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kevinheaney/Desktop/Projects/2E Oak Building Conversion/"/>
    </mc:Choice>
  </mc:AlternateContent>
  <xr:revisionPtr revIDLastSave="0" documentId="13_ncr:1_{66EF3374-7387-1E4E-9FC5-3069BCFBE236}" xr6:coauthVersionLast="36" xr6:coauthVersionMax="36" xr10:uidLastSave="{00000000-0000-0000-0000-000000000000}"/>
  <bookViews>
    <workbookView xWindow="160" yWindow="460" windowWidth="33440" windowHeight="20140" tabRatio="500" xr2:uid="{00000000-000D-0000-FFFF-FFFF00000000}"/>
  </bookViews>
  <sheets>
    <sheet name="Comparion Sales" sheetId="1" r:id="rId1"/>
    <sheet name="Sheet1" sheetId="3" r:id="rId2"/>
    <sheet name="Years Data" sheetId="2" state="hidden" r:id="rId3"/>
  </sheets>
  <definedNames>
    <definedName name="_xlnm._FilterDatabase" localSheetId="0" hidden="1">'Comparion Sales'!$A$1:$T$307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2" i="1"/>
  <c r="C135" i="1" l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134" i="1"/>
  <c r="C126" i="1"/>
  <c r="C127" i="1"/>
  <c r="C128" i="1"/>
  <c r="C129" i="1"/>
  <c r="C130" i="1"/>
  <c r="C131" i="1"/>
  <c r="C132" i="1"/>
  <c r="C133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09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96" i="1"/>
  <c r="C91" i="1"/>
  <c r="C92" i="1"/>
  <c r="C93" i="1"/>
  <c r="C95" i="1"/>
  <c r="C90" i="1"/>
  <c r="C89" i="1"/>
  <c r="C88" i="1"/>
  <c r="C87" i="1"/>
  <c r="C86" i="1"/>
  <c r="C82" i="1"/>
  <c r="C83" i="1"/>
  <c r="C84" i="1"/>
  <c r="C85" i="1"/>
  <c r="C81" i="1"/>
  <c r="C77" i="1"/>
  <c r="C78" i="1"/>
  <c r="C79" i="1"/>
  <c r="C80" i="1"/>
  <c r="C76" i="1"/>
  <c r="C67" i="1"/>
  <c r="C68" i="1"/>
  <c r="C69" i="1"/>
  <c r="C70" i="1"/>
  <c r="C71" i="1"/>
  <c r="C72" i="1"/>
  <c r="C73" i="1"/>
  <c r="C74" i="1"/>
  <c r="C75" i="1"/>
  <c r="C66" i="1"/>
  <c r="C65" i="1"/>
  <c r="C64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N3" i="1" l="1"/>
  <c r="N5" i="1"/>
  <c r="N6" i="1"/>
  <c r="N8" i="1"/>
  <c r="N10" i="1"/>
  <c r="N11" i="1"/>
  <c r="N14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2" i="1"/>
  <c r="N44" i="1"/>
  <c r="N45" i="1"/>
  <c r="N46" i="1"/>
  <c r="N47" i="1"/>
  <c r="N49" i="1"/>
  <c r="N50" i="1"/>
  <c r="N51" i="1"/>
  <c r="N52" i="1"/>
  <c r="N53" i="1"/>
  <c r="N54" i="1"/>
  <c r="N55" i="1"/>
  <c r="N56" i="1"/>
  <c r="N57" i="1"/>
  <c r="N59" i="1"/>
  <c r="N60" i="1"/>
  <c r="N61" i="1"/>
  <c r="N63" i="1"/>
  <c r="N65" i="1"/>
  <c r="N68" i="1"/>
  <c r="N69" i="1"/>
  <c r="N70" i="1"/>
  <c r="N72" i="1"/>
  <c r="N73" i="1"/>
  <c r="N74" i="1"/>
  <c r="N75" i="1"/>
  <c r="N77" i="1"/>
  <c r="N78" i="1"/>
  <c r="N79" i="1"/>
  <c r="N80" i="1"/>
  <c r="N82" i="1"/>
  <c r="N83" i="1"/>
  <c r="N84" i="1"/>
  <c r="N85" i="1"/>
  <c r="N87" i="1"/>
  <c r="N89" i="1"/>
  <c r="N91" i="1"/>
  <c r="N92" i="1"/>
  <c r="N93" i="1"/>
  <c r="N94" i="1"/>
  <c r="N95" i="1"/>
  <c r="N97" i="1"/>
  <c r="N98" i="1"/>
  <c r="N100" i="1"/>
  <c r="N101" i="1"/>
  <c r="N102" i="1"/>
  <c r="N104" i="1"/>
  <c r="N107" i="1"/>
  <c r="N108" i="1"/>
  <c r="N110" i="1"/>
  <c r="N111" i="1"/>
  <c r="N112" i="1"/>
  <c r="N113" i="1"/>
  <c r="N114" i="1"/>
  <c r="N115" i="1"/>
  <c r="N116" i="1"/>
  <c r="N117" i="1"/>
  <c r="N118" i="1"/>
  <c r="N119" i="1"/>
  <c r="N120" i="1"/>
  <c r="N122" i="1"/>
  <c r="N124" i="1"/>
  <c r="N126" i="1"/>
  <c r="N127" i="1"/>
  <c r="N128" i="1"/>
  <c r="N130" i="1"/>
  <c r="N131" i="1"/>
  <c r="N133" i="1"/>
  <c r="N135" i="1"/>
  <c r="N137" i="1"/>
  <c r="N139" i="1"/>
  <c r="N140" i="1"/>
  <c r="N141" i="1"/>
  <c r="N142" i="1"/>
  <c r="N143" i="1"/>
  <c r="N145" i="1"/>
  <c r="N146" i="1"/>
  <c r="N147" i="1"/>
  <c r="N148" i="1"/>
  <c r="N149" i="1"/>
  <c r="N151" i="1"/>
  <c r="N152" i="1"/>
  <c r="N153" i="1"/>
  <c r="N155" i="1"/>
  <c r="N156" i="1"/>
  <c r="N157" i="1"/>
  <c r="N158" i="1"/>
  <c r="N159" i="1"/>
  <c r="N160" i="1"/>
  <c r="N161" i="1"/>
  <c r="N162" i="1"/>
  <c r="N163" i="1"/>
  <c r="N164" i="1"/>
  <c r="N166" i="1"/>
  <c r="N167" i="1"/>
  <c r="N168" i="1"/>
  <c r="N169" i="1"/>
  <c r="N170" i="1"/>
  <c r="N171" i="1"/>
  <c r="N172" i="1"/>
  <c r="N173" i="1"/>
  <c r="N174" i="1"/>
  <c r="N175" i="1"/>
  <c r="N176" i="1"/>
  <c r="N181" i="1"/>
  <c r="N183" i="1"/>
  <c r="N184" i="1"/>
  <c r="N185" i="1"/>
  <c r="N187" i="1"/>
  <c r="N188" i="1"/>
  <c r="N189" i="1"/>
  <c r="N190" i="1"/>
  <c r="N192" i="1"/>
  <c r="N193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5" i="1"/>
  <c r="N216" i="1"/>
  <c r="N217" i="1"/>
  <c r="N218" i="1"/>
  <c r="N220" i="1"/>
  <c r="N221" i="1"/>
  <c r="N222" i="1"/>
  <c r="N227" i="1"/>
  <c r="N228" i="1"/>
  <c r="N229" i="1"/>
  <c r="N230" i="1"/>
  <c r="N231" i="1"/>
  <c r="N234" i="1"/>
  <c r="N235" i="1"/>
  <c r="N237" i="1"/>
  <c r="N238" i="1"/>
  <c r="N239" i="1"/>
  <c r="N240" i="1"/>
  <c r="N241" i="1"/>
  <c r="N242" i="1"/>
  <c r="N244" i="1"/>
  <c r="N248" i="1"/>
  <c r="N249" i="1"/>
  <c r="N250" i="1"/>
  <c r="N251" i="1"/>
  <c r="N252" i="1"/>
  <c r="N253" i="1"/>
  <c r="N255" i="1"/>
  <c r="N257" i="1"/>
  <c r="N258" i="1"/>
  <c r="N259" i="1"/>
  <c r="N261" i="1"/>
  <c r="N263" i="1"/>
  <c r="N264" i="1"/>
  <c r="N267" i="1"/>
  <c r="N268" i="1"/>
  <c r="N273" i="1"/>
  <c r="N275" i="1"/>
  <c r="N278" i="1"/>
  <c r="N281" i="1"/>
  <c r="N283" i="1"/>
  <c r="N284" i="1"/>
  <c r="N287" i="1"/>
  <c r="N288" i="1"/>
  <c r="N289" i="1"/>
  <c r="N291" i="1"/>
  <c r="N292" i="1"/>
  <c r="N293" i="1"/>
  <c r="N295" i="1"/>
  <c r="N297" i="1"/>
  <c r="N298" i="1"/>
  <c r="N300" i="1"/>
  <c r="N303" i="1"/>
  <c r="N304" i="1"/>
  <c r="N305" i="1"/>
  <c r="N306" i="1"/>
  <c r="N2" i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N9" i="1" s="1"/>
  <c r="M10" i="1"/>
  <c r="D10" i="1" s="1"/>
  <c r="M11" i="1"/>
  <c r="D11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19" i="1"/>
  <c r="D19" i="1" s="1"/>
  <c r="M20" i="1"/>
  <c r="D20" i="1" s="1"/>
  <c r="M21" i="1"/>
  <c r="D21" i="1" s="1"/>
  <c r="M22" i="1"/>
  <c r="D22" i="1" s="1"/>
  <c r="M23" i="1"/>
  <c r="D23" i="1" s="1"/>
  <c r="M24" i="1"/>
  <c r="D24" i="1" s="1"/>
  <c r="M25" i="1"/>
  <c r="D25" i="1" s="1"/>
  <c r="M26" i="1"/>
  <c r="D26" i="1" s="1"/>
  <c r="M27" i="1"/>
  <c r="D27" i="1" s="1"/>
  <c r="M28" i="1"/>
  <c r="D28" i="1" s="1"/>
  <c r="M29" i="1"/>
  <c r="D29" i="1" s="1"/>
  <c r="M30" i="1"/>
  <c r="D30" i="1" s="1"/>
  <c r="M31" i="1"/>
  <c r="D31" i="1" s="1"/>
  <c r="M32" i="1"/>
  <c r="M33" i="1"/>
  <c r="D33" i="1" s="1"/>
  <c r="M34" i="1"/>
  <c r="D34" i="1" s="1"/>
  <c r="M35" i="1"/>
  <c r="D35" i="1" s="1"/>
  <c r="M36" i="1"/>
  <c r="D36" i="1" s="1"/>
  <c r="M37" i="1"/>
  <c r="D37" i="1" s="1"/>
  <c r="M38" i="1"/>
  <c r="D38" i="1" s="1"/>
  <c r="M39" i="1"/>
  <c r="D39" i="1" s="1"/>
  <c r="M40" i="1"/>
  <c r="D40" i="1" s="1"/>
  <c r="M41" i="1"/>
  <c r="D41" i="1" s="1"/>
  <c r="M42" i="1"/>
  <c r="D42" i="1" s="1"/>
  <c r="M43" i="1"/>
  <c r="D43" i="1" s="1"/>
  <c r="M44" i="1"/>
  <c r="D44" i="1" s="1"/>
  <c r="M45" i="1"/>
  <c r="D45" i="1" s="1"/>
  <c r="M46" i="1"/>
  <c r="D46" i="1" s="1"/>
  <c r="M47" i="1"/>
  <c r="D47" i="1" s="1"/>
  <c r="M48" i="1"/>
  <c r="D48" i="1" s="1"/>
  <c r="M49" i="1"/>
  <c r="D49" i="1" s="1"/>
  <c r="M50" i="1"/>
  <c r="D50" i="1" s="1"/>
  <c r="M51" i="1"/>
  <c r="D51" i="1" s="1"/>
  <c r="M52" i="1"/>
  <c r="D52" i="1" s="1"/>
  <c r="M53" i="1"/>
  <c r="D53" i="1" s="1"/>
  <c r="M54" i="1"/>
  <c r="D54" i="1" s="1"/>
  <c r="M55" i="1"/>
  <c r="D55" i="1" s="1"/>
  <c r="M56" i="1"/>
  <c r="D56" i="1" s="1"/>
  <c r="M57" i="1"/>
  <c r="D57" i="1" s="1"/>
  <c r="M58" i="1"/>
  <c r="N58" i="1" s="1"/>
  <c r="M59" i="1"/>
  <c r="D59" i="1" s="1"/>
  <c r="M60" i="1"/>
  <c r="D60" i="1" s="1"/>
  <c r="M61" i="1"/>
  <c r="D61" i="1" s="1"/>
  <c r="M62" i="1"/>
  <c r="D62" i="1" s="1"/>
  <c r="M63" i="1"/>
  <c r="M64" i="1"/>
  <c r="D64" i="1" s="1"/>
  <c r="M65" i="1"/>
  <c r="D65" i="1" s="1"/>
  <c r="M66" i="1"/>
  <c r="N66" i="1" s="1"/>
  <c r="M67" i="1"/>
  <c r="D67" i="1" s="1"/>
  <c r="M68" i="1"/>
  <c r="D68" i="1" s="1"/>
  <c r="M69" i="1"/>
  <c r="D69" i="1" s="1"/>
  <c r="M70" i="1"/>
  <c r="D70" i="1" s="1"/>
  <c r="M71" i="1"/>
  <c r="D71" i="1" s="1"/>
  <c r="M72" i="1"/>
  <c r="D72" i="1" s="1"/>
  <c r="M73" i="1"/>
  <c r="D73" i="1" s="1"/>
  <c r="M74" i="1"/>
  <c r="D74" i="1" s="1"/>
  <c r="M75" i="1"/>
  <c r="D75" i="1" s="1"/>
  <c r="M76" i="1"/>
  <c r="D76" i="1" s="1"/>
  <c r="M77" i="1"/>
  <c r="D77" i="1" s="1"/>
  <c r="M78" i="1"/>
  <c r="D78" i="1" s="1"/>
  <c r="M79" i="1"/>
  <c r="D79" i="1" s="1"/>
  <c r="M80" i="1"/>
  <c r="D80" i="1" s="1"/>
  <c r="M81" i="1"/>
  <c r="D81" i="1" s="1"/>
  <c r="M82" i="1"/>
  <c r="D82" i="1" s="1"/>
  <c r="M83" i="1"/>
  <c r="D83" i="1" s="1"/>
  <c r="M84" i="1"/>
  <c r="D84" i="1" s="1"/>
  <c r="M85" i="1"/>
  <c r="D85" i="1" s="1"/>
  <c r="M86" i="1"/>
  <c r="D86" i="1" s="1"/>
  <c r="M87" i="1"/>
  <c r="D87" i="1" s="1"/>
  <c r="M88" i="1"/>
  <c r="D88" i="1" s="1"/>
  <c r="M89" i="1"/>
  <c r="D89" i="1" s="1"/>
  <c r="M90" i="1"/>
  <c r="N90" i="1" s="1"/>
  <c r="M91" i="1"/>
  <c r="D91" i="1" s="1"/>
  <c r="M92" i="1"/>
  <c r="D92" i="1" s="1"/>
  <c r="M93" i="1"/>
  <c r="D93" i="1" s="1"/>
  <c r="M94" i="1"/>
  <c r="M95" i="1"/>
  <c r="D95" i="1" s="1"/>
  <c r="M96" i="1"/>
  <c r="D96" i="1" s="1"/>
  <c r="M97" i="1"/>
  <c r="D97" i="1" s="1"/>
  <c r="M98" i="1"/>
  <c r="D98" i="1" s="1"/>
  <c r="M99" i="1"/>
  <c r="D99" i="1" s="1"/>
  <c r="M100" i="1"/>
  <c r="D100" i="1" s="1"/>
  <c r="M101" i="1"/>
  <c r="D101" i="1" s="1"/>
  <c r="M102" i="1"/>
  <c r="D102" i="1" s="1"/>
  <c r="M103" i="1"/>
  <c r="D103" i="1" s="1"/>
  <c r="M104" i="1"/>
  <c r="D104" i="1" s="1"/>
  <c r="M105" i="1"/>
  <c r="D105" i="1" s="1"/>
  <c r="M106" i="1"/>
  <c r="N106" i="1" s="1"/>
  <c r="M107" i="1"/>
  <c r="D107" i="1" s="1"/>
  <c r="M108" i="1"/>
  <c r="D108" i="1" s="1"/>
  <c r="M109" i="1"/>
  <c r="D109" i="1" s="1"/>
  <c r="M110" i="1"/>
  <c r="D110" i="1" s="1"/>
  <c r="M111" i="1"/>
  <c r="D111" i="1" s="1"/>
  <c r="M112" i="1"/>
  <c r="D112" i="1" s="1"/>
  <c r="M113" i="1"/>
  <c r="D113" i="1" s="1"/>
  <c r="M114" i="1"/>
  <c r="D114" i="1" s="1"/>
  <c r="M115" i="1"/>
  <c r="D115" i="1" s="1"/>
  <c r="M116" i="1"/>
  <c r="D116" i="1" s="1"/>
  <c r="M117" i="1"/>
  <c r="D117" i="1" s="1"/>
  <c r="M118" i="1"/>
  <c r="D118" i="1" s="1"/>
  <c r="M119" i="1"/>
  <c r="D119" i="1" s="1"/>
  <c r="M120" i="1"/>
  <c r="D120" i="1" s="1"/>
  <c r="M121" i="1"/>
  <c r="D121" i="1" s="1"/>
  <c r="M122" i="1"/>
  <c r="D122" i="1" s="1"/>
  <c r="M123" i="1"/>
  <c r="D123" i="1" s="1"/>
  <c r="M124" i="1"/>
  <c r="D124" i="1" s="1"/>
  <c r="M125" i="1"/>
  <c r="M126" i="1"/>
  <c r="D126" i="1" s="1"/>
  <c r="M127" i="1"/>
  <c r="D127" i="1" s="1"/>
  <c r="M128" i="1"/>
  <c r="D128" i="1" s="1"/>
  <c r="M129" i="1"/>
  <c r="D129" i="1" s="1"/>
  <c r="M130" i="1"/>
  <c r="D130" i="1" s="1"/>
  <c r="M131" i="1"/>
  <c r="D131" i="1" s="1"/>
  <c r="M132" i="1"/>
  <c r="D132" i="1" s="1"/>
  <c r="M133" i="1"/>
  <c r="D133" i="1" s="1"/>
  <c r="M134" i="1"/>
  <c r="D134" i="1" s="1"/>
  <c r="M135" i="1"/>
  <c r="D135" i="1" s="1"/>
  <c r="M136" i="1"/>
  <c r="D136" i="1" s="1"/>
  <c r="M137" i="1"/>
  <c r="D137" i="1" s="1"/>
  <c r="M138" i="1"/>
  <c r="N138" i="1" s="1"/>
  <c r="M139" i="1"/>
  <c r="D139" i="1" s="1"/>
  <c r="M140" i="1"/>
  <c r="D140" i="1" s="1"/>
  <c r="M141" i="1"/>
  <c r="D141" i="1" s="1"/>
  <c r="M142" i="1"/>
  <c r="D142" i="1" s="1"/>
  <c r="M143" i="1"/>
  <c r="D143" i="1" s="1"/>
  <c r="M144" i="1"/>
  <c r="D144" i="1" s="1"/>
  <c r="M145" i="1"/>
  <c r="D145" i="1" s="1"/>
  <c r="M146" i="1"/>
  <c r="D146" i="1" s="1"/>
  <c r="M147" i="1"/>
  <c r="D147" i="1" s="1"/>
  <c r="M148" i="1"/>
  <c r="D148" i="1" s="1"/>
  <c r="M149" i="1"/>
  <c r="D149" i="1" s="1"/>
  <c r="M150" i="1"/>
  <c r="D150" i="1" s="1"/>
  <c r="M151" i="1"/>
  <c r="D151" i="1" s="1"/>
  <c r="M152" i="1"/>
  <c r="D152" i="1" s="1"/>
  <c r="M153" i="1"/>
  <c r="D153" i="1" s="1"/>
  <c r="M154" i="1"/>
  <c r="N154" i="1" s="1"/>
  <c r="M155" i="1"/>
  <c r="D155" i="1" s="1"/>
  <c r="M156" i="1"/>
  <c r="D156" i="1" s="1"/>
  <c r="M157" i="1"/>
  <c r="D157" i="1" s="1"/>
  <c r="M158" i="1"/>
  <c r="D158" i="1" s="1"/>
  <c r="M159" i="1"/>
  <c r="D159" i="1" s="1"/>
  <c r="M160" i="1"/>
  <c r="D160" i="1" s="1"/>
  <c r="M161" i="1"/>
  <c r="D161" i="1" s="1"/>
  <c r="M162" i="1"/>
  <c r="D162" i="1" s="1"/>
  <c r="M163" i="1"/>
  <c r="D163" i="1" s="1"/>
  <c r="M164" i="1"/>
  <c r="D164" i="1" s="1"/>
  <c r="M165" i="1"/>
  <c r="D165" i="1" s="1"/>
  <c r="M166" i="1"/>
  <c r="D166" i="1" s="1"/>
  <c r="M167" i="1"/>
  <c r="D167" i="1" s="1"/>
  <c r="M168" i="1"/>
  <c r="D168" i="1" s="1"/>
  <c r="M169" i="1"/>
  <c r="D169" i="1" s="1"/>
  <c r="M170" i="1"/>
  <c r="D170" i="1" s="1"/>
  <c r="M171" i="1"/>
  <c r="D171" i="1" s="1"/>
  <c r="M172" i="1"/>
  <c r="D172" i="1" s="1"/>
  <c r="M173" i="1"/>
  <c r="D173" i="1" s="1"/>
  <c r="M174" i="1"/>
  <c r="D174" i="1" s="1"/>
  <c r="M175" i="1"/>
  <c r="D175" i="1" s="1"/>
  <c r="M176" i="1"/>
  <c r="D176" i="1" s="1"/>
  <c r="M177" i="1"/>
  <c r="D177" i="1" s="1"/>
  <c r="M178" i="1"/>
  <c r="N178" i="1" s="1"/>
  <c r="M179" i="1"/>
  <c r="D179" i="1" s="1"/>
  <c r="M180" i="1"/>
  <c r="D180" i="1" s="1"/>
  <c r="M181" i="1"/>
  <c r="D181" i="1" s="1"/>
  <c r="M182" i="1"/>
  <c r="D182" i="1" s="1"/>
  <c r="M183" i="1"/>
  <c r="D183" i="1" s="1"/>
  <c r="M184" i="1"/>
  <c r="D184" i="1" s="1"/>
  <c r="M185" i="1"/>
  <c r="D185" i="1" s="1"/>
  <c r="M186" i="1"/>
  <c r="N186" i="1" s="1"/>
  <c r="M187" i="1"/>
  <c r="D187" i="1" s="1"/>
  <c r="M188" i="1"/>
  <c r="D188" i="1" s="1"/>
  <c r="M189" i="1"/>
  <c r="D189" i="1" s="1"/>
  <c r="M190" i="1"/>
  <c r="D190" i="1" s="1"/>
  <c r="M191" i="1"/>
  <c r="D191" i="1" s="1"/>
  <c r="M192" i="1"/>
  <c r="D192" i="1" s="1"/>
  <c r="M193" i="1"/>
  <c r="D193" i="1" s="1"/>
  <c r="M194" i="1"/>
  <c r="N194" i="1" s="1"/>
  <c r="M195" i="1"/>
  <c r="D195" i="1" s="1"/>
  <c r="M196" i="1"/>
  <c r="D196" i="1" s="1"/>
  <c r="M197" i="1"/>
  <c r="D197" i="1" s="1"/>
  <c r="M198" i="1"/>
  <c r="D198" i="1" s="1"/>
  <c r="M199" i="1"/>
  <c r="D199" i="1" s="1"/>
  <c r="M200" i="1"/>
  <c r="D200" i="1" s="1"/>
  <c r="M201" i="1"/>
  <c r="D201" i="1" s="1"/>
  <c r="M202" i="1"/>
  <c r="D202" i="1" s="1"/>
  <c r="M203" i="1"/>
  <c r="D203" i="1" s="1"/>
  <c r="M204" i="1"/>
  <c r="D204" i="1" s="1"/>
  <c r="M205" i="1"/>
  <c r="D205" i="1" s="1"/>
  <c r="M206" i="1"/>
  <c r="D206" i="1" s="1"/>
  <c r="M207" i="1"/>
  <c r="D207" i="1" s="1"/>
  <c r="M208" i="1"/>
  <c r="D208" i="1" s="1"/>
  <c r="M209" i="1"/>
  <c r="D209" i="1" s="1"/>
  <c r="M210" i="1"/>
  <c r="D210" i="1" s="1"/>
  <c r="M211" i="1"/>
  <c r="D211" i="1" s="1"/>
  <c r="M212" i="1"/>
  <c r="D212" i="1" s="1"/>
  <c r="M213" i="1"/>
  <c r="D213" i="1" s="1"/>
  <c r="M214" i="1"/>
  <c r="D214" i="1" s="1"/>
  <c r="M215" i="1"/>
  <c r="D215" i="1" s="1"/>
  <c r="M216" i="1"/>
  <c r="D216" i="1" s="1"/>
  <c r="M217" i="1"/>
  <c r="D217" i="1" s="1"/>
  <c r="M218" i="1"/>
  <c r="D218" i="1" s="1"/>
  <c r="M219" i="1"/>
  <c r="D219" i="1" s="1"/>
  <c r="M220" i="1"/>
  <c r="D220" i="1" s="1"/>
  <c r="M221" i="1"/>
  <c r="D221" i="1" s="1"/>
  <c r="M222" i="1"/>
  <c r="D222" i="1" s="1"/>
  <c r="M223" i="1"/>
  <c r="D223" i="1" s="1"/>
  <c r="M224" i="1"/>
  <c r="D224" i="1" s="1"/>
  <c r="M225" i="1"/>
  <c r="D225" i="1" s="1"/>
  <c r="M226" i="1"/>
  <c r="N226" i="1" s="1"/>
  <c r="M227" i="1"/>
  <c r="D227" i="1" s="1"/>
  <c r="M228" i="1"/>
  <c r="D228" i="1" s="1"/>
  <c r="M229" i="1"/>
  <c r="D229" i="1" s="1"/>
  <c r="M230" i="1"/>
  <c r="D230" i="1" s="1"/>
  <c r="M231" i="1"/>
  <c r="D231" i="1" s="1"/>
  <c r="M232" i="1"/>
  <c r="D232" i="1" s="1"/>
  <c r="M233" i="1"/>
  <c r="D233" i="1" s="1"/>
  <c r="M234" i="1"/>
  <c r="D234" i="1" s="1"/>
  <c r="M235" i="1"/>
  <c r="D235" i="1" s="1"/>
  <c r="M236" i="1"/>
  <c r="D236" i="1" s="1"/>
  <c r="M237" i="1"/>
  <c r="D237" i="1" s="1"/>
  <c r="M238" i="1"/>
  <c r="D238" i="1" s="1"/>
  <c r="M239" i="1"/>
  <c r="D239" i="1" s="1"/>
  <c r="M240" i="1"/>
  <c r="D240" i="1" s="1"/>
  <c r="M241" i="1"/>
  <c r="D241" i="1" s="1"/>
  <c r="M242" i="1"/>
  <c r="D242" i="1" s="1"/>
  <c r="M243" i="1"/>
  <c r="D243" i="1" s="1"/>
  <c r="M244" i="1"/>
  <c r="D244" i="1" s="1"/>
  <c r="M245" i="1"/>
  <c r="D245" i="1" s="1"/>
  <c r="M246" i="1"/>
  <c r="D246" i="1" s="1"/>
  <c r="M247" i="1"/>
  <c r="D247" i="1" s="1"/>
  <c r="M248" i="1"/>
  <c r="D248" i="1" s="1"/>
  <c r="M249" i="1"/>
  <c r="D249" i="1" s="1"/>
  <c r="M250" i="1"/>
  <c r="D250" i="1" s="1"/>
  <c r="M251" i="1"/>
  <c r="D251" i="1" s="1"/>
  <c r="M252" i="1"/>
  <c r="D252" i="1" s="1"/>
  <c r="M253" i="1"/>
  <c r="D253" i="1" s="1"/>
  <c r="M254" i="1"/>
  <c r="D254" i="1" s="1"/>
  <c r="M255" i="1"/>
  <c r="D255" i="1" s="1"/>
  <c r="M256" i="1"/>
  <c r="D256" i="1" s="1"/>
  <c r="M257" i="1"/>
  <c r="D257" i="1" s="1"/>
  <c r="M258" i="1"/>
  <c r="D258" i="1" s="1"/>
  <c r="M259" i="1"/>
  <c r="D259" i="1" s="1"/>
  <c r="M260" i="1"/>
  <c r="D260" i="1" s="1"/>
  <c r="M261" i="1"/>
  <c r="D261" i="1" s="1"/>
  <c r="M262" i="1"/>
  <c r="D262" i="1" s="1"/>
  <c r="M263" i="1"/>
  <c r="D263" i="1" s="1"/>
  <c r="M264" i="1"/>
  <c r="D264" i="1" s="1"/>
  <c r="M265" i="1"/>
  <c r="D265" i="1" s="1"/>
  <c r="M266" i="1"/>
  <c r="N266" i="1" s="1"/>
  <c r="M267" i="1"/>
  <c r="D267" i="1" s="1"/>
  <c r="M268" i="1"/>
  <c r="D268" i="1" s="1"/>
  <c r="M269" i="1"/>
  <c r="D269" i="1" s="1"/>
  <c r="M270" i="1"/>
  <c r="D270" i="1" s="1"/>
  <c r="M271" i="1"/>
  <c r="D271" i="1" s="1"/>
  <c r="M272" i="1"/>
  <c r="D272" i="1" s="1"/>
  <c r="M273" i="1"/>
  <c r="D273" i="1" s="1"/>
  <c r="M274" i="1"/>
  <c r="N274" i="1" s="1"/>
  <c r="M275" i="1"/>
  <c r="D275" i="1" s="1"/>
  <c r="M276" i="1"/>
  <c r="D276" i="1" s="1"/>
  <c r="M277" i="1"/>
  <c r="D277" i="1" s="1"/>
  <c r="M278" i="1"/>
  <c r="D278" i="1" s="1"/>
  <c r="M279" i="1"/>
  <c r="D279" i="1" s="1"/>
  <c r="M280" i="1"/>
  <c r="D280" i="1" s="1"/>
  <c r="M281" i="1"/>
  <c r="D281" i="1" s="1"/>
  <c r="M282" i="1"/>
  <c r="N282" i="1" s="1"/>
  <c r="M283" i="1"/>
  <c r="D283" i="1" s="1"/>
  <c r="M284" i="1"/>
  <c r="D284" i="1" s="1"/>
  <c r="M285" i="1"/>
  <c r="D285" i="1" s="1"/>
  <c r="M286" i="1"/>
  <c r="D286" i="1" s="1"/>
  <c r="M287" i="1"/>
  <c r="D287" i="1" s="1"/>
  <c r="M288" i="1"/>
  <c r="D288" i="1" s="1"/>
  <c r="M289" i="1"/>
  <c r="D289" i="1" s="1"/>
  <c r="M290" i="1"/>
  <c r="N290" i="1" s="1"/>
  <c r="M291" i="1"/>
  <c r="D291" i="1" s="1"/>
  <c r="M292" i="1"/>
  <c r="D292" i="1" s="1"/>
  <c r="M293" i="1"/>
  <c r="D293" i="1" s="1"/>
  <c r="M294" i="1"/>
  <c r="D294" i="1" s="1"/>
  <c r="M295" i="1"/>
  <c r="D295" i="1" s="1"/>
  <c r="M296" i="1"/>
  <c r="D296" i="1" s="1"/>
  <c r="M297" i="1"/>
  <c r="D297" i="1" s="1"/>
  <c r="M298" i="1"/>
  <c r="D298" i="1" s="1"/>
  <c r="M299" i="1"/>
  <c r="D299" i="1" s="1"/>
  <c r="M300" i="1"/>
  <c r="D300" i="1" s="1"/>
  <c r="M301" i="1"/>
  <c r="D301" i="1" s="1"/>
  <c r="M302" i="1"/>
  <c r="D302" i="1" s="1"/>
  <c r="M303" i="1"/>
  <c r="D303" i="1" s="1"/>
  <c r="M304" i="1"/>
  <c r="D304" i="1" s="1"/>
  <c r="M305" i="1"/>
  <c r="D305" i="1" s="1"/>
  <c r="M2" i="1"/>
  <c r="D2" i="1" s="1"/>
  <c r="S3" i="1"/>
  <c r="R3" i="1"/>
  <c r="N129" i="1" l="1"/>
  <c r="N177" i="1"/>
  <c r="N225" i="1"/>
  <c r="N105" i="1"/>
  <c r="N233" i="1"/>
  <c r="N41" i="1"/>
  <c r="N25" i="1"/>
  <c r="N265" i="1"/>
  <c r="N121" i="1"/>
  <c r="N81" i="1"/>
  <c r="N201" i="1"/>
  <c r="N296" i="1"/>
  <c r="N280" i="1"/>
  <c r="N272" i="1"/>
  <c r="N256" i="1"/>
  <c r="N232" i="1"/>
  <c r="N224" i="1"/>
  <c r="N144" i="1"/>
  <c r="N136" i="1"/>
  <c r="N96" i="1"/>
  <c r="N88" i="1"/>
  <c r="N64" i="1"/>
  <c r="N48" i="1"/>
  <c r="D290" i="1"/>
  <c r="D282" i="1"/>
  <c r="D274" i="1"/>
  <c r="D266" i="1"/>
  <c r="D226" i="1"/>
  <c r="D194" i="1"/>
  <c r="D186" i="1"/>
  <c r="D178" i="1"/>
  <c r="D154" i="1"/>
  <c r="D138" i="1"/>
  <c r="D106" i="1"/>
  <c r="D90" i="1"/>
  <c r="D66" i="1"/>
  <c r="D58" i="1"/>
  <c r="N279" i="1"/>
  <c r="N271" i="1"/>
  <c r="N247" i="1"/>
  <c r="N223" i="1"/>
  <c r="N191" i="1"/>
  <c r="N103" i="1"/>
  <c r="N71" i="1"/>
  <c r="N7" i="1"/>
  <c r="D9" i="1"/>
  <c r="N302" i="1"/>
  <c r="N294" i="1"/>
  <c r="N286" i="1"/>
  <c r="N270" i="1"/>
  <c r="N262" i="1"/>
  <c r="N254" i="1"/>
  <c r="N246" i="1"/>
  <c r="N214" i="1"/>
  <c r="N182" i="1"/>
  <c r="N150" i="1"/>
  <c r="N134" i="1"/>
  <c r="N86" i="1"/>
  <c r="N62" i="1"/>
  <c r="N301" i="1"/>
  <c r="N285" i="1"/>
  <c r="N277" i="1"/>
  <c r="N269" i="1"/>
  <c r="N245" i="1"/>
  <c r="N165" i="1"/>
  <c r="N125" i="1"/>
  <c r="N109" i="1"/>
  <c r="N13" i="1"/>
  <c r="N276" i="1"/>
  <c r="N260" i="1"/>
  <c r="N236" i="1"/>
  <c r="N180" i="1"/>
  <c r="N132" i="1"/>
  <c r="N76" i="1"/>
  <c r="N12" i="1"/>
  <c r="N4" i="1"/>
  <c r="N299" i="1"/>
  <c r="N243" i="1"/>
  <c r="N219" i="1"/>
  <c r="N179" i="1"/>
  <c r="N123" i="1"/>
  <c r="N99" i="1"/>
  <c r="N67" i="1"/>
  <c r="N43" i="1"/>
  <c r="T3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N307" i="1" l="1"/>
  <c r="R2" i="1"/>
  <c r="K2" i="1"/>
  <c r="L2" i="1" s="1"/>
  <c r="K12" i="1"/>
  <c r="L12" i="1" s="1"/>
  <c r="K32" i="1"/>
  <c r="L32" i="1" s="1"/>
  <c r="K3" i="1"/>
  <c r="L3" i="1" s="1"/>
  <c r="R21" i="1"/>
  <c r="S21" i="1" s="1"/>
  <c r="R20" i="1"/>
  <c r="S20" i="1" s="1"/>
  <c r="K145" i="1"/>
  <c r="L145" i="1" s="1"/>
  <c r="K265" i="1"/>
  <c r="L265" i="1" s="1"/>
  <c r="K288" i="1"/>
  <c r="L288" i="1" s="1"/>
  <c r="K73" i="1"/>
  <c r="L73" i="1" s="1"/>
  <c r="K40" i="1"/>
  <c r="L40" i="1" s="1"/>
  <c r="K223" i="1"/>
  <c r="L223" i="1" s="1"/>
  <c r="K33" i="1"/>
  <c r="L33" i="1" s="1"/>
  <c r="K264" i="1"/>
  <c r="L264" i="1" s="1"/>
  <c r="K247" i="1"/>
  <c r="L247" i="1" s="1"/>
  <c r="K201" i="1"/>
  <c r="L201" i="1" s="1"/>
  <c r="K72" i="1"/>
  <c r="L72" i="1" s="1"/>
  <c r="K200" i="1"/>
  <c r="L200" i="1" s="1"/>
  <c r="K305" i="1"/>
  <c r="L305" i="1" s="1"/>
  <c r="K177" i="1"/>
  <c r="L177" i="1" s="1"/>
  <c r="K25" i="1"/>
  <c r="L25" i="1" s="1"/>
  <c r="K287" i="1"/>
  <c r="L287" i="1" s="1"/>
  <c r="K176" i="1"/>
  <c r="L176" i="1" s="1"/>
  <c r="K105" i="1"/>
  <c r="L105" i="1" s="1"/>
  <c r="K241" i="1"/>
  <c r="L241" i="1" s="1"/>
  <c r="K144" i="1"/>
  <c r="L144" i="1" s="1"/>
  <c r="K24" i="1"/>
  <c r="L24" i="1" s="1"/>
  <c r="K224" i="1"/>
  <c r="L224" i="1" s="1"/>
  <c r="K112" i="1"/>
  <c r="L112" i="1" s="1"/>
  <c r="K16" i="1"/>
  <c r="L16" i="1" s="1"/>
  <c r="K303" i="1"/>
  <c r="L303" i="1" s="1"/>
  <c r="K257" i="1"/>
  <c r="L257" i="1" s="1"/>
  <c r="K216" i="1"/>
  <c r="L216" i="1" s="1"/>
  <c r="K168" i="1"/>
  <c r="L168" i="1" s="1"/>
  <c r="K97" i="1"/>
  <c r="L97" i="1" s="1"/>
  <c r="K297" i="1"/>
  <c r="L297" i="1" s="1"/>
  <c r="K256" i="1"/>
  <c r="L256" i="1" s="1"/>
  <c r="K215" i="1"/>
  <c r="L215" i="1" s="1"/>
  <c r="K161" i="1"/>
  <c r="L161" i="1" s="1"/>
  <c r="K96" i="1"/>
  <c r="L96" i="1" s="1"/>
  <c r="K296" i="1"/>
  <c r="L296" i="1" s="1"/>
  <c r="K255" i="1"/>
  <c r="L255" i="1" s="1"/>
  <c r="K209" i="1"/>
  <c r="L209" i="1" s="1"/>
  <c r="K160" i="1"/>
  <c r="L160" i="1" s="1"/>
  <c r="K56" i="1"/>
  <c r="L56" i="1" s="1"/>
  <c r="K295" i="1"/>
  <c r="L295" i="1" s="1"/>
  <c r="K272" i="1"/>
  <c r="L272" i="1" s="1"/>
  <c r="K249" i="1"/>
  <c r="L249" i="1" s="1"/>
  <c r="K231" i="1"/>
  <c r="L231" i="1" s="1"/>
  <c r="K208" i="1"/>
  <c r="L208" i="1" s="1"/>
  <c r="K184" i="1"/>
  <c r="L184" i="1" s="1"/>
  <c r="K153" i="1"/>
  <c r="L153" i="1" s="1"/>
  <c r="K121" i="1"/>
  <c r="L121" i="1" s="1"/>
  <c r="K88" i="1"/>
  <c r="L88" i="1" s="1"/>
  <c r="K48" i="1"/>
  <c r="L48" i="1" s="1"/>
  <c r="K9" i="1"/>
  <c r="L9" i="1" s="1"/>
  <c r="K280" i="1"/>
  <c r="L280" i="1" s="1"/>
  <c r="K239" i="1"/>
  <c r="L239" i="1" s="1"/>
  <c r="K192" i="1"/>
  <c r="L192" i="1" s="1"/>
  <c r="K136" i="1"/>
  <c r="L136" i="1" s="1"/>
  <c r="K64" i="1"/>
  <c r="L64" i="1" s="1"/>
  <c r="K279" i="1"/>
  <c r="L279" i="1" s="1"/>
  <c r="K233" i="1"/>
  <c r="L233" i="1" s="1"/>
  <c r="K191" i="1"/>
  <c r="L191" i="1" s="1"/>
  <c r="K129" i="1"/>
  <c r="L129" i="1" s="1"/>
  <c r="K57" i="1"/>
  <c r="L57" i="1" s="1"/>
  <c r="K273" i="1"/>
  <c r="L273" i="1" s="1"/>
  <c r="K232" i="1"/>
  <c r="L232" i="1" s="1"/>
  <c r="K185" i="1"/>
  <c r="L185" i="1" s="1"/>
  <c r="K128" i="1"/>
  <c r="L128" i="1" s="1"/>
  <c r="K89" i="1"/>
  <c r="L89" i="1" s="1"/>
  <c r="K289" i="1"/>
  <c r="L289" i="1" s="1"/>
  <c r="K271" i="1"/>
  <c r="L271" i="1" s="1"/>
  <c r="K248" i="1"/>
  <c r="L248" i="1" s="1"/>
  <c r="K225" i="1"/>
  <c r="L225" i="1" s="1"/>
  <c r="K207" i="1"/>
  <c r="L207" i="1" s="1"/>
  <c r="K183" i="1"/>
  <c r="L183" i="1" s="1"/>
  <c r="K152" i="1"/>
  <c r="L152" i="1" s="1"/>
  <c r="K120" i="1"/>
  <c r="L120" i="1" s="1"/>
  <c r="K80" i="1"/>
  <c r="L80" i="1" s="1"/>
  <c r="K41" i="1"/>
  <c r="L41" i="1" s="1"/>
  <c r="K8" i="1"/>
  <c r="L8" i="1" s="1"/>
  <c r="K304" i="1"/>
  <c r="L304" i="1" s="1"/>
  <c r="K281" i="1"/>
  <c r="L281" i="1" s="1"/>
  <c r="K263" i="1"/>
  <c r="L263" i="1" s="1"/>
  <c r="K240" i="1"/>
  <c r="L240" i="1" s="1"/>
  <c r="K217" i="1"/>
  <c r="L217" i="1" s="1"/>
  <c r="K193" i="1"/>
  <c r="L193" i="1" s="1"/>
  <c r="K169" i="1"/>
  <c r="L169" i="1" s="1"/>
  <c r="K137" i="1"/>
  <c r="L137" i="1" s="1"/>
  <c r="K104" i="1"/>
  <c r="L104" i="1" s="1"/>
  <c r="K65" i="1"/>
  <c r="L65" i="1" s="1"/>
  <c r="K10" i="1"/>
  <c r="L10" i="1" s="1"/>
  <c r="K18" i="1"/>
  <c r="L18" i="1" s="1"/>
  <c r="K26" i="1"/>
  <c r="L26" i="1" s="1"/>
  <c r="K34" i="1"/>
  <c r="L34" i="1" s="1"/>
  <c r="K42" i="1"/>
  <c r="L42" i="1" s="1"/>
  <c r="K50" i="1"/>
  <c r="L50" i="1" s="1"/>
  <c r="K58" i="1"/>
  <c r="L58" i="1" s="1"/>
  <c r="K66" i="1"/>
  <c r="L66" i="1" s="1"/>
  <c r="K74" i="1"/>
  <c r="L74" i="1" s="1"/>
  <c r="K82" i="1"/>
  <c r="L82" i="1" s="1"/>
  <c r="K90" i="1"/>
  <c r="L90" i="1" s="1"/>
  <c r="K98" i="1"/>
  <c r="L98" i="1" s="1"/>
  <c r="K106" i="1"/>
  <c r="L106" i="1" s="1"/>
  <c r="K114" i="1"/>
  <c r="L114" i="1" s="1"/>
  <c r="K122" i="1"/>
  <c r="L122" i="1" s="1"/>
  <c r="K130" i="1"/>
  <c r="L130" i="1" s="1"/>
  <c r="K138" i="1"/>
  <c r="L138" i="1" s="1"/>
  <c r="K146" i="1"/>
  <c r="L146" i="1" s="1"/>
  <c r="K154" i="1"/>
  <c r="L154" i="1" s="1"/>
  <c r="K162" i="1"/>
  <c r="L162" i="1" s="1"/>
  <c r="K170" i="1"/>
  <c r="L170" i="1" s="1"/>
  <c r="K178" i="1"/>
  <c r="L178" i="1" s="1"/>
  <c r="K186" i="1"/>
  <c r="L186" i="1" s="1"/>
  <c r="K194" i="1"/>
  <c r="L194" i="1" s="1"/>
  <c r="K202" i="1"/>
  <c r="L202" i="1" s="1"/>
  <c r="K210" i="1"/>
  <c r="L210" i="1" s="1"/>
  <c r="K218" i="1"/>
  <c r="L218" i="1" s="1"/>
  <c r="K226" i="1"/>
  <c r="L226" i="1" s="1"/>
  <c r="K234" i="1"/>
  <c r="L234" i="1" s="1"/>
  <c r="K242" i="1"/>
  <c r="L242" i="1" s="1"/>
  <c r="K250" i="1"/>
  <c r="L250" i="1" s="1"/>
  <c r="K258" i="1"/>
  <c r="L258" i="1" s="1"/>
  <c r="K266" i="1"/>
  <c r="L266" i="1" s="1"/>
  <c r="K274" i="1"/>
  <c r="L274" i="1" s="1"/>
  <c r="K282" i="1"/>
  <c r="L282" i="1" s="1"/>
  <c r="K290" i="1"/>
  <c r="L290" i="1" s="1"/>
  <c r="K298" i="1"/>
  <c r="L298" i="1" s="1"/>
  <c r="K28" i="1"/>
  <c r="L28" i="1" s="1"/>
  <c r="K52" i="1"/>
  <c r="L52" i="1" s="1"/>
  <c r="K76" i="1"/>
  <c r="L76" i="1" s="1"/>
  <c r="K100" i="1"/>
  <c r="L100" i="1" s="1"/>
  <c r="K108" i="1"/>
  <c r="L108" i="1" s="1"/>
  <c r="K124" i="1"/>
  <c r="L124" i="1" s="1"/>
  <c r="K132" i="1"/>
  <c r="L132" i="1" s="1"/>
  <c r="K148" i="1"/>
  <c r="L148" i="1" s="1"/>
  <c r="K172" i="1"/>
  <c r="L172" i="1" s="1"/>
  <c r="K188" i="1"/>
  <c r="L188" i="1" s="1"/>
  <c r="K204" i="1"/>
  <c r="L204" i="1" s="1"/>
  <c r="K228" i="1"/>
  <c r="L228" i="1" s="1"/>
  <c r="K244" i="1"/>
  <c r="L244" i="1" s="1"/>
  <c r="K252" i="1"/>
  <c r="L252" i="1" s="1"/>
  <c r="K268" i="1"/>
  <c r="L268" i="1" s="1"/>
  <c r="K276" i="1"/>
  <c r="L276" i="1" s="1"/>
  <c r="K292" i="1"/>
  <c r="L292" i="1" s="1"/>
  <c r="K6" i="1"/>
  <c r="L6" i="1" s="1"/>
  <c r="K14" i="1"/>
  <c r="L14" i="1" s="1"/>
  <c r="K22" i="1"/>
  <c r="L22" i="1" s="1"/>
  <c r="K30" i="1"/>
  <c r="L30" i="1" s="1"/>
  <c r="K54" i="1"/>
  <c r="L54" i="1" s="1"/>
  <c r="K62" i="1"/>
  <c r="L62" i="1" s="1"/>
  <c r="K86" i="1"/>
  <c r="L86" i="1" s="1"/>
  <c r="K102" i="1"/>
  <c r="L102" i="1" s="1"/>
  <c r="K126" i="1"/>
  <c r="L126" i="1" s="1"/>
  <c r="K158" i="1"/>
  <c r="L158" i="1" s="1"/>
  <c r="K190" i="1"/>
  <c r="L190" i="1" s="1"/>
  <c r="K230" i="1"/>
  <c r="L230" i="1" s="1"/>
  <c r="K262" i="1"/>
  <c r="L262" i="1" s="1"/>
  <c r="K278" i="1"/>
  <c r="L278" i="1" s="1"/>
  <c r="K294" i="1"/>
  <c r="L294" i="1" s="1"/>
  <c r="K7" i="1"/>
  <c r="L7" i="1" s="1"/>
  <c r="K15" i="1"/>
  <c r="L15" i="1" s="1"/>
  <c r="K23" i="1"/>
  <c r="L23" i="1" s="1"/>
  <c r="K31" i="1"/>
  <c r="L31" i="1" s="1"/>
  <c r="K47" i="1"/>
  <c r="L47" i="1" s="1"/>
  <c r="K55" i="1"/>
  <c r="L55" i="1" s="1"/>
  <c r="K63" i="1"/>
  <c r="L63" i="1" s="1"/>
  <c r="K79" i="1"/>
  <c r="L79" i="1" s="1"/>
  <c r="K95" i="1"/>
  <c r="L95" i="1" s="1"/>
  <c r="K111" i="1"/>
  <c r="L111" i="1" s="1"/>
  <c r="K119" i="1"/>
  <c r="L119" i="1" s="1"/>
  <c r="K135" i="1"/>
  <c r="L135" i="1" s="1"/>
  <c r="K151" i="1"/>
  <c r="L151" i="1" s="1"/>
  <c r="K167" i="1"/>
  <c r="L167" i="1" s="1"/>
  <c r="K11" i="1"/>
  <c r="L11" i="1" s="1"/>
  <c r="K19" i="1"/>
  <c r="L19" i="1" s="1"/>
  <c r="K27" i="1"/>
  <c r="L27" i="1" s="1"/>
  <c r="K35" i="1"/>
  <c r="L35" i="1" s="1"/>
  <c r="K43" i="1"/>
  <c r="L43" i="1" s="1"/>
  <c r="K51" i="1"/>
  <c r="L51" i="1" s="1"/>
  <c r="K59" i="1"/>
  <c r="L59" i="1" s="1"/>
  <c r="K67" i="1"/>
  <c r="L67" i="1" s="1"/>
  <c r="K75" i="1"/>
  <c r="L75" i="1" s="1"/>
  <c r="K83" i="1"/>
  <c r="L83" i="1" s="1"/>
  <c r="K91" i="1"/>
  <c r="L91" i="1" s="1"/>
  <c r="K99" i="1"/>
  <c r="L99" i="1" s="1"/>
  <c r="K107" i="1"/>
  <c r="L107" i="1" s="1"/>
  <c r="K115" i="1"/>
  <c r="L115" i="1" s="1"/>
  <c r="K123" i="1"/>
  <c r="L123" i="1" s="1"/>
  <c r="K131" i="1"/>
  <c r="L131" i="1" s="1"/>
  <c r="K139" i="1"/>
  <c r="L139" i="1" s="1"/>
  <c r="K147" i="1"/>
  <c r="L147" i="1" s="1"/>
  <c r="K155" i="1"/>
  <c r="L155" i="1" s="1"/>
  <c r="K163" i="1"/>
  <c r="L163" i="1" s="1"/>
  <c r="K171" i="1"/>
  <c r="L171" i="1" s="1"/>
  <c r="K179" i="1"/>
  <c r="L179" i="1" s="1"/>
  <c r="K187" i="1"/>
  <c r="L187" i="1" s="1"/>
  <c r="K195" i="1"/>
  <c r="L195" i="1" s="1"/>
  <c r="K203" i="1"/>
  <c r="L203" i="1" s="1"/>
  <c r="K211" i="1"/>
  <c r="L211" i="1" s="1"/>
  <c r="K219" i="1"/>
  <c r="L219" i="1" s="1"/>
  <c r="K227" i="1"/>
  <c r="L227" i="1" s="1"/>
  <c r="K235" i="1"/>
  <c r="L235" i="1" s="1"/>
  <c r="K243" i="1"/>
  <c r="L243" i="1" s="1"/>
  <c r="K251" i="1"/>
  <c r="L251" i="1" s="1"/>
  <c r="K259" i="1"/>
  <c r="L259" i="1" s="1"/>
  <c r="K267" i="1"/>
  <c r="L267" i="1" s="1"/>
  <c r="K275" i="1"/>
  <c r="L275" i="1" s="1"/>
  <c r="K283" i="1"/>
  <c r="L283" i="1" s="1"/>
  <c r="K291" i="1"/>
  <c r="L291" i="1" s="1"/>
  <c r="K299" i="1"/>
  <c r="L299" i="1" s="1"/>
  <c r="K20" i="1"/>
  <c r="L20" i="1" s="1"/>
  <c r="K44" i="1"/>
  <c r="L44" i="1" s="1"/>
  <c r="K68" i="1"/>
  <c r="L68" i="1" s="1"/>
  <c r="K92" i="1"/>
  <c r="L92" i="1" s="1"/>
  <c r="K140" i="1"/>
  <c r="L140" i="1" s="1"/>
  <c r="K164" i="1"/>
  <c r="L164" i="1" s="1"/>
  <c r="K180" i="1"/>
  <c r="L180" i="1" s="1"/>
  <c r="K196" i="1"/>
  <c r="L196" i="1" s="1"/>
  <c r="K212" i="1"/>
  <c r="L212" i="1" s="1"/>
  <c r="K236" i="1"/>
  <c r="L236" i="1" s="1"/>
  <c r="K87" i="1"/>
  <c r="L87" i="1" s="1"/>
  <c r="K4" i="1"/>
  <c r="L4" i="1" s="1"/>
  <c r="K36" i="1"/>
  <c r="L36" i="1" s="1"/>
  <c r="K60" i="1"/>
  <c r="L60" i="1" s="1"/>
  <c r="K84" i="1"/>
  <c r="L84" i="1" s="1"/>
  <c r="K116" i="1"/>
  <c r="L116" i="1" s="1"/>
  <c r="K156" i="1"/>
  <c r="L156" i="1" s="1"/>
  <c r="K220" i="1"/>
  <c r="L220" i="1" s="1"/>
  <c r="K260" i="1"/>
  <c r="L260" i="1" s="1"/>
  <c r="K284" i="1"/>
  <c r="L284" i="1" s="1"/>
  <c r="K300" i="1"/>
  <c r="L300" i="1" s="1"/>
  <c r="K46" i="1"/>
  <c r="L46" i="1" s="1"/>
  <c r="K78" i="1"/>
  <c r="L78" i="1" s="1"/>
  <c r="K110" i="1"/>
  <c r="L110" i="1" s="1"/>
  <c r="K134" i="1"/>
  <c r="L134" i="1" s="1"/>
  <c r="K166" i="1"/>
  <c r="L166" i="1" s="1"/>
  <c r="K198" i="1"/>
  <c r="L198" i="1" s="1"/>
  <c r="K222" i="1"/>
  <c r="L222" i="1" s="1"/>
  <c r="K246" i="1"/>
  <c r="L246" i="1" s="1"/>
  <c r="K254" i="1"/>
  <c r="L254" i="1" s="1"/>
  <c r="K270" i="1"/>
  <c r="L270" i="1" s="1"/>
  <c r="K286" i="1"/>
  <c r="L286" i="1" s="1"/>
  <c r="K302" i="1"/>
  <c r="L302" i="1" s="1"/>
  <c r="K5" i="1"/>
  <c r="L5" i="1" s="1"/>
  <c r="K13" i="1"/>
  <c r="L13" i="1" s="1"/>
  <c r="K21" i="1"/>
  <c r="L21" i="1" s="1"/>
  <c r="K29" i="1"/>
  <c r="L29" i="1" s="1"/>
  <c r="K37" i="1"/>
  <c r="L37" i="1" s="1"/>
  <c r="K45" i="1"/>
  <c r="L45" i="1" s="1"/>
  <c r="K53" i="1"/>
  <c r="L53" i="1" s="1"/>
  <c r="K61" i="1"/>
  <c r="L61" i="1" s="1"/>
  <c r="K69" i="1"/>
  <c r="L69" i="1" s="1"/>
  <c r="K77" i="1"/>
  <c r="L77" i="1" s="1"/>
  <c r="K85" i="1"/>
  <c r="L85" i="1" s="1"/>
  <c r="K93" i="1"/>
  <c r="L93" i="1" s="1"/>
  <c r="K101" i="1"/>
  <c r="L101" i="1" s="1"/>
  <c r="K109" i="1"/>
  <c r="L109" i="1" s="1"/>
  <c r="K117" i="1"/>
  <c r="L117" i="1" s="1"/>
  <c r="K125" i="1"/>
  <c r="L125" i="1" s="1"/>
  <c r="K133" i="1"/>
  <c r="L133" i="1" s="1"/>
  <c r="K141" i="1"/>
  <c r="L141" i="1" s="1"/>
  <c r="K149" i="1"/>
  <c r="L149" i="1" s="1"/>
  <c r="K157" i="1"/>
  <c r="L157" i="1" s="1"/>
  <c r="K165" i="1"/>
  <c r="L165" i="1" s="1"/>
  <c r="K173" i="1"/>
  <c r="L173" i="1" s="1"/>
  <c r="K181" i="1"/>
  <c r="L181" i="1" s="1"/>
  <c r="K189" i="1"/>
  <c r="L189" i="1" s="1"/>
  <c r="K197" i="1"/>
  <c r="L197" i="1" s="1"/>
  <c r="K205" i="1"/>
  <c r="L205" i="1" s="1"/>
  <c r="K213" i="1"/>
  <c r="L213" i="1" s="1"/>
  <c r="K221" i="1"/>
  <c r="L221" i="1" s="1"/>
  <c r="K229" i="1"/>
  <c r="L229" i="1" s="1"/>
  <c r="K237" i="1"/>
  <c r="L237" i="1" s="1"/>
  <c r="K245" i="1"/>
  <c r="L245" i="1" s="1"/>
  <c r="K253" i="1"/>
  <c r="L253" i="1" s="1"/>
  <c r="K261" i="1"/>
  <c r="L261" i="1" s="1"/>
  <c r="K269" i="1"/>
  <c r="L269" i="1" s="1"/>
  <c r="K277" i="1"/>
  <c r="L277" i="1" s="1"/>
  <c r="K285" i="1"/>
  <c r="L285" i="1" s="1"/>
  <c r="K293" i="1"/>
  <c r="L293" i="1" s="1"/>
  <c r="K301" i="1"/>
  <c r="L301" i="1" s="1"/>
  <c r="K38" i="1"/>
  <c r="L38" i="1" s="1"/>
  <c r="K70" i="1"/>
  <c r="L70" i="1" s="1"/>
  <c r="K94" i="1"/>
  <c r="L94" i="1" s="1"/>
  <c r="K118" i="1"/>
  <c r="L118" i="1" s="1"/>
  <c r="K142" i="1"/>
  <c r="L142" i="1" s="1"/>
  <c r="K150" i="1"/>
  <c r="L150" i="1" s="1"/>
  <c r="K174" i="1"/>
  <c r="L174" i="1" s="1"/>
  <c r="K182" i="1"/>
  <c r="L182" i="1" s="1"/>
  <c r="K206" i="1"/>
  <c r="L206" i="1" s="1"/>
  <c r="K214" i="1"/>
  <c r="L214" i="1" s="1"/>
  <c r="K238" i="1"/>
  <c r="L238" i="1" s="1"/>
  <c r="K39" i="1"/>
  <c r="L39" i="1" s="1"/>
  <c r="K71" i="1"/>
  <c r="L71" i="1" s="1"/>
  <c r="K103" i="1"/>
  <c r="L103" i="1" s="1"/>
  <c r="K127" i="1"/>
  <c r="L127" i="1" s="1"/>
  <c r="K143" i="1"/>
  <c r="L143" i="1" s="1"/>
  <c r="K159" i="1"/>
  <c r="L159" i="1" s="1"/>
  <c r="K175" i="1"/>
  <c r="L175" i="1" s="1"/>
  <c r="K199" i="1"/>
  <c r="L199" i="1" s="1"/>
  <c r="R17" i="1"/>
  <c r="S17" i="1" s="1"/>
  <c r="R18" i="1"/>
  <c r="S18" i="1" s="1"/>
  <c r="R19" i="1"/>
  <c r="S19" i="1" s="1"/>
  <c r="R16" i="1"/>
  <c r="S16" i="1" s="1"/>
  <c r="S2" i="1"/>
  <c r="K113" i="1"/>
  <c r="L113" i="1" s="1"/>
  <c r="K81" i="1"/>
  <c r="L81" i="1" s="1"/>
  <c r="K49" i="1"/>
  <c r="L49" i="1" s="1"/>
  <c r="K17" i="1"/>
  <c r="L17" i="1" s="1"/>
  <c r="T2" i="1" l="1"/>
  <c r="S6" i="1" s="1"/>
  <c r="I10" i="1" l="1"/>
  <c r="J10" i="1" s="1"/>
  <c r="I18" i="1"/>
  <c r="J18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I98" i="1"/>
  <c r="J98" i="1" s="1"/>
  <c r="I106" i="1"/>
  <c r="J106" i="1" s="1"/>
  <c r="I114" i="1"/>
  <c r="J114" i="1" s="1"/>
  <c r="I122" i="1"/>
  <c r="J122" i="1" s="1"/>
  <c r="I130" i="1"/>
  <c r="J130" i="1" s="1"/>
  <c r="I138" i="1"/>
  <c r="J138" i="1" s="1"/>
  <c r="I146" i="1"/>
  <c r="J146" i="1" s="1"/>
  <c r="I154" i="1"/>
  <c r="J154" i="1" s="1"/>
  <c r="I162" i="1"/>
  <c r="J162" i="1" s="1"/>
  <c r="I170" i="1"/>
  <c r="J170" i="1" s="1"/>
  <c r="I178" i="1"/>
  <c r="J178" i="1" s="1"/>
  <c r="I186" i="1"/>
  <c r="J186" i="1" s="1"/>
  <c r="I194" i="1"/>
  <c r="J194" i="1" s="1"/>
  <c r="I202" i="1"/>
  <c r="J202" i="1" s="1"/>
  <c r="I210" i="1"/>
  <c r="J210" i="1" s="1"/>
  <c r="I218" i="1"/>
  <c r="J218" i="1" s="1"/>
  <c r="I226" i="1"/>
  <c r="J226" i="1" s="1"/>
  <c r="I234" i="1"/>
  <c r="J234" i="1" s="1"/>
  <c r="I242" i="1"/>
  <c r="J242" i="1" s="1"/>
  <c r="I250" i="1"/>
  <c r="J250" i="1" s="1"/>
  <c r="I258" i="1"/>
  <c r="J258" i="1" s="1"/>
  <c r="I266" i="1"/>
  <c r="J266" i="1" s="1"/>
  <c r="I274" i="1"/>
  <c r="J274" i="1" s="1"/>
  <c r="I282" i="1"/>
  <c r="J282" i="1" s="1"/>
  <c r="I290" i="1"/>
  <c r="J290" i="1" s="1"/>
  <c r="I298" i="1"/>
  <c r="J298" i="1" s="1"/>
  <c r="I33" i="1"/>
  <c r="J33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147" i="1"/>
  <c r="J147" i="1" s="1"/>
  <c r="I155" i="1"/>
  <c r="J155" i="1" s="1"/>
  <c r="I163" i="1"/>
  <c r="J163" i="1" s="1"/>
  <c r="I171" i="1"/>
  <c r="J171" i="1" s="1"/>
  <c r="I179" i="1"/>
  <c r="J179" i="1" s="1"/>
  <c r="I187" i="1"/>
  <c r="J187" i="1" s="1"/>
  <c r="I195" i="1"/>
  <c r="J195" i="1" s="1"/>
  <c r="I203" i="1"/>
  <c r="J203" i="1" s="1"/>
  <c r="I211" i="1"/>
  <c r="J211" i="1" s="1"/>
  <c r="I219" i="1"/>
  <c r="J219" i="1" s="1"/>
  <c r="I227" i="1"/>
  <c r="J227" i="1" s="1"/>
  <c r="I235" i="1"/>
  <c r="J235" i="1" s="1"/>
  <c r="I243" i="1"/>
  <c r="J243" i="1" s="1"/>
  <c r="I251" i="1"/>
  <c r="J251" i="1" s="1"/>
  <c r="I259" i="1"/>
  <c r="J259" i="1" s="1"/>
  <c r="I267" i="1"/>
  <c r="J267" i="1" s="1"/>
  <c r="I275" i="1"/>
  <c r="J275" i="1" s="1"/>
  <c r="I283" i="1"/>
  <c r="J283" i="1" s="1"/>
  <c r="I291" i="1"/>
  <c r="J291" i="1" s="1"/>
  <c r="I299" i="1"/>
  <c r="J299" i="1" s="1"/>
  <c r="I2" i="1"/>
  <c r="J2" i="1" s="1"/>
  <c r="I25" i="1"/>
  <c r="J25" i="1" s="1"/>
  <c r="I49" i="1"/>
  <c r="J49" i="1" s="1"/>
  <c r="I65" i="1"/>
  <c r="J65" i="1" s="1"/>
  <c r="I4" i="1"/>
  <c r="J4" i="1" s="1"/>
  <c r="I12" i="1"/>
  <c r="J12" i="1" s="1"/>
  <c r="I20" i="1"/>
  <c r="J20" i="1" s="1"/>
  <c r="I28" i="1"/>
  <c r="J28" i="1" s="1"/>
  <c r="I36" i="1"/>
  <c r="J36" i="1" s="1"/>
  <c r="I44" i="1"/>
  <c r="J44" i="1" s="1"/>
  <c r="I52" i="1"/>
  <c r="J52" i="1" s="1"/>
  <c r="I60" i="1"/>
  <c r="J60" i="1" s="1"/>
  <c r="I68" i="1"/>
  <c r="J68" i="1" s="1"/>
  <c r="I76" i="1"/>
  <c r="J76" i="1" s="1"/>
  <c r="I84" i="1"/>
  <c r="J84" i="1" s="1"/>
  <c r="I92" i="1"/>
  <c r="J92" i="1" s="1"/>
  <c r="I100" i="1"/>
  <c r="J100" i="1" s="1"/>
  <c r="I108" i="1"/>
  <c r="J108" i="1" s="1"/>
  <c r="I116" i="1"/>
  <c r="J116" i="1" s="1"/>
  <c r="I124" i="1"/>
  <c r="J124" i="1" s="1"/>
  <c r="I132" i="1"/>
  <c r="J132" i="1" s="1"/>
  <c r="I140" i="1"/>
  <c r="J140" i="1" s="1"/>
  <c r="I148" i="1"/>
  <c r="J148" i="1" s="1"/>
  <c r="I156" i="1"/>
  <c r="J156" i="1" s="1"/>
  <c r="I164" i="1"/>
  <c r="J164" i="1" s="1"/>
  <c r="I172" i="1"/>
  <c r="J172" i="1" s="1"/>
  <c r="I180" i="1"/>
  <c r="J180" i="1" s="1"/>
  <c r="I188" i="1"/>
  <c r="J188" i="1" s="1"/>
  <c r="I196" i="1"/>
  <c r="J196" i="1" s="1"/>
  <c r="I204" i="1"/>
  <c r="J204" i="1" s="1"/>
  <c r="I212" i="1"/>
  <c r="J212" i="1" s="1"/>
  <c r="I220" i="1"/>
  <c r="J220" i="1" s="1"/>
  <c r="I228" i="1"/>
  <c r="J228" i="1" s="1"/>
  <c r="I236" i="1"/>
  <c r="J236" i="1" s="1"/>
  <c r="I244" i="1"/>
  <c r="J244" i="1" s="1"/>
  <c r="I252" i="1"/>
  <c r="J252" i="1" s="1"/>
  <c r="I260" i="1"/>
  <c r="J260" i="1" s="1"/>
  <c r="I268" i="1"/>
  <c r="J268" i="1" s="1"/>
  <c r="I276" i="1"/>
  <c r="J276" i="1" s="1"/>
  <c r="I284" i="1"/>
  <c r="J284" i="1" s="1"/>
  <c r="I292" i="1"/>
  <c r="J292" i="1" s="1"/>
  <c r="I300" i="1"/>
  <c r="J300" i="1" s="1"/>
  <c r="I303" i="1"/>
  <c r="J303" i="1" s="1"/>
  <c r="I5" i="1"/>
  <c r="J5" i="1" s="1"/>
  <c r="I13" i="1"/>
  <c r="J13" i="1" s="1"/>
  <c r="I21" i="1"/>
  <c r="J21" i="1" s="1"/>
  <c r="I29" i="1"/>
  <c r="J29" i="1" s="1"/>
  <c r="I37" i="1"/>
  <c r="J37" i="1" s="1"/>
  <c r="I45" i="1"/>
  <c r="J45" i="1" s="1"/>
  <c r="I53" i="1"/>
  <c r="J53" i="1" s="1"/>
  <c r="I61" i="1"/>
  <c r="J61" i="1" s="1"/>
  <c r="I69" i="1"/>
  <c r="J69" i="1" s="1"/>
  <c r="I77" i="1"/>
  <c r="J77" i="1" s="1"/>
  <c r="I85" i="1"/>
  <c r="J85" i="1" s="1"/>
  <c r="I93" i="1"/>
  <c r="J93" i="1" s="1"/>
  <c r="I101" i="1"/>
  <c r="J101" i="1" s="1"/>
  <c r="I109" i="1"/>
  <c r="J109" i="1" s="1"/>
  <c r="I117" i="1"/>
  <c r="J117" i="1" s="1"/>
  <c r="I125" i="1"/>
  <c r="J125" i="1" s="1"/>
  <c r="I133" i="1"/>
  <c r="J133" i="1" s="1"/>
  <c r="I141" i="1"/>
  <c r="J141" i="1" s="1"/>
  <c r="I149" i="1"/>
  <c r="J149" i="1" s="1"/>
  <c r="I157" i="1"/>
  <c r="J157" i="1" s="1"/>
  <c r="I165" i="1"/>
  <c r="J165" i="1" s="1"/>
  <c r="I173" i="1"/>
  <c r="J173" i="1" s="1"/>
  <c r="I181" i="1"/>
  <c r="J181" i="1" s="1"/>
  <c r="I189" i="1"/>
  <c r="J189" i="1" s="1"/>
  <c r="I197" i="1"/>
  <c r="J197" i="1" s="1"/>
  <c r="I205" i="1"/>
  <c r="J205" i="1" s="1"/>
  <c r="I213" i="1"/>
  <c r="J213" i="1" s="1"/>
  <c r="I221" i="1"/>
  <c r="J221" i="1" s="1"/>
  <c r="I229" i="1"/>
  <c r="J229" i="1" s="1"/>
  <c r="I237" i="1"/>
  <c r="J237" i="1" s="1"/>
  <c r="I245" i="1"/>
  <c r="J245" i="1" s="1"/>
  <c r="I253" i="1"/>
  <c r="J253" i="1" s="1"/>
  <c r="I261" i="1"/>
  <c r="J261" i="1" s="1"/>
  <c r="I269" i="1"/>
  <c r="J269" i="1" s="1"/>
  <c r="I277" i="1"/>
  <c r="J277" i="1" s="1"/>
  <c r="I285" i="1"/>
  <c r="J285" i="1" s="1"/>
  <c r="I293" i="1"/>
  <c r="J293" i="1" s="1"/>
  <c r="I301" i="1"/>
  <c r="J301" i="1" s="1"/>
  <c r="I287" i="1"/>
  <c r="J287" i="1" s="1"/>
  <c r="I17" i="1"/>
  <c r="J17" i="1" s="1"/>
  <c r="I57" i="1"/>
  <c r="J57" i="1" s="1"/>
  <c r="I73" i="1"/>
  <c r="J73" i="1" s="1"/>
  <c r="I6" i="1"/>
  <c r="J6" i="1" s="1"/>
  <c r="I14" i="1"/>
  <c r="J14" i="1" s="1"/>
  <c r="I22" i="1"/>
  <c r="J22" i="1" s="1"/>
  <c r="I30" i="1"/>
  <c r="J30" i="1" s="1"/>
  <c r="I38" i="1"/>
  <c r="J38" i="1" s="1"/>
  <c r="I46" i="1"/>
  <c r="J46" i="1" s="1"/>
  <c r="I54" i="1"/>
  <c r="J54" i="1" s="1"/>
  <c r="I62" i="1"/>
  <c r="J62" i="1" s="1"/>
  <c r="I70" i="1"/>
  <c r="J70" i="1" s="1"/>
  <c r="I78" i="1"/>
  <c r="J78" i="1" s="1"/>
  <c r="I86" i="1"/>
  <c r="J86" i="1" s="1"/>
  <c r="I94" i="1"/>
  <c r="J94" i="1" s="1"/>
  <c r="I102" i="1"/>
  <c r="J102" i="1" s="1"/>
  <c r="I110" i="1"/>
  <c r="J110" i="1" s="1"/>
  <c r="I118" i="1"/>
  <c r="J118" i="1" s="1"/>
  <c r="I126" i="1"/>
  <c r="J126" i="1" s="1"/>
  <c r="I134" i="1"/>
  <c r="J134" i="1" s="1"/>
  <c r="I142" i="1"/>
  <c r="J142" i="1" s="1"/>
  <c r="I150" i="1"/>
  <c r="J150" i="1" s="1"/>
  <c r="I158" i="1"/>
  <c r="J158" i="1" s="1"/>
  <c r="I166" i="1"/>
  <c r="J166" i="1" s="1"/>
  <c r="I174" i="1"/>
  <c r="J174" i="1" s="1"/>
  <c r="I182" i="1"/>
  <c r="J182" i="1" s="1"/>
  <c r="I190" i="1"/>
  <c r="J190" i="1" s="1"/>
  <c r="I198" i="1"/>
  <c r="J198" i="1" s="1"/>
  <c r="I206" i="1"/>
  <c r="J206" i="1" s="1"/>
  <c r="I214" i="1"/>
  <c r="J214" i="1" s="1"/>
  <c r="I222" i="1"/>
  <c r="J222" i="1" s="1"/>
  <c r="I230" i="1"/>
  <c r="J230" i="1" s="1"/>
  <c r="I238" i="1"/>
  <c r="J238" i="1" s="1"/>
  <c r="I246" i="1"/>
  <c r="J246" i="1" s="1"/>
  <c r="I254" i="1"/>
  <c r="J254" i="1" s="1"/>
  <c r="I262" i="1"/>
  <c r="J262" i="1" s="1"/>
  <c r="I270" i="1"/>
  <c r="J270" i="1" s="1"/>
  <c r="I278" i="1"/>
  <c r="J278" i="1" s="1"/>
  <c r="I286" i="1"/>
  <c r="J286" i="1" s="1"/>
  <c r="I294" i="1"/>
  <c r="J294" i="1" s="1"/>
  <c r="I302" i="1"/>
  <c r="J302" i="1" s="1"/>
  <c r="I9" i="1"/>
  <c r="J9" i="1" s="1"/>
  <c r="I7" i="1"/>
  <c r="J7" i="1" s="1"/>
  <c r="I15" i="1"/>
  <c r="J15" i="1" s="1"/>
  <c r="I23" i="1"/>
  <c r="J23" i="1" s="1"/>
  <c r="I31" i="1"/>
  <c r="J31" i="1" s="1"/>
  <c r="I39" i="1"/>
  <c r="J39" i="1" s="1"/>
  <c r="I47" i="1"/>
  <c r="J47" i="1" s="1"/>
  <c r="I55" i="1"/>
  <c r="J55" i="1" s="1"/>
  <c r="I63" i="1"/>
  <c r="J63" i="1" s="1"/>
  <c r="I71" i="1"/>
  <c r="J71" i="1" s="1"/>
  <c r="I79" i="1"/>
  <c r="J79" i="1" s="1"/>
  <c r="I87" i="1"/>
  <c r="J87" i="1" s="1"/>
  <c r="I95" i="1"/>
  <c r="J95" i="1" s="1"/>
  <c r="I103" i="1"/>
  <c r="J103" i="1" s="1"/>
  <c r="I111" i="1"/>
  <c r="J111" i="1" s="1"/>
  <c r="I119" i="1"/>
  <c r="J119" i="1" s="1"/>
  <c r="I127" i="1"/>
  <c r="J127" i="1" s="1"/>
  <c r="I135" i="1"/>
  <c r="J135" i="1" s="1"/>
  <c r="I143" i="1"/>
  <c r="J143" i="1" s="1"/>
  <c r="I151" i="1"/>
  <c r="J151" i="1" s="1"/>
  <c r="I159" i="1"/>
  <c r="J159" i="1" s="1"/>
  <c r="I167" i="1"/>
  <c r="J167" i="1" s="1"/>
  <c r="I175" i="1"/>
  <c r="J175" i="1" s="1"/>
  <c r="I183" i="1"/>
  <c r="J183" i="1" s="1"/>
  <c r="I191" i="1"/>
  <c r="J191" i="1" s="1"/>
  <c r="I199" i="1"/>
  <c r="J199" i="1" s="1"/>
  <c r="I207" i="1"/>
  <c r="J207" i="1" s="1"/>
  <c r="I215" i="1"/>
  <c r="J215" i="1" s="1"/>
  <c r="I223" i="1"/>
  <c r="J223" i="1" s="1"/>
  <c r="I231" i="1"/>
  <c r="J231" i="1" s="1"/>
  <c r="I239" i="1"/>
  <c r="J239" i="1" s="1"/>
  <c r="I247" i="1"/>
  <c r="J247" i="1" s="1"/>
  <c r="I255" i="1"/>
  <c r="J255" i="1" s="1"/>
  <c r="I263" i="1"/>
  <c r="J263" i="1" s="1"/>
  <c r="I271" i="1"/>
  <c r="J271" i="1" s="1"/>
  <c r="I279" i="1"/>
  <c r="J279" i="1" s="1"/>
  <c r="I295" i="1"/>
  <c r="J295" i="1" s="1"/>
  <c r="I41" i="1"/>
  <c r="J41" i="1" s="1"/>
  <c r="I8" i="1"/>
  <c r="J8" i="1" s="1"/>
  <c r="I16" i="1"/>
  <c r="J16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128" i="1"/>
  <c r="J128" i="1" s="1"/>
  <c r="I136" i="1"/>
  <c r="J136" i="1" s="1"/>
  <c r="I144" i="1"/>
  <c r="J144" i="1" s="1"/>
  <c r="I152" i="1"/>
  <c r="J152" i="1" s="1"/>
  <c r="I160" i="1"/>
  <c r="J160" i="1" s="1"/>
  <c r="I168" i="1"/>
  <c r="J168" i="1" s="1"/>
  <c r="I176" i="1"/>
  <c r="J176" i="1" s="1"/>
  <c r="I184" i="1"/>
  <c r="J184" i="1" s="1"/>
  <c r="I192" i="1"/>
  <c r="J192" i="1" s="1"/>
  <c r="I200" i="1"/>
  <c r="J200" i="1" s="1"/>
  <c r="I208" i="1"/>
  <c r="J208" i="1" s="1"/>
  <c r="I216" i="1"/>
  <c r="J216" i="1" s="1"/>
  <c r="I224" i="1"/>
  <c r="J224" i="1" s="1"/>
  <c r="I232" i="1"/>
  <c r="J232" i="1" s="1"/>
  <c r="I240" i="1"/>
  <c r="J240" i="1" s="1"/>
  <c r="I248" i="1"/>
  <c r="J248" i="1" s="1"/>
  <c r="I256" i="1"/>
  <c r="J256" i="1" s="1"/>
  <c r="I264" i="1"/>
  <c r="J264" i="1" s="1"/>
  <c r="I272" i="1"/>
  <c r="J272" i="1" s="1"/>
  <c r="I280" i="1"/>
  <c r="J280" i="1" s="1"/>
  <c r="I288" i="1"/>
  <c r="J288" i="1" s="1"/>
  <c r="I296" i="1"/>
  <c r="J296" i="1" s="1"/>
  <c r="I304" i="1"/>
  <c r="J304" i="1" s="1"/>
  <c r="I81" i="1"/>
  <c r="J81" i="1" s="1"/>
  <c r="I145" i="1"/>
  <c r="J145" i="1" s="1"/>
  <c r="I209" i="1"/>
  <c r="J209" i="1" s="1"/>
  <c r="I273" i="1"/>
  <c r="J273" i="1" s="1"/>
  <c r="I89" i="1"/>
  <c r="J89" i="1" s="1"/>
  <c r="I153" i="1"/>
  <c r="J153" i="1" s="1"/>
  <c r="I217" i="1"/>
  <c r="J217" i="1" s="1"/>
  <c r="I281" i="1"/>
  <c r="J281" i="1" s="1"/>
  <c r="I137" i="1"/>
  <c r="J137" i="1" s="1"/>
  <c r="I97" i="1"/>
  <c r="J97" i="1" s="1"/>
  <c r="I161" i="1"/>
  <c r="J161" i="1" s="1"/>
  <c r="I225" i="1"/>
  <c r="J225" i="1" s="1"/>
  <c r="I289" i="1"/>
  <c r="J289" i="1" s="1"/>
  <c r="I105" i="1"/>
  <c r="J105" i="1" s="1"/>
  <c r="I169" i="1"/>
  <c r="J169" i="1" s="1"/>
  <c r="I233" i="1"/>
  <c r="J233" i="1" s="1"/>
  <c r="I297" i="1"/>
  <c r="J297" i="1" s="1"/>
  <c r="I201" i="1"/>
  <c r="J201" i="1" s="1"/>
  <c r="I113" i="1"/>
  <c r="J113" i="1" s="1"/>
  <c r="I177" i="1"/>
  <c r="J177" i="1" s="1"/>
  <c r="I241" i="1"/>
  <c r="J241" i="1" s="1"/>
  <c r="I305" i="1"/>
  <c r="J305" i="1" s="1"/>
  <c r="I265" i="1"/>
  <c r="J265" i="1" s="1"/>
  <c r="I121" i="1"/>
  <c r="J121" i="1" s="1"/>
  <c r="I185" i="1"/>
  <c r="J185" i="1" s="1"/>
  <c r="I249" i="1"/>
  <c r="J249" i="1" s="1"/>
  <c r="I129" i="1"/>
  <c r="J129" i="1" s="1"/>
  <c r="I193" i="1"/>
  <c r="J193" i="1" s="1"/>
  <c r="I257" i="1"/>
  <c r="J257" i="1" s="1"/>
</calcChain>
</file>

<file path=xl/sharedStrings.xml><?xml version="1.0" encoding="utf-8"?>
<sst xmlns="http://schemas.openxmlformats.org/spreadsheetml/2006/main" count="32" uniqueCount="24">
  <si>
    <t>Apartment:</t>
  </si>
  <si>
    <t>Percentage Ownership:</t>
  </si>
  <si>
    <t>Sale Price:</t>
  </si>
  <si>
    <t>DOS:</t>
  </si>
  <si>
    <t>Year</t>
  </si>
  <si>
    <t>Criteria Year:</t>
  </si>
  <si>
    <t>Total Percentage:</t>
  </si>
  <si>
    <t>Total Sales:</t>
  </si>
  <si>
    <t>Extroplolated Price of all units:</t>
  </si>
  <si>
    <t>All</t>
  </si>
  <si>
    <t>Sales by Year:</t>
  </si>
  <si>
    <t>Source:</t>
  </si>
  <si>
    <t>http://chicagotribune.public-record.com/searches/index</t>
  </si>
  <si>
    <t>Bid Price:</t>
  </si>
  <si>
    <t>Hypothetical based on ALL Sales:</t>
  </si>
  <si>
    <t>Hypothetical based on Year Sales:</t>
  </si>
  <si>
    <t>Percentage increase/decrease from ALL Sales to Bid Price:</t>
  </si>
  <si>
    <t>Percentage increase/decrease from Year Sales to Bid Price:</t>
  </si>
  <si>
    <t>Square Footage:</t>
  </si>
  <si>
    <r>
      <t>Price/ft</t>
    </r>
    <r>
      <rPr>
        <vertAlign val="superscript"/>
        <sz val="16"/>
        <color theme="1"/>
        <rFont val="Calibri (Body)"/>
      </rPr>
      <t>2</t>
    </r>
  </si>
  <si>
    <t>Finchley Investment LLC</t>
  </si>
  <si>
    <t>x</t>
  </si>
  <si>
    <t>Percentage gain from sale price:</t>
  </si>
  <si>
    <t>CAGR: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</si>
</sst>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&quot;$&quot;#,##0"/>
    <numFmt numFmtId="166" formatCode="mm/dd/yy;@"/>
    <numFmt numFmtId="167" formatCode="&quot;$&quot;#,##0.00"/>
    <numFmt numFmtId="168" formatCode="0.000"/>
    <numFmt numFmtId="169" formatCode="0.0000%"/>
  </numFmts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165" fontId="0" fillId="0" borderId="0" xfId="0" applyNumberFormat="1"/>
    <xf numFmtId="14" fontId="0" fillId="0" borderId="0" xfId="0" applyNumberFormat="1"/>
    <xf numFmtId="166" fontId="3" fillId="0" borderId="1" xfId="0" applyNumberFormat="1" applyFont="1" applyBorder="1" applyAlignment="1">
      <alignment wrapText="1"/>
    </xf>
    <xf numFmtId="166" fontId="0" fillId="0" borderId="0" xfId="0" applyNumberFormat="1"/>
    <xf numFmtId="165" fontId="3" fillId="0" borderId="1" xfId="0" applyNumberFormat="1" applyFont="1" applyBorder="1" applyAlignment="1">
      <alignment wrapText="1"/>
    </xf>
    <xf numFmtId="0" fontId="0" fillId="0" borderId="0" xfId="0" applyNumberFormat="1"/>
    <xf numFmtId="0" fontId="3" fillId="0" borderId="1" xfId="0" applyNumberFormat="1" applyFont="1" applyBorder="1" applyAlignment="1">
      <alignment wrapText="1"/>
    </xf>
    <xf numFmtId="0" fontId="1" fillId="0" borderId="0" xfId="33"/>
    <xf numFmtId="167" fontId="0" fillId="0" borderId="0" xfId="0" applyNumberFormat="1"/>
    <xf numFmtId="165" fontId="4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0" fontId="0" fillId="0" borderId="0" xfId="0" applyNumberFormat="1"/>
    <xf numFmtId="3" fontId="4" fillId="0" borderId="1" xfId="0" applyNumberFormat="1" applyFont="1" applyBorder="1" applyAlignment="1">
      <alignment wrapText="1"/>
    </xf>
    <xf numFmtId="3" fontId="0" fillId="0" borderId="0" xfId="0" applyNumberFormat="1"/>
    <xf numFmtId="167" fontId="4" fillId="0" borderId="1" xfId="0" applyNumberFormat="1" applyFont="1" applyBorder="1" applyAlignment="1">
      <alignment wrapText="1"/>
    </xf>
    <xf numFmtId="168" fontId="0" fillId="0" borderId="0" xfId="0" applyNumberFormat="1"/>
    <xf numFmtId="3" fontId="0" fillId="0" borderId="0" xfId="0" applyNumberFormat="1" applyAlignment="1">
      <alignment wrapText="1"/>
    </xf>
    <xf numFmtId="0" fontId="0" fillId="0" borderId="2" xfId="0" applyBorder="1"/>
    <xf numFmtId="0" fontId="4" fillId="0" borderId="1" xfId="0" applyNumberFormat="1" applyFont="1" applyBorder="1" applyAlignment="1">
      <alignment wrapText="1"/>
    </xf>
    <xf numFmtId="169" fontId="3" fillId="0" borderId="1" xfId="0" applyNumberFormat="1" applyFont="1" applyBorder="1" applyAlignment="1">
      <alignment wrapText="1"/>
    </xf>
    <xf numFmtId="169" fontId="0" fillId="0" borderId="0" xfId="0" applyNumberForma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hicagotribune.public-record.com/searches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07"/>
  <sheetViews>
    <sheetView tabSelected="1" zoomScale="90" zoomScaleNormal="90" zoomScalePageLayoutView="125" workbookViewId="0">
      <pane ySplit="1" topLeftCell="A2" activePane="bottomLeft" state="frozen"/>
      <selection pane="bottomLeft" activeCell="T16" sqref="T16"/>
    </sheetView>
  </sheetViews>
  <sheetFormatPr baseColWidth="10" defaultRowHeight="16"/>
  <cols>
    <col min="1" max="1" width="13.83203125" customWidth="1"/>
    <col min="2" max="2" width="14" style="1" bestFit="1" customWidth="1"/>
    <col min="3" max="3" width="14" style="18" customWidth="1"/>
    <col min="4" max="4" width="14" style="13" customWidth="1"/>
    <col min="5" max="5" width="10" style="5" bestFit="1" customWidth="1"/>
    <col min="6" max="6" width="10" style="8" bestFit="1" customWidth="1"/>
    <col min="7" max="7" width="6.1640625" style="10" bestFit="1" customWidth="1"/>
    <col min="8" max="8" width="17.1640625" style="10" customWidth="1"/>
    <col min="9" max="9" width="15.33203125" style="5" customWidth="1"/>
    <col min="10" max="10" width="14.33203125" customWidth="1"/>
    <col min="11" max="11" width="15.83203125" style="5" bestFit="1" customWidth="1"/>
    <col min="12" max="12" width="16.5" style="1" customWidth="1"/>
    <col min="13" max="14" width="16.5" style="5" customWidth="1"/>
    <col min="15" max="15" width="10.83203125" style="25"/>
    <col min="17" max="17" width="12.5" bestFit="1" customWidth="1"/>
    <col min="18" max="18" width="21" customWidth="1"/>
    <col min="19" max="19" width="22.5" customWidth="1"/>
    <col min="20" max="20" width="16.5" customWidth="1"/>
  </cols>
  <sheetData>
    <row r="1" spans="1:20" s="2" customFormat="1" ht="111" thickBot="1">
      <c r="A1" s="3" t="s">
        <v>0</v>
      </c>
      <c r="B1" s="4" t="s">
        <v>1</v>
      </c>
      <c r="C1" s="17" t="s">
        <v>18</v>
      </c>
      <c r="D1" s="19" t="s">
        <v>19</v>
      </c>
      <c r="E1" s="3" t="s">
        <v>2</v>
      </c>
      <c r="F1" s="7" t="s">
        <v>3</v>
      </c>
      <c r="G1" s="11" t="s">
        <v>4</v>
      </c>
      <c r="H1" s="23" t="s">
        <v>20</v>
      </c>
      <c r="I1" s="14" t="s">
        <v>15</v>
      </c>
      <c r="J1" s="14" t="s">
        <v>17</v>
      </c>
      <c r="K1" s="14" t="s">
        <v>14</v>
      </c>
      <c r="L1" s="15" t="s">
        <v>16</v>
      </c>
      <c r="M1" s="9" t="s">
        <v>13</v>
      </c>
      <c r="N1" s="9" t="s">
        <v>22</v>
      </c>
      <c r="O1" s="24" t="s">
        <v>23</v>
      </c>
      <c r="Q1" s="7" t="s">
        <v>5</v>
      </c>
      <c r="R1" s="7" t="s">
        <v>6</v>
      </c>
      <c r="S1" s="7" t="s">
        <v>7</v>
      </c>
      <c r="T1" s="7" t="s">
        <v>8</v>
      </c>
    </row>
    <row r="2" spans="1:20" ht="17" thickTop="1">
      <c r="A2">
        <v>801</v>
      </c>
      <c r="B2" s="1">
        <v>3.2000000000000002E-3</v>
      </c>
      <c r="C2" s="21">
        <f t="shared" ref="C2:C31" si="0">IF(RIGHT(A2,2)="01",630,
IF(RIGHT(A2,2)="02",670,
IF(RIGHT(A2,2)="03",580,
IF(RIGHT(A2,2)="04",506,
IF(RIGHT(A2,2)="05",587,
IF(RIGHT(A2,2)="06",533,
IF(RIGHT(A2,2)="07",635,
IF(RIGHT(A2,2)="08",525,
IF(RIGHT(A2,2)="09",583,
IF(RIGHT(A2,2)="10",685,0))))))))))</f>
        <v>630</v>
      </c>
      <c r="D2" s="13">
        <f t="shared" ref="D2:D65" si="1">M2/C2</f>
        <v>467.30158730158729</v>
      </c>
      <c r="G2" s="10" t="str">
        <f t="shared" ref="G2:G65" si="2">IF(F2&lt;&gt;"",YEAR($F2),"")</f>
        <v/>
      </c>
      <c r="I2" s="5">
        <f t="shared" ref="I2:I65" si="3">$T$2*B2</f>
        <v>203953.61678630591</v>
      </c>
      <c r="J2" s="1">
        <f t="shared" ref="J2:J65" si="4">(M2/I2)-1</f>
        <v>0.44346545375785151</v>
      </c>
      <c r="K2" s="5">
        <f t="shared" ref="K2:K65" si="5">$T$3*B2</f>
        <v>207580.45630344539</v>
      </c>
      <c r="L2" s="1">
        <f t="shared" ref="L2:L65" si="6">(M2/K2)-1</f>
        <v>0.41824526857017807</v>
      </c>
      <c r="M2" s="5">
        <f t="shared" ref="M2:M65" si="7">$S$7*B2</f>
        <v>294400</v>
      </c>
      <c r="N2" s="1" t="str">
        <f t="shared" ref="N2:N65" si="8">IF(E2&lt;&gt;"",(M2/E2)-1,"")</f>
        <v/>
      </c>
      <c r="O2" s="25" t="str">
        <f>IF(E2&lt;&gt;"",((M2/E2)^(1/(2019-G2)))-1,"")</f>
        <v/>
      </c>
      <c r="Q2">
        <v>2019</v>
      </c>
      <c r="R2" s="1">
        <f>SUMIF(G:G,Q2,B:B)</f>
        <v>3.6220000000000002E-2</v>
      </c>
      <c r="S2" s="5">
        <f>SUMIF(G:G,Q2,E:E)</f>
        <v>2308500</v>
      </c>
      <c r="T2" s="5">
        <f>S2*(1/R2)</f>
        <v>63735505.245720595</v>
      </c>
    </row>
    <row r="3" spans="1:20">
      <c r="A3">
        <v>901</v>
      </c>
      <c r="B3" s="1">
        <v>3.2100000000000002E-3</v>
      </c>
      <c r="C3" s="21">
        <f t="shared" si="0"/>
        <v>630</v>
      </c>
      <c r="D3" s="13">
        <f t="shared" si="1"/>
        <v>468.76190476190476</v>
      </c>
      <c r="G3" s="10" t="str">
        <f t="shared" si="2"/>
        <v/>
      </c>
      <c r="I3" s="5">
        <f t="shared" si="3"/>
        <v>204590.97183876313</v>
      </c>
      <c r="J3" s="1">
        <f t="shared" si="4"/>
        <v>0.44346545375785129</v>
      </c>
      <c r="K3" s="5">
        <f t="shared" si="5"/>
        <v>208229.14522939367</v>
      </c>
      <c r="L3" s="1">
        <f t="shared" si="6"/>
        <v>0.41824526857017785</v>
      </c>
      <c r="M3" s="5">
        <f t="shared" si="7"/>
        <v>295320</v>
      </c>
      <c r="N3" s="1" t="str">
        <f t="shared" si="8"/>
        <v/>
      </c>
      <c r="O3" s="25" t="str">
        <f t="shared" ref="O3:O66" si="9">IF(E3&lt;&gt;"",((M3/E3)^(1/(2019-G3)))-1,"")</f>
        <v/>
      </c>
      <c r="Q3" t="s">
        <v>9</v>
      </c>
      <c r="R3" s="1">
        <f>SUMIF(E:E,"&lt;&gt;",B:B)</f>
        <v>0.28182999999999991</v>
      </c>
      <c r="S3" s="5">
        <f>SUM(E:E)</f>
        <v>18282000</v>
      </c>
      <c r="T3" s="5">
        <f>S3*(1/R3)</f>
        <v>64868892.594826683</v>
      </c>
    </row>
    <row r="4" spans="1:20">
      <c r="A4">
        <v>1001</v>
      </c>
      <c r="B4" s="1">
        <v>3.2299999999999998E-3</v>
      </c>
      <c r="C4" s="21">
        <f t="shared" si="0"/>
        <v>630</v>
      </c>
      <c r="D4" s="13">
        <f t="shared" si="1"/>
        <v>471.6825396825397</v>
      </c>
      <c r="E4" s="5">
        <v>200000</v>
      </c>
      <c r="F4" s="8">
        <v>43542</v>
      </c>
      <c r="G4" s="10">
        <f t="shared" si="2"/>
        <v>2019</v>
      </c>
      <c r="I4" s="5">
        <f t="shared" si="3"/>
        <v>205865.68194367751</v>
      </c>
      <c r="J4" s="1">
        <f t="shared" si="4"/>
        <v>0.44346545375785151</v>
      </c>
      <c r="K4" s="5">
        <f t="shared" si="5"/>
        <v>209526.52308129019</v>
      </c>
      <c r="L4" s="1">
        <f t="shared" si="6"/>
        <v>0.41824526857017807</v>
      </c>
      <c r="M4" s="5">
        <f t="shared" si="7"/>
        <v>297160</v>
      </c>
      <c r="N4" s="1">
        <f t="shared" si="8"/>
        <v>0.48580000000000001</v>
      </c>
      <c r="O4" s="25" t="e">
        <f t="shared" si="9"/>
        <v>#DIV/0!</v>
      </c>
    </row>
    <row r="5" spans="1:20">
      <c r="A5">
        <v>1101</v>
      </c>
      <c r="B5" s="1">
        <v>3.31E-3</v>
      </c>
      <c r="C5" s="21">
        <f t="shared" si="0"/>
        <v>630</v>
      </c>
      <c r="D5" s="13">
        <f t="shared" si="1"/>
        <v>483.36507936507934</v>
      </c>
      <c r="G5" s="10" t="str">
        <f t="shared" si="2"/>
        <v/>
      </c>
      <c r="I5" s="5">
        <f t="shared" si="3"/>
        <v>210964.52236333516</v>
      </c>
      <c r="J5" s="1">
        <f t="shared" si="4"/>
        <v>0.44346545375785151</v>
      </c>
      <c r="K5" s="5">
        <f t="shared" si="5"/>
        <v>214716.03448887632</v>
      </c>
      <c r="L5" s="1">
        <f t="shared" si="6"/>
        <v>0.41824526857017807</v>
      </c>
      <c r="M5" s="5">
        <f t="shared" si="7"/>
        <v>304520</v>
      </c>
      <c r="N5" s="1" t="str">
        <f t="shared" si="8"/>
        <v/>
      </c>
      <c r="O5" s="25" t="str">
        <f t="shared" si="9"/>
        <v/>
      </c>
    </row>
    <row r="6" spans="1:20">
      <c r="A6">
        <v>1201</v>
      </c>
      <c r="B6" s="1">
        <v>3.3300000000000001E-3</v>
      </c>
      <c r="C6" s="21">
        <f t="shared" si="0"/>
        <v>630</v>
      </c>
      <c r="D6" s="13">
        <f t="shared" si="1"/>
        <v>486.28571428571428</v>
      </c>
      <c r="G6" s="10" t="str">
        <f t="shared" si="2"/>
        <v/>
      </c>
      <c r="I6" s="5">
        <f t="shared" si="3"/>
        <v>212239.2324682496</v>
      </c>
      <c r="J6" s="1">
        <f t="shared" si="4"/>
        <v>0.44346545375785129</v>
      </c>
      <c r="K6" s="5">
        <f t="shared" si="5"/>
        <v>216013.41234077286</v>
      </c>
      <c r="L6" s="1">
        <f t="shared" si="6"/>
        <v>0.41824526857017785</v>
      </c>
      <c r="M6" s="5">
        <f t="shared" si="7"/>
        <v>306360</v>
      </c>
      <c r="N6" s="1" t="str">
        <f t="shared" si="8"/>
        <v/>
      </c>
      <c r="O6" s="25" t="str">
        <f t="shared" si="9"/>
        <v/>
      </c>
      <c r="S6" s="16">
        <f>S7/T2</f>
        <v>1.4434654537578515</v>
      </c>
    </row>
    <row r="7" spans="1:20">
      <c r="A7">
        <v>1301</v>
      </c>
      <c r="B7" s="1">
        <v>3.3400000000000001E-3</v>
      </c>
      <c r="C7" s="21">
        <f t="shared" si="0"/>
        <v>630</v>
      </c>
      <c r="D7" s="13">
        <f t="shared" si="1"/>
        <v>487.74603174603175</v>
      </c>
      <c r="E7" s="5">
        <v>225000</v>
      </c>
      <c r="F7" s="8">
        <v>42991</v>
      </c>
      <c r="G7" s="10">
        <f t="shared" si="2"/>
        <v>2017</v>
      </c>
      <c r="I7" s="5">
        <f t="shared" si="3"/>
        <v>212876.58752070679</v>
      </c>
      <c r="J7" s="1">
        <f t="shared" si="4"/>
        <v>0.44346545375785151</v>
      </c>
      <c r="K7" s="5">
        <f t="shared" si="5"/>
        <v>216662.10126672112</v>
      </c>
      <c r="L7" s="1">
        <f t="shared" si="6"/>
        <v>0.41824526857017807</v>
      </c>
      <c r="M7" s="5">
        <f t="shared" si="7"/>
        <v>307280</v>
      </c>
      <c r="N7" s="1">
        <f t="shared" si="8"/>
        <v>0.36568888888888895</v>
      </c>
      <c r="O7" s="25">
        <f t="shared" si="9"/>
        <v>0.16862692459522299</v>
      </c>
      <c r="R7" t="s">
        <v>13</v>
      </c>
      <c r="S7" s="13">
        <v>92000000</v>
      </c>
    </row>
    <row r="8" spans="1:20">
      <c r="A8">
        <v>1401</v>
      </c>
      <c r="B8" s="1">
        <v>3.3600000000000001E-3</v>
      </c>
      <c r="C8" s="21">
        <f t="shared" si="0"/>
        <v>630</v>
      </c>
      <c r="D8" s="13">
        <f t="shared" si="1"/>
        <v>490.66666666666669</v>
      </c>
      <c r="G8" s="10" t="str">
        <f t="shared" si="2"/>
        <v/>
      </c>
      <c r="I8" s="5">
        <f t="shared" si="3"/>
        <v>214151.2976256212</v>
      </c>
      <c r="J8" s="1">
        <f t="shared" si="4"/>
        <v>0.44346545375785151</v>
      </c>
      <c r="K8" s="5">
        <f t="shared" si="5"/>
        <v>217959.47911861766</v>
      </c>
      <c r="L8" s="1">
        <f t="shared" si="6"/>
        <v>0.41824526857017807</v>
      </c>
      <c r="M8" s="5">
        <f t="shared" si="7"/>
        <v>309120</v>
      </c>
      <c r="N8" s="1" t="str">
        <f t="shared" si="8"/>
        <v/>
      </c>
      <c r="O8" s="25" t="str">
        <f t="shared" si="9"/>
        <v/>
      </c>
    </row>
    <row r="9" spans="1:20">
      <c r="A9">
        <v>1501</v>
      </c>
      <c r="B9" s="1">
        <v>3.3800000000000002E-3</v>
      </c>
      <c r="C9" s="21">
        <f t="shared" si="0"/>
        <v>630</v>
      </c>
      <c r="D9" s="13">
        <f t="shared" si="1"/>
        <v>493.58730158730157</v>
      </c>
      <c r="E9" s="5">
        <v>240000</v>
      </c>
      <c r="F9" s="6">
        <v>42837</v>
      </c>
      <c r="G9" s="10">
        <f t="shared" si="2"/>
        <v>2017</v>
      </c>
      <c r="I9" s="5">
        <f t="shared" si="3"/>
        <v>215426.00773053561</v>
      </c>
      <c r="J9" s="1">
        <f t="shared" si="4"/>
        <v>0.44346545375785151</v>
      </c>
      <c r="K9" s="5">
        <f t="shared" si="5"/>
        <v>219256.8569705142</v>
      </c>
      <c r="L9" s="1">
        <f t="shared" si="6"/>
        <v>0.41824526857017785</v>
      </c>
      <c r="M9" s="5">
        <f t="shared" si="7"/>
        <v>310960</v>
      </c>
      <c r="N9" s="1">
        <f t="shared" si="8"/>
        <v>0.29566666666666674</v>
      </c>
      <c r="O9" s="25">
        <f t="shared" si="9"/>
        <v>0.13827354650218715</v>
      </c>
      <c r="S9" s="2"/>
      <c r="T9" s="2"/>
    </row>
    <row r="10" spans="1:20">
      <c r="A10">
        <v>1601</v>
      </c>
      <c r="B10" s="1">
        <v>3.3899999999999998E-3</v>
      </c>
      <c r="C10" s="21">
        <f t="shared" si="0"/>
        <v>630</v>
      </c>
      <c r="D10" s="13">
        <f t="shared" si="1"/>
        <v>495.04761904761904</v>
      </c>
      <c r="G10" s="10" t="str">
        <f t="shared" si="2"/>
        <v/>
      </c>
      <c r="I10" s="5">
        <f t="shared" si="3"/>
        <v>216063.3627829928</v>
      </c>
      <c r="J10" s="1">
        <f t="shared" si="4"/>
        <v>0.44346545375785151</v>
      </c>
      <c r="K10" s="5">
        <f t="shared" si="5"/>
        <v>219905.54589646246</v>
      </c>
      <c r="L10" s="1">
        <f t="shared" si="6"/>
        <v>0.41824526857017807</v>
      </c>
      <c r="M10" s="5">
        <f t="shared" si="7"/>
        <v>311880</v>
      </c>
      <c r="N10" s="1" t="str">
        <f t="shared" si="8"/>
        <v/>
      </c>
      <c r="O10" s="25" t="str">
        <f t="shared" si="9"/>
        <v/>
      </c>
      <c r="S10" s="2"/>
      <c r="T10" s="2"/>
    </row>
    <row r="11" spans="1:20">
      <c r="A11">
        <v>1701</v>
      </c>
      <c r="B11" s="1">
        <v>3.4099999999999998E-3</v>
      </c>
      <c r="C11" s="21">
        <f t="shared" si="0"/>
        <v>630</v>
      </c>
      <c r="D11" s="13">
        <f t="shared" si="1"/>
        <v>497.96825396825398</v>
      </c>
      <c r="G11" s="10" t="str">
        <f t="shared" si="2"/>
        <v/>
      </c>
      <c r="I11" s="5">
        <f t="shared" si="3"/>
        <v>217338.07288790721</v>
      </c>
      <c r="J11" s="1">
        <f t="shared" si="4"/>
        <v>0.44346545375785151</v>
      </c>
      <c r="K11" s="5">
        <f t="shared" si="5"/>
        <v>221202.92374835897</v>
      </c>
      <c r="L11" s="1">
        <f t="shared" si="6"/>
        <v>0.41824526857017807</v>
      </c>
      <c r="M11" s="5">
        <f t="shared" si="7"/>
        <v>313720</v>
      </c>
      <c r="N11" s="1" t="str">
        <f t="shared" si="8"/>
        <v/>
      </c>
      <c r="O11" s="25" t="str">
        <f t="shared" si="9"/>
        <v/>
      </c>
    </row>
    <row r="12" spans="1:20">
      <c r="A12">
        <v>1801</v>
      </c>
      <c r="B12" s="1">
        <v>3.4199999999999999E-3</v>
      </c>
      <c r="C12" s="21">
        <f t="shared" si="0"/>
        <v>630</v>
      </c>
      <c r="D12" s="13">
        <f t="shared" si="1"/>
        <v>499.42857142857144</v>
      </c>
      <c r="E12" s="5">
        <v>222500</v>
      </c>
      <c r="F12" s="8">
        <v>42460</v>
      </c>
      <c r="G12" s="10">
        <f t="shared" si="2"/>
        <v>2016</v>
      </c>
      <c r="I12" s="5">
        <f t="shared" si="3"/>
        <v>217975.42794036443</v>
      </c>
      <c r="J12" s="1">
        <f t="shared" si="4"/>
        <v>0.44346545375785151</v>
      </c>
      <c r="K12" s="5">
        <f t="shared" si="5"/>
        <v>221851.61267430725</v>
      </c>
      <c r="L12" s="1">
        <f t="shared" si="6"/>
        <v>0.41824526857017807</v>
      </c>
      <c r="M12" s="5">
        <f t="shared" si="7"/>
        <v>314640</v>
      </c>
      <c r="N12" s="1">
        <f t="shared" si="8"/>
        <v>0.4141123595505618</v>
      </c>
      <c r="O12" s="25">
        <f t="shared" si="9"/>
        <v>0.1224352727595075</v>
      </c>
    </row>
    <row r="13" spans="1:20">
      <c r="A13">
        <v>1901</v>
      </c>
      <c r="B13" s="1">
        <v>3.4399999999999999E-3</v>
      </c>
      <c r="C13" s="21">
        <f t="shared" si="0"/>
        <v>630</v>
      </c>
      <c r="D13" s="13">
        <f t="shared" si="1"/>
        <v>502.34920634920633</v>
      </c>
      <c r="E13" s="5">
        <v>220000</v>
      </c>
      <c r="F13" s="8">
        <v>42201</v>
      </c>
      <c r="G13" s="10">
        <f t="shared" si="2"/>
        <v>2015</v>
      </c>
      <c r="I13" s="5">
        <f t="shared" si="3"/>
        <v>219250.13804527884</v>
      </c>
      <c r="J13" s="1">
        <f t="shared" si="4"/>
        <v>0.44346545375785151</v>
      </c>
      <c r="K13" s="5">
        <f t="shared" si="5"/>
        <v>223148.99052620379</v>
      </c>
      <c r="L13" s="1">
        <f t="shared" si="6"/>
        <v>0.41824526857017807</v>
      </c>
      <c r="M13" s="5">
        <f t="shared" si="7"/>
        <v>316480</v>
      </c>
      <c r="N13" s="1">
        <f t="shared" si="8"/>
        <v>0.43854545454545457</v>
      </c>
      <c r="O13" s="25">
        <f t="shared" si="9"/>
        <v>9.5168382611088287E-2</v>
      </c>
    </row>
    <row r="14" spans="1:20">
      <c r="A14">
        <v>2001</v>
      </c>
      <c r="B14" s="1">
        <v>3.46E-3</v>
      </c>
      <c r="C14" s="21">
        <f t="shared" si="0"/>
        <v>630</v>
      </c>
      <c r="D14" s="13">
        <f t="shared" si="1"/>
        <v>505.26984126984127</v>
      </c>
      <c r="G14" s="10" t="str">
        <f t="shared" si="2"/>
        <v/>
      </c>
      <c r="I14" s="5">
        <f t="shared" si="3"/>
        <v>220524.84815019325</v>
      </c>
      <c r="J14" s="1">
        <f t="shared" si="4"/>
        <v>0.44346545375785151</v>
      </c>
      <c r="K14" s="5">
        <f t="shared" si="5"/>
        <v>224446.36837810033</v>
      </c>
      <c r="L14" s="1">
        <f t="shared" si="6"/>
        <v>0.41824526857017785</v>
      </c>
      <c r="M14" s="5">
        <f t="shared" si="7"/>
        <v>318320</v>
      </c>
      <c r="N14" s="1" t="str">
        <f t="shared" si="8"/>
        <v/>
      </c>
      <c r="O14" s="25" t="str">
        <f t="shared" si="9"/>
        <v/>
      </c>
    </row>
    <row r="15" spans="1:20">
      <c r="A15">
        <v>2101</v>
      </c>
      <c r="B15" s="1">
        <v>3.47E-3</v>
      </c>
      <c r="C15" s="21">
        <f t="shared" si="0"/>
        <v>630</v>
      </c>
      <c r="D15" s="13">
        <f t="shared" si="1"/>
        <v>506.73015873015873</v>
      </c>
      <c r="G15" s="10" t="str">
        <f t="shared" si="2"/>
        <v/>
      </c>
      <c r="I15" s="5">
        <f t="shared" si="3"/>
        <v>221162.20320265047</v>
      </c>
      <c r="J15" s="1">
        <f t="shared" si="4"/>
        <v>0.44346545375785129</v>
      </c>
      <c r="K15" s="5">
        <f t="shared" si="5"/>
        <v>225095.05730404859</v>
      </c>
      <c r="L15" s="1">
        <f t="shared" si="6"/>
        <v>0.41824526857017807</v>
      </c>
      <c r="M15" s="5">
        <f t="shared" si="7"/>
        <v>319240</v>
      </c>
      <c r="N15" s="1" t="str">
        <f t="shared" si="8"/>
        <v/>
      </c>
      <c r="O15" s="25" t="str">
        <f t="shared" si="9"/>
        <v/>
      </c>
      <c r="Q15" t="s">
        <v>10</v>
      </c>
    </row>
    <row r="16" spans="1:20">
      <c r="A16">
        <v>2201</v>
      </c>
      <c r="B16" s="1">
        <v>3.49E-3</v>
      </c>
      <c r="C16" s="21">
        <f t="shared" si="0"/>
        <v>630</v>
      </c>
      <c r="D16" s="13">
        <f t="shared" si="1"/>
        <v>509.65079365079367</v>
      </c>
      <c r="G16" s="10" t="str">
        <f t="shared" si="2"/>
        <v/>
      </c>
      <c r="I16" s="5">
        <f t="shared" si="3"/>
        <v>222436.91330756489</v>
      </c>
      <c r="J16" s="1">
        <f t="shared" si="4"/>
        <v>0.44346545375785129</v>
      </c>
      <c r="K16" s="5">
        <f t="shared" si="5"/>
        <v>226392.43515594513</v>
      </c>
      <c r="L16" s="1">
        <f t="shared" si="6"/>
        <v>0.41824526857017785</v>
      </c>
      <c r="M16" s="5">
        <f t="shared" si="7"/>
        <v>321080</v>
      </c>
      <c r="N16" s="1" t="str">
        <f t="shared" si="8"/>
        <v/>
      </c>
      <c r="O16" s="25" t="str">
        <f t="shared" si="9"/>
        <v/>
      </c>
      <c r="Q16">
        <v>2014</v>
      </c>
      <c r="R16">
        <f t="shared" ref="R16:R21" si="10">COUNTIF(G:G,Q16)</f>
        <v>12</v>
      </c>
      <c r="S16" s="20">
        <f>R16/12</f>
        <v>1</v>
      </c>
    </row>
    <row r="17" spans="1:19">
      <c r="A17">
        <v>2301</v>
      </c>
      <c r="B17" s="1">
        <v>3.5000000000000001E-3</v>
      </c>
      <c r="C17" s="21">
        <f t="shared" si="0"/>
        <v>630</v>
      </c>
      <c r="D17" s="13">
        <f t="shared" si="1"/>
        <v>511.11111111111109</v>
      </c>
      <c r="G17" s="10" t="str">
        <f t="shared" si="2"/>
        <v/>
      </c>
      <c r="I17" s="5">
        <f t="shared" si="3"/>
        <v>223074.26836002208</v>
      </c>
      <c r="J17" s="1">
        <f t="shared" si="4"/>
        <v>0.44346545375785151</v>
      </c>
      <c r="K17" s="5">
        <f t="shared" si="5"/>
        <v>227041.12408189339</v>
      </c>
      <c r="L17" s="1">
        <f t="shared" si="6"/>
        <v>0.41824526857017807</v>
      </c>
      <c r="M17" s="5">
        <f t="shared" si="7"/>
        <v>322000</v>
      </c>
      <c r="N17" s="1" t="str">
        <f t="shared" si="8"/>
        <v/>
      </c>
      <c r="O17" s="25" t="str">
        <f t="shared" si="9"/>
        <v/>
      </c>
      <c r="Q17">
        <v>2015</v>
      </c>
      <c r="R17">
        <f t="shared" si="10"/>
        <v>5</v>
      </c>
      <c r="S17" s="20">
        <f>R17/12</f>
        <v>0.41666666666666669</v>
      </c>
    </row>
    <row r="18" spans="1:19">
      <c r="A18">
        <v>2401</v>
      </c>
      <c r="B18" s="1">
        <v>3.5200000000000001E-3</v>
      </c>
      <c r="C18" s="21">
        <f t="shared" si="0"/>
        <v>630</v>
      </c>
      <c r="D18" s="13">
        <f t="shared" si="1"/>
        <v>514.03174603174602</v>
      </c>
      <c r="G18" s="10" t="str">
        <f t="shared" si="2"/>
        <v/>
      </c>
      <c r="I18" s="5">
        <f t="shared" si="3"/>
        <v>224348.97846493649</v>
      </c>
      <c r="J18" s="1">
        <f t="shared" si="4"/>
        <v>0.44346545375785151</v>
      </c>
      <c r="K18" s="5">
        <f t="shared" si="5"/>
        <v>228338.50193378993</v>
      </c>
      <c r="L18" s="1">
        <f t="shared" si="6"/>
        <v>0.41824526857017807</v>
      </c>
      <c r="M18" s="5">
        <f t="shared" si="7"/>
        <v>323840</v>
      </c>
      <c r="N18" s="1" t="str">
        <f t="shared" si="8"/>
        <v/>
      </c>
      <c r="O18" s="25" t="str">
        <f t="shared" si="9"/>
        <v/>
      </c>
      <c r="Q18">
        <v>2016</v>
      </c>
      <c r="R18">
        <f t="shared" si="10"/>
        <v>11</v>
      </c>
      <c r="S18" s="20">
        <f>R18/12</f>
        <v>0.91666666666666663</v>
      </c>
    </row>
    <row r="19" spans="1:19">
      <c r="A19">
        <v>2501</v>
      </c>
      <c r="B19" s="1">
        <v>3.5400000000000002E-3</v>
      </c>
      <c r="C19" s="21">
        <f t="shared" si="0"/>
        <v>630</v>
      </c>
      <c r="D19" s="13">
        <f t="shared" si="1"/>
        <v>516.95238095238096</v>
      </c>
      <c r="G19" s="10" t="str">
        <f t="shared" si="2"/>
        <v/>
      </c>
      <c r="I19" s="5">
        <f t="shared" si="3"/>
        <v>225623.68856985093</v>
      </c>
      <c r="J19" s="1">
        <f t="shared" si="4"/>
        <v>0.44346545375785129</v>
      </c>
      <c r="K19" s="5">
        <f t="shared" si="5"/>
        <v>229635.87978568647</v>
      </c>
      <c r="L19" s="1">
        <f t="shared" si="6"/>
        <v>0.41824526857017785</v>
      </c>
      <c r="M19" s="5">
        <f t="shared" si="7"/>
        <v>325680</v>
      </c>
      <c r="N19" s="1" t="str">
        <f t="shared" si="8"/>
        <v/>
      </c>
      <c r="O19" s="25" t="str">
        <f t="shared" si="9"/>
        <v/>
      </c>
      <c r="Q19">
        <v>2017</v>
      </c>
      <c r="R19">
        <f t="shared" si="10"/>
        <v>18</v>
      </c>
      <c r="S19" s="20">
        <f>R19/12</f>
        <v>1.5</v>
      </c>
    </row>
    <row r="20" spans="1:19">
      <c r="A20">
        <v>2601</v>
      </c>
      <c r="B20" s="1">
        <v>3.5500000000000002E-3</v>
      </c>
      <c r="C20" s="21">
        <f t="shared" si="0"/>
        <v>630</v>
      </c>
      <c r="D20" s="13">
        <f t="shared" si="1"/>
        <v>518.41269841269843</v>
      </c>
      <c r="G20" s="10" t="str">
        <f t="shared" si="2"/>
        <v/>
      </c>
      <c r="I20" s="5">
        <f t="shared" si="3"/>
        <v>226261.04362230812</v>
      </c>
      <c r="J20" s="1">
        <f t="shared" si="4"/>
        <v>0.44346545375785129</v>
      </c>
      <c r="K20" s="5">
        <f t="shared" si="5"/>
        <v>230284.56871163473</v>
      </c>
      <c r="L20" s="1">
        <f t="shared" si="6"/>
        <v>0.41824526857017807</v>
      </c>
      <c r="M20" s="5">
        <f t="shared" si="7"/>
        <v>326600</v>
      </c>
      <c r="N20" s="1" t="str">
        <f t="shared" si="8"/>
        <v/>
      </c>
      <c r="O20" s="25" t="str">
        <f t="shared" si="9"/>
        <v/>
      </c>
      <c r="Q20">
        <v>2018</v>
      </c>
      <c r="R20">
        <f t="shared" si="10"/>
        <v>27</v>
      </c>
      <c r="S20" s="20">
        <f>R20/12</f>
        <v>2.25</v>
      </c>
    </row>
    <row r="21" spans="1:19">
      <c r="A21">
        <v>2701</v>
      </c>
      <c r="B21" s="1">
        <v>3.5699999999999998E-3</v>
      </c>
      <c r="C21" s="21">
        <f t="shared" si="0"/>
        <v>630</v>
      </c>
      <c r="D21" s="13">
        <f t="shared" si="1"/>
        <v>521.33333333333337</v>
      </c>
      <c r="G21" s="10" t="str">
        <f t="shared" si="2"/>
        <v/>
      </c>
      <c r="I21" s="5">
        <f t="shared" si="3"/>
        <v>227535.7537272225</v>
      </c>
      <c r="J21" s="1">
        <f t="shared" si="4"/>
        <v>0.44346545375785151</v>
      </c>
      <c r="K21" s="5">
        <f t="shared" si="5"/>
        <v>231581.94656353124</v>
      </c>
      <c r="L21" s="1">
        <f t="shared" si="6"/>
        <v>0.41824526857017807</v>
      </c>
      <c r="M21" s="5">
        <f t="shared" si="7"/>
        <v>328440</v>
      </c>
      <c r="N21" s="1" t="str">
        <f t="shared" si="8"/>
        <v/>
      </c>
      <c r="O21" s="25" t="str">
        <f t="shared" si="9"/>
        <v/>
      </c>
      <c r="Q21">
        <v>2019</v>
      </c>
      <c r="R21">
        <f t="shared" si="10"/>
        <v>11</v>
      </c>
      <c r="S21" s="20">
        <f>R21/4</f>
        <v>2.75</v>
      </c>
    </row>
    <row r="22" spans="1:19">
      <c r="A22">
        <v>2801</v>
      </c>
      <c r="B22" s="1">
        <v>3.5799999999999998E-3</v>
      </c>
      <c r="C22" s="21">
        <f t="shared" si="0"/>
        <v>630</v>
      </c>
      <c r="D22" s="13">
        <f t="shared" si="1"/>
        <v>522.79365079365084</v>
      </c>
      <c r="E22" s="5">
        <v>110000</v>
      </c>
      <c r="G22" s="10">
        <v>2012</v>
      </c>
      <c r="I22" s="5">
        <f t="shared" si="3"/>
        <v>228173.10877967972</v>
      </c>
      <c r="J22" s="1">
        <f t="shared" si="4"/>
        <v>0.44346545375785151</v>
      </c>
      <c r="K22" s="5">
        <f t="shared" si="5"/>
        <v>232230.63548947952</v>
      </c>
      <c r="L22" s="1">
        <f t="shared" si="6"/>
        <v>0.41824526857017807</v>
      </c>
      <c r="M22" s="5">
        <f t="shared" si="7"/>
        <v>329360</v>
      </c>
      <c r="N22" s="1">
        <f t="shared" si="8"/>
        <v>1.9941818181818181</v>
      </c>
      <c r="O22" s="25">
        <f t="shared" si="9"/>
        <v>0.1696064063470899</v>
      </c>
    </row>
    <row r="23" spans="1:19">
      <c r="A23">
        <v>2901</v>
      </c>
      <c r="B23" s="1">
        <v>3.5999999999999999E-3</v>
      </c>
      <c r="C23" s="21">
        <f t="shared" si="0"/>
        <v>630</v>
      </c>
      <c r="D23" s="13">
        <f t="shared" si="1"/>
        <v>525.71428571428567</v>
      </c>
      <c r="G23" s="10" t="str">
        <f t="shared" si="2"/>
        <v/>
      </c>
      <c r="I23" s="5">
        <f t="shared" si="3"/>
        <v>229447.81888459413</v>
      </c>
      <c r="J23" s="1">
        <f t="shared" si="4"/>
        <v>0.44346545375785151</v>
      </c>
      <c r="K23" s="5">
        <f t="shared" si="5"/>
        <v>233528.01334137606</v>
      </c>
      <c r="L23" s="1">
        <f t="shared" si="6"/>
        <v>0.41824526857017807</v>
      </c>
      <c r="M23" s="5">
        <f t="shared" si="7"/>
        <v>331200</v>
      </c>
      <c r="N23" s="1" t="str">
        <f t="shared" si="8"/>
        <v/>
      </c>
      <c r="O23" s="25" t="str">
        <f t="shared" si="9"/>
        <v/>
      </c>
    </row>
    <row r="24" spans="1:19">
      <c r="A24">
        <v>3001</v>
      </c>
      <c r="B24" s="1">
        <v>3.62E-3</v>
      </c>
      <c r="C24" s="21">
        <f t="shared" si="0"/>
        <v>630</v>
      </c>
      <c r="D24" s="13">
        <f t="shared" si="1"/>
        <v>528.6349206349206</v>
      </c>
      <c r="G24" s="10" t="str">
        <f t="shared" si="2"/>
        <v/>
      </c>
      <c r="I24" s="5">
        <f t="shared" si="3"/>
        <v>230722.52898950854</v>
      </c>
      <c r="J24" s="1">
        <f t="shared" si="4"/>
        <v>0.44346545375785151</v>
      </c>
      <c r="K24" s="5">
        <f t="shared" si="5"/>
        <v>234825.3911932726</v>
      </c>
      <c r="L24" s="1">
        <f t="shared" si="6"/>
        <v>0.41824526857017785</v>
      </c>
      <c r="M24" s="5">
        <f t="shared" si="7"/>
        <v>333040</v>
      </c>
      <c r="N24" s="1" t="str">
        <f t="shared" si="8"/>
        <v/>
      </c>
      <c r="O24" s="25" t="str">
        <f t="shared" si="9"/>
        <v/>
      </c>
      <c r="Q24" t="s">
        <v>11</v>
      </c>
      <c r="R24" s="12" t="s">
        <v>12</v>
      </c>
    </row>
    <row r="25" spans="1:19">
      <c r="A25">
        <v>3101</v>
      </c>
      <c r="B25" s="1">
        <v>3.63E-3</v>
      </c>
      <c r="C25" s="21">
        <f t="shared" si="0"/>
        <v>630</v>
      </c>
      <c r="D25" s="13">
        <f t="shared" si="1"/>
        <v>530.09523809523807</v>
      </c>
      <c r="E25" s="5">
        <v>245000</v>
      </c>
      <c r="F25" s="8">
        <v>43165</v>
      </c>
      <c r="G25" s="10">
        <f t="shared" si="2"/>
        <v>2018</v>
      </c>
      <c r="I25" s="5">
        <f t="shared" si="3"/>
        <v>231359.88404196576</v>
      </c>
      <c r="J25" s="1">
        <f t="shared" si="4"/>
        <v>0.44346545375785151</v>
      </c>
      <c r="K25" s="5">
        <f t="shared" si="5"/>
        <v>235474.08011922086</v>
      </c>
      <c r="L25" s="1">
        <f t="shared" si="6"/>
        <v>0.41824526857017807</v>
      </c>
      <c r="M25" s="5">
        <f t="shared" si="7"/>
        <v>333960</v>
      </c>
      <c r="N25" s="1">
        <f t="shared" si="8"/>
        <v>0.36310204081632658</v>
      </c>
      <c r="O25" s="25">
        <f t="shared" si="9"/>
        <v>0.36310204081632658</v>
      </c>
    </row>
    <row r="26" spans="1:19">
      <c r="A26">
        <v>3201</v>
      </c>
      <c r="B26" s="1">
        <v>3.65E-3</v>
      </c>
      <c r="C26" s="21">
        <f t="shared" si="0"/>
        <v>630</v>
      </c>
      <c r="D26" s="13">
        <f t="shared" si="1"/>
        <v>533.01587301587301</v>
      </c>
      <c r="G26" s="10" t="str">
        <f t="shared" si="2"/>
        <v/>
      </c>
      <c r="I26" s="5">
        <f t="shared" si="3"/>
        <v>232634.59414688018</v>
      </c>
      <c r="J26" s="1">
        <f t="shared" si="4"/>
        <v>0.44346545375785151</v>
      </c>
      <c r="K26" s="5">
        <f t="shared" si="5"/>
        <v>236771.4579711174</v>
      </c>
      <c r="L26" s="1">
        <f t="shared" si="6"/>
        <v>0.41824526857017785</v>
      </c>
      <c r="M26" s="5">
        <f t="shared" si="7"/>
        <v>335800</v>
      </c>
      <c r="N26" s="1" t="str">
        <f t="shared" si="8"/>
        <v/>
      </c>
      <c r="O26" s="25" t="str">
        <f t="shared" si="9"/>
        <v/>
      </c>
    </row>
    <row r="27" spans="1:19">
      <c r="A27">
        <v>3301</v>
      </c>
      <c r="B27" s="1">
        <v>3.6600000000000001E-3</v>
      </c>
      <c r="C27" s="21">
        <f t="shared" si="0"/>
        <v>630</v>
      </c>
      <c r="D27" s="13">
        <f t="shared" si="1"/>
        <v>534.47619047619048</v>
      </c>
      <c r="G27" s="10" t="str">
        <f t="shared" si="2"/>
        <v/>
      </c>
      <c r="I27" s="5">
        <f t="shared" si="3"/>
        <v>233271.9491993374</v>
      </c>
      <c r="J27" s="1">
        <f t="shared" si="4"/>
        <v>0.44346545375785129</v>
      </c>
      <c r="K27" s="5">
        <f t="shared" si="5"/>
        <v>237420.14689706566</v>
      </c>
      <c r="L27" s="1">
        <f t="shared" si="6"/>
        <v>0.41824526857017807</v>
      </c>
      <c r="M27" s="5">
        <f t="shared" si="7"/>
        <v>336720</v>
      </c>
      <c r="N27" s="1" t="str">
        <f t="shared" si="8"/>
        <v/>
      </c>
      <c r="O27" s="25" t="str">
        <f t="shared" si="9"/>
        <v/>
      </c>
    </row>
    <row r="28" spans="1:19">
      <c r="A28">
        <v>3401</v>
      </c>
      <c r="B28" s="1">
        <v>3.6800000000000001E-3</v>
      </c>
      <c r="C28" s="21">
        <f t="shared" si="0"/>
        <v>630</v>
      </c>
      <c r="D28" s="13">
        <f t="shared" si="1"/>
        <v>537.39682539682542</v>
      </c>
      <c r="G28" s="10" t="str">
        <f t="shared" si="2"/>
        <v/>
      </c>
      <c r="I28" s="5">
        <f t="shared" si="3"/>
        <v>234546.65930425181</v>
      </c>
      <c r="J28" s="1">
        <f t="shared" si="4"/>
        <v>0.44346545375785129</v>
      </c>
      <c r="K28" s="5">
        <f t="shared" si="5"/>
        <v>238717.5247489622</v>
      </c>
      <c r="L28" s="1">
        <f t="shared" si="6"/>
        <v>0.41824526857017807</v>
      </c>
      <c r="M28" s="5">
        <f t="shared" si="7"/>
        <v>338560</v>
      </c>
      <c r="N28" s="1" t="str">
        <f t="shared" si="8"/>
        <v/>
      </c>
      <c r="O28" s="25" t="str">
        <f t="shared" si="9"/>
        <v/>
      </c>
    </row>
    <row r="29" spans="1:19">
      <c r="A29">
        <v>3501</v>
      </c>
      <c r="B29" s="1">
        <v>3.7000000000000002E-3</v>
      </c>
      <c r="C29" s="21">
        <f t="shared" si="0"/>
        <v>630</v>
      </c>
      <c r="D29" s="13">
        <f t="shared" si="1"/>
        <v>540.31746031746036</v>
      </c>
      <c r="G29" s="10" t="str">
        <f t="shared" si="2"/>
        <v/>
      </c>
      <c r="I29" s="5">
        <f t="shared" si="3"/>
        <v>235821.36940916622</v>
      </c>
      <c r="J29" s="1">
        <f t="shared" si="4"/>
        <v>0.44346545375785129</v>
      </c>
      <c r="K29" s="5">
        <f t="shared" si="5"/>
        <v>240014.90260085874</v>
      </c>
      <c r="L29" s="1">
        <f t="shared" si="6"/>
        <v>0.41824526857017785</v>
      </c>
      <c r="M29" s="5">
        <f t="shared" si="7"/>
        <v>340400</v>
      </c>
      <c r="N29" s="1" t="str">
        <f t="shared" si="8"/>
        <v/>
      </c>
      <c r="O29" s="25" t="str">
        <f t="shared" si="9"/>
        <v/>
      </c>
    </row>
    <row r="30" spans="1:19">
      <c r="A30">
        <v>3601</v>
      </c>
      <c r="B30" s="1">
        <v>3.7100000000000002E-3</v>
      </c>
      <c r="C30" s="21">
        <f t="shared" si="0"/>
        <v>630</v>
      </c>
      <c r="D30" s="13">
        <f t="shared" si="1"/>
        <v>541.77777777777783</v>
      </c>
      <c r="G30" s="10" t="str">
        <f t="shared" si="2"/>
        <v/>
      </c>
      <c r="I30" s="5">
        <f t="shared" si="3"/>
        <v>236458.72446162341</v>
      </c>
      <c r="J30" s="1">
        <f t="shared" si="4"/>
        <v>0.44346545375785151</v>
      </c>
      <c r="K30" s="5">
        <f t="shared" si="5"/>
        <v>240663.59152680699</v>
      </c>
      <c r="L30" s="1">
        <f t="shared" si="6"/>
        <v>0.41824526857017807</v>
      </c>
      <c r="M30" s="5">
        <f t="shared" si="7"/>
        <v>341320</v>
      </c>
      <c r="N30" s="1" t="str">
        <f t="shared" si="8"/>
        <v/>
      </c>
      <c r="O30" s="25" t="str">
        <f t="shared" si="9"/>
        <v/>
      </c>
    </row>
    <row r="31" spans="1:19">
      <c r="A31">
        <v>3701</v>
      </c>
      <c r="B31" s="1">
        <v>3.7299999999999998E-3</v>
      </c>
      <c r="C31" s="21">
        <f t="shared" si="0"/>
        <v>630</v>
      </c>
      <c r="D31" s="13">
        <f t="shared" si="1"/>
        <v>544.69841269841265</v>
      </c>
      <c r="G31" s="10" t="str">
        <f t="shared" si="2"/>
        <v/>
      </c>
      <c r="I31" s="5">
        <f t="shared" si="3"/>
        <v>237733.43456653782</v>
      </c>
      <c r="J31" s="1">
        <f t="shared" si="4"/>
        <v>0.44346545375785151</v>
      </c>
      <c r="K31" s="5">
        <f t="shared" si="5"/>
        <v>241960.96937870351</v>
      </c>
      <c r="L31" s="1">
        <f t="shared" si="6"/>
        <v>0.41824526857017807</v>
      </c>
      <c r="M31" s="5">
        <f t="shared" si="7"/>
        <v>343160</v>
      </c>
      <c r="N31" s="1" t="str">
        <f t="shared" si="8"/>
        <v/>
      </c>
      <c r="O31" s="25" t="str">
        <f t="shared" si="9"/>
        <v/>
      </c>
    </row>
    <row r="32" spans="1:19">
      <c r="A32">
        <v>3801</v>
      </c>
      <c r="B32" s="1">
        <v>1.001E-2</v>
      </c>
      <c r="C32" s="21"/>
      <c r="G32" s="10" t="str">
        <f t="shared" si="2"/>
        <v/>
      </c>
      <c r="I32" s="5">
        <f t="shared" si="3"/>
        <v>637992.40750966314</v>
      </c>
      <c r="J32" s="1">
        <f t="shared" si="4"/>
        <v>0.44346545375785151</v>
      </c>
      <c r="K32" s="5">
        <f t="shared" si="5"/>
        <v>649337.6148742151</v>
      </c>
      <c r="L32" s="1">
        <f t="shared" si="6"/>
        <v>0.41824526857017807</v>
      </c>
      <c r="M32" s="5">
        <f t="shared" si="7"/>
        <v>920920</v>
      </c>
      <c r="N32" s="1" t="str">
        <f t="shared" si="8"/>
        <v/>
      </c>
      <c r="O32" s="25" t="str">
        <f t="shared" si="9"/>
        <v/>
      </c>
    </row>
    <row r="33" spans="1:15">
      <c r="A33">
        <v>802</v>
      </c>
      <c r="B33" s="1">
        <v>3.2000000000000002E-3</v>
      </c>
      <c r="C33" s="21">
        <f t="shared" ref="C33:C62" si="11">IF(RIGHT(A33,2)="01",630,
IF(RIGHT(A33,2)="02",670,
IF(RIGHT(A33,2)="03",580,
IF(RIGHT(A33,2)="04",506,
IF(RIGHT(A33,2)="05",587,
IF(RIGHT(A33,2)="06",533,
IF(RIGHT(A33,2)="07",635,
IF(RIGHT(A33,2)="08",525,
IF(RIGHT(A33,2)="09",583,
IF(RIGHT(A33,2)="10",685,0))))))))))</f>
        <v>670</v>
      </c>
      <c r="D33" s="13">
        <f t="shared" si="1"/>
        <v>439.40298507462688</v>
      </c>
      <c r="G33" s="10" t="str">
        <f t="shared" si="2"/>
        <v/>
      </c>
      <c r="I33" s="5">
        <f t="shared" si="3"/>
        <v>203953.61678630591</v>
      </c>
      <c r="J33" s="1">
        <f t="shared" si="4"/>
        <v>0.44346545375785151</v>
      </c>
      <c r="K33" s="5">
        <f t="shared" si="5"/>
        <v>207580.45630344539</v>
      </c>
      <c r="L33" s="1">
        <f t="shared" si="6"/>
        <v>0.41824526857017807</v>
      </c>
      <c r="M33" s="5">
        <f t="shared" si="7"/>
        <v>294400</v>
      </c>
      <c r="N33" s="1" t="str">
        <f t="shared" si="8"/>
        <v/>
      </c>
      <c r="O33" s="25" t="str">
        <f t="shared" si="9"/>
        <v/>
      </c>
    </row>
    <row r="34" spans="1:15">
      <c r="A34">
        <v>902</v>
      </c>
      <c r="B34" s="1">
        <v>3.2100000000000002E-3</v>
      </c>
      <c r="C34" s="21">
        <f t="shared" si="11"/>
        <v>670</v>
      </c>
      <c r="D34" s="13">
        <f t="shared" si="1"/>
        <v>440.7761194029851</v>
      </c>
      <c r="G34" s="10" t="str">
        <f t="shared" si="2"/>
        <v/>
      </c>
      <c r="I34" s="5">
        <f t="shared" si="3"/>
        <v>204590.97183876313</v>
      </c>
      <c r="J34" s="1">
        <f t="shared" si="4"/>
        <v>0.44346545375785129</v>
      </c>
      <c r="K34" s="5">
        <f t="shared" si="5"/>
        <v>208229.14522939367</v>
      </c>
      <c r="L34" s="1">
        <f t="shared" si="6"/>
        <v>0.41824526857017785</v>
      </c>
      <c r="M34" s="5">
        <f t="shared" si="7"/>
        <v>295320</v>
      </c>
      <c r="N34" s="1" t="str">
        <f t="shared" si="8"/>
        <v/>
      </c>
      <c r="O34" s="25" t="str">
        <f t="shared" si="9"/>
        <v/>
      </c>
    </row>
    <row r="35" spans="1:15">
      <c r="A35">
        <v>1002</v>
      </c>
      <c r="B35" s="1">
        <v>3.2299999999999998E-3</v>
      </c>
      <c r="C35" s="21">
        <f t="shared" si="11"/>
        <v>670</v>
      </c>
      <c r="D35" s="13">
        <f t="shared" si="1"/>
        <v>443.52238805970148</v>
      </c>
      <c r="G35" s="10" t="str">
        <f t="shared" si="2"/>
        <v/>
      </c>
      <c r="I35" s="5">
        <f t="shared" si="3"/>
        <v>205865.68194367751</v>
      </c>
      <c r="J35" s="1">
        <f t="shared" si="4"/>
        <v>0.44346545375785151</v>
      </c>
      <c r="K35" s="5">
        <f t="shared" si="5"/>
        <v>209526.52308129019</v>
      </c>
      <c r="L35" s="1">
        <f t="shared" si="6"/>
        <v>0.41824526857017807</v>
      </c>
      <c r="M35" s="5">
        <f t="shared" si="7"/>
        <v>297160</v>
      </c>
      <c r="N35" s="1" t="str">
        <f t="shared" si="8"/>
        <v/>
      </c>
      <c r="O35" s="25" t="str">
        <f t="shared" si="9"/>
        <v/>
      </c>
    </row>
    <row r="36" spans="1:15">
      <c r="A36">
        <v>1102</v>
      </c>
      <c r="B36" s="1">
        <v>3.31E-3</v>
      </c>
      <c r="C36" s="21">
        <f t="shared" si="11"/>
        <v>670</v>
      </c>
      <c r="D36" s="13">
        <f t="shared" si="1"/>
        <v>454.50746268656718</v>
      </c>
      <c r="G36" s="10" t="str">
        <f t="shared" si="2"/>
        <v/>
      </c>
      <c r="I36" s="5">
        <f t="shared" si="3"/>
        <v>210964.52236333516</v>
      </c>
      <c r="J36" s="1">
        <f t="shared" si="4"/>
        <v>0.44346545375785151</v>
      </c>
      <c r="K36" s="5">
        <f t="shared" si="5"/>
        <v>214716.03448887632</v>
      </c>
      <c r="L36" s="1">
        <f t="shared" si="6"/>
        <v>0.41824526857017807</v>
      </c>
      <c r="M36" s="5">
        <f t="shared" si="7"/>
        <v>304520</v>
      </c>
      <c r="N36" s="1" t="str">
        <f t="shared" si="8"/>
        <v/>
      </c>
      <c r="O36" s="25" t="str">
        <f t="shared" si="9"/>
        <v/>
      </c>
    </row>
    <row r="37" spans="1:15">
      <c r="A37">
        <v>1202</v>
      </c>
      <c r="B37" s="1">
        <v>3.3300000000000001E-3</v>
      </c>
      <c r="C37" s="21">
        <f t="shared" si="11"/>
        <v>670</v>
      </c>
      <c r="D37" s="13">
        <f t="shared" si="1"/>
        <v>457.25373134328356</v>
      </c>
      <c r="G37" s="10" t="str">
        <f t="shared" si="2"/>
        <v/>
      </c>
      <c r="I37" s="5">
        <f t="shared" si="3"/>
        <v>212239.2324682496</v>
      </c>
      <c r="J37" s="1">
        <f t="shared" si="4"/>
        <v>0.44346545375785129</v>
      </c>
      <c r="K37" s="5">
        <f t="shared" si="5"/>
        <v>216013.41234077286</v>
      </c>
      <c r="L37" s="1">
        <f t="shared" si="6"/>
        <v>0.41824526857017785</v>
      </c>
      <c r="M37" s="5">
        <f t="shared" si="7"/>
        <v>306360</v>
      </c>
      <c r="N37" s="1" t="str">
        <f t="shared" si="8"/>
        <v/>
      </c>
      <c r="O37" s="25" t="str">
        <f t="shared" si="9"/>
        <v/>
      </c>
    </row>
    <row r="38" spans="1:15">
      <c r="A38">
        <v>1302</v>
      </c>
      <c r="B38" s="1">
        <v>3.3400000000000001E-3</v>
      </c>
      <c r="C38" s="21">
        <f t="shared" si="11"/>
        <v>670</v>
      </c>
      <c r="D38" s="13">
        <f t="shared" si="1"/>
        <v>458.62686567164178</v>
      </c>
      <c r="G38" s="10" t="str">
        <f t="shared" si="2"/>
        <v/>
      </c>
      <c r="I38" s="5">
        <f t="shared" si="3"/>
        <v>212876.58752070679</v>
      </c>
      <c r="J38" s="1">
        <f t="shared" si="4"/>
        <v>0.44346545375785151</v>
      </c>
      <c r="K38" s="5">
        <f t="shared" si="5"/>
        <v>216662.10126672112</v>
      </c>
      <c r="L38" s="1">
        <f t="shared" si="6"/>
        <v>0.41824526857017807</v>
      </c>
      <c r="M38" s="5">
        <f t="shared" si="7"/>
        <v>307280</v>
      </c>
      <c r="N38" s="1" t="str">
        <f t="shared" si="8"/>
        <v/>
      </c>
      <c r="O38" s="25" t="str">
        <f t="shared" si="9"/>
        <v/>
      </c>
    </row>
    <row r="39" spans="1:15">
      <c r="A39">
        <v>1402</v>
      </c>
      <c r="B39" s="1">
        <v>3.3600000000000001E-3</v>
      </c>
      <c r="C39" s="21">
        <f t="shared" si="11"/>
        <v>670</v>
      </c>
      <c r="D39" s="13">
        <f t="shared" si="1"/>
        <v>461.37313432835822</v>
      </c>
      <c r="G39" s="10" t="str">
        <f t="shared" si="2"/>
        <v/>
      </c>
      <c r="I39" s="5">
        <f t="shared" si="3"/>
        <v>214151.2976256212</v>
      </c>
      <c r="J39" s="1">
        <f t="shared" si="4"/>
        <v>0.44346545375785151</v>
      </c>
      <c r="K39" s="5">
        <f t="shared" si="5"/>
        <v>217959.47911861766</v>
      </c>
      <c r="L39" s="1">
        <f t="shared" si="6"/>
        <v>0.41824526857017807</v>
      </c>
      <c r="M39" s="5">
        <f t="shared" si="7"/>
        <v>309120</v>
      </c>
      <c r="N39" s="1" t="str">
        <f t="shared" si="8"/>
        <v/>
      </c>
      <c r="O39" s="25" t="str">
        <f t="shared" si="9"/>
        <v/>
      </c>
    </row>
    <row r="40" spans="1:15">
      <c r="A40">
        <v>1502</v>
      </c>
      <c r="B40" s="1">
        <v>3.3800000000000002E-3</v>
      </c>
      <c r="C40" s="21">
        <f t="shared" si="11"/>
        <v>670</v>
      </c>
      <c r="D40" s="13">
        <f t="shared" si="1"/>
        <v>464.1194029850746</v>
      </c>
      <c r="G40" s="10" t="str">
        <f t="shared" si="2"/>
        <v/>
      </c>
      <c r="I40" s="5">
        <f t="shared" si="3"/>
        <v>215426.00773053561</v>
      </c>
      <c r="J40" s="1">
        <f t="shared" si="4"/>
        <v>0.44346545375785151</v>
      </c>
      <c r="K40" s="5">
        <f t="shared" si="5"/>
        <v>219256.8569705142</v>
      </c>
      <c r="L40" s="1">
        <f t="shared" si="6"/>
        <v>0.41824526857017785</v>
      </c>
      <c r="M40" s="5">
        <f t="shared" si="7"/>
        <v>310960</v>
      </c>
      <c r="N40" s="1" t="str">
        <f t="shared" si="8"/>
        <v/>
      </c>
      <c r="O40" s="25" t="str">
        <f t="shared" si="9"/>
        <v/>
      </c>
    </row>
    <row r="41" spans="1:15">
      <c r="A41">
        <v>1602</v>
      </c>
      <c r="B41" s="1">
        <v>3.3899999999999998E-3</v>
      </c>
      <c r="C41" s="21">
        <f t="shared" si="11"/>
        <v>670</v>
      </c>
      <c r="D41" s="13">
        <f t="shared" si="1"/>
        <v>465.49253731343282</v>
      </c>
      <c r="E41" s="5">
        <v>220000</v>
      </c>
      <c r="F41" s="8">
        <v>42880</v>
      </c>
      <c r="G41" s="10">
        <f t="shared" si="2"/>
        <v>2017</v>
      </c>
      <c r="I41" s="5">
        <f t="shared" si="3"/>
        <v>216063.3627829928</v>
      </c>
      <c r="J41" s="1">
        <f t="shared" si="4"/>
        <v>0.44346545375785151</v>
      </c>
      <c r="K41" s="5">
        <f t="shared" si="5"/>
        <v>219905.54589646246</v>
      </c>
      <c r="L41" s="1">
        <f t="shared" si="6"/>
        <v>0.41824526857017807</v>
      </c>
      <c r="M41" s="5">
        <f t="shared" si="7"/>
        <v>311880</v>
      </c>
      <c r="N41" s="1">
        <f t="shared" si="8"/>
        <v>0.41763636363636358</v>
      </c>
      <c r="O41" s="25">
        <f t="shared" si="9"/>
        <v>0.19064535594624621</v>
      </c>
    </row>
    <row r="42" spans="1:15">
      <c r="A42">
        <v>1702</v>
      </c>
      <c r="B42" s="1">
        <v>3.4099999999999998E-3</v>
      </c>
      <c r="C42" s="21">
        <f t="shared" si="11"/>
        <v>670</v>
      </c>
      <c r="D42" s="13">
        <f t="shared" si="1"/>
        <v>468.23880597014926</v>
      </c>
      <c r="G42" s="10" t="str">
        <f t="shared" si="2"/>
        <v/>
      </c>
      <c r="I42" s="5">
        <f t="shared" si="3"/>
        <v>217338.07288790721</v>
      </c>
      <c r="J42" s="1">
        <f t="shared" si="4"/>
        <v>0.44346545375785151</v>
      </c>
      <c r="K42" s="5">
        <f t="shared" si="5"/>
        <v>221202.92374835897</v>
      </c>
      <c r="L42" s="1">
        <f t="shared" si="6"/>
        <v>0.41824526857017807</v>
      </c>
      <c r="M42" s="5">
        <f t="shared" si="7"/>
        <v>313720</v>
      </c>
      <c r="N42" s="1" t="str">
        <f t="shared" si="8"/>
        <v/>
      </c>
      <c r="O42" s="25" t="str">
        <f t="shared" si="9"/>
        <v/>
      </c>
    </row>
    <row r="43" spans="1:15">
      <c r="A43">
        <v>1802</v>
      </c>
      <c r="B43" s="1">
        <v>3.4199999999999999E-3</v>
      </c>
      <c r="C43" s="21">
        <f t="shared" si="11"/>
        <v>670</v>
      </c>
      <c r="D43" s="13">
        <f t="shared" si="1"/>
        <v>469.61194029850748</v>
      </c>
      <c r="E43" s="5">
        <v>225000</v>
      </c>
      <c r="F43" s="8">
        <v>41957</v>
      </c>
      <c r="G43" s="10">
        <f t="shared" si="2"/>
        <v>2014</v>
      </c>
      <c r="I43" s="5">
        <f t="shared" si="3"/>
        <v>217975.42794036443</v>
      </c>
      <c r="J43" s="1">
        <f t="shared" si="4"/>
        <v>0.44346545375785151</v>
      </c>
      <c r="K43" s="5">
        <f t="shared" si="5"/>
        <v>221851.61267430725</v>
      </c>
      <c r="L43" s="1">
        <f t="shared" si="6"/>
        <v>0.41824526857017807</v>
      </c>
      <c r="M43" s="5">
        <f t="shared" si="7"/>
        <v>314640</v>
      </c>
      <c r="N43" s="1">
        <f t="shared" si="8"/>
        <v>0.39840000000000009</v>
      </c>
      <c r="O43" s="25">
        <f t="shared" si="9"/>
        <v>6.9365781513405667E-2</v>
      </c>
    </row>
    <row r="44" spans="1:15">
      <c r="A44">
        <v>1902</v>
      </c>
      <c r="B44" s="1">
        <v>3.4399999999999999E-3</v>
      </c>
      <c r="C44" s="21">
        <f t="shared" si="11"/>
        <v>670</v>
      </c>
      <c r="D44" s="13">
        <f t="shared" si="1"/>
        <v>472.35820895522386</v>
      </c>
      <c r="G44" s="10" t="str">
        <f t="shared" si="2"/>
        <v/>
      </c>
      <c r="I44" s="5">
        <f t="shared" si="3"/>
        <v>219250.13804527884</v>
      </c>
      <c r="J44" s="1">
        <f t="shared" si="4"/>
        <v>0.44346545375785151</v>
      </c>
      <c r="K44" s="5">
        <f t="shared" si="5"/>
        <v>223148.99052620379</v>
      </c>
      <c r="L44" s="1">
        <f t="shared" si="6"/>
        <v>0.41824526857017807</v>
      </c>
      <c r="M44" s="5">
        <f t="shared" si="7"/>
        <v>316480</v>
      </c>
      <c r="N44" s="1" t="str">
        <f t="shared" si="8"/>
        <v/>
      </c>
      <c r="O44" s="25" t="str">
        <f t="shared" si="9"/>
        <v/>
      </c>
    </row>
    <row r="45" spans="1:15">
      <c r="A45">
        <v>2002</v>
      </c>
      <c r="B45" s="1">
        <v>3.46E-3</v>
      </c>
      <c r="C45" s="21">
        <f t="shared" si="11"/>
        <v>670</v>
      </c>
      <c r="D45" s="13">
        <f t="shared" si="1"/>
        <v>475.1044776119403</v>
      </c>
      <c r="G45" s="10" t="str">
        <f t="shared" si="2"/>
        <v/>
      </c>
      <c r="I45" s="5">
        <f t="shared" si="3"/>
        <v>220524.84815019325</v>
      </c>
      <c r="J45" s="1">
        <f t="shared" si="4"/>
        <v>0.44346545375785151</v>
      </c>
      <c r="K45" s="5">
        <f t="shared" si="5"/>
        <v>224446.36837810033</v>
      </c>
      <c r="L45" s="1">
        <f t="shared" si="6"/>
        <v>0.41824526857017785</v>
      </c>
      <c r="M45" s="5">
        <f t="shared" si="7"/>
        <v>318320</v>
      </c>
      <c r="N45" s="1" t="str">
        <f t="shared" si="8"/>
        <v/>
      </c>
      <c r="O45" s="25" t="str">
        <f t="shared" si="9"/>
        <v/>
      </c>
    </row>
    <row r="46" spans="1:15">
      <c r="A46">
        <v>2102</v>
      </c>
      <c r="B46" s="1">
        <v>3.47E-3</v>
      </c>
      <c r="C46" s="21">
        <f t="shared" si="11"/>
        <v>670</v>
      </c>
      <c r="D46" s="13">
        <f t="shared" si="1"/>
        <v>476.47761194029852</v>
      </c>
      <c r="G46" s="10" t="str">
        <f t="shared" si="2"/>
        <v/>
      </c>
      <c r="I46" s="5">
        <f t="shared" si="3"/>
        <v>221162.20320265047</v>
      </c>
      <c r="J46" s="1">
        <f t="shared" si="4"/>
        <v>0.44346545375785129</v>
      </c>
      <c r="K46" s="5">
        <f t="shared" si="5"/>
        <v>225095.05730404859</v>
      </c>
      <c r="L46" s="1">
        <f t="shared" si="6"/>
        <v>0.41824526857017807</v>
      </c>
      <c r="M46" s="5">
        <f t="shared" si="7"/>
        <v>319240</v>
      </c>
      <c r="N46" s="1" t="str">
        <f t="shared" si="8"/>
        <v/>
      </c>
      <c r="O46" s="25" t="str">
        <f t="shared" si="9"/>
        <v/>
      </c>
    </row>
    <row r="47" spans="1:15">
      <c r="A47">
        <v>2202</v>
      </c>
      <c r="B47" s="1">
        <v>3.49E-3</v>
      </c>
      <c r="C47" s="21">
        <f t="shared" si="11"/>
        <v>670</v>
      </c>
      <c r="D47" s="13">
        <f t="shared" si="1"/>
        <v>479.2238805970149</v>
      </c>
      <c r="G47" s="10" t="str">
        <f t="shared" si="2"/>
        <v/>
      </c>
      <c r="I47" s="5">
        <f t="shared" si="3"/>
        <v>222436.91330756489</v>
      </c>
      <c r="J47" s="1">
        <f t="shared" si="4"/>
        <v>0.44346545375785129</v>
      </c>
      <c r="K47" s="5">
        <f t="shared" si="5"/>
        <v>226392.43515594513</v>
      </c>
      <c r="L47" s="1">
        <f t="shared" si="6"/>
        <v>0.41824526857017785</v>
      </c>
      <c r="M47" s="5">
        <f t="shared" si="7"/>
        <v>321080</v>
      </c>
      <c r="N47" s="1" t="str">
        <f t="shared" si="8"/>
        <v/>
      </c>
      <c r="O47" s="25" t="str">
        <f t="shared" si="9"/>
        <v/>
      </c>
    </row>
    <row r="48" spans="1:15">
      <c r="A48">
        <v>2302</v>
      </c>
      <c r="B48" s="1">
        <v>3.5000000000000001E-3</v>
      </c>
      <c r="C48" s="21">
        <f t="shared" si="11"/>
        <v>670</v>
      </c>
      <c r="D48" s="13">
        <f t="shared" si="1"/>
        <v>480.59701492537312</v>
      </c>
      <c r="E48" s="5">
        <v>233500</v>
      </c>
      <c r="F48" s="8">
        <v>43306</v>
      </c>
      <c r="G48" s="10">
        <f t="shared" si="2"/>
        <v>2018</v>
      </c>
      <c r="I48" s="5">
        <f t="shared" si="3"/>
        <v>223074.26836002208</v>
      </c>
      <c r="J48" s="1">
        <f t="shared" si="4"/>
        <v>0.44346545375785151</v>
      </c>
      <c r="K48" s="5">
        <f t="shared" si="5"/>
        <v>227041.12408189339</v>
      </c>
      <c r="L48" s="1">
        <f t="shared" si="6"/>
        <v>0.41824526857017807</v>
      </c>
      <c r="M48" s="5">
        <f t="shared" si="7"/>
        <v>322000</v>
      </c>
      <c r="N48" s="1">
        <f t="shared" si="8"/>
        <v>0.37901498929336186</v>
      </c>
      <c r="O48" s="25">
        <f t="shared" si="9"/>
        <v>0.37901498929336186</v>
      </c>
    </row>
    <row r="49" spans="1:15">
      <c r="A49">
        <v>2402</v>
      </c>
      <c r="B49" s="1">
        <v>3.5200000000000001E-3</v>
      </c>
      <c r="C49" s="21">
        <f t="shared" si="11"/>
        <v>670</v>
      </c>
      <c r="D49" s="13">
        <f t="shared" si="1"/>
        <v>483.34328358208955</v>
      </c>
      <c r="G49" s="10" t="str">
        <f t="shared" si="2"/>
        <v/>
      </c>
      <c r="I49" s="5">
        <f t="shared" si="3"/>
        <v>224348.97846493649</v>
      </c>
      <c r="J49" s="1">
        <f t="shared" si="4"/>
        <v>0.44346545375785151</v>
      </c>
      <c r="K49" s="5">
        <f t="shared" si="5"/>
        <v>228338.50193378993</v>
      </c>
      <c r="L49" s="1">
        <f t="shared" si="6"/>
        <v>0.41824526857017807</v>
      </c>
      <c r="M49" s="5">
        <f t="shared" si="7"/>
        <v>323840</v>
      </c>
      <c r="N49" s="1" t="str">
        <f t="shared" si="8"/>
        <v/>
      </c>
      <c r="O49" s="25" t="str">
        <f t="shared" si="9"/>
        <v/>
      </c>
    </row>
    <row r="50" spans="1:15">
      <c r="A50">
        <v>2502</v>
      </c>
      <c r="B50" s="1">
        <v>3.5400000000000002E-3</v>
      </c>
      <c r="C50" s="21">
        <f t="shared" si="11"/>
        <v>670</v>
      </c>
      <c r="D50" s="13">
        <f t="shared" si="1"/>
        <v>486.08955223880599</v>
      </c>
      <c r="G50" s="10" t="str">
        <f t="shared" si="2"/>
        <v/>
      </c>
      <c r="I50" s="5">
        <f t="shared" si="3"/>
        <v>225623.68856985093</v>
      </c>
      <c r="J50" s="1">
        <f t="shared" si="4"/>
        <v>0.44346545375785129</v>
      </c>
      <c r="K50" s="5">
        <f t="shared" si="5"/>
        <v>229635.87978568647</v>
      </c>
      <c r="L50" s="1">
        <f t="shared" si="6"/>
        <v>0.41824526857017785</v>
      </c>
      <c r="M50" s="5">
        <f t="shared" si="7"/>
        <v>325680</v>
      </c>
      <c r="N50" s="1" t="str">
        <f t="shared" si="8"/>
        <v/>
      </c>
      <c r="O50" s="25" t="str">
        <f t="shared" si="9"/>
        <v/>
      </c>
    </row>
    <row r="51" spans="1:15">
      <c r="A51">
        <v>2602</v>
      </c>
      <c r="B51" s="1">
        <v>3.5500000000000002E-3</v>
      </c>
      <c r="C51" s="21">
        <f t="shared" si="11"/>
        <v>670</v>
      </c>
      <c r="D51" s="13">
        <f t="shared" si="1"/>
        <v>487.46268656716416</v>
      </c>
      <c r="G51" s="10" t="str">
        <f t="shared" si="2"/>
        <v/>
      </c>
      <c r="I51" s="5">
        <f t="shared" si="3"/>
        <v>226261.04362230812</v>
      </c>
      <c r="J51" s="1">
        <f t="shared" si="4"/>
        <v>0.44346545375785129</v>
      </c>
      <c r="K51" s="5">
        <f t="shared" si="5"/>
        <v>230284.56871163473</v>
      </c>
      <c r="L51" s="1">
        <f t="shared" si="6"/>
        <v>0.41824526857017807</v>
      </c>
      <c r="M51" s="5">
        <f t="shared" si="7"/>
        <v>326600</v>
      </c>
      <c r="N51" s="1" t="str">
        <f t="shared" si="8"/>
        <v/>
      </c>
      <c r="O51" s="25" t="str">
        <f t="shared" si="9"/>
        <v/>
      </c>
    </row>
    <row r="52" spans="1:15">
      <c r="A52">
        <v>2702</v>
      </c>
      <c r="B52" s="1">
        <v>3.5699999999999998E-3</v>
      </c>
      <c r="C52" s="21">
        <f t="shared" si="11"/>
        <v>670</v>
      </c>
      <c r="D52" s="13">
        <f t="shared" si="1"/>
        <v>490.20895522388059</v>
      </c>
      <c r="G52" s="10" t="str">
        <f t="shared" si="2"/>
        <v/>
      </c>
      <c r="I52" s="5">
        <f t="shared" si="3"/>
        <v>227535.7537272225</v>
      </c>
      <c r="J52" s="1">
        <f t="shared" si="4"/>
        <v>0.44346545375785151</v>
      </c>
      <c r="K52" s="5">
        <f t="shared" si="5"/>
        <v>231581.94656353124</v>
      </c>
      <c r="L52" s="1">
        <f t="shared" si="6"/>
        <v>0.41824526857017807</v>
      </c>
      <c r="M52" s="5">
        <f t="shared" si="7"/>
        <v>328440</v>
      </c>
      <c r="N52" s="1" t="str">
        <f t="shared" si="8"/>
        <v/>
      </c>
      <c r="O52" s="25" t="str">
        <f t="shared" si="9"/>
        <v/>
      </c>
    </row>
    <row r="53" spans="1:15">
      <c r="A53">
        <v>2802</v>
      </c>
      <c r="B53" s="1">
        <v>3.5799999999999998E-3</v>
      </c>
      <c r="C53" s="21">
        <f t="shared" si="11"/>
        <v>670</v>
      </c>
      <c r="D53" s="13">
        <f t="shared" si="1"/>
        <v>491.58208955223881</v>
      </c>
      <c r="G53" s="10" t="str">
        <f t="shared" si="2"/>
        <v/>
      </c>
      <c r="I53" s="5">
        <f t="shared" si="3"/>
        <v>228173.10877967972</v>
      </c>
      <c r="J53" s="1">
        <f t="shared" si="4"/>
        <v>0.44346545375785151</v>
      </c>
      <c r="K53" s="5">
        <f t="shared" si="5"/>
        <v>232230.63548947952</v>
      </c>
      <c r="L53" s="1">
        <f t="shared" si="6"/>
        <v>0.41824526857017807</v>
      </c>
      <c r="M53" s="5">
        <f t="shared" si="7"/>
        <v>329360</v>
      </c>
      <c r="N53" s="1" t="str">
        <f t="shared" si="8"/>
        <v/>
      </c>
      <c r="O53" s="25" t="str">
        <f t="shared" si="9"/>
        <v/>
      </c>
    </row>
    <row r="54" spans="1:15">
      <c r="A54">
        <v>2902</v>
      </c>
      <c r="B54" s="1">
        <v>3.5999999999999999E-3</v>
      </c>
      <c r="C54" s="21">
        <f t="shared" si="11"/>
        <v>670</v>
      </c>
      <c r="D54" s="13">
        <f t="shared" si="1"/>
        <v>494.32835820895525</v>
      </c>
      <c r="G54" s="10" t="str">
        <f t="shared" si="2"/>
        <v/>
      </c>
      <c r="I54" s="5">
        <f t="shared" si="3"/>
        <v>229447.81888459413</v>
      </c>
      <c r="J54" s="1">
        <f t="shared" si="4"/>
        <v>0.44346545375785151</v>
      </c>
      <c r="K54" s="5">
        <f t="shared" si="5"/>
        <v>233528.01334137606</v>
      </c>
      <c r="L54" s="1">
        <f t="shared" si="6"/>
        <v>0.41824526857017807</v>
      </c>
      <c r="M54" s="5">
        <f t="shared" si="7"/>
        <v>331200</v>
      </c>
      <c r="N54" s="1" t="str">
        <f t="shared" si="8"/>
        <v/>
      </c>
      <c r="O54" s="25" t="str">
        <f t="shared" si="9"/>
        <v/>
      </c>
    </row>
    <row r="55" spans="1:15">
      <c r="A55">
        <v>3002</v>
      </c>
      <c r="B55" s="1">
        <v>3.62E-3</v>
      </c>
      <c r="C55" s="21">
        <f t="shared" si="11"/>
        <v>670</v>
      </c>
      <c r="D55" s="13">
        <f t="shared" si="1"/>
        <v>497.07462686567163</v>
      </c>
      <c r="G55" s="10" t="str">
        <f t="shared" si="2"/>
        <v/>
      </c>
      <c r="I55" s="5">
        <f t="shared" si="3"/>
        <v>230722.52898950854</v>
      </c>
      <c r="J55" s="1">
        <f t="shared" si="4"/>
        <v>0.44346545375785151</v>
      </c>
      <c r="K55" s="5">
        <f t="shared" si="5"/>
        <v>234825.3911932726</v>
      </c>
      <c r="L55" s="1">
        <f t="shared" si="6"/>
        <v>0.41824526857017785</v>
      </c>
      <c r="M55" s="5">
        <f t="shared" si="7"/>
        <v>333040</v>
      </c>
      <c r="N55" s="1" t="str">
        <f t="shared" si="8"/>
        <v/>
      </c>
      <c r="O55" s="25" t="str">
        <f t="shared" si="9"/>
        <v/>
      </c>
    </row>
    <row r="56" spans="1:15">
      <c r="A56">
        <v>3102</v>
      </c>
      <c r="B56" s="1">
        <v>3.63E-3</v>
      </c>
      <c r="C56" s="21">
        <f t="shared" si="11"/>
        <v>670</v>
      </c>
      <c r="D56" s="13">
        <f t="shared" si="1"/>
        <v>498.44776119402985</v>
      </c>
      <c r="G56" s="10" t="str">
        <f t="shared" si="2"/>
        <v/>
      </c>
      <c r="I56" s="5">
        <f t="shared" si="3"/>
        <v>231359.88404196576</v>
      </c>
      <c r="J56" s="1">
        <f t="shared" si="4"/>
        <v>0.44346545375785151</v>
      </c>
      <c r="K56" s="5">
        <f t="shared" si="5"/>
        <v>235474.08011922086</v>
      </c>
      <c r="L56" s="1">
        <f t="shared" si="6"/>
        <v>0.41824526857017807</v>
      </c>
      <c r="M56" s="5">
        <f t="shared" si="7"/>
        <v>333960</v>
      </c>
      <c r="N56" s="1" t="str">
        <f t="shared" si="8"/>
        <v/>
      </c>
      <c r="O56" s="25" t="str">
        <f t="shared" si="9"/>
        <v/>
      </c>
    </row>
    <row r="57" spans="1:15">
      <c r="A57">
        <v>3202</v>
      </c>
      <c r="B57" s="1">
        <v>3.65E-3</v>
      </c>
      <c r="C57" s="21">
        <f t="shared" si="11"/>
        <v>670</v>
      </c>
      <c r="D57" s="13">
        <f t="shared" si="1"/>
        <v>501.19402985074629</v>
      </c>
      <c r="G57" s="10" t="str">
        <f t="shared" si="2"/>
        <v/>
      </c>
      <c r="I57" s="5">
        <f t="shared" si="3"/>
        <v>232634.59414688018</v>
      </c>
      <c r="J57" s="1">
        <f t="shared" si="4"/>
        <v>0.44346545375785151</v>
      </c>
      <c r="K57" s="5">
        <f t="shared" si="5"/>
        <v>236771.4579711174</v>
      </c>
      <c r="L57" s="1">
        <f t="shared" si="6"/>
        <v>0.41824526857017785</v>
      </c>
      <c r="M57" s="5">
        <f t="shared" si="7"/>
        <v>335800</v>
      </c>
      <c r="N57" s="1" t="str">
        <f t="shared" si="8"/>
        <v/>
      </c>
      <c r="O57" s="25" t="str">
        <f t="shared" si="9"/>
        <v/>
      </c>
    </row>
    <row r="58" spans="1:15">
      <c r="A58">
        <v>3302</v>
      </c>
      <c r="B58" s="1">
        <v>3.6600000000000001E-3</v>
      </c>
      <c r="C58" s="21">
        <f t="shared" si="11"/>
        <v>670</v>
      </c>
      <c r="D58" s="13">
        <f t="shared" si="1"/>
        <v>502.56716417910445</v>
      </c>
      <c r="E58" s="5">
        <v>237000</v>
      </c>
      <c r="F58" s="8">
        <v>43011</v>
      </c>
      <c r="G58" s="10">
        <f t="shared" si="2"/>
        <v>2017</v>
      </c>
      <c r="I58" s="5">
        <f t="shared" si="3"/>
        <v>233271.9491993374</v>
      </c>
      <c r="J58" s="1">
        <f t="shared" si="4"/>
        <v>0.44346545375785129</v>
      </c>
      <c r="K58" s="5">
        <f t="shared" si="5"/>
        <v>237420.14689706566</v>
      </c>
      <c r="L58" s="1">
        <f t="shared" si="6"/>
        <v>0.41824526857017807</v>
      </c>
      <c r="M58" s="5">
        <f t="shared" si="7"/>
        <v>336720</v>
      </c>
      <c r="N58" s="1">
        <f t="shared" si="8"/>
        <v>0.42075949367088605</v>
      </c>
      <c r="O58" s="25">
        <f t="shared" si="9"/>
        <v>0.19195616264646498</v>
      </c>
    </row>
    <row r="59" spans="1:15">
      <c r="A59">
        <v>3402</v>
      </c>
      <c r="B59" s="1">
        <v>3.6800000000000001E-3</v>
      </c>
      <c r="C59" s="21">
        <f t="shared" si="11"/>
        <v>670</v>
      </c>
      <c r="D59" s="13">
        <f t="shared" si="1"/>
        <v>505.31343283582089</v>
      </c>
      <c r="G59" s="10" t="str">
        <f t="shared" si="2"/>
        <v/>
      </c>
      <c r="I59" s="5">
        <f t="shared" si="3"/>
        <v>234546.65930425181</v>
      </c>
      <c r="J59" s="1">
        <f t="shared" si="4"/>
        <v>0.44346545375785129</v>
      </c>
      <c r="K59" s="5">
        <f t="shared" si="5"/>
        <v>238717.5247489622</v>
      </c>
      <c r="L59" s="1">
        <f t="shared" si="6"/>
        <v>0.41824526857017807</v>
      </c>
      <c r="M59" s="5">
        <f t="shared" si="7"/>
        <v>338560</v>
      </c>
      <c r="N59" s="1" t="str">
        <f t="shared" si="8"/>
        <v/>
      </c>
      <c r="O59" s="25" t="str">
        <f t="shared" si="9"/>
        <v/>
      </c>
    </row>
    <row r="60" spans="1:15">
      <c r="A60">
        <v>3502</v>
      </c>
      <c r="B60" s="1">
        <v>3.7000000000000002E-3</v>
      </c>
      <c r="C60" s="21">
        <f t="shared" si="11"/>
        <v>670</v>
      </c>
      <c r="D60" s="13">
        <f t="shared" si="1"/>
        <v>508.05970149253733</v>
      </c>
      <c r="G60" s="10" t="str">
        <f t="shared" si="2"/>
        <v/>
      </c>
      <c r="I60" s="5">
        <f t="shared" si="3"/>
        <v>235821.36940916622</v>
      </c>
      <c r="J60" s="1">
        <f t="shared" si="4"/>
        <v>0.44346545375785129</v>
      </c>
      <c r="K60" s="5">
        <f t="shared" si="5"/>
        <v>240014.90260085874</v>
      </c>
      <c r="L60" s="1">
        <f t="shared" si="6"/>
        <v>0.41824526857017785</v>
      </c>
      <c r="M60" s="5">
        <f t="shared" si="7"/>
        <v>340400</v>
      </c>
      <c r="N60" s="1" t="str">
        <f t="shared" si="8"/>
        <v/>
      </c>
      <c r="O60" s="25" t="str">
        <f t="shared" si="9"/>
        <v/>
      </c>
    </row>
    <row r="61" spans="1:15">
      <c r="A61">
        <v>3602</v>
      </c>
      <c r="B61" s="1">
        <v>3.7100000000000002E-3</v>
      </c>
      <c r="C61" s="21">
        <f t="shared" si="11"/>
        <v>670</v>
      </c>
      <c r="D61" s="13">
        <f t="shared" si="1"/>
        <v>509.43283582089555</v>
      </c>
      <c r="G61" s="10" t="str">
        <f t="shared" si="2"/>
        <v/>
      </c>
      <c r="I61" s="5">
        <f t="shared" si="3"/>
        <v>236458.72446162341</v>
      </c>
      <c r="J61" s="1">
        <f t="shared" si="4"/>
        <v>0.44346545375785151</v>
      </c>
      <c r="K61" s="5">
        <f t="shared" si="5"/>
        <v>240663.59152680699</v>
      </c>
      <c r="L61" s="1">
        <f t="shared" si="6"/>
        <v>0.41824526857017807</v>
      </c>
      <c r="M61" s="5">
        <f t="shared" si="7"/>
        <v>341320</v>
      </c>
      <c r="N61" s="1" t="str">
        <f t="shared" si="8"/>
        <v/>
      </c>
      <c r="O61" s="25" t="str">
        <f t="shared" si="9"/>
        <v/>
      </c>
    </row>
    <row r="62" spans="1:15">
      <c r="A62">
        <v>3702</v>
      </c>
      <c r="B62" s="1">
        <v>3.7299999999999998E-3</v>
      </c>
      <c r="C62" s="21">
        <f t="shared" si="11"/>
        <v>670</v>
      </c>
      <c r="D62" s="13">
        <f t="shared" si="1"/>
        <v>512.17910447761199</v>
      </c>
      <c r="E62" s="5">
        <v>230000</v>
      </c>
      <c r="F62" s="8">
        <v>43105</v>
      </c>
      <c r="G62" s="10">
        <f t="shared" si="2"/>
        <v>2018</v>
      </c>
      <c r="I62" s="5">
        <f t="shared" si="3"/>
        <v>237733.43456653782</v>
      </c>
      <c r="J62" s="1">
        <f t="shared" si="4"/>
        <v>0.44346545375785151</v>
      </c>
      <c r="K62" s="5">
        <f t="shared" si="5"/>
        <v>241960.96937870351</v>
      </c>
      <c r="L62" s="1">
        <f t="shared" si="6"/>
        <v>0.41824526857017807</v>
      </c>
      <c r="M62" s="5">
        <f t="shared" si="7"/>
        <v>343160</v>
      </c>
      <c r="N62" s="1">
        <f t="shared" si="8"/>
        <v>0.49199999999999999</v>
      </c>
      <c r="O62" s="25">
        <f t="shared" si="9"/>
        <v>0.49199999999999999</v>
      </c>
    </row>
    <row r="63" spans="1:15">
      <c r="A63">
        <v>3802</v>
      </c>
      <c r="B63" s="1">
        <v>1.0200000000000001E-2</v>
      </c>
      <c r="C63" s="21"/>
      <c r="G63" s="10" t="str">
        <f t="shared" si="2"/>
        <v/>
      </c>
      <c r="I63" s="5">
        <f t="shared" si="3"/>
        <v>650102.15350635012</v>
      </c>
      <c r="J63" s="1">
        <f t="shared" si="4"/>
        <v>0.44346545375785151</v>
      </c>
      <c r="K63" s="5">
        <f t="shared" si="5"/>
        <v>661662.70446723222</v>
      </c>
      <c r="L63" s="1">
        <f t="shared" si="6"/>
        <v>0.41824526857017807</v>
      </c>
      <c r="M63" s="5">
        <f t="shared" si="7"/>
        <v>938400.00000000012</v>
      </c>
      <c r="N63" s="1" t="str">
        <f t="shared" si="8"/>
        <v/>
      </c>
      <c r="O63" s="25" t="str">
        <f t="shared" si="9"/>
        <v/>
      </c>
    </row>
    <row r="64" spans="1:15">
      <c r="A64">
        <v>803</v>
      </c>
      <c r="B64" s="1">
        <v>2.7000000000000001E-3</v>
      </c>
      <c r="C64" s="21">
        <f t="shared" ref="C64:C93" si="12">IF(RIGHT(A64,2)="01",630,
IF(RIGHT(A64,2)="02",670,
IF(RIGHT(A64,2)="03",580,
IF(RIGHT(A64,2)="04",506,
IF(RIGHT(A64,2)="05",587,
IF(RIGHT(A64,2)="06",533,
IF(RIGHT(A64,2)="07",635,
IF(RIGHT(A64,2)="08",525,
IF(RIGHT(A64,2)="09",583,
IF(RIGHT(A64,2)="10",685,0))))))))))</f>
        <v>580</v>
      </c>
      <c r="D64" s="13">
        <f t="shared" si="1"/>
        <v>428.27586206896552</v>
      </c>
      <c r="E64" s="5">
        <v>180000</v>
      </c>
      <c r="F64" s="8">
        <v>42899</v>
      </c>
      <c r="G64" s="10">
        <f t="shared" si="2"/>
        <v>2017</v>
      </c>
      <c r="I64" s="5">
        <f t="shared" si="3"/>
        <v>172085.86416344563</v>
      </c>
      <c r="J64" s="1">
        <f t="shared" si="4"/>
        <v>0.44346545375785129</v>
      </c>
      <c r="K64" s="5">
        <f t="shared" si="5"/>
        <v>175146.01000603204</v>
      </c>
      <c r="L64" s="1">
        <f t="shared" si="6"/>
        <v>0.41824526857017807</v>
      </c>
      <c r="M64" s="5">
        <f t="shared" si="7"/>
        <v>248400</v>
      </c>
      <c r="N64" s="1">
        <f t="shared" si="8"/>
        <v>0.37999999999999989</v>
      </c>
      <c r="O64" s="25">
        <f t="shared" si="9"/>
        <v>0.17473401244707309</v>
      </c>
    </row>
    <row r="65" spans="1:15">
      <c r="A65">
        <v>903</v>
      </c>
      <c r="B65" s="1">
        <v>2.7200000000000002E-3</v>
      </c>
      <c r="C65" s="21">
        <f t="shared" si="12"/>
        <v>580</v>
      </c>
      <c r="D65" s="13">
        <f t="shared" si="1"/>
        <v>431.44827586206901</v>
      </c>
      <c r="G65" s="10" t="str">
        <f t="shared" si="2"/>
        <v/>
      </c>
      <c r="I65" s="5">
        <f t="shared" si="3"/>
        <v>173360.57426836004</v>
      </c>
      <c r="J65" s="1">
        <f t="shared" si="4"/>
        <v>0.44346545375785151</v>
      </c>
      <c r="K65" s="5">
        <f t="shared" si="5"/>
        <v>176443.38785792858</v>
      </c>
      <c r="L65" s="1">
        <f t="shared" si="6"/>
        <v>0.41824526857017807</v>
      </c>
      <c r="M65" s="5">
        <f t="shared" si="7"/>
        <v>250240.00000000003</v>
      </c>
      <c r="N65" s="1" t="str">
        <f t="shared" si="8"/>
        <v/>
      </c>
      <c r="O65" s="25" t="str">
        <f t="shared" si="9"/>
        <v/>
      </c>
    </row>
    <row r="66" spans="1:15">
      <c r="A66">
        <v>1003</v>
      </c>
      <c r="B66" s="1">
        <v>2.7299999999999998E-3</v>
      </c>
      <c r="C66" s="21">
        <f t="shared" si="12"/>
        <v>580</v>
      </c>
      <c r="D66" s="13">
        <f t="shared" ref="D66:D129" si="13">M66/C66</f>
        <v>433.03448275862064</v>
      </c>
      <c r="E66" s="5">
        <v>235000</v>
      </c>
      <c r="F66" s="8">
        <v>43208</v>
      </c>
      <c r="G66" s="10">
        <f t="shared" ref="G66:G129" si="14">IF(F66&lt;&gt;"",YEAR($F66),"")</f>
        <v>2018</v>
      </c>
      <c r="I66" s="5">
        <f t="shared" ref="I66:I129" si="15">$T$2*B66</f>
        <v>173997.9293208172</v>
      </c>
      <c r="J66" s="1">
        <f t="shared" ref="J66:J129" si="16">(M66/I66)-1</f>
        <v>0.44346545375785151</v>
      </c>
      <c r="K66" s="5">
        <f t="shared" ref="K66:K129" si="17">$T$3*B66</f>
        <v>177092.07678387684</v>
      </c>
      <c r="L66" s="1">
        <f t="shared" ref="L66:L129" si="18">(M66/K66)-1</f>
        <v>0.41824526857017785</v>
      </c>
      <c r="M66" s="5">
        <f t="shared" ref="M66:M129" si="19">$S$7*B66</f>
        <v>251159.99999999997</v>
      </c>
      <c r="N66" s="1">
        <f t="shared" ref="N66:N129" si="20">IF(E66&lt;&gt;"",(M66/E66)-1,"")</f>
        <v>6.8765957446808468E-2</v>
      </c>
      <c r="O66" s="25">
        <f t="shared" si="9"/>
        <v>6.8765957446808468E-2</v>
      </c>
    </row>
    <row r="67" spans="1:15">
      <c r="A67">
        <v>1103</v>
      </c>
      <c r="B67" s="1">
        <v>2.7799999999999999E-3</v>
      </c>
      <c r="C67" s="21">
        <f t="shared" si="12"/>
        <v>580</v>
      </c>
      <c r="D67" s="13">
        <f t="shared" si="13"/>
        <v>440.9655172413793</v>
      </c>
      <c r="E67" s="5">
        <v>195000</v>
      </c>
      <c r="F67" s="8">
        <v>42888</v>
      </c>
      <c r="G67" s="10">
        <f t="shared" si="14"/>
        <v>2017</v>
      </c>
      <c r="I67" s="5">
        <f t="shared" si="15"/>
        <v>177184.70458310324</v>
      </c>
      <c r="J67" s="1">
        <f t="shared" si="16"/>
        <v>0.44346545375785151</v>
      </c>
      <c r="K67" s="5">
        <f t="shared" si="17"/>
        <v>180335.52141361817</v>
      </c>
      <c r="L67" s="1">
        <f t="shared" si="18"/>
        <v>0.41824526857017807</v>
      </c>
      <c r="M67" s="5">
        <f t="shared" si="19"/>
        <v>255760</v>
      </c>
      <c r="N67" s="1">
        <f t="shared" si="20"/>
        <v>0.31158974358974367</v>
      </c>
      <c r="O67" s="25">
        <f t="shared" ref="O67:O130" si="21">IF(E67&lt;&gt;"",((M67/E67)^(1/(2019-G67)))-1,"")</f>
        <v>0.14524658636895471</v>
      </c>
    </row>
    <row r="68" spans="1:15">
      <c r="A68">
        <v>1203</v>
      </c>
      <c r="B68" s="1">
        <v>2.8E-3</v>
      </c>
      <c r="C68" s="21">
        <f t="shared" si="12"/>
        <v>580</v>
      </c>
      <c r="D68" s="13">
        <f t="shared" si="13"/>
        <v>444.13793103448273</v>
      </c>
      <c r="G68" s="10" t="str">
        <f t="shared" si="14"/>
        <v/>
      </c>
      <c r="I68" s="5">
        <f t="shared" si="15"/>
        <v>178459.41468801766</v>
      </c>
      <c r="J68" s="1">
        <f t="shared" si="16"/>
        <v>0.44346545375785151</v>
      </c>
      <c r="K68" s="5">
        <f t="shared" si="17"/>
        <v>181632.89926551472</v>
      </c>
      <c r="L68" s="1">
        <f t="shared" si="18"/>
        <v>0.41824526857017807</v>
      </c>
      <c r="M68" s="5">
        <f t="shared" si="19"/>
        <v>257600</v>
      </c>
      <c r="N68" s="1" t="str">
        <f t="shared" si="20"/>
        <v/>
      </c>
      <c r="O68" s="25" t="str">
        <f t="shared" si="21"/>
        <v/>
      </c>
    </row>
    <row r="69" spans="1:15">
      <c r="A69">
        <v>1303</v>
      </c>
      <c r="B69" s="1">
        <v>2.81E-3</v>
      </c>
      <c r="C69" s="21">
        <f t="shared" si="12"/>
        <v>580</v>
      </c>
      <c r="D69" s="13">
        <f t="shared" si="13"/>
        <v>445.72413793103448</v>
      </c>
      <c r="G69" s="10" t="str">
        <f t="shared" si="14"/>
        <v/>
      </c>
      <c r="I69" s="5">
        <f t="shared" si="15"/>
        <v>179096.76974047488</v>
      </c>
      <c r="J69" s="1">
        <f t="shared" si="16"/>
        <v>0.44346545375785151</v>
      </c>
      <c r="K69" s="5">
        <f t="shared" si="17"/>
        <v>182281.58819146297</v>
      </c>
      <c r="L69" s="1">
        <f t="shared" si="18"/>
        <v>0.41824526857017807</v>
      </c>
      <c r="M69" s="5">
        <f t="shared" si="19"/>
        <v>258520</v>
      </c>
      <c r="N69" s="1" t="str">
        <f t="shared" si="20"/>
        <v/>
      </c>
      <c r="O69" s="25" t="str">
        <f t="shared" si="21"/>
        <v/>
      </c>
    </row>
    <row r="70" spans="1:15">
      <c r="A70">
        <v>1403</v>
      </c>
      <c r="B70" s="1">
        <v>2.82E-3</v>
      </c>
      <c r="C70" s="21">
        <f t="shared" si="12"/>
        <v>580</v>
      </c>
      <c r="D70" s="13">
        <f t="shared" si="13"/>
        <v>447.31034482758622</v>
      </c>
      <c r="G70" s="10" t="str">
        <f t="shared" si="14"/>
        <v/>
      </c>
      <c r="I70" s="5">
        <f t="shared" si="15"/>
        <v>179734.12479293207</v>
      </c>
      <c r="J70" s="1">
        <f t="shared" si="16"/>
        <v>0.44346545375785151</v>
      </c>
      <c r="K70" s="5">
        <f t="shared" si="17"/>
        <v>182930.27711741126</v>
      </c>
      <c r="L70" s="1">
        <f t="shared" si="18"/>
        <v>0.41824526857017785</v>
      </c>
      <c r="M70" s="5">
        <f t="shared" si="19"/>
        <v>259440</v>
      </c>
      <c r="N70" s="1" t="str">
        <f t="shared" si="20"/>
        <v/>
      </c>
      <c r="O70" s="25" t="str">
        <f t="shared" si="21"/>
        <v/>
      </c>
    </row>
    <row r="71" spans="1:15">
      <c r="A71">
        <v>1503</v>
      </c>
      <c r="B71" s="1">
        <v>2.8400000000000001E-3</v>
      </c>
      <c r="C71" s="21">
        <f t="shared" si="12"/>
        <v>580</v>
      </c>
      <c r="D71" s="13">
        <f t="shared" si="13"/>
        <v>450.48275862068965</v>
      </c>
      <c r="E71" s="5">
        <v>165000</v>
      </c>
      <c r="F71" s="8">
        <v>42615</v>
      </c>
      <c r="G71" s="10">
        <f t="shared" si="14"/>
        <v>2016</v>
      </c>
      <c r="I71" s="5">
        <f t="shared" si="15"/>
        <v>181008.83489784651</v>
      </c>
      <c r="J71" s="1">
        <f t="shared" si="16"/>
        <v>0.44346545375785129</v>
      </c>
      <c r="K71" s="5">
        <f t="shared" si="17"/>
        <v>184227.6549693078</v>
      </c>
      <c r="L71" s="1">
        <f t="shared" si="18"/>
        <v>0.41824526857017785</v>
      </c>
      <c r="M71" s="5">
        <f t="shared" si="19"/>
        <v>261280</v>
      </c>
      <c r="N71" s="1">
        <f t="shared" si="20"/>
        <v>0.58351515151515154</v>
      </c>
      <c r="O71" s="25">
        <f t="shared" si="21"/>
        <v>0.16557638814572573</v>
      </c>
    </row>
    <row r="72" spans="1:15">
      <c r="A72">
        <v>1603</v>
      </c>
      <c r="B72" s="1">
        <v>2.8500000000000001E-3</v>
      </c>
      <c r="C72" s="21">
        <f t="shared" si="12"/>
        <v>580</v>
      </c>
      <c r="D72" s="13">
        <f t="shared" si="13"/>
        <v>452.06896551724139</v>
      </c>
      <c r="G72" s="10" t="str">
        <f t="shared" si="14"/>
        <v/>
      </c>
      <c r="I72" s="5">
        <f t="shared" si="15"/>
        <v>181646.1899503037</v>
      </c>
      <c r="J72" s="1">
        <f t="shared" si="16"/>
        <v>0.44346545375785151</v>
      </c>
      <c r="K72" s="5">
        <f t="shared" si="17"/>
        <v>184876.34389525605</v>
      </c>
      <c r="L72" s="1">
        <f t="shared" si="18"/>
        <v>0.41824526857017785</v>
      </c>
      <c r="M72" s="5">
        <f t="shared" si="19"/>
        <v>262200</v>
      </c>
      <c r="N72" s="1" t="str">
        <f t="shared" si="20"/>
        <v/>
      </c>
      <c r="O72" s="25" t="str">
        <f t="shared" si="21"/>
        <v/>
      </c>
    </row>
    <row r="73" spans="1:15">
      <c r="A73">
        <v>1703</v>
      </c>
      <c r="B73" s="1">
        <v>2.8600000000000001E-3</v>
      </c>
      <c r="C73" s="21">
        <f t="shared" si="12"/>
        <v>580</v>
      </c>
      <c r="D73" s="13">
        <f t="shared" si="13"/>
        <v>453.65517241379308</v>
      </c>
      <c r="G73" s="10" t="str">
        <f t="shared" si="14"/>
        <v/>
      </c>
      <c r="I73" s="5">
        <f t="shared" si="15"/>
        <v>182283.54500276092</v>
      </c>
      <c r="J73" s="1">
        <f t="shared" si="16"/>
        <v>0.44346545375785129</v>
      </c>
      <c r="K73" s="5">
        <f t="shared" si="17"/>
        <v>185525.03282120431</v>
      </c>
      <c r="L73" s="1">
        <f t="shared" si="18"/>
        <v>0.41824526857017807</v>
      </c>
      <c r="M73" s="5">
        <f t="shared" si="19"/>
        <v>263120</v>
      </c>
      <c r="N73" s="1" t="str">
        <f t="shared" si="20"/>
        <v/>
      </c>
      <c r="O73" s="25" t="str">
        <f t="shared" si="21"/>
        <v/>
      </c>
    </row>
    <row r="74" spans="1:15">
      <c r="A74">
        <v>1803</v>
      </c>
      <c r="B74" s="1">
        <v>2.8800000000000002E-3</v>
      </c>
      <c r="C74" s="21">
        <f t="shared" si="12"/>
        <v>580</v>
      </c>
      <c r="D74" s="13">
        <f t="shared" si="13"/>
        <v>456.82758620689657</v>
      </c>
      <c r="G74" s="10" t="str">
        <f t="shared" si="14"/>
        <v/>
      </c>
      <c r="I74" s="5">
        <f t="shared" si="15"/>
        <v>183558.25510767533</v>
      </c>
      <c r="J74" s="1">
        <f t="shared" si="16"/>
        <v>0.44346545375785129</v>
      </c>
      <c r="K74" s="5">
        <f t="shared" si="17"/>
        <v>186822.41067310085</v>
      </c>
      <c r="L74" s="1">
        <f t="shared" si="18"/>
        <v>0.41824526857017807</v>
      </c>
      <c r="M74" s="5">
        <f t="shared" si="19"/>
        <v>264960</v>
      </c>
      <c r="N74" s="1" t="str">
        <f t="shared" si="20"/>
        <v/>
      </c>
      <c r="O74" s="25" t="str">
        <f t="shared" si="21"/>
        <v/>
      </c>
    </row>
    <row r="75" spans="1:15">
      <c r="A75">
        <v>1903</v>
      </c>
      <c r="B75" s="1">
        <v>2.8900000000000002E-3</v>
      </c>
      <c r="C75" s="21">
        <f t="shared" si="12"/>
        <v>580</v>
      </c>
      <c r="D75" s="13">
        <f t="shared" si="13"/>
        <v>458.41379310344826</v>
      </c>
      <c r="G75" s="10" t="str">
        <f t="shared" si="14"/>
        <v/>
      </c>
      <c r="I75" s="5">
        <f t="shared" si="15"/>
        <v>184195.61016013252</v>
      </c>
      <c r="J75" s="1">
        <f t="shared" si="16"/>
        <v>0.44346545375785151</v>
      </c>
      <c r="K75" s="5">
        <f t="shared" si="17"/>
        <v>187471.09959904914</v>
      </c>
      <c r="L75" s="1">
        <f t="shared" si="18"/>
        <v>0.41824526857017785</v>
      </c>
      <c r="M75" s="5">
        <f t="shared" si="19"/>
        <v>265880</v>
      </c>
      <c r="N75" s="1" t="str">
        <f t="shared" si="20"/>
        <v/>
      </c>
      <c r="O75" s="25" t="str">
        <f t="shared" si="21"/>
        <v/>
      </c>
    </row>
    <row r="76" spans="1:15">
      <c r="A76">
        <v>2003</v>
      </c>
      <c r="B76" s="1">
        <v>2.8999999999999998E-3</v>
      </c>
      <c r="C76" s="21">
        <f t="shared" si="12"/>
        <v>580</v>
      </c>
      <c r="D76" s="13">
        <f t="shared" si="13"/>
        <v>460</v>
      </c>
      <c r="E76" s="5">
        <v>170000</v>
      </c>
      <c r="F76" s="8">
        <v>42843</v>
      </c>
      <c r="G76" s="10">
        <f t="shared" si="14"/>
        <v>2017</v>
      </c>
      <c r="I76" s="5">
        <f t="shared" si="15"/>
        <v>184832.96521258971</v>
      </c>
      <c r="J76" s="1">
        <f t="shared" si="16"/>
        <v>0.44346545375785151</v>
      </c>
      <c r="K76" s="5">
        <f t="shared" si="17"/>
        <v>188119.78852499736</v>
      </c>
      <c r="L76" s="1">
        <f t="shared" si="18"/>
        <v>0.41824526857017807</v>
      </c>
      <c r="M76" s="5">
        <f t="shared" si="19"/>
        <v>266800</v>
      </c>
      <c r="N76" s="1">
        <f t="shared" si="20"/>
        <v>0.56941176470588228</v>
      </c>
      <c r="O76" s="25">
        <f t="shared" si="21"/>
        <v>0.25276165518660498</v>
      </c>
    </row>
    <row r="77" spans="1:15">
      <c r="A77">
        <v>2103</v>
      </c>
      <c r="B77" s="1">
        <v>2.9199999999999999E-3</v>
      </c>
      <c r="C77" s="21">
        <f t="shared" si="12"/>
        <v>580</v>
      </c>
      <c r="D77" s="13">
        <f t="shared" si="13"/>
        <v>463.17241379310343</v>
      </c>
      <c r="G77" s="10" t="str">
        <f t="shared" si="14"/>
        <v/>
      </c>
      <c r="I77" s="5">
        <f t="shared" si="15"/>
        <v>186107.67531750412</v>
      </c>
      <c r="J77" s="1">
        <f t="shared" si="16"/>
        <v>0.44346545375785151</v>
      </c>
      <c r="K77" s="5">
        <f t="shared" si="17"/>
        <v>189417.1663768939</v>
      </c>
      <c r="L77" s="1">
        <f t="shared" si="18"/>
        <v>0.41824526857017807</v>
      </c>
      <c r="M77" s="5">
        <f t="shared" si="19"/>
        <v>268640</v>
      </c>
      <c r="N77" s="1" t="str">
        <f t="shared" si="20"/>
        <v/>
      </c>
      <c r="O77" s="25" t="str">
        <f t="shared" si="21"/>
        <v/>
      </c>
    </row>
    <row r="78" spans="1:15">
      <c r="A78">
        <v>2203</v>
      </c>
      <c r="B78" s="1">
        <v>2.9299999999999999E-3</v>
      </c>
      <c r="C78" s="21">
        <f t="shared" si="12"/>
        <v>580</v>
      </c>
      <c r="D78" s="13">
        <f t="shared" si="13"/>
        <v>464.75862068965517</v>
      </c>
      <c r="G78" s="10" t="str">
        <f t="shared" si="14"/>
        <v/>
      </c>
      <c r="I78" s="5">
        <f t="shared" si="15"/>
        <v>186745.03036996134</v>
      </c>
      <c r="J78" s="1">
        <f t="shared" si="16"/>
        <v>0.44346545375785151</v>
      </c>
      <c r="K78" s="5">
        <f t="shared" si="17"/>
        <v>190065.85530284219</v>
      </c>
      <c r="L78" s="1">
        <f t="shared" si="18"/>
        <v>0.41824526857017785</v>
      </c>
      <c r="M78" s="5">
        <f t="shared" si="19"/>
        <v>269560</v>
      </c>
      <c r="N78" s="1" t="str">
        <f t="shared" si="20"/>
        <v/>
      </c>
      <c r="O78" s="25" t="str">
        <f t="shared" si="21"/>
        <v/>
      </c>
    </row>
    <row r="79" spans="1:15">
      <c r="A79">
        <v>2303</v>
      </c>
      <c r="B79" s="1">
        <v>2.9399999999999999E-3</v>
      </c>
      <c r="C79" s="21">
        <f t="shared" si="12"/>
        <v>580</v>
      </c>
      <c r="D79" s="13">
        <f t="shared" si="13"/>
        <v>466.34482758620692</v>
      </c>
      <c r="G79" s="10" t="str">
        <f t="shared" si="14"/>
        <v/>
      </c>
      <c r="I79" s="5">
        <f t="shared" si="15"/>
        <v>187382.38542241853</v>
      </c>
      <c r="J79" s="1">
        <f t="shared" si="16"/>
        <v>0.44346545375785151</v>
      </c>
      <c r="K79" s="5">
        <f t="shared" si="17"/>
        <v>190714.54422879044</v>
      </c>
      <c r="L79" s="1">
        <f t="shared" si="18"/>
        <v>0.41824526857017807</v>
      </c>
      <c r="M79" s="5">
        <f t="shared" si="19"/>
        <v>270480</v>
      </c>
      <c r="N79" s="1" t="str">
        <f t="shared" si="20"/>
        <v/>
      </c>
      <c r="O79" s="25" t="str">
        <f t="shared" si="21"/>
        <v/>
      </c>
    </row>
    <row r="80" spans="1:15">
      <c r="A80">
        <v>2403</v>
      </c>
      <c r="B80" s="1">
        <v>2.96E-3</v>
      </c>
      <c r="C80" s="21">
        <f t="shared" si="12"/>
        <v>580</v>
      </c>
      <c r="D80" s="13">
        <f t="shared" si="13"/>
        <v>469.51724137931035</v>
      </c>
      <c r="G80" s="10" t="str">
        <f t="shared" si="14"/>
        <v/>
      </c>
      <c r="I80" s="5">
        <f t="shared" si="15"/>
        <v>188657.09552733295</v>
      </c>
      <c r="J80" s="1">
        <f t="shared" si="16"/>
        <v>0.44346545375785151</v>
      </c>
      <c r="K80" s="5">
        <f t="shared" si="17"/>
        <v>192011.92208068699</v>
      </c>
      <c r="L80" s="1">
        <f t="shared" si="18"/>
        <v>0.41824526857017807</v>
      </c>
      <c r="M80" s="5">
        <f t="shared" si="19"/>
        <v>272320</v>
      </c>
      <c r="N80" s="1" t="str">
        <f t="shared" si="20"/>
        <v/>
      </c>
      <c r="O80" s="25" t="str">
        <f t="shared" si="21"/>
        <v/>
      </c>
    </row>
    <row r="81" spans="1:15">
      <c r="A81">
        <v>2503</v>
      </c>
      <c r="B81" s="1">
        <v>2.97E-3</v>
      </c>
      <c r="C81" s="21">
        <f t="shared" si="12"/>
        <v>580</v>
      </c>
      <c r="D81" s="13">
        <f t="shared" si="13"/>
        <v>471.10344827586209</v>
      </c>
      <c r="E81" s="5">
        <v>245000</v>
      </c>
      <c r="F81" s="8">
        <v>42429</v>
      </c>
      <c r="G81" s="10">
        <f t="shared" si="14"/>
        <v>2016</v>
      </c>
      <c r="I81" s="5">
        <f t="shared" si="15"/>
        <v>189294.45057979017</v>
      </c>
      <c r="J81" s="1">
        <f t="shared" si="16"/>
        <v>0.44346545375785151</v>
      </c>
      <c r="K81" s="5">
        <f t="shared" si="17"/>
        <v>192660.61100663524</v>
      </c>
      <c r="L81" s="1">
        <f t="shared" si="18"/>
        <v>0.41824526857017807</v>
      </c>
      <c r="M81" s="5">
        <f t="shared" si="19"/>
        <v>273240</v>
      </c>
      <c r="N81" s="1">
        <f t="shared" si="20"/>
        <v>0.1152653061224489</v>
      </c>
      <c r="O81" s="25">
        <f t="shared" si="21"/>
        <v>3.7033368285209534E-2</v>
      </c>
    </row>
    <row r="82" spans="1:15">
      <c r="A82">
        <v>2603</v>
      </c>
      <c r="B82" s="1">
        <v>2.98E-3</v>
      </c>
      <c r="C82" s="21">
        <f t="shared" si="12"/>
        <v>580</v>
      </c>
      <c r="D82" s="13">
        <f t="shared" si="13"/>
        <v>472.68965517241378</v>
      </c>
      <c r="G82" s="10" t="str">
        <f t="shared" si="14"/>
        <v/>
      </c>
      <c r="I82" s="5">
        <f t="shared" si="15"/>
        <v>189931.80563224739</v>
      </c>
      <c r="J82" s="1">
        <f t="shared" si="16"/>
        <v>0.44346545375785129</v>
      </c>
      <c r="K82" s="5">
        <f t="shared" si="17"/>
        <v>193309.29993258353</v>
      </c>
      <c r="L82" s="1">
        <f t="shared" si="18"/>
        <v>0.41824526857017785</v>
      </c>
      <c r="M82" s="5">
        <f t="shared" si="19"/>
        <v>274160</v>
      </c>
      <c r="N82" s="1" t="str">
        <f t="shared" si="20"/>
        <v/>
      </c>
      <c r="O82" s="25" t="str">
        <f t="shared" si="21"/>
        <v/>
      </c>
    </row>
    <row r="83" spans="1:15">
      <c r="A83">
        <v>2703</v>
      </c>
      <c r="B83" s="1">
        <v>3.0000000000000001E-3</v>
      </c>
      <c r="C83" s="21">
        <f t="shared" si="12"/>
        <v>580</v>
      </c>
      <c r="D83" s="13">
        <f t="shared" si="13"/>
        <v>475.86206896551727</v>
      </c>
      <c r="G83" s="10" t="str">
        <f t="shared" si="14"/>
        <v/>
      </c>
      <c r="I83" s="5">
        <f t="shared" si="15"/>
        <v>191206.5157371618</v>
      </c>
      <c r="J83" s="1">
        <f t="shared" si="16"/>
        <v>0.44346545375785129</v>
      </c>
      <c r="K83" s="5">
        <f t="shared" si="17"/>
        <v>194606.67778448007</v>
      </c>
      <c r="L83" s="1">
        <f t="shared" si="18"/>
        <v>0.41824526857017785</v>
      </c>
      <c r="M83" s="5">
        <f t="shared" si="19"/>
        <v>276000</v>
      </c>
      <c r="N83" s="1" t="str">
        <f t="shared" si="20"/>
        <v/>
      </c>
      <c r="O83" s="25" t="str">
        <f t="shared" si="21"/>
        <v/>
      </c>
    </row>
    <row r="84" spans="1:15">
      <c r="A84">
        <v>2803</v>
      </c>
      <c r="B84" s="1">
        <v>3.0100000000000001E-3</v>
      </c>
      <c r="C84" s="21">
        <f t="shared" si="12"/>
        <v>580</v>
      </c>
      <c r="D84" s="13">
        <f t="shared" si="13"/>
        <v>477.44827586206895</v>
      </c>
      <c r="G84" s="10" t="str">
        <f t="shared" si="14"/>
        <v/>
      </c>
      <c r="I84" s="5">
        <f t="shared" si="15"/>
        <v>191843.87078961899</v>
      </c>
      <c r="J84" s="1">
        <f t="shared" si="16"/>
        <v>0.44346545375785151</v>
      </c>
      <c r="K84" s="5">
        <f t="shared" si="17"/>
        <v>195255.36671042832</v>
      </c>
      <c r="L84" s="1">
        <f t="shared" si="18"/>
        <v>0.41824526857017785</v>
      </c>
      <c r="M84" s="5">
        <f t="shared" si="19"/>
        <v>276920</v>
      </c>
      <c r="N84" s="1" t="str">
        <f t="shared" si="20"/>
        <v/>
      </c>
      <c r="O84" s="25" t="str">
        <f t="shared" si="21"/>
        <v/>
      </c>
    </row>
    <row r="85" spans="1:15">
      <c r="A85">
        <v>2903</v>
      </c>
      <c r="B85" s="1">
        <v>3.0200000000000001E-3</v>
      </c>
      <c r="C85" s="21">
        <f t="shared" si="12"/>
        <v>580</v>
      </c>
      <c r="D85" s="13">
        <f t="shared" si="13"/>
        <v>479.0344827586207</v>
      </c>
      <c r="G85" s="10" t="str">
        <f t="shared" si="14"/>
        <v/>
      </c>
      <c r="I85" s="5">
        <f t="shared" si="15"/>
        <v>192481.22584207621</v>
      </c>
      <c r="J85" s="1">
        <f t="shared" si="16"/>
        <v>0.44346545375785129</v>
      </c>
      <c r="K85" s="5">
        <f t="shared" si="17"/>
        <v>195904.05563637658</v>
      </c>
      <c r="L85" s="1">
        <f t="shared" si="18"/>
        <v>0.41824526857017807</v>
      </c>
      <c r="M85" s="5">
        <f t="shared" si="19"/>
        <v>277840</v>
      </c>
      <c r="N85" s="1" t="str">
        <f t="shared" si="20"/>
        <v/>
      </c>
      <c r="O85" s="25" t="str">
        <f t="shared" si="21"/>
        <v/>
      </c>
    </row>
    <row r="86" spans="1:15">
      <c r="A86">
        <v>3003</v>
      </c>
      <c r="B86" s="1">
        <v>3.0400000000000002E-3</v>
      </c>
      <c r="C86" s="21">
        <f t="shared" si="12"/>
        <v>580</v>
      </c>
      <c r="D86" s="13">
        <f t="shared" si="13"/>
        <v>482.20689655172413</v>
      </c>
      <c r="E86" s="5">
        <v>216000</v>
      </c>
      <c r="F86" s="8">
        <v>43242</v>
      </c>
      <c r="G86" s="10">
        <f t="shared" si="14"/>
        <v>2018</v>
      </c>
      <c r="I86" s="5">
        <f t="shared" si="15"/>
        <v>193755.93594699062</v>
      </c>
      <c r="J86" s="1">
        <f t="shared" si="16"/>
        <v>0.44346545375785129</v>
      </c>
      <c r="K86" s="5">
        <f t="shared" si="17"/>
        <v>197201.43348827312</v>
      </c>
      <c r="L86" s="1">
        <f t="shared" si="18"/>
        <v>0.41824526857017807</v>
      </c>
      <c r="M86" s="5">
        <f t="shared" si="19"/>
        <v>279680</v>
      </c>
      <c r="N86" s="1">
        <f t="shared" si="20"/>
        <v>0.29481481481481486</v>
      </c>
      <c r="O86" s="25">
        <f t="shared" si="21"/>
        <v>0.29481481481481486</v>
      </c>
    </row>
    <row r="87" spans="1:15">
      <c r="A87">
        <v>3103</v>
      </c>
      <c r="B87" s="1">
        <v>3.0500000000000002E-3</v>
      </c>
      <c r="C87" s="21">
        <f t="shared" si="12"/>
        <v>580</v>
      </c>
      <c r="D87" s="13">
        <f t="shared" si="13"/>
        <v>483.79310344827587</v>
      </c>
      <c r="G87" s="10" t="str">
        <f t="shared" si="14"/>
        <v/>
      </c>
      <c r="I87" s="5">
        <f t="shared" si="15"/>
        <v>194393.29099944784</v>
      </c>
      <c r="J87" s="1">
        <f t="shared" si="16"/>
        <v>0.44346545375785129</v>
      </c>
      <c r="K87" s="5">
        <f t="shared" si="17"/>
        <v>197850.12241422141</v>
      </c>
      <c r="L87" s="1">
        <f t="shared" si="18"/>
        <v>0.41824526857017785</v>
      </c>
      <c r="M87" s="5">
        <f t="shared" si="19"/>
        <v>280600</v>
      </c>
      <c r="N87" s="1" t="str">
        <f t="shared" si="20"/>
        <v/>
      </c>
      <c r="O87" s="25" t="str">
        <f t="shared" si="21"/>
        <v/>
      </c>
    </row>
    <row r="88" spans="1:15">
      <c r="A88">
        <v>3203</v>
      </c>
      <c r="B88" s="1">
        <v>3.0599999999999998E-3</v>
      </c>
      <c r="C88" s="21">
        <f t="shared" si="12"/>
        <v>580</v>
      </c>
      <c r="D88" s="13">
        <f t="shared" si="13"/>
        <v>485.37931034482756</v>
      </c>
      <c r="E88" s="5">
        <v>176000</v>
      </c>
      <c r="F88" s="8">
        <v>43420</v>
      </c>
      <c r="G88" s="10">
        <f t="shared" si="14"/>
        <v>2018</v>
      </c>
      <c r="I88" s="5">
        <f t="shared" si="15"/>
        <v>195030.646051905</v>
      </c>
      <c r="J88" s="1">
        <f t="shared" si="16"/>
        <v>0.44346545375785151</v>
      </c>
      <c r="K88" s="5">
        <f t="shared" si="17"/>
        <v>198498.81134016963</v>
      </c>
      <c r="L88" s="1">
        <f t="shared" si="18"/>
        <v>0.41824526857017807</v>
      </c>
      <c r="M88" s="5">
        <f t="shared" si="19"/>
        <v>281520</v>
      </c>
      <c r="N88" s="1">
        <f t="shared" si="20"/>
        <v>0.5995454545454546</v>
      </c>
      <c r="O88" s="25">
        <f t="shared" si="21"/>
        <v>0.5995454545454546</v>
      </c>
    </row>
    <row r="89" spans="1:15">
      <c r="A89">
        <v>3303</v>
      </c>
      <c r="B89" s="1">
        <v>3.0799999999999998E-3</v>
      </c>
      <c r="C89" s="21">
        <f t="shared" si="12"/>
        <v>580</v>
      </c>
      <c r="D89" s="13">
        <f t="shared" si="13"/>
        <v>488.55172413793105</v>
      </c>
      <c r="G89" s="10" t="str">
        <f t="shared" si="14"/>
        <v/>
      </c>
      <c r="I89" s="5">
        <f t="shared" si="15"/>
        <v>196305.35615681941</v>
      </c>
      <c r="J89" s="1">
        <f t="shared" si="16"/>
        <v>0.44346545375785151</v>
      </c>
      <c r="K89" s="5">
        <f t="shared" si="17"/>
        <v>199796.18919206617</v>
      </c>
      <c r="L89" s="1">
        <f t="shared" si="18"/>
        <v>0.41824526857017807</v>
      </c>
      <c r="M89" s="5">
        <f t="shared" si="19"/>
        <v>283360</v>
      </c>
      <c r="N89" s="1" t="str">
        <f t="shared" si="20"/>
        <v/>
      </c>
      <c r="O89" s="25" t="str">
        <f t="shared" si="21"/>
        <v/>
      </c>
    </row>
    <row r="90" spans="1:15">
      <c r="A90">
        <v>3403</v>
      </c>
      <c r="B90" s="1">
        <v>3.0899999999999999E-3</v>
      </c>
      <c r="C90" s="21">
        <f t="shared" si="12"/>
        <v>580</v>
      </c>
      <c r="D90" s="13">
        <f t="shared" si="13"/>
        <v>490.13793103448273</v>
      </c>
      <c r="E90" s="5">
        <v>193000</v>
      </c>
      <c r="F90" s="8">
        <v>43537</v>
      </c>
      <c r="G90" s="10">
        <f t="shared" si="14"/>
        <v>2019</v>
      </c>
      <c r="H90" s="10" t="s">
        <v>21</v>
      </c>
      <c r="I90" s="5">
        <f t="shared" si="15"/>
        <v>196942.71120927663</v>
      </c>
      <c r="J90" s="1">
        <f t="shared" si="16"/>
        <v>0.44346545375785151</v>
      </c>
      <c r="K90" s="5">
        <f t="shared" si="17"/>
        <v>200444.87811801443</v>
      </c>
      <c r="L90" s="1">
        <f t="shared" si="18"/>
        <v>0.41824526857017807</v>
      </c>
      <c r="M90" s="5">
        <f t="shared" si="19"/>
        <v>284280</v>
      </c>
      <c r="N90" s="1">
        <f t="shared" si="20"/>
        <v>0.47295336787564768</v>
      </c>
      <c r="O90" s="25" t="e">
        <f t="shared" si="21"/>
        <v>#DIV/0!</v>
      </c>
    </row>
    <row r="91" spans="1:15">
      <c r="A91">
        <v>3503</v>
      </c>
      <c r="B91" s="1">
        <v>3.0999999999999999E-3</v>
      </c>
      <c r="C91" s="21">
        <f t="shared" si="12"/>
        <v>580</v>
      </c>
      <c r="D91" s="13">
        <f t="shared" si="13"/>
        <v>491.72413793103448</v>
      </c>
      <c r="G91" s="10" t="str">
        <f t="shared" si="14"/>
        <v/>
      </c>
      <c r="I91" s="5">
        <f t="shared" si="15"/>
        <v>197580.06626173382</v>
      </c>
      <c r="J91" s="1">
        <f t="shared" si="16"/>
        <v>0.44346545375785151</v>
      </c>
      <c r="K91" s="5">
        <f t="shared" si="17"/>
        <v>201093.56704396271</v>
      </c>
      <c r="L91" s="1">
        <f t="shared" si="18"/>
        <v>0.41824526857017807</v>
      </c>
      <c r="M91" s="5">
        <f t="shared" si="19"/>
        <v>285200</v>
      </c>
      <c r="N91" s="1" t="str">
        <f t="shared" si="20"/>
        <v/>
      </c>
      <c r="O91" s="25" t="str">
        <f t="shared" si="21"/>
        <v/>
      </c>
    </row>
    <row r="92" spans="1:15">
      <c r="A92">
        <v>3603</v>
      </c>
      <c r="B92" s="1">
        <v>3.1199999999999999E-3</v>
      </c>
      <c r="C92" s="21">
        <f t="shared" si="12"/>
        <v>580</v>
      </c>
      <c r="D92" s="13">
        <f t="shared" si="13"/>
        <v>494.89655172413791</v>
      </c>
      <c r="G92" s="10" t="str">
        <f t="shared" si="14"/>
        <v/>
      </c>
      <c r="I92" s="5">
        <f t="shared" si="15"/>
        <v>198854.77636664826</v>
      </c>
      <c r="J92" s="1">
        <f t="shared" si="16"/>
        <v>0.44346545375785129</v>
      </c>
      <c r="K92" s="5">
        <f t="shared" si="17"/>
        <v>202390.94489585925</v>
      </c>
      <c r="L92" s="1">
        <f t="shared" si="18"/>
        <v>0.41824526857017807</v>
      </c>
      <c r="M92" s="5">
        <f t="shared" si="19"/>
        <v>287040</v>
      </c>
      <c r="N92" s="1" t="str">
        <f t="shared" si="20"/>
        <v/>
      </c>
      <c r="O92" s="25" t="str">
        <f t="shared" si="21"/>
        <v/>
      </c>
    </row>
    <row r="93" spans="1:15">
      <c r="A93">
        <v>3703</v>
      </c>
      <c r="B93" s="1">
        <v>3.13E-3</v>
      </c>
      <c r="C93" s="21">
        <f t="shared" si="12"/>
        <v>580</v>
      </c>
      <c r="D93" s="13">
        <f t="shared" si="13"/>
        <v>496.48275862068965</v>
      </c>
      <c r="G93" s="10" t="str">
        <f t="shared" si="14"/>
        <v/>
      </c>
      <c r="I93" s="5">
        <f t="shared" si="15"/>
        <v>199492.13141910546</v>
      </c>
      <c r="J93" s="1">
        <f t="shared" si="16"/>
        <v>0.44346545375785151</v>
      </c>
      <c r="K93" s="5">
        <f t="shared" si="17"/>
        <v>203039.63382180751</v>
      </c>
      <c r="L93" s="1">
        <f t="shared" si="18"/>
        <v>0.41824526857017807</v>
      </c>
      <c r="M93" s="5">
        <f t="shared" si="19"/>
        <v>287960</v>
      </c>
      <c r="N93" s="1" t="str">
        <f t="shared" si="20"/>
        <v/>
      </c>
      <c r="O93" s="25" t="str">
        <f t="shared" si="21"/>
        <v/>
      </c>
    </row>
    <row r="94" spans="1:15">
      <c r="A94">
        <v>3803</v>
      </c>
      <c r="B94" s="1">
        <v>1.0359999999999999E-2</v>
      </c>
      <c r="C94" s="21"/>
      <c r="G94" s="10" t="str">
        <f t="shared" si="14"/>
        <v/>
      </c>
      <c r="I94" s="5">
        <f t="shared" si="15"/>
        <v>660299.83434566529</v>
      </c>
      <c r="J94" s="1">
        <f t="shared" si="16"/>
        <v>0.44346545375785151</v>
      </c>
      <c r="K94" s="5">
        <f t="shared" si="17"/>
        <v>672041.72728240443</v>
      </c>
      <c r="L94" s="1">
        <f t="shared" si="18"/>
        <v>0.41824526857017807</v>
      </c>
      <c r="M94" s="5">
        <f t="shared" si="19"/>
        <v>953120</v>
      </c>
      <c r="N94" s="1" t="str">
        <f t="shared" si="20"/>
        <v/>
      </c>
      <c r="O94" s="25" t="str">
        <f t="shared" si="21"/>
        <v/>
      </c>
    </row>
    <row r="95" spans="1:15">
      <c r="A95">
        <v>804</v>
      </c>
      <c r="B95" s="1">
        <v>2.3700000000000001E-3</v>
      </c>
      <c r="C95" s="21">
        <f t="shared" ref="C95:C124" si="22">IF(RIGHT(A95,2)="01",630,
IF(RIGHT(A95,2)="02",670,
IF(RIGHT(A95,2)="03",580,
IF(RIGHT(A95,2)="04",506,
IF(RIGHT(A95,2)="05",587,
IF(RIGHT(A95,2)="06",533,
IF(RIGHT(A95,2)="07",635,
IF(RIGHT(A95,2)="08",525,
IF(RIGHT(A95,2)="09",583,
IF(RIGHT(A95,2)="10",685,0))))))))))</f>
        <v>506</v>
      </c>
      <c r="D95" s="13">
        <f t="shared" si="13"/>
        <v>430.90909090909093</v>
      </c>
      <c r="G95" s="10" t="str">
        <f t="shared" si="14"/>
        <v/>
      </c>
      <c r="I95" s="5">
        <f t="shared" si="15"/>
        <v>151053.14743235783</v>
      </c>
      <c r="J95" s="1">
        <f t="shared" si="16"/>
        <v>0.44346545375785129</v>
      </c>
      <c r="K95" s="5">
        <f t="shared" si="17"/>
        <v>153739.27544973925</v>
      </c>
      <c r="L95" s="1">
        <f t="shared" si="18"/>
        <v>0.41824526857017785</v>
      </c>
      <c r="M95" s="5">
        <f t="shared" si="19"/>
        <v>218040</v>
      </c>
      <c r="N95" s="1" t="str">
        <f t="shared" si="20"/>
        <v/>
      </c>
      <c r="O95" s="25" t="str">
        <f t="shared" si="21"/>
        <v/>
      </c>
    </row>
    <row r="96" spans="1:15">
      <c r="A96">
        <v>904</v>
      </c>
      <c r="B96" s="1">
        <v>2.3900000000000002E-3</v>
      </c>
      <c r="C96" s="21">
        <f t="shared" si="22"/>
        <v>506</v>
      </c>
      <c r="D96" s="13">
        <f t="shared" si="13"/>
        <v>434.54545454545462</v>
      </c>
      <c r="E96" s="5">
        <v>190000</v>
      </c>
      <c r="F96" s="8">
        <v>43034</v>
      </c>
      <c r="G96" s="10">
        <f t="shared" si="14"/>
        <v>2017</v>
      </c>
      <c r="I96" s="5">
        <f t="shared" si="15"/>
        <v>152327.85753727224</v>
      </c>
      <c r="J96" s="1">
        <f t="shared" si="16"/>
        <v>0.44346545375785151</v>
      </c>
      <c r="K96" s="5">
        <f t="shared" si="17"/>
        <v>155036.65330163579</v>
      </c>
      <c r="L96" s="1">
        <f t="shared" si="18"/>
        <v>0.41824526857017807</v>
      </c>
      <c r="M96" s="5">
        <f t="shared" si="19"/>
        <v>219880.00000000003</v>
      </c>
      <c r="N96" s="1">
        <f t="shared" si="20"/>
        <v>0.15726315789473699</v>
      </c>
      <c r="O96" s="25">
        <f t="shared" si="21"/>
        <v>7.5761664075615354E-2</v>
      </c>
    </row>
    <row r="97" spans="1:17">
      <c r="A97">
        <v>1004</v>
      </c>
      <c r="B97" s="1">
        <v>2.3999999999999998E-3</v>
      </c>
      <c r="C97" s="21">
        <f t="shared" si="22"/>
        <v>506</v>
      </c>
      <c r="D97" s="13">
        <f t="shared" si="13"/>
        <v>436.36363636363632</v>
      </c>
      <c r="G97" s="10" t="str">
        <f t="shared" si="14"/>
        <v/>
      </c>
      <c r="I97" s="5">
        <f t="shared" si="15"/>
        <v>152965.2125897294</v>
      </c>
      <c r="J97" s="1">
        <f t="shared" si="16"/>
        <v>0.44346545375785151</v>
      </c>
      <c r="K97" s="5">
        <f t="shared" si="17"/>
        <v>155685.34222758401</v>
      </c>
      <c r="L97" s="1">
        <f t="shared" si="18"/>
        <v>0.41824526857017807</v>
      </c>
      <c r="M97" s="5">
        <f t="shared" si="19"/>
        <v>220799.99999999997</v>
      </c>
      <c r="N97" s="1" t="str">
        <f t="shared" si="20"/>
        <v/>
      </c>
      <c r="O97" s="25" t="str">
        <f t="shared" si="21"/>
        <v/>
      </c>
    </row>
    <row r="98" spans="1:17">
      <c r="A98">
        <v>1104</v>
      </c>
      <c r="B98" s="1">
        <v>2.4499999999999999E-3</v>
      </c>
      <c r="C98" s="21">
        <f t="shared" si="22"/>
        <v>506</v>
      </c>
      <c r="D98" s="13">
        <f t="shared" si="13"/>
        <v>445.45454545454544</v>
      </c>
      <c r="G98" s="10" t="str">
        <f t="shared" si="14"/>
        <v/>
      </c>
      <c r="I98" s="5">
        <f t="shared" si="15"/>
        <v>156151.98785201545</v>
      </c>
      <c r="J98" s="1">
        <f t="shared" si="16"/>
        <v>0.44346545375785151</v>
      </c>
      <c r="K98" s="5">
        <f t="shared" si="17"/>
        <v>158928.78685732538</v>
      </c>
      <c r="L98" s="1">
        <f t="shared" si="18"/>
        <v>0.41824526857017785</v>
      </c>
      <c r="M98" s="5">
        <f t="shared" si="19"/>
        <v>225400</v>
      </c>
      <c r="N98" s="1" t="str">
        <f t="shared" si="20"/>
        <v/>
      </c>
      <c r="O98" s="25" t="str">
        <f t="shared" si="21"/>
        <v/>
      </c>
    </row>
    <row r="99" spans="1:17">
      <c r="A99">
        <v>1204</v>
      </c>
      <c r="B99" s="1">
        <v>2.47E-3</v>
      </c>
      <c r="C99" s="21">
        <f t="shared" si="22"/>
        <v>506</v>
      </c>
      <c r="D99" s="13">
        <f t="shared" si="13"/>
        <v>449.09090909090907</v>
      </c>
      <c r="E99" s="5">
        <v>223000</v>
      </c>
      <c r="F99" s="8">
        <v>43350</v>
      </c>
      <c r="G99" s="10">
        <f t="shared" si="14"/>
        <v>2018</v>
      </c>
      <c r="I99" s="5">
        <f t="shared" si="15"/>
        <v>157426.69795692986</v>
      </c>
      <c r="J99" s="1">
        <f t="shared" si="16"/>
        <v>0.44346545375785151</v>
      </c>
      <c r="K99" s="5">
        <f t="shared" si="17"/>
        <v>160226.16470922189</v>
      </c>
      <c r="L99" s="1">
        <f t="shared" si="18"/>
        <v>0.41824526857017807</v>
      </c>
      <c r="M99" s="5">
        <f t="shared" si="19"/>
        <v>227240</v>
      </c>
      <c r="N99" s="1">
        <f t="shared" si="20"/>
        <v>1.9013452914798279E-2</v>
      </c>
      <c r="O99" s="25">
        <f t="shared" si="21"/>
        <v>1.9013452914798279E-2</v>
      </c>
    </row>
    <row r="100" spans="1:17">
      <c r="A100">
        <v>1304</v>
      </c>
      <c r="B100" s="1">
        <v>2.48E-3</v>
      </c>
      <c r="C100" s="21">
        <f t="shared" si="22"/>
        <v>506</v>
      </c>
      <c r="D100" s="13">
        <f t="shared" si="13"/>
        <v>450.90909090909093</v>
      </c>
      <c r="G100" s="10" t="str">
        <f t="shared" si="14"/>
        <v/>
      </c>
      <c r="I100" s="5">
        <f t="shared" si="15"/>
        <v>158064.05300938708</v>
      </c>
      <c r="J100" s="1">
        <f t="shared" si="16"/>
        <v>0.44346545375785151</v>
      </c>
      <c r="K100" s="5">
        <f t="shared" si="17"/>
        <v>160874.85363517018</v>
      </c>
      <c r="L100" s="1">
        <f t="shared" si="18"/>
        <v>0.41824526857017807</v>
      </c>
      <c r="M100" s="5">
        <f t="shared" si="19"/>
        <v>228160</v>
      </c>
      <c r="N100" s="1" t="str">
        <f t="shared" si="20"/>
        <v/>
      </c>
      <c r="O100" s="25" t="str">
        <f t="shared" si="21"/>
        <v/>
      </c>
    </row>
    <row r="101" spans="1:17">
      <c r="A101">
        <v>1404</v>
      </c>
      <c r="B101" s="1">
        <v>2.5000000000000001E-3</v>
      </c>
      <c r="C101" s="21">
        <f t="shared" si="22"/>
        <v>506</v>
      </c>
      <c r="D101" s="13">
        <f t="shared" si="13"/>
        <v>454.54545454545456</v>
      </c>
      <c r="G101" s="10" t="str">
        <f t="shared" si="14"/>
        <v/>
      </c>
      <c r="I101" s="5">
        <f t="shared" si="15"/>
        <v>159338.76311430149</v>
      </c>
      <c r="J101" s="1">
        <f t="shared" si="16"/>
        <v>0.44346545375785151</v>
      </c>
      <c r="K101" s="5">
        <f t="shared" si="17"/>
        <v>162172.23148706672</v>
      </c>
      <c r="L101" s="1">
        <f t="shared" si="18"/>
        <v>0.41824526857017785</v>
      </c>
      <c r="M101" s="5">
        <f t="shared" si="19"/>
        <v>230000</v>
      </c>
      <c r="N101" s="1" t="str">
        <f t="shared" si="20"/>
        <v/>
      </c>
      <c r="O101" s="25" t="str">
        <f t="shared" si="21"/>
        <v/>
      </c>
    </row>
    <row r="102" spans="1:17">
      <c r="A102">
        <v>1504</v>
      </c>
      <c r="B102" s="1">
        <v>2.5100000000000001E-3</v>
      </c>
      <c r="C102" s="21">
        <f t="shared" si="22"/>
        <v>506</v>
      </c>
      <c r="D102" s="13">
        <f t="shared" si="13"/>
        <v>456.36363636363637</v>
      </c>
      <c r="G102" s="10" t="str">
        <f t="shared" si="14"/>
        <v/>
      </c>
      <c r="I102" s="5">
        <f t="shared" si="15"/>
        <v>159976.11816675871</v>
      </c>
      <c r="J102" s="1">
        <f t="shared" si="16"/>
        <v>0.44346545375785129</v>
      </c>
      <c r="K102" s="5">
        <f t="shared" si="17"/>
        <v>162820.92041301497</v>
      </c>
      <c r="L102" s="1">
        <f t="shared" si="18"/>
        <v>0.41824526857017807</v>
      </c>
      <c r="M102" s="5">
        <f t="shared" si="19"/>
        <v>230920</v>
      </c>
      <c r="N102" s="1" t="str">
        <f t="shared" si="20"/>
        <v/>
      </c>
      <c r="O102" s="25" t="str">
        <f t="shared" si="21"/>
        <v/>
      </c>
    </row>
    <row r="103" spans="1:17">
      <c r="A103">
        <v>1604</v>
      </c>
      <c r="B103" s="1">
        <v>2.5200000000000001E-3</v>
      </c>
      <c r="C103" s="21">
        <f t="shared" si="22"/>
        <v>506</v>
      </c>
      <c r="D103" s="13">
        <f t="shared" si="13"/>
        <v>458.18181818181819</v>
      </c>
      <c r="E103" s="5">
        <v>225000</v>
      </c>
      <c r="F103" s="8">
        <v>43222</v>
      </c>
      <c r="G103" s="10">
        <f t="shared" si="14"/>
        <v>2018</v>
      </c>
      <c r="I103" s="5">
        <f t="shared" si="15"/>
        <v>160613.4732192159</v>
      </c>
      <c r="J103" s="1">
        <f t="shared" si="16"/>
        <v>0.44346545375785151</v>
      </c>
      <c r="K103" s="5">
        <f t="shared" si="17"/>
        <v>163469.60933896326</v>
      </c>
      <c r="L103" s="1">
        <f t="shared" si="18"/>
        <v>0.41824526857017785</v>
      </c>
      <c r="M103" s="5">
        <f t="shared" si="19"/>
        <v>231840</v>
      </c>
      <c r="N103" s="1">
        <f t="shared" si="20"/>
        <v>3.0399999999999983E-2</v>
      </c>
      <c r="O103" s="25">
        <f t="shared" si="21"/>
        <v>3.0399999999999983E-2</v>
      </c>
    </row>
    <row r="104" spans="1:17">
      <c r="A104">
        <v>1704</v>
      </c>
      <c r="B104" s="1">
        <v>2.5400000000000002E-3</v>
      </c>
      <c r="C104" s="21">
        <f t="shared" si="22"/>
        <v>506</v>
      </c>
      <c r="D104" s="13">
        <f t="shared" si="13"/>
        <v>461.81818181818181</v>
      </c>
      <c r="G104" s="10" t="str">
        <f t="shared" si="14"/>
        <v/>
      </c>
      <c r="I104" s="5">
        <f t="shared" si="15"/>
        <v>161888.18332413031</v>
      </c>
      <c r="J104" s="1">
        <f t="shared" si="16"/>
        <v>0.44346545375785151</v>
      </c>
      <c r="K104" s="5">
        <f t="shared" si="17"/>
        <v>164766.9871908598</v>
      </c>
      <c r="L104" s="1">
        <f t="shared" si="18"/>
        <v>0.41824526857017785</v>
      </c>
      <c r="M104" s="5">
        <f t="shared" si="19"/>
        <v>233680</v>
      </c>
      <c r="N104" s="1" t="str">
        <f t="shared" si="20"/>
        <v/>
      </c>
      <c r="O104" s="25" t="str">
        <f t="shared" si="21"/>
        <v/>
      </c>
    </row>
    <row r="105" spans="1:17">
      <c r="A105">
        <v>1804</v>
      </c>
      <c r="B105" s="1">
        <v>2.5500000000000002E-3</v>
      </c>
      <c r="C105" s="21">
        <f t="shared" si="22"/>
        <v>506</v>
      </c>
      <c r="D105" s="13">
        <f t="shared" si="13"/>
        <v>463.63636363636368</v>
      </c>
      <c r="E105" s="5">
        <v>190000</v>
      </c>
      <c r="F105" s="8">
        <v>43335</v>
      </c>
      <c r="G105" s="10">
        <f t="shared" si="14"/>
        <v>2018</v>
      </c>
      <c r="I105" s="5">
        <f t="shared" si="15"/>
        <v>162525.53837658753</v>
      </c>
      <c r="J105" s="1">
        <f t="shared" si="16"/>
        <v>0.44346545375785151</v>
      </c>
      <c r="K105" s="5">
        <f t="shared" si="17"/>
        <v>165415.67611680806</v>
      </c>
      <c r="L105" s="1">
        <f t="shared" si="18"/>
        <v>0.41824526857017807</v>
      </c>
      <c r="M105" s="5">
        <f t="shared" si="19"/>
        <v>234600.00000000003</v>
      </c>
      <c r="N105" s="1">
        <f t="shared" si="20"/>
        <v>0.23473684210526335</v>
      </c>
      <c r="O105" s="25">
        <f t="shared" si="21"/>
        <v>0.23473684210526335</v>
      </c>
    </row>
    <row r="106" spans="1:17">
      <c r="A106">
        <v>1904</v>
      </c>
      <c r="B106" s="1">
        <v>2.5600000000000002E-3</v>
      </c>
      <c r="C106" s="21">
        <f t="shared" si="22"/>
        <v>506</v>
      </c>
      <c r="D106" s="13">
        <f t="shared" si="13"/>
        <v>465.4545454545455</v>
      </c>
      <c r="E106" s="5">
        <v>168500</v>
      </c>
      <c r="F106" s="8">
        <v>42394</v>
      </c>
      <c r="G106" s="10">
        <f t="shared" si="14"/>
        <v>2016</v>
      </c>
      <c r="I106" s="5">
        <f t="shared" si="15"/>
        <v>163162.89342904475</v>
      </c>
      <c r="J106" s="1">
        <f t="shared" si="16"/>
        <v>0.44346545375785129</v>
      </c>
      <c r="K106" s="5">
        <f t="shared" si="17"/>
        <v>166064.36504275631</v>
      </c>
      <c r="L106" s="1">
        <f t="shared" si="18"/>
        <v>0.41824526857017807</v>
      </c>
      <c r="M106" s="5">
        <f t="shared" si="19"/>
        <v>235520.00000000003</v>
      </c>
      <c r="N106" s="1">
        <f t="shared" si="20"/>
        <v>0.39774480712166183</v>
      </c>
      <c r="O106" s="25">
        <f t="shared" si="21"/>
        <v>0.11808793846237031</v>
      </c>
    </row>
    <row r="107" spans="1:17">
      <c r="A107">
        <v>2004</v>
      </c>
      <c r="B107" s="1">
        <v>2.5799999999999998E-3</v>
      </c>
      <c r="C107" s="21">
        <f t="shared" si="22"/>
        <v>506</v>
      </c>
      <c r="D107" s="13">
        <f t="shared" si="13"/>
        <v>469.09090909090901</v>
      </c>
      <c r="G107" s="10" t="str">
        <f t="shared" si="14"/>
        <v/>
      </c>
      <c r="I107" s="5">
        <f t="shared" si="15"/>
        <v>164437.60353395913</v>
      </c>
      <c r="J107" s="1">
        <f t="shared" si="16"/>
        <v>0.44346545375785129</v>
      </c>
      <c r="K107" s="5">
        <f t="shared" si="17"/>
        <v>167361.74289465282</v>
      </c>
      <c r="L107" s="1">
        <f t="shared" si="18"/>
        <v>0.41824526857017807</v>
      </c>
      <c r="M107" s="5">
        <f t="shared" si="19"/>
        <v>237359.99999999997</v>
      </c>
      <c r="N107" s="1" t="str">
        <f t="shared" si="20"/>
        <v/>
      </c>
      <c r="O107" s="25" t="str">
        <f t="shared" si="21"/>
        <v/>
      </c>
    </row>
    <row r="108" spans="1:17">
      <c r="A108">
        <v>2104</v>
      </c>
      <c r="B108" s="1">
        <v>2.5899999999999999E-3</v>
      </c>
      <c r="C108" s="21">
        <f t="shared" si="22"/>
        <v>506</v>
      </c>
      <c r="D108" s="13">
        <f t="shared" si="13"/>
        <v>470.90909090909093</v>
      </c>
      <c r="G108" s="10" t="str">
        <f t="shared" si="14"/>
        <v/>
      </c>
      <c r="I108" s="5">
        <f t="shared" si="15"/>
        <v>165074.95858641632</v>
      </c>
      <c r="J108" s="1">
        <f t="shared" si="16"/>
        <v>0.44346545375785151</v>
      </c>
      <c r="K108" s="5">
        <f t="shared" si="17"/>
        <v>168010.43182060111</v>
      </c>
      <c r="L108" s="1">
        <f t="shared" si="18"/>
        <v>0.41824526857017807</v>
      </c>
      <c r="M108" s="5">
        <f t="shared" si="19"/>
        <v>238280</v>
      </c>
      <c r="N108" s="1" t="str">
        <f t="shared" si="20"/>
        <v/>
      </c>
      <c r="O108" s="25" t="str">
        <f t="shared" si="21"/>
        <v/>
      </c>
    </row>
    <row r="109" spans="1:17">
      <c r="A109">
        <v>2204</v>
      </c>
      <c r="B109" s="1">
        <v>2.5999999999999999E-3</v>
      </c>
      <c r="C109" s="21">
        <f t="shared" si="22"/>
        <v>506</v>
      </c>
      <c r="D109" s="13">
        <f t="shared" si="13"/>
        <v>472.72727272727275</v>
      </c>
      <c r="E109" s="5">
        <v>225000</v>
      </c>
      <c r="F109" s="8">
        <v>43147</v>
      </c>
      <c r="G109" s="10">
        <f t="shared" si="14"/>
        <v>2018</v>
      </c>
      <c r="I109" s="5">
        <f t="shared" si="15"/>
        <v>165712.31363887354</v>
      </c>
      <c r="J109" s="1">
        <f t="shared" si="16"/>
        <v>0.44346545375785151</v>
      </c>
      <c r="K109" s="5">
        <f t="shared" si="17"/>
        <v>168659.12074654936</v>
      </c>
      <c r="L109" s="1">
        <f t="shared" si="18"/>
        <v>0.41824526857017807</v>
      </c>
      <c r="M109" s="5">
        <f t="shared" si="19"/>
        <v>239200</v>
      </c>
      <c r="N109" s="1">
        <f t="shared" si="20"/>
        <v>6.3111111111111118E-2</v>
      </c>
      <c r="O109" s="25">
        <f t="shared" si="21"/>
        <v>6.3111111111111118E-2</v>
      </c>
      <c r="Q109" s="6"/>
    </row>
    <row r="110" spans="1:17">
      <c r="A110">
        <v>2304</v>
      </c>
      <c r="B110" s="1">
        <v>2.6199999999999999E-3</v>
      </c>
      <c r="C110" s="21">
        <f t="shared" si="22"/>
        <v>506</v>
      </c>
      <c r="D110" s="13">
        <f t="shared" si="13"/>
        <v>476.36363636363637</v>
      </c>
      <c r="G110" s="10" t="str">
        <f t="shared" si="14"/>
        <v/>
      </c>
      <c r="I110" s="5">
        <f t="shared" si="15"/>
        <v>166987.02374378796</v>
      </c>
      <c r="J110" s="1">
        <f t="shared" si="16"/>
        <v>0.44346545375785151</v>
      </c>
      <c r="K110" s="5">
        <f t="shared" si="17"/>
        <v>169956.49859844591</v>
      </c>
      <c r="L110" s="1">
        <f t="shared" si="18"/>
        <v>0.41824526857017807</v>
      </c>
      <c r="M110" s="5">
        <f t="shared" si="19"/>
        <v>241040</v>
      </c>
      <c r="N110" s="1" t="str">
        <f t="shared" si="20"/>
        <v/>
      </c>
      <c r="O110" s="25" t="str">
        <f t="shared" si="21"/>
        <v/>
      </c>
    </row>
    <row r="111" spans="1:17">
      <c r="A111">
        <v>2404</v>
      </c>
      <c r="B111" s="1">
        <v>2.63E-3</v>
      </c>
      <c r="C111" s="21">
        <f t="shared" si="22"/>
        <v>506</v>
      </c>
      <c r="D111" s="13">
        <f t="shared" si="13"/>
        <v>478.18181818181819</v>
      </c>
      <c r="G111" s="10" t="str">
        <f t="shared" si="14"/>
        <v/>
      </c>
      <c r="I111" s="5">
        <f t="shared" si="15"/>
        <v>167624.37879624518</v>
      </c>
      <c r="J111" s="1">
        <f t="shared" si="16"/>
        <v>0.44346545375785129</v>
      </c>
      <c r="K111" s="5">
        <f t="shared" si="17"/>
        <v>170605.18752439416</v>
      </c>
      <c r="L111" s="1">
        <f t="shared" si="18"/>
        <v>0.41824526857017807</v>
      </c>
      <c r="M111" s="5">
        <f t="shared" si="19"/>
        <v>241960</v>
      </c>
      <c r="N111" s="1" t="str">
        <f t="shared" si="20"/>
        <v/>
      </c>
      <c r="O111" s="25" t="str">
        <f t="shared" si="21"/>
        <v/>
      </c>
    </row>
    <row r="112" spans="1:17">
      <c r="A112">
        <v>2504</v>
      </c>
      <c r="B112" s="1">
        <v>2.64E-3</v>
      </c>
      <c r="C112" s="21">
        <f t="shared" si="22"/>
        <v>506</v>
      </c>
      <c r="D112" s="13">
        <f t="shared" si="13"/>
        <v>480</v>
      </c>
      <c r="G112" s="10" t="str">
        <f t="shared" si="14"/>
        <v/>
      </c>
      <c r="I112" s="5">
        <f t="shared" si="15"/>
        <v>168261.73384870237</v>
      </c>
      <c r="J112" s="1">
        <f t="shared" si="16"/>
        <v>0.44346545375785151</v>
      </c>
      <c r="K112" s="5">
        <f t="shared" si="17"/>
        <v>171253.87645034245</v>
      </c>
      <c r="L112" s="1">
        <f t="shared" si="18"/>
        <v>0.41824526857017807</v>
      </c>
      <c r="M112" s="5">
        <f t="shared" si="19"/>
        <v>242880</v>
      </c>
      <c r="N112" s="1" t="str">
        <f t="shared" si="20"/>
        <v/>
      </c>
      <c r="O112" s="25" t="str">
        <f t="shared" si="21"/>
        <v/>
      </c>
    </row>
    <row r="113" spans="1:15">
      <c r="A113">
        <v>2604</v>
      </c>
      <c r="B113" s="1">
        <v>2.66E-3</v>
      </c>
      <c r="C113" s="21">
        <f t="shared" si="22"/>
        <v>506</v>
      </c>
      <c r="D113" s="13">
        <f t="shared" si="13"/>
        <v>483.63636363636363</v>
      </c>
      <c r="G113" s="10" t="str">
        <f t="shared" si="14"/>
        <v/>
      </c>
      <c r="I113" s="5">
        <f t="shared" si="15"/>
        <v>169536.44395361678</v>
      </c>
      <c r="J113" s="1">
        <f t="shared" si="16"/>
        <v>0.44346545375785151</v>
      </c>
      <c r="K113" s="5">
        <f t="shared" si="17"/>
        <v>172551.25430223899</v>
      </c>
      <c r="L113" s="1">
        <f t="shared" si="18"/>
        <v>0.41824526857017785</v>
      </c>
      <c r="M113" s="5">
        <f t="shared" si="19"/>
        <v>244720</v>
      </c>
      <c r="N113" s="1" t="str">
        <f t="shared" si="20"/>
        <v/>
      </c>
      <c r="O113" s="25" t="str">
        <f t="shared" si="21"/>
        <v/>
      </c>
    </row>
    <row r="114" spans="1:15">
      <c r="A114">
        <v>2704</v>
      </c>
      <c r="B114" s="1">
        <v>2.6700000000000001E-3</v>
      </c>
      <c r="C114" s="21">
        <f t="shared" si="22"/>
        <v>506</v>
      </c>
      <c r="D114" s="13">
        <f t="shared" si="13"/>
        <v>485.45454545454544</v>
      </c>
      <c r="G114" s="10" t="str">
        <f t="shared" si="14"/>
        <v/>
      </c>
      <c r="I114" s="5">
        <f t="shared" si="15"/>
        <v>170173.799006074</v>
      </c>
      <c r="J114" s="1">
        <f t="shared" si="16"/>
        <v>0.44346545375785129</v>
      </c>
      <c r="K114" s="5">
        <f t="shared" si="17"/>
        <v>173199.94322818724</v>
      </c>
      <c r="L114" s="1">
        <f t="shared" si="18"/>
        <v>0.41824526857017807</v>
      </c>
      <c r="M114" s="5">
        <f t="shared" si="19"/>
        <v>245640</v>
      </c>
      <c r="N114" s="1" t="str">
        <f t="shared" si="20"/>
        <v/>
      </c>
      <c r="O114" s="25" t="str">
        <f t="shared" si="21"/>
        <v/>
      </c>
    </row>
    <row r="115" spans="1:15">
      <c r="A115">
        <v>2804</v>
      </c>
      <c r="B115" s="1">
        <v>2.6800000000000001E-3</v>
      </c>
      <c r="C115" s="21">
        <f t="shared" si="22"/>
        <v>506</v>
      </c>
      <c r="D115" s="13">
        <f t="shared" si="13"/>
        <v>487.27272727272725</v>
      </c>
      <c r="G115" s="10" t="str">
        <f t="shared" si="14"/>
        <v/>
      </c>
      <c r="I115" s="5">
        <f t="shared" si="15"/>
        <v>170811.15405853119</v>
      </c>
      <c r="J115" s="1">
        <f t="shared" si="16"/>
        <v>0.44346545375785151</v>
      </c>
      <c r="K115" s="5">
        <f t="shared" si="17"/>
        <v>173848.63215413553</v>
      </c>
      <c r="L115" s="1">
        <f t="shared" si="18"/>
        <v>0.41824526857017785</v>
      </c>
      <c r="M115" s="5">
        <f t="shared" si="19"/>
        <v>246560</v>
      </c>
      <c r="N115" s="1" t="str">
        <f t="shared" si="20"/>
        <v/>
      </c>
      <c r="O115" s="25" t="str">
        <f t="shared" si="21"/>
        <v/>
      </c>
    </row>
    <row r="116" spans="1:15">
      <c r="A116">
        <v>2904</v>
      </c>
      <c r="B116" s="1">
        <v>2.7000000000000001E-3</v>
      </c>
      <c r="C116" s="21">
        <f t="shared" si="22"/>
        <v>506</v>
      </c>
      <c r="D116" s="13">
        <f t="shared" si="13"/>
        <v>490.90909090909093</v>
      </c>
      <c r="G116" s="10" t="str">
        <f t="shared" si="14"/>
        <v/>
      </c>
      <c r="I116" s="5">
        <f t="shared" si="15"/>
        <v>172085.86416344563</v>
      </c>
      <c r="J116" s="1">
        <f t="shared" si="16"/>
        <v>0.44346545375785129</v>
      </c>
      <c r="K116" s="5">
        <f t="shared" si="17"/>
        <v>175146.01000603204</v>
      </c>
      <c r="L116" s="1">
        <f t="shared" si="18"/>
        <v>0.41824526857017807</v>
      </c>
      <c r="M116" s="5">
        <f t="shared" si="19"/>
        <v>248400</v>
      </c>
      <c r="N116" s="1" t="str">
        <f t="shared" si="20"/>
        <v/>
      </c>
      <c r="O116" s="25" t="str">
        <f t="shared" si="21"/>
        <v/>
      </c>
    </row>
    <row r="117" spans="1:15">
      <c r="A117">
        <v>3004</v>
      </c>
      <c r="B117" s="1">
        <v>2.7100000000000002E-3</v>
      </c>
      <c r="C117" s="21">
        <f t="shared" si="22"/>
        <v>506</v>
      </c>
      <c r="D117" s="13">
        <f t="shared" si="13"/>
        <v>492.7272727272728</v>
      </c>
      <c r="G117" s="10" t="str">
        <f t="shared" si="14"/>
        <v/>
      </c>
      <c r="I117" s="5">
        <f t="shared" si="15"/>
        <v>172723.21921590282</v>
      </c>
      <c r="J117" s="1">
        <f t="shared" si="16"/>
        <v>0.44346545375785151</v>
      </c>
      <c r="K117" s="5">
        <f t="shared" si="17"/>
        <v>175794.69893198033</v>
      </c>
      <c r="L117" s="1">
        <f t="shared" si="18"/>
        <v>0.41824526857017807</v>
      </c>
      <c r="M117" s="5">
        <f t="shared" si="19"/>
        <v>249320.00000000003</v>
      </c>
      <c r="N117" s="1" t="str">
        <f t="shared" si="20"/>
        <v/>
      </c>
      <c r="O117" s="25" t="str">
        <f t="shared" si="21"/>
        <v/>
      </c>
    </row>
    <row r="118" spans="1:15">
      <c r="A118">
        <v>3104</v>
      </c>
      <c r="B118" s="1">
        <v>2.7200000000000002E-3</v>
      </c>
      <c r="C118" s="21">
        <f t="shared" si="22"/>
        <v>506</v>
      </c>
      <c r="D118" s="13">
        <f t="shared" si="13"/>
        <v>494.54545454545462</v>
      </c>
      <c r="G118" s="10" t="str">
        <f t="shared" si="14"/>
        <v/>
      </c>
      <c r="I118" s="5">
        <f t="shared" si="15"/>
        <v>173360.57426836004</v>
      </c>
      <c r="J118" s="1">
        <f t="shared" si="16"/>
        <v>0.44346545375785151</v>
      </c>
      <c r="K118" s="5">
        <f t="shared" si="17"/>
        <v>176443.38785792858</v>
      </c>
      <c r="L118" s="1">
        <f t="shared" si="18"/>
        <v>0.41824526857017807</v>
      </c>
      <c r="M118" s="5">
        <f t="shared" si="19"/>
        <v>250240.00000000003</v>
      </c>
      <c r="N118" s="1" t="str">
        <f t="shared" si="20"/>
        <v/>
      </c>
      <c r="O118" s="25" t="str">
        <f t="shared" si="21"/>
        <v/>
      </c>
    </row>
    <row r="119" spans="1:15">
      <c r="A119">
        <v>3204</v>
      </c>
      <c r="B119" s="1">
        <v>2.7399999999999998E-3</v>
      </c>
      <c r="C119" s="21">
        <f t="shared" si="22"/>
        <v>506</v>
      </c>
      <c r="D119" s="13">
        <f t="shared" si="13"/>
        <v>498.18181818181813</v>
      </c>
      <c r="G119" s="10" t="str">
        <f t="shared" si="14"/>
        <v/>
      </c>
      <c r="I119" s="5">
        <f t="shared" si="15"/>
        <v>174635.28437327442</v>
      </c>
      <c r="J119" s="1">
        <f t="shared" si="16"/>
        <v>0.44346545375785129</v>
      </c>
      <c r="K119" s="5">
        <f t="shared" si="17"/>
        <v>177740.76570982509</v>
      </c>
      <c r="L119" s="1">
        <f t="shared" si="18"/>
        <v>0.41824526857017807</v>
      </c>
      <c r="M119" s="5">
        <f t="shared" si="19"/>
        <v>252079.99999999997</v>
      </c>
      <c r="N119" s="1" t="str">
        <f t="shared" si="20"/>
        <v/>
      </c>
      <c r="O119" s="25" t="str">
        <f t="shared" si="21"/>
        <v/>
      </c>
    </row>
    <row r="120" spans="1:15">
      <c r="A120">
        <v>3304</v>
      </c>
      <c r="B120" s="1">
        <v>2.7499999999999998E-3</v>
      </c>
      <c r="C120" s="21">
        <f t="shared" si="22"/>
        <v>506</v>
      </c>
      <c r="D120" s="13">
        <f t="shared" si="13"/>
        <v>499.99999999999994</v>
      </c>
      <c r="G120" s="10" t="str">
        <f t="shared" si="14"/>
        <v/>
      </c>
      <c r="I120" s="5">
        <f t="shared" si="15"/>
        <v>175272.63942573161</v>
      </c>
      <c r="J120" s="1">
        <f t="shared" si="16"/>
        <v>0.44346545375785151</v>
      </c>
      <c r="K120" s="5">
        <f t="shared" si="17"/>
        <v>178389.45463577338</v>
      </c>
      <c r="L120" s="1">
        <f t="shared" si="18"/>
        <v>0.41824526857017785</v>
      </c>
      <c r="M120" s="5">
        <f t="shared" si="19"/>
        <v>252999.99999999997</v>
      </c>
      <c r="N120" s="1" t="str">
        <f t="shared" si="20"/>
        <v/>
      </c>
      <c r="O120" s="25" t="str">
        <f t="shared" si="21"/>
        <v/>
      </c>
    </row>
    <row r="121" spans="1:15">
      <c r="A121">
        <v>3404</v>
      </c>
      <c r="B121" s="1">
        <v>2.7599999999999999E-3</v>
      </c>
      <c r="C121" s="21">
        <f t="shared" si="22"/>
        <v>506</v>
      </c>
      <c r="D121" s="13">
        <f t="shared" si="13"/>
        <v>501.81818181818181</v>
      </c>
      <c r="E121" s="5">
        <v>176000</v>
      </c>
      <c r="F121" s="8">
        <v>43420</v>
      </c>
      <c r="G121" s="10">
        <f t="shared" si="14"/>
        <v>2018</v>
      </c>
      <c r="I121" s="5">
        <f t="shared" si="15"/>
        <v>175909.99447818883</v>
      </c>
      <c r="J121" s="1">
        <f t="shared" si="16"/>
        <v>0.44346545375785151</v>
      </c>
      <c r="K121" s="5">
        <f t="shared" si="17"/>
        <v>179038.14356172163</v>
      </c>
      <c r="L121" s="1">
        <f t="shared" si="18"/>
        <v>0.41824526857017807</v>
      </c>
      <c r="M121" s="5">
        <f t="shared" si="19"/>
        <v>253920</v>
      </c>
      <c r="N121" s="1">
        <f t="shared" si="20"/>
        <v>0.44272727272727264</v>
      </c>
      <c r="O121" s="25">
        <f t="shared" si="21"/>
        <v>0.44272727272727264</v>
      </c>
    </row>
    <row r="122" spans="1:15">
      <c r="A122">
        <v>3504</v>
      </c>
      <c r="B122" s="1">
        <v>2.7799999999999999E-3</v>
      </c>
      <c r="C122" s="21">
        <f t="shared" si="22"/>
        <v>506</v>
      </c>
      <c r="D122" s="13">
        <f t="shared" si="13"/>
        <v>505.45454545454544</v>
      </c>
      <c r="G122" s="10" t="str">
        <f t="shared" si="14"/>
        <v/>
      </c>
      <c r="I122" s="5">
        <f t="shared" si="15"/>
        <v>177184.70458310324</v>
      </c>
      <c r="J122" s="1">
        <f t="shared" si="16"/>
        <v>0.44346545375785151</v>
      </c>
      <c r="K122" s="5">
        <f t="shared" si="17"/>
        <v>180335.52141361817</v>
      </c>
      <c r="L122" s="1">
        <f t="shared" si="18"/>
        <v>0.41824526857017807</v>
      </c>
      <c r="M122" s="5">
        <f t="shared" si="19"/>
        <v>255760</v>
      </c>
      <c r="N122" s="1" t="str">
        <f t="shared" si="20"/>
        <v/>
      </c>
      <c r="O122" s="25" t="str">
        <f t="shared" si="21"/>
        <v/>
      </c>
    </row>
    <row r="123" spans="1:15">
      <c r="A123">
        <v>3604</v>
      </c>
      <c r="B123" s="1">
        <v>2.7899999999999999E-3</v>
      </c>
      <c r="C123" s="21">
        <f t="shared" si="22"/>
        <v>506</v>
      </c>
      <c r="D123" s="13">
        <f t="shared" si="13"/>
        <v>507.27272727272725</v>
      </c>
      <c r="E123" s="5">
        <v>237000</v>
      </c>
      <c r="F123" s="8">
        <v>41800</v>
      </c>
      <c r="G123" s="10">
        <f t="shared" si="14"/>
        <v>2014</v>
      </c>
      <c r="I123" s="5">
        <f t="shared" si="15"/>
        <v>177822.05963556046</v>
      </c>
      <c r="J123" s="1">
        <f t="shared" si="16"/>
        <v>0.44346545375785151</v>
      </c>
      <c r="K123" s="5">
        <f t="shared" si="17"/>
        <v>180984.21033956643</v>
      </c>
      <c r="L123" s="1">
        <f t="shared" si="18"/>
        <v>0.41824526857017807</v>
      </c>
      <c r="M123" s="5">
        <f t="shared" si="19"/>
        <v>256680</v>
      </c>
      <c r="N123" s="1">
        <f t="shared" si="20"/>
        <v>8.3037974683544347E-2</v>
      </c>
      <c r="O123" s="25">
        <f t="shared" si="21"/>
        <v>1.6081951013161788E-2</v>
      </c>
    </row>
    <row r="124" spans="1:15">
      <c r="A124">
        <v>3704</v>
      </c>
      <c r="B124" s="1">
        <v>2.8E-3</v>
      </c>
      <c r="C124" s="21">
        <f t="shared" si="22"/>
        <v>506</v>
      </c>
      <c r="D124" s="13">
        <f t="shared" si="13"/>
        <v>509.09090909090907</v>
      </c>
      <c r="G124" s="10" t="str">
        <f t="shared" si="14"/>
        <v/>
      </c>
      <c r="I124" s="5">
        <f t="shared" si="15"/>
        <v>178459.41468801766</v>
      </c>
      <c r="J124" s="1">
        <f t="shared" si="16"/>
        <v>0.44346545375785151</v>
      </c>
      <c r="K124" s="5">
        <f t="shared" si="17"/>
        <v>181632.89926551472</v>
      </c>
      <c r="L124" s="1">
        <f t="shared" si="18"/>
        <v>0.41824526857017807</v>
      </c>
      <c r="M124" s="5">
        <f t="shared" si="19"/>
        <v>257600</v>
      </c>
      <c r="N124" s="1" t="str">
        <f t="shared" si="20"/>
        <v/>
      </c>
      <c r="O124" s="25" t="str">
        <f t="shared" si="21"/>
        <v/>
      </c>
    </row>
    <row r="125" spans="1:15">
      <c r="A125">
        <v>3804</v>
      </c>
      <c r="B125" s="1">
        <v>8.8500000000000002E-3</v>
      </c>
      <c r="C125" s="21"/>
      <c r="E125" s="5">
        <v>515000</v>
      </c>
      <c r="F125" s="8">
        <v>42866</v>
      </c>
      <c r="G125" s="10">
        <f t="shared" si="14"/>
        <v>2017</v>
      </c>
      <c r="I125" s="5">
        <f t="shared" si="15"/>
        <v>564059.22142462723</v>
      </c>
      <c r="J125" s="1">
        <f t="shared" si="16"/>
        <v>0.44346545375785151</v>
      </c>
      <c r="K125" s="5">
        <f t="shared" si="17"/>
        <v>574089.69946421613</v>
      </c>
      <c r="L125" s="1">
        <f t="shared" si="18"/>
        <v>0.41824526857017807</v>
      </c>
      <c r="M125" s="5">
        <f t="shared" si="19"/>
        <v>814200</v>
      </c>
      <c r="N125" s="1">
        <f t="shared" si="20"/>
        <v>0.58097087378640766</v>
      </c>
      <c r="O125" s="25">
        <f t="shared" si="21"/>
        <v>0.25736664254560515</v>
      </c>
    </row>
    <row r="126" spans="1:15">
      <c r="A126">
        <v>805</v>
      </c>
      <c r="B126" s="1">
        <v>2.7000000000000001E-3</v>
      </c>
      <c r="C126" s="21">
        <f t="shared" ref="C126:C157" si="23">IF(RIGHT(A126,2)="01",630,
IF(RIGHT(A126,2)="02",670,
IF(RIGHT(A126,2)="03",580,
IF(RIGHT(A126,2)="04",506,
IF(RIGHT(A126,2)="05",587,
IF(RIGHT(A126,2)="06",533,
IF(RIGHT(A126,2)="07",635,
IF(RIGHT(A126,2)="08",525,
IF(RIGHT(A126,2)="09",583,
IF(RIGHT(A126,2)="10",685,0))))))))))</f>
        <v>587</v>
      </c>
      <c r="D126" s="13">
        <f t="shared" si="13"/>
        <v>423.16865417376488</v>
      </c>
      <c r="G126" s="10" t="str">
        <f t="shared" si="14"/>
        <v/>
      </c>
      <c r="I126" s="5">
        <f t="shared" si="15"/>
        <v>172085.86416344563</v>
      </c>
      <c r="J126" s="1">
        <f t="shared" si="16"/>
        <v>0.44346545375785129</v>
      </c>
      <c r="K126" s="5">
        <f t="shared" si="17"/>
        <v>175146.01000603204</v>
      </c>
      <c r="L126" s="1">
        <f t="shared" si="18"/>
        <v>0.41824526857017807</v>
      </c>
      <c r="M126" s="5">
        <f t="shared" si="19"/>
        <v>248400</v>
      </c>
      <c r="N126" s="1" t="str">
        <f t="shared" si="20"/>
        <v/>
      </c>
      <c r="O126" s="25" t="str">
        <f t="shared" si="21"/>
        <v/>
      </c>
    </row>
    <row r="127" spans="1:15">
      <c r="A127">
        <v>905</v>
      </c>
      <c r="B127" s="1">
        <v>2.7200000000000002E-3</v>
      </c>
      <c r="C127" s="21">
        <f t="shared" si="23"/>
        <v>587</v>
      </c>
      <c r="D127" s="13">
        <f t="shared" si="13"/>
        <v>426.30323679727434</v>
      </c>
      <c r="G127" s="10" t="str">
        <f t="shared" si="14"/>
        <v/>
      </c>
      <c r="I127" s="5">
        <f t="shared" si="15"/>
        <v>173360.57426836004</v>
      </c>
      <c r="J127" s="1">
        <f t="shared" si="16"/>
        <v>0.44346545375785151</v>
      </c>
      <c r="K127" s="5">
        <f t="shared" si="17"/>
        <v>176443.38785792858</v>
      </c>
      <c r="L127" s="1">
        <f t="shared" si="18"/>
        <v>0.41824526857017807</v>
      </c>
      <c r="M127" s="5">
        <f t="shared" si="19"/>
        <v>250240.00000000003</v>
      </c>
      <c r="N127" s="1" t="str">
        <f t="shared" si="20"/>
        <v/>
      </c>
      <c r="O127" s="25" t="str">
        <f t="shared" si="21"/>
        <v/>
      </c>
    </row>
    <row r="128" spans="1:15">
      <c r="A128">
        <v>1005</v>
      </c>
      <c r="B128" s="1">
        <v>2.7299999999999998E-3</v>
      </c>
      <c r="C128" s="21">
        <f t="shared" si="23"/>
        <v>587</v>
      </c>
      <c r="D128" s="13">
        <f t="shared" si="13"/>
        <v>427.8705281090289</v>
      </c>
      <c r="G128" s="10" t="str">
        <f t="shared" si="14"/>
        <v/>
      </c>
      <c r="I128" s="5">
        <f t="shared" si="15"/>
        <v>173997.9293208172</v>
      </c>
      <c r="J128" s="1">
        <f t="shared" si="16"/>
        <v>0.44346545375785151</v>
      </c>
      <c r="K128" s="5">
        <f t="shared" si="17"/>
        <v>177092.07678387684</v>
      </c>
      <c r="L128" s="1">
        <f t="shared" si="18"/>
        <v>0.41824526857017785</v>
      </c>
      <c r="M128" s="5">
        <f t="shared" si="19"/>
        <v>251159.99999999997</v>
      </c>
      <c r="N128" s="1" t="str">
        <f t="shared" si="20"/>
        <v/>
      </c>
      <c r="O128" s="25" t="str">
        <f t="shared" si="21"/>
        <v/>
      </c>
    </row>
    <row r="129" spans="1:17">
      <c r="A129">
        <v>1105</v>
      </c>
      <c r="B129" s="1">
        <v>2.7799999999999999E-3</v>
      </c>
      <c r="C129" s="21">
        <f t="shared" si="23"/>
        <v>587</v>
      </c>
      <c r="D129" s="13">
        <f t="shared" si="13"/>
        <v>435.70698466780237</v>
      </c>
      <c r="E129" s="5">
        <v>225000</v>
      </c>
      <c r="F129" s="8">
        <v>41946</v>
      </c>
      <c r="G129" s="10">
        <f t="shared" si="14"/>
        <v>2014</v>
      </c>
      <c r="I129" s="5">
        <f t="shared" si="15"/>
        <v>177184.70458310324</v>
      </c>
      <c r="J129" s="1">
        <f t="shared" si="16"/>
        <v>0.44346545375785151</v>
      </c>
      <c r="K129" s="5">
        <f t="shared" si="17"/>
        <v>180335.52141361817</v>
      </c>
      <c r="L129" s="1">
        <f t="shared" si="18"/>
        <v>0.41824526857017807</v>
      </c>
      <c r="M129" s="5">
        <f t="shared" si="19"/>
        <v>255760</v>
      </c>
      <c r="N129" s="1">
        <f t="shared" si="20"/>
        <v>0.13671111111111101</v>
      </c>
      <c r="O129" s="25">
        <f t="shared" si="21"/>
        <v>2.595903649640241E-2</v>
      </c>
    </row>
    <row r="130" spans="1:17">
      <c r="A130">
        <v>1205</v>
      </c>
      <c r="B130" s="1">
        <v>2.8E-3</v>
      </c>
      <c r="C130" s="21">
        <f t="shared" si="23"/>
        <v>587</v>
      </c>
      <c r="D130" s="13">
        <f t="shared" ref="D130:D193" si="24">M130/C130</f>
        <v>438.84156729131178</v>
      </c>
      <c r="G130" s="10" t="str">
        <f t="shared" ref="G130:G193" si="25">IF(F130&lt;&gt;"",YEAR($F130),"")</f>
        <v/>
      </c>
      <c r="I130" s="5">
        <f t="shared" ref="I130:I193" si="26">$T$2*B130</f>
        <v>178459.41468801766</v>
      </c>
      <c r="J130" s="1">
        <f t="shared" ref="J130:J193" si="27">(M130/I130)-1</f>
        <v>0.44346545375785151</v>
      </c>
      <c r="K130" s="5">
        <f t="shared" ref="K130:K193" si="28">$T$3*B130</f>
        <v>181632.89926551472</v>
      </c>
      <c r="L130" s="1">
        <f t="shared" ref="L130:L193" si="29">(M130/K130)-1</f>
        <v>0.41824526857017807</v>
      </c>
      <c r="M130" s="5">
        <f t="shared" ref="M130:M193" si="30">$S$7*B130</f>
        <v>257600</v>
      </c>
      <c r="N130" s="1" t="str">
        <f t="shared" ref="N130:N193" si="31">IF(E130&lt;&gt;"",(M130/E130)-1,"")</f>
        <v/>
      </c>
      <c r="O130" s="25" t="str">
        <f t="shared" si="21"/>
        <v/>
      </c>
    </row>
    <row r="131" spans="1:17">
      <c r="A131">
        <v>1305</v>
      </c>
      <c r="B131" s="1">
        <v>2.81E-3</v>
      </c>
      <c r="C131" s="21">
        <f t="shared" si="23"/>
        <v>587</v>
      </c>
      <c r="D131" s="13">
        <f t="shared" si="24"/>
        <v>440.40885860306645</v>
      </c>
      <c r="G131" s="10" t="str">
        <f t="shared" si="25"/>
        <v/>
      </c>
      <c r="I131" s="5">
        <f t="shared" si="26"/>
        <v>179096.76974047488</v>
      </c>
      <c r="J131" s="1">
        <f t="shared" si="27"/>
        <v>0.44346545375785151</v>
      </c>
      <c r="K131" s="5">
        <f t="shared" si="28"/>
        <v>182281.58819146297</v>
      </c>
      <c r="L131" s="1">
        <f t="shared" si="29"/>
        <v>0.41824526857017807</v>
      </c>
      <c r="M131" s="5">
        <f t="shared" si="30"/>
        <v>258520</v>
      </c>
      <c r="N131" s="1" t="str">
        <f t="shared" si="31"/>
        <v/>
      </c>
      <c r="O131" s="25" t="str">
        <f t="shared" ref="O131:O194" si="32">IF(E131&lt;&gt;"",((M131/E131)^(1/(2019-G131)))-1,"")</f>
        <v/>
      </c>
    </row>
    <row r="132" spans="1:17">
      <c r="A132">
        <v>1405</v>
      </c>
      <c r="B132" s="1">
        <v>2.82E-3</v>
      </c>
      <c r="C132" s="21">
        <f t="shared" si="23"/>
        <v>587</v>
      </c>
      <c r="D132" s="13">
        <f t="shared" si="24"/>
        <v>441.97614991482112</v>
      </c>
      <c r="E132" s="5">
        <v>237500</v>
      </c>
      <c r="F132" s="8">
        <v>43266</v>
      </c>
      <c r="G132" s="10">
        <f t="shared" si="25"/>
        <v>2018</v>
      </c>
      <c r="I132" s="5">
        <f t="shared" si="26"/>
        <v>179734.12479293207</v>
      </c>
      <c r="J132" s="1">
        <f t="shared" si="27"/>
        <v>0.44346545375785151</v>
      </c>
      <c r="K132" s="5">
        <f t="shared" si="28"/>
        <v>182930.27711741126</v>
      </c>
      <c r="L132" s="1">
        <f t="shared" si="29"/>
        <v>0.41824526857017785</v>
      </c>
      <c r="M132" s="5">
        <f t="shared" si="30"/>
        <v>259440</v>
      </c>
      <c r="N132" s="1">
        <f t="shared" si="31"/>
        <v>9.2378947368421116E-2</v>
      </c>
      <c r="O132" s="25">
        <f t="shared" si="32"/>
        <v>9.2378947368421116E-2</v>
      </c>
    </row>
    <row r="133" spans="1:17">
      <c r="A133">
        <v>1505</v>
      </c>
      <c r="B133" s="1">
        <v>2.8400000000000001E-3</v>
      </c>
      <c r="C133" s="21">
        <f t="shared" si="23"/>
        <v>587</v>
      </c>
      <c r="D133" s="13">
        <f t="shared" si="24"/>
        <v>445.11073253833047</v>
      </c>
      <c r="G133" s="10" t="str">
        <f t="shared" si="25"/>
        <v/>
      </c>
      <c r="I133" s="5">
        <f t="shared" si="26"/>
        <v>181008.83489784651</v>
      </c>
      <c r="J133" s="1">
        <f t="shared" si="27"/>
        <v>0.44346545375785129</v>
      </c>
      <c r="K133" s="5">
        <f t="shared" si="28"/>
        <v>184227.6549693078</v>
      </c>
      <c r="L133" s="1">
        <f t="shared" si="29"/>
        <v>0.41824526857017785</v>
      </c>
      <c r="M133" s="5">
        <f t="shared" si="30"/>
        <v>261280</v>
      </c>
      <c r="N133" s="1" t="str">
        <f t="shared" si="31"/>
        <v/>
      </c>
      <c r="O133" s="25" t="str">
        <f t="shared" si="32"/>
        <v/>
      </c>
    </row>
    <row r="134" spans="1:17">
      <c r="A134">
        <v>1605</v>
      </c>
      <c r="B134" s="1">
        <v>2.8500000000000001E-3</v>
      </c>
      <c r="C134" s="21">
        <f t="shared" si="23"/>
        <v>587</v>
      </c>
      <c r="D134" s="13">
        <f t="shared" si="24"/>
        <v>446.6780238500852</v>
      </c>
      <c r="E134" s="5">
        <v>245000</v>
      </c>
      <c r="F134" s="8">
        <v>43165</v>
      </c>
      <c r="G134" s="10">
        <f t="shared" si="25"/>
        <v>2018</v>
      </c>
      <c r="I134" s="5">
        <f t="shared" si="26"/>
        <v>181646.1899503037</v>
      </c>
      <c r="J134" s="1">
        <f t="shared" si="27"/>
        <v>0.44346545375785151</v>
      </c>
      <c r="K134" s="5">
        <f t="shared" si="28"/>
        <v>184876.34389525605</v>
      </c>
      <c r="L134" s="1">
        <f t="shared" si="29"/>
        <v>0.41824526857017785</v>
      </c>
      <c r="M134" s="5">
        <f t="shared" si="30"/>
        <v>262200</v>
      </c>
      <c r="N134" s="1">
        <f t="shared" si="31"/>
        <v>7.0204081632653015E-2</v>
      </c>
      <c r="O134" s="25">
        <f t="shared" si="32"/>
        <v>7.0204081632653015E-2</v>
      </c>
      <c r="Q134" s="6"/>
    </row>
    <row r="135" spans="1:17">
      <c r="A135">
        <v>1705</v>
      </c>
      <c r="B135" s="1">
        <v>2.8600000000000001E-3</v>
      </c>
      <c r="C135" s="21">
        <f t="shared" si="23"/>
        <v>587</v>
      </c>
      <c r="D135" s="13">
        <f t="shared" si="24"/>
        <v>448.24531516183987</v>
      </c>
      <c r="G135" s="10" t="str">
        <f t="shared" si="25"/>
        <v/>
      </c>
      <c r="I135" s="5">
        <f t="shared" si="26"/>
        <v>182283.54500276092</v>
      </c>
      <c r="J135" s="1">
        <f t="shared" si="27"/>
        <v>0.44346545375785129</v>
      </c>
      <c r="K135" s="5">
        <f t="shared" si="28"/>
        <v>185525.03282120431</v>
      </c>
      <c r="L135" s="1">
        <f t="shared" si="29"/>
        <v>0.41824526857017807</v>
      </c>
      <c r="M135" s="5">
        <f t="shared" si="30"/>
        <v>263120</v>
      </c>
      <c r="N135" s="1" t="str">
        <f t="shared" si="31"/>
        <v/>
      </c>
      <c r="O135" s="25" t="str">
        <f t="shared" si="32"/>
        <v/>
      </c>
    </row>
    <row r="136" spans="1:17">
      <c r="A136">
        <v>1805</v>
      </c>
      <c r="B136" s="1">
        <v>2.8800000000000002E-3</v>
      </c>
      <c r="C136" s="21">
        <f t="shared" si="23"/>
        <v>587</v>
      </c>
      <c r="D136" s="13">
        <f t="shared" si="24"/>
        <v>451.37989778534921</v>
      </c>
      <c r="E136" s="5">
        <v>179000</v>
      </c>
      <c r="F136" s="8">
        <v>42787</v>
      </c>
      <c r="G136" s="10">
        <f t="shared" si="25"/>
        <v>2017</v>
      </c>
      <c r="I136" s="5">
        <f t="shared" si="26"/>
        <v>183558.25510767533</v>
      </c>
      <c r="J136" s="1">
        <f t="shared" si="27"/>
        <v>0.44346545375785129</v>
      </c>
      <c r="K136" s="5">
        <f t="shared" si="28"/>
        <v>186822.41067310085</v>
      </c>
      <c r="L136" s="1">
        <f t="shared" si="29"/>
        <v>0.41824526857017807</v>
      </c>
      <c r="M136" s="5">
        <f t="shared" si="30"/>
        <v>264960</v>
      </c>
      <c r="N136" s="1">
        <f t="shared" si="31"/>
        <v>0.48022346368715074</v>
      </c>
      <c r="O136" s="25">
        <f t="shared" si="32"/>
        <v>0.21664434560275292</v>
      </c>
    </row>
    <row r="137" spans="1:17">
      <c r="A137">
        <v>1905</v>
      </c>
      <c r="B137" s="1">
        <v>2.8900000000000002E-3</v>
      </c>
      <c r="C137" s="21">
        <f t="shared" si="23"/>
        <v>587</v>
      </c>
      <c r="D137" s="13">
        <f t="shared" si="24"/>
        <v>452.94718909710394</v>
      </c>
      <c r="G137" s="10" t="str">
        <f t="shared" si="25"/>
        <v/>
      </c>
      <c r="I137" s="5">
        <f t="shared" si="26"/>
        <v>184195.61016013252</v>
      </c>
      <c r="J137" s="1">
        <f t="shared" si="27"/>
        <v>0.44346545375785151</v>
      </c>
      <c r="K137" s="5">
        <f t="shared" si="28"/>
        <v>187471.09959904914</v>
      </c>
      <c r="L137" s="1">
        <f t="shared" si="29"/>
        <v>0.41824526857017785</v>
      </c>
      <c r="M137" s="5">
        <f t="shared" si="30"/>
        <v>265880</v>
      </c>
      <c r="N137" s="1" t="str">
        <f t="shared" si="31"/>
        <v/>
      </c>
      <c r="O137" s="25" t="str">
        <f t="shared" si="32"/>
        <v/>
      </c>
    </row>
    <row r="138" spans="1:17">
      <c r="A138">
        <v>2005</v>
      </c>
      <c r="B138" s="1">
        <v>2.8999999999999998E-3</v>
      </c>
      <c r="C138" s="21">
        <f t="shared" si="23"/>
        <v>587</v>
      </c>
      <c r="D138" s="13">
        <f t="shared" si="24"/>
        <v>454.51448040885862</v>
      </c>
      <c r="E138" s="5">
        <v>150000</v>
      </c>
      <c r="F138" s="8">
        <v>42627</v>
      </c>
      <c r="G138" s="10">
        <f t="shared" si="25"/>
        <v>2016</v>
      </c>
      <c r="I138" s="5">
        <f t="shared" si="26"/>
        <v>184832.96521258971</v>
      </c>
      <c r="J138" s="1">
        <f t="shared" si="27"/>
        <v>0.44346545375785151</v>
      </c>
      <c r="K138" s="5">
        <f t="shared" si="28"/>
        <v>188119.78852499736</v>
      </c>
      <c r="L138" s="1">
        <f t="shared" si="29"/>
        <v>0.41824526857017807</v>
      </c>
      <c r="M138" s="5">
        <f t="shared" si="30"/>
        <v>266800</v>
      </c>
      <c r="N138" s="1">
        <f t="shared" si="31"/>
        <v>0.77866666666666662</v>
      </c>
      <c r="O138" s="25">
        <f t="shared" si="32"/>
        <v>0.211615597201815</v>
      </c>
    </row>
    <row r="139" spans="1:17">
      <c r="A139">
        <v>2105</v>
      </c>
      <c r="B139" s="1">
        <v>2.9199999999999999E-3</v>
      </c>
      <c r="C139" s="21">
        <f t="shared" si="23"/>
        <v>587</v>
      </c>
      <c r="D139" s="13">
        <f t="shared" si="24"/>
        <v>457.64906303236796</v>
      </c>
      <c r="G139" s="10" t="str">
        <f t="shared" si="25"/>
        <v/>
      </c>
      <c r="I139" s="5">
        <f t="shared" si="26"/>
        <v>186107.67531750412</v>
      </c>
      <c r="J139" s="1">
        <f t="shared" si="27"/>
        <v>0.44346545375785151</v>
      </c>
      <c r="K139" s="5">
        <f t="shared" si="28"/>
        <v>189417.1663768939</v>
      </c>
      <c r="L139" s="1">
        <f t="shared" si="29"/>
        <v>0.41824526857017807</v>
      </c>
      <c r="M139" s="5">
        <f t="shared" si="30"/>
        <v>268640</v>
      </c>
      <c r="N139" s="1" t="str">
        <f t="shared" si="31"/>
        <v/>
      </c>
      <c r="O139" s="25" t="str">
        <f t="shared" si="32"/>
        <v/>
      </c>
    </row>
    <row r="140" spans="1:17">
      <c r="A140">
        <v>2205</v>
      </c>
      <c r="B140" s="1">
        <v>2.9299999999999999E-3</v>
      </c>
      <c r="C140" s="21">
        <f t="shared" si="23"/>
        <v>587</v>
      </c>
      <c r="D140" s="13">
        <f t="shared" si="24"/>
        <v>459.21635434412264</v>
      </c>
      <c r="G140" s="10" t="str">
        <f t="shared" si="25"/>
        <v/>
      </c>
      <c r="I140" s="5">
        <f t="shared" si="26"/>
        <v>186745.03036996134</v>
      </c>
      <c r="J140" s="1">
        <f t="shared" si="27"/>
        <v>0.44346545375785151</v>
      </c>
      <c r="K140" s="5">
        <f t="shared" si="28"/>
        <v>190065.85530284219</v>
      </c>
      <c r="L140" s="1">
        <f t="shared" si="29"/>
        <v>0.41824526857017785</v>
      </c>
      <c r="M140" s="5">
        <f t="shared" si="30"/>
        <v>269560</v>
      </c>
      <c r="N140" s="1" t="str">
        <f t="shared" si="31"/>
        <v/>
      </c>
      <c r="O140" s="25" t="str">
        <f t="shared" si="32"/>
        <v/>
      </c>
    </row>
    <row r="141" spans="1:17">
      <c r="A141">
        <v>2305</v>
      </c>
      <c r="B141" s="1">
        <v>2.9399999999999999E-3</v>
      </c>
      <c r="C141" s="21">
        <f t="shared" si="23"/>
        <v>587</v>
      </c>
      <c r="D141" s="13">
        <f t="shared" si="24"/>
        <v>460.78364565587736</v>
      </c>
      <c r="G141" s="10" t="str">
        <f t="shared" si="25"/>
        <v/>
      </c>
      <c r="I141" s="5">
        <f t="shared" si="26"/>
        <v>187382.38542241853</v>
      </c>
      <c r="J141" s="1">
        <f t="shared" si="27"/>
        <v>0.44346545375785151</v>
      </c>
      <c r="K141" s="5">
        <f t="shared" si="28"/>
        <v>190714.54422879044</v>
      </c>
      <c r="L141" s="1">
        <f t="shared" si="29"/>
        <v>0.41824526857017807</v>
      </c>
      <c r="M141" s="5">
        <f t="shared" si="30"/>
        <v>270480</v>
      </c>
      <c r="N141" s="1" t="str">
        <f t="shared" si="31"/>
        <v/>
      </c>
      <c r="O141" s="25" t="str">
        <f t="shared" si="32"/>
        <v/>
      </c>
    </row>
    <row r="142" spans="1:17">
      <c r="A142">
        <v>2405</v>
      </c>
      <c r="B142" s="1">
        <v>2.96E-3</v>
      </c>
      <c r="C142" s="21">
        <f t="shared" si="23"/>
        <v>587</v>
      </c>
      <c r="D142" s="13">
        <f t="shared" si="24"/>
        <v>463.91822827938671</v>
      </c>
      <c r="G142" s="10" t="str">
        <f t="shared" si="25"/>
        <v/>
      </c>
      <c r="I142" s="5">
        <f t="shared" si="26"/>
        <v>188657.09552733295</v>
      </c>
      <c r="J142" s="1">
        <f t="shared" si="27"/>
        <v>0.44346545375785151</v>
      </c>
      <c r="K142" s="5">
        <f t="shared" si="28"/>
        <v>192011.92208068699</v>
      </c>
      <c r="L142" s="1">
        <f t="shared" si="29"/>
        <v>0.41824526857017807</v>
      </c>
      <c r="M142" s="5">
        <f t="shared" si="30"/>
        <v>272320</v>
      </c>
      <c r="N142" s="1" t="str">
        <f t="shared" si="31"/>
        <v/>
      </c>
      <c r="O142" s="25" t="str">
        <f t="shared" si="32"/>
        <v/>
      </c>
    </row>
    <row r="143" spans="1:17">
      <c r="A143">
        <v>2505</v>
      </c>
      <c r="B143" s="1">
        <v>2.97E-3</v>
      </c>
      <c r="C143" s="21">
        <f t="shared" si="23"/>
        <v>587</v>
      </c>
      <c r="D143" s="13">
        <f t="shared" si="24"/>
        <v>465.48551959114138</v>
      </c>
      <c r="G143" s="10" t="str">
        <f t="shared" si="25"/>
        <v/>
      </c>
      <c r="I143" s="5">
        <f t="shared" si="26"/>
        <v>189294.45057979017</v>
      </c>
      <c r="J143" s="1">
        <f t="shared" si="27"/>
        <v>0.44346545375785151</v>
      </c>
      <c r="K143" s="5">
        <f t="shared" si="28"/>
        <v>192660.61100663524</v>
      </c>
      <c r="L143" s="1">
        <f t="shared" si="29"/>
        <v>0.41824526857017807</v>
      </c>
      <c r="M143" s="5">
        <f t="shared" si="30"/>
        <v>273240</v>
      </c>
      <c r="N143" s="1" t="str">
        <f t="shared" si="31"/>
        <v/>
      </c>
      <c r="O143" s="25" t="str">
        <f t="shared" si="32"/>
        <v/>
      </c>
    </row>
    <row r="144" spans="1:17">
      <c r="A144">
        <v>2605</v>
      </c>
      <c r="B144" s="1">
        <v>2.98E-3</v>
      </c>
      <c r="C144" s="21">
        <f t="shared" si="23"/>
        <v>587</v>
      </c>
      <c r="D144" s="13">
        <f t="shared" si="24"/>
        <v>467.05281090289606</v>
      </c>
      <c r="E144" s="5">
        <v>169000</v>
      </c>
      <c r="F144" s="8">
        <v>42844</v>
      </c>
      <c r="G144" s="10">
        <f t="shared" si="25"/>
        <v>2017</v>
      </c>
      <c r="I144" s="5">
        <f t="shared" si="26"/>
        <v>189931.80563224739</v>
      </c>
      <c r="J144" s="1">
        <f t="shared" si="27"/>
        <v>0.44346545375785129</v>
      </c>
      <c r="K144" s="5">
        <f t="shared" si="28"/>
        <v>193309.29993258353</v>
      </c>
      <c r="L144" s="1">
        <f t="shared" si="29"/>
        <v>0.41824526857017785</v>
      </c>
      <c r="M144" s="5">
        <f t="shared" si="30"/>
        <v>274160</v>
      </c>
      <c r="N144" s="1">
        <f t="shared" si="31"/>
        <v>0.62224852071005921</v>
      </c>
      <c r="O144" s="25">
        <f t="shared" si="32"/>
        <v>0.27367520220425856</v>
      </c>
    </row>
    <row r="145" spans="1:15">
      <c r="A145">
        <v>2705</v>
      </c>
      <c r="B145" s="1">
        <v>3.0000000000000001E-3</v>
      </c>
      <c r="C145" s="21">
        <f t="shared" si="23"/>
        <v>587</v>
      </c>
      <c r="D145" s="13">
        <f t="shared" si="24"/>
        <v>470.18739352640546</v>
      </c>
      <c r="G145" s="10" t="str">
        <f t="shared" si="25"/>
        <v/>
      </c>
      <c r="I145" s="5">
        <f t="shared" si="26"/>
        <v>191206.5157371618</v>
      </c>
      <c r="J145" s="1">
        <f t="shared" si="27"/>
        <v>0.44346545375785129</v>
      </c>
      <c r="K145" s="5">
        <f t="shared" si="28"/>
        <v>194606.67778448007</v>
      </c>
      <c r="L145" s="1">
        <f t="shared" si="29"/>
        <v>0.41824526857017785</v>
      </c>
      <c r="M145" s="5">
        <f t="shared" si="30"/>
        <v>276000</v>
      </c>
      <c r="N145" s="1" t="str">
        <f t="shared" si="31"/>
        <v/>
      </c>
      <c r="O145" s="25" t="str">
        <f t="shared" si="32"/>
        <v/>
      </c>
    </row>
    <row r="146" spans="1:15">
      <c r="A146">
        <v>2805</v>
      </c>
      <c r="B146" s="1">
        <v>3.0100000000000001E-3</v>
      </c>
      <c r="C146" s="21">
        <f t="shared" si="23"/>
        <v>587</v>
      </c>
      <c r="D146" s="13">
        <f t="shared" si="24"/>
        <v>471.75468483816013</v>
      </c>
      <c r="G146" s="10" t="str">
        <f t="shared" si="25"/>
        <v/>
      </c>
      <c r="I146" s="5">
        <f t="shared" si="26"/>
        <v>191843.87078961899</v>
      </c>
      <c r="J146" s="1">
        <f t="shared" si="27"/>
        <v>0.44346545375785151</v>
      </c>
      <c r="K146" s="5">
        <f t="shared" si="28"/>
        <v>195255.36671042832</v>
      </c>
      <c r="L146" s="1">
        <f t="shared" si="29"/>
        <v>0.41824526857017785</v>
      </c>
      <c r="M146" s="5">
        <f t="shared" si="30"/>
        <v>276920</v>
      </c>
      <c r="N146" s="1" t="str">
        <f t="shared" si="31"/>
        <v/>
      </c>
      <c r="O146" s="25" t="str">
        <f t="shared" si="32"/>
        <v/>
      </c>
    </row>
    <row r="147" spans="1:15">
      <c r="A147">
        <v>2905</v>
      </c>
      <c r="B147" s="1">
        <v>3.0200000000000001E-3</v>
      </c>
      <c r="C147" s="21">
        <f t="shared" si="23"/>
        <v>587</v>
      </c>
      <c r="D147" s="13">
        <f t="shared" si="24"/>
        <v>473.3219761499148</v>
      </c>
      <c r="G147" s="10" t="str">
        <f t="shared" si="25"/>
        <v/>
      </c>
      <c r="I147" s="5">
        <f t="shared" si="26"/>
        <v>192481.22584207621</v>
      </c>
      <c r="J147" s="1">
        <f t="shared" si="27"/>
        <v>0.44346545375785129</v>
      </c>
      <c r="K147" s="5">
        <f t="shared" si="28"/>
        <v>195904.05563637658</v>
      </c>
      <c r="L147" s="1">
        <f t="shared" si="29"/>
        <v>0.41824526857017807</v>
      </c>
      <c r="M147" s="5">
        <f t="shared" si="30"/>
        <v>277840</v>
      </c>
      <c r="N147" s="1" t="str">
        <f t="shared" si="31"/>
        <v/>
      </c>
      <c r="O147" s="25" t="str">
        <f t="shared" si="32"/>
        <v/>
      </c>
    </row>
    <row r="148" spans="1:15">
      <c r="A148">
        <v>3005</v>
      </c>
      <c r="B148" s="1">
        <v>3.0400000000000002E-3</v>
      </c>
      <c r="C148" s="21">
        <f t="shared" si="23"/>
        <v>587</v>
      </c>
      <c r="D148" s="13">
        <f t="shared" si="24"/>
        <v>476.45655877342421</v>
      </c>
      <c r="G148" s="10" t="str">
        <f t="shared" si="25"/>
        <v/>
      </c>
      <c r="I148" s="5">
        <f t="shared" si="26"/>
        <v>193755.93594699062</v>
      </c>
      <c r="J148" s="1">
        <f t="shared" si="27"/>
        <v>0.44346545375785129</v>
      </c>
      <c r="K148" s="5">
        <f t="shared" si="28"/>
        <v>197201.43348827312</v>
      </c>
      <c r="L148" s="1">
        <f t="shared" si="29"/>
        <v>0.41824526857017807</v>
      </c>
      <c r="M148" s="5">
        <f t="shared" si="30"/>
        <v>279680</v>
      </c>
      <c r="N148" s="1" t="str">
        <f t="shared" si="31"/>
        <v/>
      </c>
      <c r="O148" s="25" t="str">
        <f t="shared" si="32"/>
        <v/>
      </c>
    </row>
    <row r="149" spans="1:15">
      <c r="A149">
        <v>3105</v>
      </c>
      <c r="B149" s="1">
        <v>3.0500000000000002E-3</v>
      </c>
      <c r="C149" s="21">
        <f t="shared" si="23"/>
        <v>587</v>
      </c>
      <c r="D149" s="13">
        <f t="shared" si="24"/>
        <v>478.02385008517888</v>
      </c>
      <c r="G149" s="10" t="str">
        <f t="shared" si="25"/>
        <v/>
      </c>
      <c r="I149" s="5">
        <f t="shared" si="26"/>
        <v>194393.29099944784</v>
      </c>
      <c r="J149" s="1">
        <f t="shared" si="27"/>
        <v>0.44346545375785129</v>
      </c>
      <c r="K149" s="5">
        <f t="shared" si="28"/>
        <v>197850.12241422141</v>
      </c>
      <c r="L149" s="1">
        <f t="shared" si="29"/>
        <v>0.41824526857017785</v>
      </c>
      <c r="M149" s="5">
        <f t="shared" si="30"/>
        <v>280600</v>
      </c>
      <c r="N149" s="1" t="str">
        <f t="shared" si="31"/>
        <v/>
      </c>
      <c r="O149" s="25" t="str">
        <f t="shared" si="32"/>
        <v/>
      </c>
    </row>
    <row r="150" spans="1:15">
      <c r="A150">
        <v>3205</v>
      </c>
      <c r="B150" s="1">
        <v>3.0599999999999998E-3</v>
      </c>
      <c r="C150" s="21">
        <f t="shared" si="23"/>
        <v>587</v>
      </c>
      <c r="D150" s="13">
        <f t="shared" si="24"/>
        <v>479.59114139693355</v>
      </c>
      <c r="E150" s="5">
        <v>193000</v>
      </c>
      <c r="F150" s="8">
        <v>43388</v>
      </c>
      <c r="G150" s="10">
        <f t="shared" si="25"/>
        <v>2018</v>
      </c>
      <c r="I150" s="5">
        <f t="shared" si="26"/>
        <v>195030.646051905</v>
      </c>
      <c r="J150" s="1">
        <f t="shared" si="27"/>
        <v>0.44346545375785151</v>
      </c>
      <c r="K150" s="5">
        <f t="shared" si="28"/>
        <v>198498.81134016963</v>
      </c>
      <c r="L150" s="1">
        <f t="shared" si="29"/>
        <v>0.41824526857017807</v>
      </c>
      <c r="M150" s="5">
        <f t="shared" si="30"/>
        <v>281520</v>
      </c>
      <c r="N150" s="1">
        <f t="shared" si="31"/>
        <v>0.45865284974093257</v>
      </c>
      <c r="O150" s="25">
        <f t="shared" si="32"/>
        <v>0.45865284974093257</v>
      </c>
    </row>
    <row r="151" spans="1:15">
      <c r="A151">
        <v>3305</v>
      </c>
      <c r="B151" s="1">
        <v>3.0799999999999998E-3</v>
      </c>
      <c r="C151" s="21">
        <f t="shared" si="23"/>
        <v>587</v>
      </c>
      <c r="D151" s="13">
        <f t="shared" si="24"/>
        <v>482.72572402044295</v>
      </c>
      <c r="G151" s="10" t="str">
        <f t="shared" si="25"/>
        <v/>
      </c>
      <c r="I151" s="5">
        <f t="shared" si="26"/>
        <v>196305.35615681941</v>
      </c>
      <c r="J151" s="1">
        <f t="shared" si="27"/>
        <v>0.44346545375785151</v>
      </c>
      <c r="K151" s="5">
        <f t="shared" si="28"/>
        <v>199796.18919206617</v>
      </c>
      <c r="L151" s="1">
        <f t="shared" si="29"/>
        <v>0.41824526857017807</v>
      </c>
      <c r="M151" s="5">
        <f t="shared" si="30"/>
        <v>283360</v>
      </c>
      <c r="N151" s="1" t="str">
        <f t="shared" si="31"/>
        <v/>
      </c>
      <c r="O151" s="25" t="str">
        <f t="shared" si="32"/>
        <v/>
      </c>
    </row>
    <row r="152" spans="1:15">
      <c r="A152">
        <v>3405</v>
      </c>
      <c r="B152" s="1">
        <v>3.0899999999999999E-3</v>
      </c>
      <c r="C152" s="21">
        <f t="shared" si="23"/>
        <v>587</v>
      </c>
      <c r="D152" s="13">
        <f t="shared" si="24"/>
        <v>484.29301533219763</v>
      </c>
      <c r="G152" s="10" t="str">
        <f t="shared" si="25"/>
        <v/>
      </c>
      <c r="I152" s="5">
        <f t="shared" si="26"/>
        <v>196942.71120927663</v>
      </c>
      <c r="J152" s="1">
        <f t="shared" si="27"/>
        <v>0.44346545375785151</v>
      </c>
      <c r="K152" s="5">
        <f t="shared" si="28"/>
        <v>200444.87811801443</v>
      </c>
      <c r="L152" s="1">
        <f t="shared" si="29"/>
        <v>0.41824526857017807</v>
      </c>
      <c r="M152" s="5">
        <f t="shared" si="30"/>
        <v>284280</v>
      </c>
      <c r="N152" s="1" t="str">
        <f t="shared" si="31"/>
        <v/>
      </c>
      <c r="O152" s="25" t="str">
        <f t="shared" si="32"/>
        <v/>
      </c>
    </row>
    <row r="153" spans="1:15">
      <c r="A153">
        <v>3505</v>
      </c>
      <c r="B153" s="1">
        <v>3.0999999999999999E-3</v>
      </c>
      <c r="C153" s="21">
        <f t="shared" si="23"/>
        <v>587</v>
      </c>
      <c r="D153" s="13">
        <f t="shared" si="24"/>
        <v>485.8603066439523</v>
      </c>
      <c r="G153" s="10" t="str">
        <f t="shared" si="25"/>
        <v/>
      </c>
      <c r="I153" s="5">
        <f t="shared" si="26"/>
        <v>197580.06626173382</v>
      </c>
      <c r="J153" s="1">
        <f t="shared" si="27"/>
        <v>0.44346545375785151</v>
      </c>
      <c r="K153" s="5">
        <f t="shared" si="28"/>
        <v>201093.56704396271</v>
      </c>
      <c r="L153" s="1">
        <f t="shared" si="29"/>
        <v>0.41824526857017807</v>
      </c>
      <c r="M153" s="5">
        <f t="shared" si="30"/>
        <v>285200</v>
      </c>
      <c r="N153" s="1" t="str">
        <f t="shared" si="31"/>
        <v/>
      </c>
      <c r="O153" s="25" t="str">
        <f t="shared" si="32"/>
        <v/>
      </c>
    </row>
    <row r="154" spans="1:15">
      <c r="A154">
        <v>3605</v>
      </c>
      <c r="B154" s="1">
        <v>3.1199999999999999E-3</v>
      </c>
      <c r="C154" s="21">
        <f t="shared" si="23"/>
        <v>587</v>
      </c>
      <c r="D154" s="13">
        <f t="shared" si="24"/>
        <v>488.99488926746164</v>
      </c>
      <c r="E154" s="5">
        <v>160000</v>
      </c>
      <c r="F154" s="8">
        <v>42172</v>
      </c>
      <c r="G154" s="10">
        <f t="shared" si="25"/>
        <v>2015</v>
      </c>
      <c r="I154" s="5">
        <f t="shared" si="26"/>
        <v>198854.77636664826</v>
      </c>
      <c r="J154" s="1">
        <f t="shared" si="27"/>
        <v>0.44346545375785129</v>
      </c>
      <c r="K154" s="5">
        <f t="shared" si="28"/>
        <v>202390.94489585925</v>
      </c>
      <c r="L154" s="1">
        <f t="shared" si="29"/>
        <v>0.41824526857017807</v>
      </c>
      <c r="M154" s="5">
        <f t="shared" si="30"/>
        <v>287040</v>
      </c>
      <c r="N154" s="1">
        <f t="shared" si="31"/>
        <v>0.79400000000000004</v>
      </c>
      <c r="O154" s="25">
        <f t="shared" si="32"/>
        <v>0.15732573289470131</v>
      </c>
    </row>
    <row r="155" spans="1:15">
      <c r="A155">
        <v>3705</v>
      </c>
      <c r="B155" s="1">
        <v>3.13E-3</v>
      </c>
      <c r="C155" s="21">
        <f t="shared" si="23"/>
        <v>587</v>
      </c>
      <c r="D155" s="13">
        <f t="shared" si="24"/>
        <v>490.56218057921637</v>
      </c>
      <c r="G155" s="10" t="str">
        <f t="shared" si="25"/>
        <v/>
      </c>
      <c r="I155" s="5">
        <f t="shared" si="26"/>
        <v>199492.13141910546</v>
      </c>
      <c r="J155" s="1">
        <f t="shared" si="27"/>
        <v>0.44346545375785151</v>
      </c>
      <c r="K155" s="5">
        <f t="shared" si="28"/>
        <v>203039.63382180751</v>
      </c>
      <c r="L155" s="1">
        <f t="shared" si="29"/>
        <v>0.41824526857017807</v>
      </c>
      <c r="M155" s="5">
        <f t="shared" si="30"/>
        <v>287960</v>
      </c>
      <c r="N155" s="1" t="str">
        <f t="shared" si="31"/>
        <v/>
      </c>
      <c r="O155" s="25" t="str">
        <f t="shared" si="32"/>
        <v/>
      </c>
    </row>
    <row r="156" spans="1:15">
      <c r="A156">
        <v>806</v>
      </c>
      <c r="B156" s="1">
        <v>2.3999999999999998E-3</v>
      </c>
      <c r="C156" s="21">
        <f t="shared" si="23"/>
        <v>533</v>
      </c>
      <c r="D156" s="13">
        <f t="shared" si="24"/>
        <v>414.25891181988737</v>
      </c>
      <c r="G156" s="10" t="str">
        <f t="shared" si="25"/>
        <v/>
      </c>
      <c r="I156" s="5">
        <f t="shared" si="26"/>
        <v>152965.2125897294</v>
      </c>
      <c r="J156" s="1">
        <f t="shared" si="27"/>
        <v>0.44346545375785151</v>
      </c>
      <c r="K156" s="5">
        <f t="shared" si="28"/>
        <v>155685.34222758401</v>
      </c>
      <c r="L156" s="1">
        <f t="shared" si="29"/>
        <v>0.41824526857017807</v>
      </c>
      <c r="M156" s="5">
        <f t="shared" si="30"/>
        <v>220799.99999999997</v>
      </c>
      <c r="N156" s="1" t="str">
        <f t="shared" si="31"/>
        <v/>
      </c>
      <c r="O156" s="25" t="str">
        <f t="shared" si="32"/>
        <v/>
      </c>
    </row>
    <row r="157" spans="1:15">
      <c r="A157">
        <v>906</v>
      </c>
      <c r="B157" s="1">
        <v>2.4099999999999998E-3</v>
      </c>
      <c r="C157" s="21">
        <f t="shared" si="23"/>
        <v>533</v>
      </c>
      <c r="D157" s="13">
        <f t="shared" si="24"/>
        <v>415.98499061913691</v>
      </c>
      <c r="G157" s="10" t="str">
        <f t="shared" si="25"/>
        <v/>
      </c>
      <c r="I157" s="5">
        <f t="shared" si="26"/>
        <v>153602.56764218662</v>
      </c>
      <c r="J157" s="1">
        <f t="shared" si="27"/>
        <v>0.44346545375785129</v>
      </c>
      <c r="K157" s="5">
        <f t="shared" si="28"/>
        <v>156334.0311535323</v>
      </c>
      <c r="L157" s="1">
        <f t="shared" si="29"/>
        <v>0.41824526857017785</v>
      </c>
      <c r="M157" s="5">
        <f t="shared" si="30"/>
        <v>221719.99999999997</v>
      </c>
      <c r="N157" s="1" t="str">
        <f t="shared" si="31"/>
        <v/>
      </c>
      <c r="O157" s="25" t="str">
        <f t="shared" si="32"/>
        <v/>
      </c>
    </row>
    <row r="158" spans="1:15">
      <c r="A158">
        <v>1006</v>
      </c>
      <c r="B158" s="1">
        <v>2.4199999999999998E-3</v>
      </c>
      <c r="C158" s="21">
        <f t="shared" ref="C158:C189" si="33">IF(RIGHT(A158,2)="01",630,
IF(RIGHT(A158,2)="02",670,
IF(RIGHT(A158,2)="03",580,
IF(RIGHT(A158,2)="04",506,
IF(RIGHT(A158,2)="05",587,
IF(RIGHT(A158,2)="06",533,
IF(RIGHT(A158,2)="07",635,
IF(RIGHT(A158,2)="08",525,
IF(RIGHT(A158,2)="09",583,
IF(RIGHT(A158,2)="10",685,0))))))))))</f>
        <v>533</v>
      </c>
      <c r="D158" s="13">
        <f t="shared" si="24"/>
        <v>417.7110694183865</v>
      </c>
      <c r="G158" s="10" t="str">
        <f t="shared" si="25"/>
        <v/>
      </c>
      <c r="I158" s="5">
        <f t="shared" si="26"/>
        <v>154239.92269464384</v>
      </c>
      <c r="J158" s="1">
        <f t="shared" si="27"/>
        <v>0.44346545375785151</v>
      </c>
      <c r="K158" s="5">
        <f t="shared" si="28"/>
        <v>156982.72007948055</v>
      </c>
      <c r="L158" s="1">
        <f t="shared" si="29"/>
        <v>0.41824526857017807</v>
      </c>
      <c r="M158" s="5">
        <f t="shared" si="30"/>
        <v>222640</v>
      </c>
      <c r="N158" s="1" t="str">
        <f t="shared" si="31"/>
        <v/>
      </c>
      <c r="O158" s="25" t="str">
        <f t="shared" si="32"/>
        <v/>
      </c>
    </row>
    <row r="159" spans="1:15">
      <c r="A159">
        <v>1106</v>
      </c>
      <c r="B159" s="1">
        <v>2.48E-3</v>
      </c>
      <c r="C159" s="21">
        <f t="shared" si="33"/>
        <v>533</v>
      </c>
      <c r="D159" s="13">
        <f t="shared" si="24"/>
        <v>428.06754221388366</v>
      </c>
      <c r="G159" s="10" t="str">
        <f t="shared" si="25"/>
        <v/>
      </c>
      <c r="I159" s="5">
        <f t="shared" si="26"/>
        <v>158064.05300938708</v>
      </c>
      <c r="J159" s="1">
        <f t="shared" si="27"/>
        <v>0.44346545375785151</v>
      </c>
      <c r="K159" s="5">
        <f t="shared" si="28"/>
        <v>160874.85363517018</v>
      </c>
      <c r="L159" s="1">
        <f t="shared" si="29"/>
        <v>0.41824526857017807</v>
      </c>
      <c r="M159" s="5">
        <f t="shared" si="30"/>
        <v>228160</v>
      </c>
      <c r="N159" s="1" t="str">
        <f t="shared" si="31"/>
        <v/>
      </c>
      <c r="O159" s="25" t="str">
        <f t="shared" si="32"/>
        <v/>
      </c>
    </row>
    <row r="160" spans="1:15">
      <c r="A160">
        <v>1206</v>
      </c>
      <c r="B160" s="1">
        <v>2.49E-3</v>
      </c>
      <c r="C160" s="21">
        <f t="shared" si="33"/>
        <v>533</v>
      </c>
      <c r="D160" s="13">
        <f t="shared" si="24"/>
        <v>429.79362101313319</v>
      </c>
      <c r="G160" s="10" t="str">
        <f t="shared" si="25"/>
        <v/>
      </c>
      <c r="I160" s="5">
        <f t="shared" si="26"/>
        <v>158701.4080618443</v>
      </c>
      <c r="J160" s="1">
        <f t="shared" si="27"/>
        <v>0.44346545375785129</v>
      </c>
      <c r="K160" s="5">
        <f t="shared" si="28"/>
        <v>161523.54256111843</v>
      </c>
      <c r="L160" s="1">
        <f t="shared" si="29"/>
        <v>0.41824526857017807</v>
      </c>
      <c r="M160" s="5">
        <f t="shared" si="30"/>
        <v>229080</v>
      </c>
      <c r="N160" s="1" t="str">
        <f t="shared" si="31"/>
        <v/>
      </c>
      <c r="O160" s="25" t="str">
        <f t="shared" si="32"/>
        <v/>
      </c>
    </row>
    <row r="161" spans="1:15">
      <c r="A161">
        <v>1306</v>
      </c>
      <c r="B161" s="1">
        <v>2.5000000000000001E-3</v>
      </c>
      <c r="C161" s="21">
        <f t="shared" si="33"/>
        <v>533</v>
      </c>
      <c r="D161" s="13">
        <f t="shared" si="24"/>
        <v>431.51969981238273</v>
      </c>
      <c r="G161" s="10" t="str">
        <f t="shared" si="25"/>
        <v/>
      </c>
      <c r="I161" s="5">
        <f t="shared" si="26"/>
        <v>159338.76311430149</v>
      </c>
      <c r="J161" s="1">
        <f t="shared" si="27"/>
        <v>0.44346545375785151</v>
      </c>
      <c r="K161" s="5">
        <f t="shared" si="28"/>
        <v>162172.23148706672</v>
      </c>
      <c r="L161" s="1">
        <f t="shared" si="29"/>
        <v>0.41824526857017785</v>
      </c>
      <c r="M161" s="5">
        <f t="shared" si="30"/>
        <v>230000</v>
      </c>
      <c r="N161" s="1" t="str">
        <f t="shared" si="31"/>
        <v/>
      </c>
      <c r="O161" s="25" t="str">
        <f t="shared" si="32"/>
        <v/>
      </c>
    </row>
    <row r="162" spans="1:15">
      <c r="A162">
        <v>1406</v>
      </c>
      <c r="B162" s="1">
        <v>2.5200000000000001E-3</v>
      </c>
      <c r="C162" s="21">
        <f t="shared" si="33"/>
        <v>533</v>
      </c>
      <c r="D162" s="13">
        <f t="shared" si="24"/>
        <v>434.9718574108818</v>
      </c>
      <c r="G162" s="10" t="str">
        <f t="shared" si="25"/>
        <v/>
      </c>
      <c r="I162" s="5">
        <f t="shared" si="26"/>
        <v>160613.4732192159</v>
      </c>
      <c r="J162" s="1">
        <f t="shared" si="27"/>
        <v>0.44346545375785151</v>
      </c>
      <c r="K162" s="5">
        <f t="shared" si="28"/>
        <v>163469.60933896326</v>
      </c>
      <c r="L162" s="1">
        <f t="shared" si="29"/>
        <v>0.41824526857017785</v>
      </c>
      <c r="M162" s="5">
        <f t="shared" si="30"/>
        <v>231840</v>
      </c>
      <c r="N162" s="1" t="str">
        <f t="shared" si="31"/>
        <v/>
      </c>
      <c r="O162" s="25" t="str">
        <f t="shared" si="32"/>
        <v/>
      </c>
    </row>
    <row r="163" spans="1:15">
      <c r="A163">
        <v>1506</v>
      </c>
      <c r="B163" s="1">
        <v>2.5300000000000001E-3</v>
      </c>
      <c r="C163" s="21">
        <f t="shared" si="33"/>
        <v>533</v>
      </c>
      <c r="D163" s="13">
        <f t="shared" si="24"/>
        <v>436.69793621013133</v>
      </c>
      <c r="G163" s="10" t="str">
        <f t="shared" si="25"/>
        <v/>
      </c>
      <c r="I163" s="5">
        <f t="shared" si="26"/>
        <v>161250.82827167312</v>
      </c>
      <c r="J163" s="1">
        <f t="shared" si="27"/>
        <v>0.44346545375785129</v>
      </c>
      <c r="K163" s="5">
        <f t="shared" si="28"/>
        <v>164118.29826491151</v>
      </c>
      <c r="L163" s="1">
        <f t="shared" si="29"/>
        <v>0.41824526857017785</v>
      </c>
      <c r="M163" s="5">
        <f t="shared" si="30"/>
        <v>232760</v>
      </c>
      <c r="N163" s="1" t="str">
        <f t="shared" si="31"/>
        <v/>
      </c>
      <c r="O163" s="25" t="str">
        <f t="shared" si="32"/>
        <v/>
      </c>
    </row>
    <row r="164" spans="1:15">
      <c r="A164">
        <v>1606</v>
      </c>
      <c r="B164" s="1">
        <v>2.5400000000000002E-3</v>
      </c>
      <c r="C164" s="21">
        <f t="shared" si="33"/>
        <v>533</v>
      </c>
      <c r="D164" s="13">
        <f t="shared" si="24"/>
        <v>438.42401500938087</v>
      </c>
      <c r="G164" s="10" t="str">
        <f t="shared" si="25"/>
        <v/>
      </c>
      <c r="I164" s="5">
        <f t="shared" si="26"/>
        <v>161888.18332413031</v>
      </c>
      <c r="J164" s="1">
        <f t="shared" si="27"/>
        <v>0.44346545375785151</v>
      </c>
      <c r="K164" s="5">
        <f t="shared" si="28"/>
        <v>164766.9871908598</v>
      </c>
      <c r="L164" s="1">
        <f t="shared" si="29"/>
        <v>0.41824526857017785</v>
      </c>
      <c r="M164" s="5">
        <f t="shared" si="30"/>
        <v>233680</v>
      </c>
      <c r="N164" s="1" t="str">
        <f t="shared" si="31"/>
        <v/>
      </c>
      <c r="O164" s="25" t="str">
        <f t="shared" si="32"/>
        <v/>
      </c>
    </row>
    <row r="165" spans="1:15">
      <c r="A165">
        <v>1706</v>
      </c>
      <c r="B165" s="1">
        <v>2.5600000000000002E-3</v>
      </c>
      <c r="C165" s="21">
        <f t="shared" si="33"/>
        <v>533</v>
      </c>
      <c r="D165" s="13">
        <f t="shared" si="24"/>
        <v>441.87617260787999</v>
      </c>
      <c r="E165" s="5">
        <v>168500</v>
      </c>
      <c r="F165" s="8">
        <v>43550</v>
      </c>
      <c r="G165" s="10">
        <f t="shared" si="25"/>
        <v>2019</v>
      </c>
      <c r="H165" s="10" t="s">
        <v>21</v>
      </c>
      <c r="I165" s="5">
        <f t="shared" si="26"/>
        <v>163162.89342904475</v>
      </c>
      <c r="J165" s="1">
        <f t="shared" si="27"/>
        <v>0.44346545375785129</v>
      </c>
      <c r="K165" s="5">
        <f t="shared" si="28"/>
        <v>166064.36504275631</v>
      </c>
      <c r="L165" s="1">
        <f t="shared" si="29"/>
        <v>0.41824526857017807</v>
      </c>
      <c r="M165" s="5">
        <f t="shared" si="30"/>
        <v>235520.00000000003</v>
      </c>
      <c r="N165" s="1">
        <f t="shared" si="31"/>
        <v>0.39774480712166183</v>
      </c>
      <c r="O165" s="25" t="e">
        <f t="shared" si="32"/>
        <v>#DIV/0!</v>
      </c>
    </row>
    <row r="166" spans="1:15">
      <c r="A166">
        <v>1806</v>
      </c>
      <c r="B166" s="1">
        <v>2.5699999999999998E-3</v>
      </c>
      <c r="C166" s="21">
        <f t="shared" si="33"/>
        <v>533</v>
      </c>
      <c r="D166" s="13">
        <f t="shared" si="24"/>
        <v>443.60225140712942</v>
      </c>
      <c r="G166" s="10" t="str">
        <f t="shared" si="25"/>
        <v/>
      </c>
      <c r="I166" s="5">
        <f t="shared" si="26"/>
        <v>163800.24848150191</v>
      </c>
      <c r="J166" s="1">
        <f t="shared" si="27"/>
        <v>0.44346545375785151</v>
      </c>
      <c r="K166" s="5">
        <f t="shared" si="28"/>
        <v>166713.05396870457</v>
      </c>
      <c r="L166" s="1">
        <f t="shared" si="29"/>
        <v>0.41824526857017785</v>
      </c>
      <c r="M166" s="5">
        <f t="shared" si="30"/>
        <v>236439.99999999997</v>
      </c>
      <c r="N166" s="1" t="str">
        <f t="shared" si="31"/>
        <v/>
      </c>
      <c r="O166" s="25" t="str">
        <f t="shared" si="32"/>
        <v/>
      </c>
    </row>
    <row r="167" spans="1:15">
      <c r="A167">
        <v>1906</v>
      </c>
      <c r="B167" s="1">
        <v>2.5799999999999998E-3</v>
      </c>
      <c r="C167" s="21">
        <f t="shared" si="33"/>
        <v>533</v>
      </c>
      <c r="D167" s="13">
        <f t="shared" si="24"/>
        <v>445.32833020637895</v>
      </c>
      <c r="G167" s="10" t="str">
        <f t="shared" si="25"/>
        <v/>
      </c>
      <c r="I167" s="5">
        <f t="shared" si="26"/>
        <v>164437.60353395913</v>
      </c>
      <c r="J167" s="1">
        <f t="shared" si="27"/>
        <v>0.44346545375785129</v>
      </c>
      <c r="K167" s="5">
        <f t="shared" si="28"/>
        <v>167361.74289465282</v>
      </c>
      <c r="L167" s="1">
        <f t="shared" si="29"/>
        <v>0.41824526857017807</v>
      </c>
      <c r="M167" s="5">
        <f t="shared" si="30"/>
        <v>237359.99999999997</v>
      </c>
      <c r="N167" s="1" t="str">
        <f t="shared" si="31"/>
        <v/>
      </c>
      <c r="O167" s="25" t="str">
        <f t="shared" si="32"/>
        <v/>
      </c>
    </row>
    <row r="168" spans="1:15">
      <c r="A168">
        <v>2006</v>
      </c>
      <c r="B168" s="1">
        <v>2.5999999999999999E-3</v>
      </c>
      <c r="C168" s="21">
        <f t="shared" si="33"/>
        <v>533</v>
      </c>
      <c r="D168" s="13">
        <f t="shared" si="24"/>
        <v>448.78048780487802</v>
      </c>
      <c r="G168" s="10" t="str">
        <f t="shared" si="25"/>
        <v/>
      </c>
      <c r="I168" s="5">
        <f t="shared" si="26"/>
        <v>165712.31363887354</v>
      </c>
      <c r="J168" s="1">
        <f t="shared" si="27"/>
        <v>0.44346545375785151</v>
      </c>
      <c r="K168" s="5">
        <f t="shared" si="28"/>
        <v>168659.12074654936</v>
      </c>
      <c r="L168" s="1">
        <f t="shared" si="29"/>
        <v>0.41824526857017807</v>
      </c>
      <c r="M168" s="5">
        <f t="shared" si="30"/>
        <v>239200</v>
      </c>
      <c r="N168" s="1" t="str">
        <f t="shared" si="31"/>
        <v/>
      </c>
      <c r="O168" s="25" t="str">
        <f t="shared" si="32"/>
        <v/>
      </c>
    </row>
    <row r="169" spans="1:15">
      <c r="A169">
        <v>2106</v>
      </c>
      <c r="B169" s="1">
        <v>2.6099999999999999E-3</v>
      </c>
      <c r="C169" s="21">
        <f t="shared" si="33"/>
        <v>533</v>
      </c>
      <c r="D169" s="13">
        <f t="shared" si="24"/>
        <v>450.50656660412756</v>
      </c>
      <c r="G169" s="10" t="str">
        <f t="shared" si="25"/>
        <v/>
      </c>
      <c r="I169" s="5">
        <f t="shared" si="26"/>
        <v>166349.66869133073</v>
      </c>
      <c r="J169" s="1">
        <f t="shared" si="27"/>
        <v>0.44346545375785151</v>
      </c>
      <c r="K169" s="5">
        <f t="shared" si="28"/>
        <v>169307.80967249765</v>
      </c>
      <c r="L169" s="1">
        <f t="shared" si="29"/>
        <v>0.41824526857017785</v>
      </c>
      <c r="M169" s="5">
        <f t="shared" si="30"/>
        <v>240120</v>
      </c>
      <c r="N169" s="1" t="str">
        <f t="shared" si="31"/>
        <v/>
      </c>
      <c r="O169" s="25" t="str">
        <f t="shared" si="32"/>
        <v/>
      </c>
    </row>
    <row r="170" spans="1:15">
      <c r="A170">
        <v>2206</v>
      </c>
      <c r="B170" s="1">
        <v>2.6199999999999999E-3</v>
      </c>
      <c r="C170" s="21">
        <f t="shared" si="33"/>
        <v>533</v>
      </c>
      <c r="D170" s="13">
        <f t="shared" si="24"/>
        <v>452.23264540337709</v>
      </c>
      <c r="G170" s="10" t="str">
        <f t="shared" si="25"/>
        <v/>
      </c>
      <c r="I170" s="5">
        <f t="shared" si="26"/>
        <v>166987.02374378796</v>
      </c>
      <c r="J170" s="1">
        <f t="shared" si="27"/>
        <v>0.44346545375785151</v>
      </c>
      <c r="K170" s="5">
        <f t="shared" si="28"/>
        <v>169956.49859844591</v>
      </c>
      <c r="L170" s="1">
        <f t="shared" si="29"/>
        <v>0.41824526857017807</v>
      </c>
      <c r="M170" s="5">
        <f t="shared" si="30"/>
        <v>241040</v>
      </c>
      <c r="N170" s="1" t="str">
        <f t="shared" si="31"/>
        <v/>
      </c>
      <c r="O170" s="25" t="str">
        <f t="shared" si="32"/>
        <v/>
      </c>
    </row>
    <row r="171" spans="1:15">
      <c r="A171">
        <v>2306</v>
      </c>
      <c r="B171" s="1">
        <v>2.64E-3</v>
      </c>
      <c r="C171" s="21">
        <f t="shared" si="33"/>
        <v>533</v>
      </c>
      <c r="D171" s="13">
        <f t="shared" si="24"/>
        <v>455.68480300187616</v>
      </c>
      <c r="G171" s="10" t="str">
        <f t="shared" si="25"/>
        <v/>
      </c>
      <c r="I171" s="5">
        <f t="shared" si="26"/>
        <v>168261.73384870237</v>
      </c>
      <c r="J171" s="1">
        <f t="shared" si="27"/>
        <v>0.44346545375785151</v>
      </c>
      <c r="K171" s="5">
        <f t="shared" si="28"/>
        <v>171253.87645034245</v>
      </c>
      <c r="L171" s="1">
        <f t="shared" si="29"/>
        <v>0.41824526857017807</v>
      </c>
      <c r="M171" s="5">
        <f t="shared" si="30"/>
        <v>242880</v>
      </c>
      <c r="N171" s="1" t="str">
        <f t="shared" si="31"/>
        <v/>
      </c>
      <c r="O171" s="25" t="str">
        <f t="shared" si="32"/>
        <v/>
      </c>
    </row>
    <row r="172" spans="1:15">
      <c r="A172">
        <v>2406</v>
      </c>
      <c r="B172" s="1">
        <v>2.65E-3</v>
      </c>
      <c r="C172" s="21">
        <f t="shared" si="33"/>
        <v>533</v>
      </c>
      <c r="D172" s="13">
        <f t="shared" si="24"/>
        <v>457.4108818011257</v>
      </c>
      <c r="G172" s="10" t="str">
        <f t="shared" si="25"/>
        <v/>
      </c>
      <c r="I172" s="5">
        <f t="shared" si="26"/>
        <v>168899.08890115959</v>
      </c>
      <c r="J172" s="1">
        <f t="shared" si="27"/>
        <v>0.44346545375785129</v>
      </c>
      <c r="K172" s="5">
        <f t="shared" si="28"/>
        <v>171902.5653762907</v>
      </c>
      <c r="L172" s="1">
        <f t="shared" si="29"/>
        <v>0.41824526857017807</v>
      </c>
      <c r="M172" s="5">
        <f t="shared" si="30"/>
        <v>243800</v>
      </c>
      <c r="N172" s="1" t="str">
        <f t="shared" si="31"/>
        <v/>
      </c>
      <c r="O172" s="25" t="str">
        <f t="shared" si="32"/>
        <v/>
      </c>
    </row>
    <row r="173" spans="1:15">
      <c r="A173">
        <v>2506</v>
      </c>
      <c r="B173" s="1">
        <v>2.66E-3</v>
      </c>
      <c r="C173" s="21">
        <f t="shared" si="33"/>
        <v>533</v>
      </c>
      <c r="D173" s="13">
        <f t="shared" si="24"/>
        <v>459.13696060037523</v>
      </c>
      <c r="G173" s="10" t="str">
        <f t="shared" si="25"/>
        <v/>
      </c>
      <c r="I173" s="5">
        <f t="shared" si="26"/>
        <v>169536.44395361678</v>
      </c>
      <c r="J173" s="1">
        <f t="shared" si="27"/>
        <v>0.44346545375785151</v>
      </c>
      <c r="K173" s="5">
        <f t="shared" si="28"/>
        <v>172551.25430223899</v>
      </c>
      <c r="L173" s="1">
        <f t="shared" si="29"/>
        <v>0.41824526857017785</v>
      </c>
      <c r="M173" s="5">
        <f t="shared" si="30"/>
        <v>244720</v>
      </c>
      <c r="N173" s="1" t="str">
        <f t="shared" si="31"/>
        <v/>
      </c>
      <c r="O173" s="25" t="str">
        <f t="shared" si="32"/>
        <v/>
      </c>
    </row>
    <row r="174" spans="1:15">
      <c r="A174">
        <v>2606</v>
      </c>
      <c r="B174" s="1">
        <v>2.6800000000000001E-3</v>
      </c>
      <c r="C174" s="21">
        <f t="shared" si="33"/>
        <v>533</v>
      </c>
      <c r="D174" s="13">
        <f t="shared" si="24"/>
        <v>462.5891181988743</v>
      </c>
      <c r="G174" s="10" t="str">
        <f t="shared" si="25"/>
        <v/>
      </c>
      <c r="I174" s="5">
        <f t="shared" si="26"/>
        <v>170811.15405853119</v>
      </c>
      <c r="J174" s="1">
        <f t="shared" si="27"/>
        <v>0.44346545375785151</v>
      </c>
      <c r="K174" s="5">
        <f t="shared" si="28"/>
        <v>173848.63215413553</v>
      </c>
      <c r="L174" s="1">
        <f t="shared" si="29"/>
        <v>0.41824526857017785</v>
      </c>
      <c r="M174" s="5">
        <f t="shared" si="30"/>
        <v>246560</v>
      </c>
      <c r="N174" s="1" t="str">
        <f t="shared" si="31"/>
        <v/>
      </c>
      <c r="O174" s="25" t="str">
        <f t="shared" si="32"/>
        <v/>
      </c>
    </row>
    <row r="175" spans="1:15">
      <c r="A175">
        <v>2706</v>
      </c>
      <c r="B175" s="1">
        <v>2.6900000000000001E-3</v>
      </c>
      <c r="C175" s="21">
        <f t="shared" si="33"/>
        <v>533</v>
      </c>
      <c r="D175" s="13">
        <f t="shared" si="24"/>
        <v>464.31519699812384</v>
      </c>
      <c r="G175" s="10" t="str">
        <f t="shared" si="25"/>
        <v/>
      </c>
      <c r="I175" s="5">
        <f t="shared" si="26"/>
        <v>171448.50911098841</v>
      </c>
      <c r="J175" s="1">
        <f t="shared" si="27"/>
        <v>0.44346545375785129</v>
      </c>
      <c r="K175" s="5">
        <f t="shared" si="28"/>
        <v>174497.32108008378</v>
      </c>
      <c r="L175" s="1">
        <f t="shared" si="29"/>
        <v>0.41824526857017785</v>
      </c>
      <c r="M175" s="5">
        <f t="shared" si="30"/>
        <v>247480</v>
      </c>
      <c r="N175" s="1" t="str">
        <f t="shared" si="31"/>
        <v/>
      </c>
      <c r="O175" s="25" t="str">
        <f t="shared" si="32"/>
        <v/>
      </c>
    </row>
    <row r="176" spans="1:15">
      <c r="A176">
        <v>2806</v>
      </c>
      <c r="B176" s="1">
        <v>2.7000000000000001E-3</v>
      </c>
      <c r="C176" s="21">
        <f t="shared" si="33"/>
        <v>533</v>
      </c>
      <c r="D176" s="13">
        <f t="shared" si="24"/>
        <v>466.04127579737337</v>
      </c>
      <c r="G176" s="10" t="str">
        <f t="shared" si="25"/>
        <v/>
      </c>
      <c r="I176" s="5">
        <f t="shared" si="26"/>
        <v>172085.86416344563</v>
      </c>
      <c r="J176" s="1">
        <f t="shared" si="27"/>
        <v>0.44346545375785129</v>
      </c>
      <c r="K176" s="5">
        <f t="shared" si="28"/>
        <v>175146.01000603204</v>
      </c>
      <c r="L176" s="1">
        <f t="shared" si="29"/>
        <v>0.41824526857017807</v>
      </c>
      <c r="M176" s="5">
        <f t="shared" si="30"/>
        <v>248400</v>
      </c>
      <c r="N176" s="1" t="str">
        <f t="shared" si="31"/>
        <v/>
      </c>
      <c r="O176" s="25" t="str">
        <f t="shared" si="32"/>
        <v/>
      </c>
    </row>
    <row r="177" spans="1:15">
      <c r="A177">
        <v>2906</v>
      </c>
      <c r="B177" s="1">
        <v>2.7200000000000002E-3</v>
      </c>
      <c r="C177" s="21">
        <f t="shared" si="33"/>
        <v>533</v>
      </c>
      <c r="D177" s="13">
        <f t="shared" si="24"/>
        <v>469.4934333958725</v>
      </c>
      <c r="E177" s="5">
        <v>158000</v>
      </c>
      <c r="F177" s="8">
        <v>41788</v>
      </c>
      <c r="G177" s="10">
        <f t="shared" si="25"/>
        <v>2014</v>
      </c>
      <c r="I177" s="5">
        <f t="shared" si="26"/>
        <v>173360.57426836004</v>
      </c>
      <c r="J177" s="1">
        <f t="shared" si="27"/>
        <v>0.44346545375785151</v>
      </c>
      <c r="K177" s="5">
        <f t="shared" si="28"/>
        <v>176443.38785792858</v>
      </c>
      <c r="L177" s="1">
        <f t="shared" si="29"/>
        <v>0.41824526857017807</v>
      </c>
      <c r="M177" s="5">
        <f t="shared" si="30"/>
        <v>250240.00000000003</v>
      </c>
      <c r="N177" s="1">
        <f t="shared" si="31"/>
        <v>0.58379746835443047</v>
      </c>
      <c r="O177" s="25">
        <f t="shared" si="32"/>
        <v>9.6326543024399802E-2</v>
      </c>
    </row>
    <row r="178" spans="1:15">
      <c r="A178">
        <v>3006</v>
      </c>
      <c r="B178" s="1">
        <v>2.7299999999999998E-3</v>
      </c>
      <c r="C178" s="21">
        <f t="shared" si="33"/>
        <v>533</v>
      </c>
      <c r="D178" s="13">
        <f t="shared" si="24"/>
        <v>471.21951219512192</v>
      </c>
      <c r="E178" s="5">
        <v>216000</v>
      </c>
      <c r="F178" s="8">
        <v>41914</v>
      </c>
      <c r="G178" s="10">
        <f t="shared" si="25"/>
        <v>2014</v>
      </c>
      <c r="I178" s="5">
        <f t="shared" si="26"/>
        <v>173997.9293208172</v>
      </c>
      <c r="J178" s="1">
        <f t="shared" si="27"/>
        <v>0.44346545375785151</v>
      </c>
      <c r="K178" s="5">
        <f t="shared" si="28"/>
        <v>177092.07678387684</v>
      </c>
      <c r="L178" s="1">
        <f t="shared" si="29"/>
        <v>0.41824526857017785</v>
      </c>
      <c r="M178" s="5">
        <f t="shared" si="30"/>
        <v>251159.99999999997</v>
      </c>
      <c r="N178" s="1">
        <f t="shared" si="31"/>
        <v>0.16277777777777769</v>
      </c>
      <c r="O178" s="25">
        <f t="shared" si="32"/>
        <v>3.0621847715224915E-2</v>
      </c>
    </row>
    <row r="179" spans="1:15">
      <c r="A179">
        <v>3106</v>
      </c>
      <c r="B179" s="1">
        <v>2.7399999999999998E-3</v>
      </c>
      <c r="C179" s="21">
        <f t="shared" si="33"/>
        <v>533</v>
      </c>
      <c r="D179" s="13">
        <f t="shared" si="24"/>
        <v>472.9455909943714</v>
      </c>
      <c r="E179" s="5">
        <v>165000</v>
      </c>
      <c r="F179" s="8">
        <v>41835</v>
      </c>
      <c r="G179" s="10">
        <f t="shared" si="25"/>
        <v>2014</v>
      </c>
      <c r="I179" s="5">
        <f t="shared" si="26"/>
        <v>174635.28437327442</v>
      </c>
      <c r="J179" s="1">
        <f t="shared" si="27"/>
        <v>0.44346545375785129</v>
      </c>
      <c r="K179" s="5">
        <f t="shared" si="28"/>
        <v>177740.76570982509</v>
      </c>
      <c r="L179" s="1">
        <f t="shared" si="29"/>
        <v>0.41824526857017807</v>
      </c>
      <c r="M179" s="5">
        <f t="shared" si="30"/>
        <v>252079.99999999997</v>
      </c>
      <c r="N179" s="1">
        <f t="shared" si="31"/>
        <v>0.52775757575757565</v>
      </c>
      <c r="O179" s="25">
        <f t="shared" si="32"/>
        <v>8.8456028772405215E-2</v>
      </c>
    </row>
    <row r="180" spans="1:15">
      <c r="A180">
        <v>3206</v>
      </c>
      <c r="B180" s="1">
        <v>2.7599999999999999E-3</v>
      </c>
      <c r="C180" s="21">
        <f t="shared" si="33"/>
        <v>533</v>
      </c>
      <c r="D180" s="13">
        <f t="shared" si="24"/>
        <v>476.39774859287053</v>
      </c>
      <c r="E180" s="5">
        <v>157000</v>
      </c>
      <c r="F180" s="8">
        <v>42608</v>
      </c>
      <c r="G180" s="10">
        <f t="shared" si="25"/>
        <v>2016</v>
      </c>
      <c r="I180" s="5">
        <f t="shared" si="26"/>
        <v>175909.99447818883</v>
      </c>
      <c r="J180" s="1">
        <f t="shared" si="27"/>
        <v>0.44346545375785151</v>
      </c>
      <c r="K180" s="5">
        <f t="shared" si="28"/>
        <v>179038.14356172163</v>
      </c>
      <c r="L180" s="1">
        <f t="shared" si="29"/>
        <v>0.41824526857017807</v>
      </c>
      <c r="M180" s="5">
        <f t="shared" si="30"/>
        <v>253920</v>
      </c>
      <c r="N180" s="1">
        <f t="shared" si="31"/>
        <v>0.61732484076433125</v>
      </c>
      <c r="O180" s="25">
        <f t="shared" si="32"/>
        <v>0.17381346121695573</v>
      </c>
    </row>
    <row r="181" spans="1:15">
      <c r="A181">
        <v>3306</v>
      </c>
      <c r="B181" s="1">
        <v>2.7699999999999999E-3</v>
      </c>
      <c r="C181" s="21">
        <f t="shared" si="33"/>
        <v>533</v>
      </c>
      <c r="D181" s="13">
        <f t="shared" si="24"/>
        <v>478.12382739212006</v>
      </c>
      <c r="G181" s="10" t="str">
        <f t="shared" si="25"/>
        <v/>
      </c>
      <c r="I181" s="5">
        <f t="shared" si="26"/>
        <v>176547.34953064605</v>
      </c>
      <c r="J181" s="1">
        <f t="shared" si="27"/>
        <v>0.44346545375785151</v>
      </c>
      <c r="K181" s="5">
        <f t="shared" si="28"/>
        <v>179686.83248766992</v>
      </c>
      <c r="L181" s="1">
        <f t="shared" si="29"/>
        <v>0.41824526857017785</v>
      </c>
      <c r="M181" s="5">
        <f t="shared" si="30"/>
        <v>254840</v>
      </c>
      <c r="N181" s="1" t="str">
        <f t="shared" si="31"/>
        <v/>
      </c>
      <c r="O181" s="25" t="str">
        <f t="shared" si="32"/>
        <v/>
      </c>
    </row>
    <row r="182" spans="1:15">
      <c r="A182">
        <v>3406</v>
      </c>
      <c r="B182" s="1">
        <v>2.7799999999999999E-3</v>
      </c>
      <c r="C182" s="21">
        <f t="shared" si="33"/>
        <v>533</v>
      </c>
      <c r="D182" s="13">
        <f t="shared" si="24"/>
        <v>479.8499061913696</v>
      </c>
      <c r="E182" s="5">
        <v>180000</v>
      </c>
      <c r="F182" s="8">
        <v>42586</v>
      </c>
      <c r="G182" s="10">
        <f t="shared" si="25"/>
        <v>2016</v>
      </c>
      <c r="I182" s="5">
        <f t="shared" si="26"/>
        <v>177184.70458310324</v>
      </c>
      <c r="J182" s="1">
        <f t="shared" si="27"/>
        <v>0.44346545375785151</v>
      </c>
      <c r="K182" s="5">
        <f t="shared" si="28"/>
        <v>180335.52141361817</v>
      </c>
      <c r="L182" s="1">
        <f t="shared" si="29"/>
        <v>0.41824526857017807</v>
      </c>
      <c r="M182" s="5">
        <f t="shared" si="30"/>
        <v>255760</v>
      </c>
      <c r="N182" s="1">
        <f t="shared" si="31"/>
        <v>0.42088888888888887</v>
      </c>
      <c r="O182" s="25">
        <f t="shared" si="32"/>
        <v>0.12422534691259357</v>
      </c>
    </row>
    <row r="183" spans="1:15">
      <c r="A183">
        <v>3506</v>
      </c>
      <c r="B183" s="1">
        <v>2.8E-3</v>
      </c>
      <c r="C183" s="21">
        <f t="shared" si="33"/>
        <v>533</v>
      </c>
      <c r="D183" s="13">
        <f t="shared" si="24"/>
        <v>483.30206378986867</v>
      </c>
      <c r="G183" s="10" t="str">
        <f t="shared" si="25"/>
        <v/>
      </c>
      <c r="I183" s="5">
        <f t="shared" si="26"/>
        <v>178459.41468801766</v>
      </c>
      <c r="J183" s="1">
        <f t="shared" si="27"/>
        <v>0.44346545375785151</v>
      </c>
      <c r="K183" s="5">
        <f t="shared" si="28"/>
        <v>181632.89926551472</v>
      </c>
      <c r="L183" s="1">
        <f t="shared" si="29"/>
        <v>0.41824526857017807</v>
      </c>
      <c r="M183" s="5">
        <f t="shared" si="30"/>
        <v>257600</v>
      </c>
      <c r="N183" s="1" t="str">
        <f t="shared" si="31"/>
        <v/>
      </c>
      <c r="O183" s="25" t="str">
        <f t="shared" si="32"/>
        <v/>
      </c>
    </row>
    <row r="184" spans="1:15">
      <c r="A184">
        <v>3606</v>
      </c>
      <c r="B184" s="1">
        <v>2.81E-3</v>
      </c>
      <c r="C184" s="21">
        <f t="shared" si="33"/>
        <v>533</v>
      </c>
      <c r="D184" s="13">
        <f t="shared" si="24"/>
        <v>485.0281425891182</v>
      </c>
      <c r="G184" s="10" t="str">
        <f t="shared" si="25"/>
        <v/>
      </c>
      <c r="I184" s="5">
        <f t="shared" si="26"/>
        <v>179096.76974047488</v>
      </c>
      <c r="J184" s="1">
        <f t="shared" si="27"/>
        <v>0.44346545375785151</v>
      </c>
      <c r="K184" s="5">
        <f t="shared" si="28"/>
        <v>182281.58819146297</v>
      </c>
      <c r="L184" s="1">
        <f t="shared" si="29"/>
        <v>0.41824526857017807</v>
      </c>
      <c r="M184" s="5">
        <f t="shared" si="30"/>
        <v>258520</v>
      </c>
      <c r="N184" s="1" t="str">
        <f t="shared" si="31"/>
        <v/>
      </c>
      <c r="O184" s="25" t="str">
        <f t="shared" si="32"/>
        <v/>
      </c>
    </row>
    <row r="185" spans="1:15">
      <c r="A185">
        <v>3706</v>
      </c>
      <c r="B185" s="1">
        <v>2.8300000000000001E-3</v>
      </c>
      <c r="C185" s="21">
        <f t="shared" si="33"/>
        <v>533</v>
      </c>
      <c r="D185" s="13">
        <f t="shared" si="24"/>
        <v>488.48030018761727</v>
      </c>
      <c r="G185" s="10" t="str">
        <f t="shared" si="25"/>
        <v/>
      </c>
      <c r="I185" s="5">
        <f t="shared" si="26"/>
        <v>180371.47984538929</v>
      </c>
      <c r="J185" s="1">
        <f t="shared" si="27"/>
        <v>0.44346545375785151</v>
      </c>
      <c r="K185" s="5">
        <f t="shared" si="28"/>
        <v>183578.96604335951</v>
      </c>
      <c r="L185" s="1">
        <f t="shared" si="29"/>
        <v>0.41824526857017807</v>
      </c>
      <c r="M185" s="5">
        <f t="shared" si="30"/>
        <v>260360</v>
      </c>
      <c r="N185" s="1" t="str">
        <f t="shared" si="31"/>
        <v/>
      </c>
      <c r="O185" s="25" t="str">
        <f t="shared" si="32"/>
        <v/>
      </c>
    </row>
    <row r="186" spans="1:15">
      <c r="A186">
        <v>807</v>
      </c>
      <c r="B186" s="1">
        <v>3.14E-3</v>
      </c>
      <c r="C186" s="21">
        <f t="shared" si="33"/>
        <v>635</v>
      </c>
      <c r="D186" s="13">
        <f t="shared" si="24"/>
        <v>454.92913385826773</v>
      </c>
      <c r="E186" s="5">
        <v>200000</v>
      </c>
      <c r="F186" s="8">
        <v>43227</v>
      </c>
      <c r="G186" s="10">
        <f t="shared" si="25"/>
        <v>2018</v>
      </c>
      <c r="I186" s="5">
        <f t="shared" si="26"/>
        <v>200129.48647156268</v>
      </c>
      <c r="J186" s="1">
        <f t="shared" si="27"/>
        <v>0.44346545375785129</v>
      </c>
      <c r="K186" s="5">
        <f t="shared" si="28"/>
        <v>203688.3227477558</v>
      </c>
      <c r="L186" s="1">
        <f t="shared" si="29"/>
        <v>0.41824526857017785</v>
      </c>
      <c r="M186" s="5">
        <f t="shared" si="30"/>
        <v>288880</v>
      </c>
      <c r="N186" s="1">
        <f t="shared" si="31"/>
        <v>0.44439999999999991</v>
      </c>
      <c r="O186" s="25">
        <f t="shared" si="32"/>
        <v>0.44439999999999991</v>
      </c>
    </row>
    <row r="187" spans="1:15">
      <c r="A187">
        <v>907</v>
      </c>
      <c r="B187" s="1">
        <v>3.16E-3</v>
      </c>
      <c r="C187" s="21">
        <f t="shared" si="33"/>
        <v>635</v>
      </c>
      <c r="D187" s="13">
        <f t="shared" si="24"/>
        <v>457.82677165354329</v>
      </c>
      <c r="G187" s="10" t="str">
        <f t="shared" si="25"/>
        <v/>
      </c>
      <c r="I187" s="5">
        <f t="shared" si="26"/>
        <v>201404.19657647709</v>
      </c>
      <c r="J187" s="1">
        <f t="shared" si="27"/>
        <v>0.44346545375785151</v>
      </c>
      <c r="K187" s="5">
        <f t="shared" si="28"/>
        <v>204985.70059965234</v>
      </c>
      <c r="L187" s="1">
        <f t="shared" si="29"/>
        <v>0.41824526857017785</v>
      </c>
      <c r="M187" s="5">
        <f t="shared" si="30"/>
        <v>290720</v>
      </c>
      <c r="N187" s="1" t="str">
        <f t="shared" si="31"/>
        <v/>
      </c>
      <c r="O187" s="25" t="str">
        <f t="shared" si="32"/>
        <v/>
      </c>
    </row>
    <row r="188" spans="1:15">
      <c r="A188">
        <v>1007</v>
      </c>
      <c r="B188" s="1">
        <v>3.1800000000000001E-3</v>
      </c>
      <c r="C188" s="21">
        <f t="shared" si="33"/>
        <v>635</v>
      </c>
      <c r="D188" s="13">
        <f t="shared" si="24"/>
        <v>460.7244094488189</v>
      </c>
      <c r="G188" s="10" t="str">
        <f t="shared" si="25"/>
        <v/>
      </c>
      <c r="I188" s="5">
        <f t="shared" si="26"/>
        <v>202678.9066813915</v>
      </c>
      <c r="J188" s="1">
        <f t="shared" si="27"/>
        <v>0.44346545375785151</v>
      </c>
      <c r="K188" s="5">
        <f t="shared" si="28"/>
        <v>206283.07845154885</v>
      </c>
      <c r="L188" s="1">
        <f t="shared" si="29"/>
        <v>0.41824526857017807</v>
      </c>
      <c r="M188" s="5">
        <f t="shared" si="30"/>
        <v>292560</v>
      </c>
      <c r="N188" s="1" t="str">
        <f t="shared" si="31"/>
        <v/>
      </c>
      <c r="O188" s="25" t="str">
        <f t="shared" si="32"/>
        <v/>
      </c>
    </row>
    <row r="189" spans="1:15">
      <c r="A189">
        <v>1107</v>
      </c>
      <c r="B189" s="1">
        <v>3.2599999999999999E-3</v>
      </c>
      <c r="C189" s="21">
        <f t="shared" si="33"/>
        <v>635</v>
      </c>
      <c r="D189" s="13">
        <f t="shared" si="24"/>
        <v>472.31496062992125</v>
      </c>
      <c r="G189" s="10" t="str">
        <f t="shared" si="25"/>
        <v/>
      </c>
      <c r="I189" s="5">
        <f t="shared" si="26"/>
        <v>207777.74710104914</v>
      </c>
      <c r="J189" s="1">
        <f t="shared" si="27"/>
        <v>0.44346545375785151</v>
      </c>
      <c r="K189" s="5">
        <f t="shared" si="28"/>
        <v>211472.58985913498</v>
      </c>
      <c r="L189" s="1">
        <f t="shared" si="29"/>
        <v>0.41824526857017807</v>
      </c>
      <c r="M189" s="5">
        <f t="shared" si="30"/>
        <v>299920</v>
      </c>
      <c r="N189" s="1" t="str">
        <f t="shared" si="31"/>
        <v/>
      </c>
      <c r="O189" s="25" t="str">
        <f t="shared" si="32"/>
        <v/>
      </c>
    </row>
    <row r="190" spans="1:15">
      <c r="A190">
        <v>1207</v>
      </c>
      <c r="B190" s="1">
        <v>3.2699999999999999E-3</v>
      </c>
      <c r="C190" s="21">
        <f t="shared" ref="C190:C221" si="34">IF(RIGHT(A190,2)="01",630,
IF(RIGHT(A190,2)="02",670,
IF(RIGHT(A190,2)="03",580,
IF(RIGHT(A190,2)="04",506,
IF(RIGHT(A190,2)="05",587,
IF(RIGHT(A190,2)="06",533,
IF(RIGHT(A190,2)="07",635,
IF(RIGHT(A190,2)="08",525,
IF(RIGHT(A190,2)="09",583,
IF(RIGHT(A190,2)="10",685,0))))))))))</f>
        <v>635</v>
      </c>
      <c r="D190" s="13">
        <f t="shared" si="24"/>
        <v>473.76377952755905</v>
      </c>
      <c r="G190" s="10" t="str">
        <f t="shared" si="25"/>
        <v/>
      </c>
      <c r="I190" s="5">
        <f t="shared" si="26"/>
        <v>208415.10215350633</v>
      </c>
      <c r="J190" s="1">
        <f t="shared" si="27"/>
        <v>0.44346545375785151</v>
      </c>
      <c r="K190" s="5">
        <f t="shared" si="28"/>
        <v>212121.27878508324</v>
      </c>
      <c r="L190" s="1">
        <f t="shared" si="29"/>
        <v>0.41824526857017807</v>
      </c>
      <c r="M190" s="5">
        <f t="shared" si="30"/>
        <v>300840</v>
      </c>
      <c r="N190" s="1" t="str">
        <f t="shared" si="31"/>
        <v/>
      </c>
      <c r="O190" s="25" t="str">
        <f t="shared" si="32"/>
        <v/>
      </c>
    </row>
    <row r="191" spans="1:15">
      <c r="A191">
        <v>1307</v>
      </c>
      <c r="B191" s="1">
        <v>3.29E-3</v>
      </c>
      <c r="C191" s="21">
        <f t="shared" si="34"/>
        <v>635</v>
      </c>
      <c r="D191" s="13">
        <f t="shared" si="24"/>
        <v>476.66141732283467</v>
      </c>
      <c r="E191" s="5">
        <v>186500</v>
      </c>
      <c r="F191" s="8">
        <v>43215</v>
      </c>
      <c r="G191" s="10">
        <f t="shared" si="25"/>
        <v>2018</v>
      </c>
      <c r="I191" s="5">
        <f t="shared" si="26"/>
        <v>209689.81225842074</v>
      </c>
      <c r="J191" s="1">
        <f t="shared" si="27"/>
        <v>0.44346545375785151</v>
      </c>
      <c r="K191" s="5">
        <f t="shared" si="28"/>
        <v>213418.65663697978</v>
      </c>
      <c r="L191" s="1">
        <f t="shared" si="29"/>
        <v>0.41824526857017807</v>
      </c>
      <c r="M191" s="5">
        <f t="shared" si="30"/>
        <v>302680</v>
      </c>
      <c r="N191" s="1">
        <f t="shared" si="31"/>
        <v>0.62294906166219843</v>
      </c>
      <c r="O191" s="25">
        <f t="shared" si="32"/>
        <v>0.62294906166219843</v>
      </c>
    </row>
    <row r="192" spans="1:15">
      <c r="A192">
        <v>1407</v>
      </c>
      <c r="B192" s="1">
        <v>3.31E-3</v>
      </c>
      <c r="C192" s="21">
        <f t="shared" si="34"/>
        <v>635</v>
      </c>
      <c r="D192" s="13">
        <f t="shared" si="24"/>
        <v>479.55905511811022</v>
      </c>
      <c r="G192" s="10" t="str">
        <f t="shared" si="25"/>
        <v/>
      </c>
      <c r="I192" s="5">
        <f t="shared" si="26"/>
        <v>210964.52236333516</v>
      </c>
      <c r="J192" s="1">
        <f t="shared" si="27"/>
        <v>0.44346545375785151</v>
      </c>
      <c r="K192" s="5">
        <f t="shared" si="28"/>
        <v>214716.03448887632</v>
      </c>
      <c r="L192" s="1">
        <f t="shared" si="29"/>
        <v>0.41824526857017807</v>
      </c>
      <c r="M192" s="5">
        <f t="shared" si="30"/>
        <v>304520</v>
      </c>
      <c r="N192" s="1" t="str">
        <f t="shared" si="31"/>
        <v/>
      </c>
      <c r="O192" s="25" t="str">
        <f t="shared" si="32"/>
        <v/>
      </c>
    </row>
    <row r="193" spans="1:15">
      <c r="A193">
        <v>1507</v>
      </c>
      <c r="B193" s="1">
        <v>3.32E-3</v>
      </c>
      <c r="C193" s="21">
        <f t="shared" si="34"/>
        <v>635</v>
      </c>
      <c r="D193" s="13">
        <f t="shared" si="24"/>
        <v>481.00787401574803</v>
      </c>
      <c r="G193" s="10" t="str">
        <f t="shared" si="25"/>
        <v/>
      </c>
      <c r="I193" s="5">
        <f t="shared" si="26"/>
        <v>211601.87741579238</v>
      </c>
      <c r="J193" s="1">
        <f t="shared" si="27"/>
        <v>0.44346545375785151</v>
      </c>
      <c r="K193" s="5">
        <f t="shared" si="28"/>
        <v>215364.72341482458</v>
      </c>
      <c r="L193" s="1">
        <f t="shared" si="29"/>
        <v>0.41824526857017807</v>
      </c>
      <c r="M193" s="5">
        <f t="shared" si="30"/>
        <v>305440</v>
      </c>
      <c r="N193" s="1" t="str">
        <f t="shared" si="31"/>
        <v/>
      </c>
      <c r="O193" s="25" t="str">
        <f t="shared" si="32"/>
        <v/>
      </c>
    </row>
    <row r="194" spans="1:15">
      <c r="A194">
        <v>1607</v>
      </c>
      <c r="B194" s="1">
        <v>3.3400000000000001E-3</v>
      </c>
      <c r="C194" s="21">
        <f t="shared" si="34"/>
        <v>635</v>
      </c>
      <c r="D194" s="13">
        <f t="shared" ref="D194:D257" si="35">M194/C194</f>
        <v>483.90551181102364</v>
      </c>
      <c r="E194" s="5">
        <v>192500</v>
      </c>
      <c r="F194" s="8">
        <v>41719</v>
      </c>
      <c r="G194" s="10">
        <f t="shared" ref="G194:G257" si="36">IF(F194&lt;&gt;"",YEAR($F194),"")</f>
        <v>2014</v>
      </c>
      <c r="I194" s="5">
        <f t="shared" ref="I194:I257" si="37">$T$2*B194</f>
        <v>212876.58752070679</v>
      </c>
      <c r="J194" s="1">
        <f t="shared" ref="J194:J257" si="38">(M194/I194)-1</f>
        <v>0.44346545375785151</v>
      </c>
      <c r="K194" s="5">
        <f t="shared" ref="K194:K257" si="39">$T$3*B194</f>
        <v>216662.10126672112</v>
      </c>
      <c r="L194" s="1">
        <f t="shared" ref="L194:L257" si="40">(M194/K194)-1</f>
        <v>0.41824526857017807</v>
      </c>
      <c r="M194" s="5">
        <f t="shared" ref="M194:M257" si="41">$S$7*B194</f>
        <v>307280</v>
      </c>
      <c r="N194" s="1">
        <f t="shared" ref="N194:N257" si="42">IF(E194&lt;&gt;"",(M194/E194)-1,"")</f>
        <v>0.59625974025974027</v>
      </c>
      <c r="O194" s="25">
        <f t="shared" si="32"/>
        <v>9.8046449648608425E-2</v>
      </c>
    </row>
    <row r="195" spans="1:15">
      <c r="A195">
        <v>1707</v>
      </c>
      <c r="B195" s="1">
        <v>3.3500000000000001E-3</v>
      </c>
      <c r="C195" s="21">
        <f t="shared" si="34"/>
        <v>635</v>
      </c>
      <c r="D195" s="13">
        <f t="shared" si="35"/>
        <v>485.35433070866139</v>
      </c>
      <c r="G195" s="10" t="str">
        <f t="shared" si="36"/>
        <v/>
      </c>
      <c r="I195" s="5">
        <f t="shared" si="37"/>
        <v>213513.94257316401</v>
      </c>
      <c r="J195" s="1">
        <f t="shared" si="38"/>
        <v>0.44346545375785129</v>
      </c>
      <c r="K195" s="5">
        <f t="shared" si="39"/>
        <v>217310.7901926694</v>
      </c>
      <c r="L195" s="1">
        <f t="shared" si="40"/>
        <v>0.41824526857017785</v>
      </c>
      <c r="M195" s="5">
        <f t="shared" si="41"/>
        <v>308200</v>
      </c>
      <c r="N195" s="1" t="str">
        <f t="shared" si="42"/>
        <v/>
      </c>
      <c r="O195" s="25" t="str">
        <f t="shared" ref="O195:O258" si="43">IF(E195&lt;&gt;"",((M195/E195)^(1/(2019-G195)))-1,"")</f>
        <v/>
      </c>
    </row>
    <row r="196" spans="1:15">
      <c r="A196">
        <v>1807</v>
      </c>
      <c r="B196" s="1">
        <v>3.3700000000000002E-3</v>
      </c>
      <c r="C196" s="21">
        <f t="shared" si="34"/>
        <v>635</v>
      </c>
      <c r="D196" s="13">
        <f t="shared" si="35"/>
        <v>488.25196850393701</v>
      </c>
      <c r="G196" s="10" t="str">
        <f t="shared" si="36"/>
        <v/>
      </c>
      <c r="I196" s="5">
        <f t="shared" si="37"/>
        <v>214788.65267807842</v>
      </c>
      <c r="J196" s="1">
        <f t="shared" si="38"/>
        <v>0.44346545375785129</v>
      </c>
      <c r="K196" s="5">
        <f t="shared" si="39"/>
        <v>218608.16804456594</v>
      </c>
      <c r="L196" s="1">
        <f t="shared" si="40"/>
        <v>0.41824526857017785</v>
      </c>
      <c r="M196" s="5">
        <f t="shared" si="41"/>
        <v>310040</v>
      </c>
      <c r="N196" s="1" t="str">
        <f t="shared" si="42"/>
        <v/>
      </c>
      <c r="O196" s="25" t="str">
        <f t="shared" si="43"/>
        <v/>
      </c>
    </row>
    <row r="197" spans="1:15">
      <c r="A197">
        <v>1907</v>
      </c>
      <c r="B197" s="1">
        <v>3.3899999999999998E-3</v>
      </c>
      <c r="C197" s="21">
        <f t="shared" si="34"/>
        <v>635</v>
      </c>
      <c r="D197" s="13">
        <f t="shared" si="35"/>
        <v>491.14960629921262</v>
      </c>
      <c r="G197" s="10" t="str">
        <f t="shared" si="36"/>
        <v/>
      </c>
      <c r="I197" s="5">
        <f t="shared" si="37"/>
        <v>216063.3627829928</v>
      </c>
      <c r="J197" s="1">
        <f t="shared" si="38"/>
        <v>0.44346545375785151</v>
      </c>
      <c r="K197" s="5">
        <f t="shared" si="39"/>
        <v>219905.54589646246</v>
      </c>
      <c r="L197" s="1">
        <f t="shared" si="40"/>
        <v>0.41824526857017807</v>
      </c>
      <c r="M197" s="5">
        <f t="shared" si="41"/>
        <v>311880</v>
      </c>
      <c r="N197" s="1" t="str">
        <f t="shared" si="42"/>
        <v/>
      </c>
      <c r="O197" s="25" t="str">
        <f t="shared" si="43"/>
        <v/>
      </c>
    </row>
    <row r="198" spans="1:15">
      <c r="A198">
        <v>2007</v>
      </c>
      <c r="B198" s="1">
        <v>3.3999999999999998E-3</v>
      </c>
      <c r="C198" s="21">
        <f t="shared" si="34"/>
        <v>635</v>
      </c>
      <c r="D198" s="13">
        <f t="shared" si="35"/>
        <v>492.59842519685037</v>
      </c>
      <c r="G198" s="10" t="str">
        <f t="shared" si="36"/>
        <v/>
      </c>
      <c r="I198" s="5">
        <f t="shared" si="37"/>
        <v>216700.71783545002</v>
      </c>
      <c r="J198" s="1">
        <f t="shared" si="38"/>
        <v>0.44346545375785151</v>
      </c>
      <c r="K198" s="5">
        <f t="shared" si="39"/>
        <v>220554.23482241071</v>
      </c>
      <c r="L198" s="1">
        <f t="shared" si="40"/>
        <v>0.41824526857017807</v>
      </c>
      <c r="M198" s="5">
        <f t="shared" si="41"/>
        <v>312800</v>
      </c>
      <c r="N198" s="1" t="str">
        <f t="shared" si="42"/>
        <v/>
      </c>
      <c r="O198" s="25" t="str">
        <f t="shared" si="43"/>
        <v/>
      </c>
    </row>
    <row r="199" spans="1:15">
      <c r="A199">
        <v>2107</v>
      </c>
      <c r="B199" s="1">
        <v>3.4199999999999999E-3</v>
      </c>
      <c r="C199" s="21">
        <f t="shared" si="34"/>
        <v>635</v>
      </c>
      <c r="D199" s="13">
        <f t="shared" si="35"/>
        <v>495.49606299212599</v>
      </c>
      <c r="G199" s="10" t="str">
        <f t="shared" si="36"/>
        <v/>
      </c>
      <c r="I199" s="5">
        <f t="shared" si="37"/>
        <v>217975.42794036443</v>
      </c>
      <c r="J199" s="1">
        <f t="shared" si="38"/>
        <v>0.44346545375785151</v>
      </c>
      <c r="K199" s="5">
        <f t="shared" si="39"/>
        <v>221851.61267430725</v>
      </c>
      <c r="L199" s="1">
        <f t="shared" si="40"/>
        <v>0.41824526857017807</v>
      </c>
      <c r="M199" s="5">
        <f t="shared" si="41"/>
        <v>314640</v>
      </c>
      <c r="N199" s="1" t="str">
        <f t="shared" si="42"/>
        <v/>
      </c>
      <c r="O199" s="25" t="str">
        <f t="shared" si="43"/>
        <v/>
      </c>
    </row>
    <row r="200" spans="1:15">
      <c r="A200">
        <v>2207</v>
      </c>
      <c r="B200" s="1">
        <v>3.4299999999999999E-3</v>
      </c>
      <c r="C200" s="21">
        <f t="shared" si="34"/>
        <v>635</v>
      </c>
      <c r="D200" s="13">
        <f t="shared" si="35"/>
        <v>496.94488188976379</v>
      </c>
      <c r="G200" s="10" t="str">
        <f t="shared" si="36"/>
        <v/>
      </c>
      <c r="I200" s="5">
        <f t="shared" si="37"/>
        <v>218612.78299282162</v>
      </c>
      <c r="J200" s="1">
        <f t="shared" si="38"/>
        <v>0.44346545375785151</v>
      </c>
      <c r="K200" s="5">
        <f t="shared" si="39"/>
        <v>222500.30160025551</v>
      </c>
      <c r="L200" s="1">
        <f t="shared" si="40"/>
        <v>0.41824526857017807</v>
      </c>
      <c r="M200" s="5">
        <f t="shared" si="41"/>
        <v>315560</v>
      </c>
      <c r="N200" s="1" t="str">
        <f t="shared" si="42"/>
        <v/>
      </c>
      <c r="O200" s="25" t="str">
        <f t="shared" si="43"/>
        <v/>
      </c>
    </row>
    <row r="201" spans="1:15">
      <c r="A201">
        <v>2307</v>
      </c>
      <c r="B201" s="1">
        <v>3.4499999999999999E-3</v>
      </c>
      <c r="C201" s="21">
        <f t="shared" si="34"/>
        <v>635</v>
      </c>
      <c r="D201" s="13">
        <f t="shared" si="35"/>
        <v>499.84251968503935</v>
      </c>
      <c r="E201" s="5">
        <v>226000</v>
      </c>
      <c r="F201" s="8">
        <v>42032</v>
      </c>
      <c r="G201" s="10">
        <f t="shared" si="36"/>
        <v>2015</v>
      </c>
      <c r="I201" s="5">
        <f t="shared" si="37"/>
        <v>219887.49309773606</v>
      </c>
      <c r="J201" s="1">
        <f t="shared" si="38"/>
        <v>0.44346545375785129</v>
      </c>
      <c r="K201" s="5">
        <f t="shared" si="39"/>
        <v>223797.67945215205</v>
      </c>
      <c r="L201" s="1">
        <f t="shared" si="40"/>
        <v>0.41824526857017807</v>
      </c>
      <c r="M201" s="5">
        <f t="shared" si="41"/>
        <v>317400</v>
      </c>
      <c r="N201" s="1">
        <f t="shared" si="42"/>
        <v>0.40442477876106198</v>
      </c>
      <c r="O201" s="25">
        <f t="shared" si="43"/>
        <v>8.861576868882115E-2</v>
      </c>
    </row>
    <row r="202" spans="1:15">
      <c r="A202">
        <v>2407</v>
      </c>
      <c r="B202" s="1">
        <v>3.47E-3</v>
      </c>
      <c r="C202" s="21">
        <f t="shared" si="34"/>
        <v>635</v>
      </c>
      <c r="D202" s="13">
        <f t="shared" si="35"/>
        <v>502.74015748031496</v>
      </c>
      <c r="G202" s="10" t="str">
        <f t="shared" si="36"/>
        <v/>
      </c>
      <c r="I202" s="5">
        <f t="shared" si="37"/>
        <v>221162.20320265047</v>
      </c>
      <c r="J202" s="1">
        <f t="shared" si="38"/>
        <v>0.44346545375785129</v>
      </c>
      <c r="K202" s="5">
        <f t="shared" si="39"/>
        <v>225095.05730404859</v>
      </c>
      <c r="L202" s="1">
        <f t="shared" si="40"/>
        <v>0.41824526857017807</v>
      </c>
      <c r="M202" s="5">
        <f t="shared" si="41"/>
        <v>319240</v>
      </c>
      <c r="N202" s="1" t="str">
        <f t="shared" si="42"/>
        <v/>
      </c>
      <c r="O202" s="25" t="str">
        <f t="shared" si="43"/>
        <v/>
      </c>
    </row>
    <row r="203" spans="1:15">
      <c r="A203">
        <v>2507</v>
      </c>
      <c r="B203" s="1">
        <v>3.48E-3</v>
      </c>
      <c r="C203" s="21">
        <f t="shared" si="34"/>
        <v>635</v>
      </c>
      <c r="D203" s="13">
        <f t="shared" si="35"/>
        <v>504.18897637795277</v>
      </c>
      <c r="G203" s="10" t="str">
        <f t="shared" si="36"/>
        <v/>
      </c>
      <c r="I203" s="5">
        <f t="shared" si="37"/>
        <v>221799.55825510767</v>
      </c>
      <c r="J203" s="1">
        <f t="shared" si="38"/>
        <v>0.44346545375785151</v>
      </c>
      <c r="K203" s="5">
        <f t="shared" si="39"/>
        <v>225743.74622999685</v>
      </c>
      <c r="L203" s="1">
        <f t="shared" si="40"/>
        <v>0.41824526857017807</v>
      </c>
      <c r="M203" s="5">
        <f t="shared" si="41"/>
        <v>320160</v>
      </c>
      <c r="N203" s="1" t="str">
        <f t="shared" si="42"/>
        <v/>
      </c>
      <c r="O203" s="25" t="str">
        <f t="shared" si="43"/>
        <v/>
      </c>
    </row>
    <row r="204" spans="1:15">
      <c r="A204">
        <v>2607</v>
      </c>
      <c r="B204" s="1">
        <v>3.5000000000000001E-3</v>
      </c>
      <c r="C204" s="21">
        <f t="shared" si="34"/>
        <v>635</v>
      </c>
      <c r="D204" s="13">
        <f t="shared" si="35"/>
        <v>507.08661417322833</v>
      </c>
      <c r="G204" s="10" t="str">
        <f t="shared" si="36"/>
        <v/>
      </c>
      <c r="I204" s="5">
        <f t="shared" si="37"/>
        <v>223074.26836002208</v>
      </c>
      <c r="J204" s="1">
        <f t="shared" si="38"/>
        <v>0.44346545375785151</v>
      </c>
      <c r="K204" s="5">
        <f t="shared" si="39"/>
        <v>227041.12408189339</v>
      </c>
      <c r="L204" s="1">
        <f t="shared" si="40"/>
        <v>0.41824526857017807</v>
      </c>
      <c r="M204" s="5">
        <f t="shared" si="41"/>
        <v>322000</v>
      </c>
      <c r="N204" s="1" t="str">
        <f t="shared" si="42"/>
        <v/>
      </c>
      <c r="O204" s="25" t="str">
        <f t="shared" si="43"/>
        <v/>
      </c>
    </row>
    <row r="205" spans="1:15">
      <c r="A205">
        <v>2707</v>
      </c>
      <c r="B205" s="1">
        <v>3.5100000000000001E-3</v>
      </c>
      <c r="C205" s="21">
        <f t="shared" si="34"/>
        <v>635</v>
      </c>
      <c r="D205" s="13">
        <f t="shared" si="35"/>
        <v>508.53543307086613</v>
      </c>
      <c r="G205" s="10" t="str">
        <f t="shared" si="36"/>
        <v/>
      </c>
      <c r="I205" s="5">
        <f t="shared" si="37"/>
        <v>223711.6234124793</v>
      </c>
      <c r="J205" s="1">
        <f t="shared" si="38"/>
        <v>0.44346545375785129</v>
      </c>
      <c r="K205" s="5">
        <f t="shared" si="39"/>
        <v>227689.81300784167</v>
      </c>
      <c r="L205" s="1">
        <f t="shared" si="40"/>
        <v>0.41824526857017785</v>
      </c>
      <c r="M205" s="5">
        <f t="shared" si="41"/>
        <v>322920</v>
      </c>
      <c r="N205" s="1" t="str">
        <f t="shared" si="42"/>
        <v/>
      </c>
      <c r="O205" s="25" t="str">
        <f t="shared" si="43"/>
        <v/>
      </c>
    </row>
    <row r="206" spans="1:15">
      <c r="A206">
        <v>2807</v>
      </c>
      <c r="B206" s="1">
        <v>3.5300000000000002E-3</v>
      </c>
      <c r="C206" s="21">
        <f t="shared" si="34"/>
        <v>635</v>
      </c>
      <c r="D206" s="13">
        <f t="shared" si="35"/>
        <v>511.43307086614175</v>
      </c>
      <c r="G206" s="10" t="str">
        <f t="shared" si="36"/>
        <v/>
      </c>
      <c r="I206" s="5">
        <f t="shared" si="37"/>
        <v>224986.33351739371</v>
      </c>
      <c r="J206" s="1">
        <f t="shared" si="38"/>
        <v>0.44346545375785129</v>
      </c>
      <c r="K206" s="5">
        <f t="shared" si="39"/>
        <v>228987.19085973821</v>
      </c>
      <c r="L206" s="1">
        <f t="shared" si="40"/>
        <v>0.41824526857017785</v>
      </c>
      <c r="M206" s="5">
        <f t="shared" si="41"/>
        <v>324760</v>
      </c>
      <c r="N206" s="1" t="str">
        <f t="shared" si="42"/>
        <v/>
      </c>
      <c r="O206" s="25" t="str">
        <f t="shared" si="43"/>
        <v/>
      </c>
    </row>
    <row r="207" spans="1:15">
      <c r="A207">
        <v>2907</v>
      </c>
      <c r="B207" s="1">
        <v>3.5500000000000002E-3</v>
      </c>
      <c r="C207" s="21">
        <f t="shared" si="34"/>
        <v>635</v>
      </c>
      <c r="D207" s="13">
        <f t="shared" si="35"/>
        <v>514.33070866141736</v>
      </c>
      <c r="G207" s="10" t="str">
        <f t="shared" si="36"/>
        <v/>
      </c>
      <c r="I207" s="5">
        <f t="shared" si="37"/>
        <v>226261.04362230812</v>
      </c>
      <c r="J207" s="1">
        <f t="shared" si="38"/>
        <v>0.44346545375785129</v>
      </c>
      <c r="K207" s="5">
        <f t="shared" si="39"/>
        <v>230284.56871163473</v>
      </c>
      <c r="L207" s="1">
        <f t="shared" si="40"/>
        <v>0.41824526857017807</v>
      </c>
      <c r="M207" s="5">
        <f t="shared" si="41"/>
        <v>326600</v>
      </c>
      <c r="N207" s="1" t="str">
        <f t="shared" si="42"/>
        <v/>
      </c>
      <c r="O207" s="25" t="str">
        <f t="shared" si="43"/>
        <v/>
      </c>
    </row>
    <row r="208" spans="1:15">
      <c r="A208">
        <v>3007</v>
      </c>
      <c r="B208" s="1">
        <v>3.5599999999999998E-3</v>
      </c>
      <c r="C208" s="21">
        <f t="shared" si="34"/>
        <v>635</v>
      </c>
      <c r="D208" s="13">
        <f t="shared" si="35"/>
        <v>515.77952755905517</v>
      </c>
      <c r="G208" s="10" t="str">
        <f t="shared" si="36"/>
        <v/>
      </c>
      <c r="I208" s="5">
        <f t="shared" si="37"/>
        <v>226898.39867476531</v>
      </c>
      <c r="J208" s="1">
        <f t="shared" si="38"/>
        <v>0.44346545375785151</v>
      </c>
      <c r="K208" s="5">
        <f t="shared" si="39"/>
        <v>230933.25763758298</v>
      </c>
      <c r="L208" s="1">
        <f t="shared" si="40"/>
        <v>0.41824526857017807</v>
      </c>
      <c r="M208" s="5">
        <f t="shared" si="41"/>
        <v>327520</v>
      </c>
      <c r="N208" s="1" t="str">
        <f t="shared" si="42"/>
        <v/>
      </c>
      <c r="O208" s="25" t="str">
        <f t="shared" si="43"/>
        <v/>
      </c>
    </row>
    <row r="209" spans="1:15">
      <c r="A209">
        <v>3107</v>
      </c>
      <c r="B209" s="1">
        <v>3.5799999999999998E-3</v>
      </c>
      <c r="C209" s="21">
        <f t="shared" si="34"/>
        <v>635</v>
      </c>
      <c r="D209" s="13">
        <f t="shared" si="35"/>
        <v>518.67716535433067</v>
      </c>
      <c r="G209" s="10" t="str">
        <f t="shared" si="36"/>
        <v/>
      </c>
      <c r="I209" s="5">
        <f t="shared" si="37"/>
        <v>228173.10877967972</v>
      </c>
      <c r="J209" s="1">
        <f t="shared" si="38"/>
        <v>0.44346545375785151</v>
      </c>
      <c r="K209" s="5">
        <f t="shared" si="39"/>
        <v>232230.63548947952</v>
      </c>
      <c r="L209" s="1">
        <f t="shared" si="40"/>
        <v>0.41824526857017807</v>
      </c>
      <c r="M209" s="5">
        <f t="shared" si="41"/>
        <v>329360</v>
      </c>
      <c r="N209" s="1" t="str">
        <f t="shared" si="42"/>
        <v/>
      </c>
      <c r="O209" s="25" t="str">
        <f t="shared" si="43"/>
        <v/>
      </c>
    </row>
    <row r="210" spans="1:15">
      <c r="A210">
        <v>3207</v>
      </c>
      <c r="B210" s="1">
        <v>3.5999999999999999E-3</v>
      </c>
      <c r="C210" s="21">
        <f t="shared" si="34"/>
        <v>635</v>
      </c>
      <c r="D210" s="13">
        <f t="shared" si="35"/>
        <v>521.57480314960628</v>
      </c>
      <c r="G210" s="10" t="str">
        <f t="shared" si="36"/>
        <v/>
      </c>
      <c r="I210" s="5">
        <f t="shared" si="37"/>
        <v>229447.81888459413</v>
      </c>
      <c r="J210" s="1">
        <f t="shared" si="38"/>
        <v>0.44346545375785151</v>
      </c>
      <c r="K210" s="5">
        <f t="shared" si="39"/>
        <v>233528.01334137606</v>
      </c>
      <c r="L210" s="1">
        <f t="shared" si="40"/>
        <v>0.41824526857017807</v>
      </c>
      <c r="M210" s="5">
        <f t="shared" si="41"/>
        <v>331200</v>
      </c>
      <c r="N210" s="1" t="str">
        <f t="shared" si="42"/>
        <v/>
      </c>
      <c r="O210" s="25" t="str">
        <f t="shared" si="43"/>
        <v/>
      </c>
    </row>
    <row r="211" spans="1:15">
      <c r="A211">
        <v>3307</v>
      </c>
      <c r="B211" s="1">
        <v>3.6099999999999999E-3</v>
      </c>
      <c r="C211" s="21">
        <f t="shared" si="34"/>
        <v>635</v>
      </c>
      <c r="D211" s="13">
        <f t="shared" si="35"/>
        <v>523.02362204724409</v>
      </c>
      <c r="G211" s="10" t="str">
        <f t="shared" si="36"/>
        <v/>
      </c>
      <c r="I211" s="5">
        <f t="shared" si="37"/>
        <v>230085.17393705135</v>
      </c>
      <c r="J211" s="1">
        <f t="shared" si="38"/>
        <v>0.44346545375785151</v>
      </c>
      <c r="K211" s="5">
        <f t="shared" si="39"/>
        <v>234176.70226732432</v>
      </c>
      <c r="L211" s="1">
        <f t="shared" si="40"/>
        <v>0.41824526857017807</v>
      </c>
      <c r="M211" s="5">
        <f t="shared" si="41"/>
        <v>332120</v>
      </c>
      <c r="N211" s="1" t="str">
        <f t="shared" si="42"/>
        <v/>
      </c>
      <c r="O211" s="25" t="str">
        <f t="shared" si="43"/>
        <v/>
      </c>
    </row>
    <row r="212" spans="1:15">
      <c r="A212">
        <v>3407</v>
      </c>
      <c r="B212" s="1">
        <v>3.63E-3</v>
      </c>
      <c r="C212" s="21">
        <f t="shared" si="34"/>
        <v>635</v>
      </c>
      <c r="D212" s="13">
        <f t="shared" si="35"/>
        <v>525.9212598425197</v>
      </c>
      <c r="G212" s="10" t="str">
        <f t="shared" si="36"/>
        <v/>
      </c>
      <c r="I212" s="5">
        <f t="shared" si="37"/>
        <v>231359.88404196576</v>
      </c>
      <c r="J212" s="1">
        <f t="shared" si="38"/>
        <v>0.44346545375785151</v>
      </c>
      <c r="K212" s="5">
        <f t="shared" si="39"/>
        <v>235474.08011922086</v>
      </c>
      <c r="L212" s="1">
        <f t="shared" si="40"/>
        <v>0.41824526857017807</v>
      </c>
      <c r="M212" s="5">
        <f t="shared" si="41"/>
        <v>333960</v>
      </c>
      <c r="N212" s="1" t="str">
        <f t="shared" si="42"/>
        <v/>
      </c>
      <c r="O212" s="25" t="str">
        <f t="shared" si="43"/>
        <v/>
      </c>
    </row>
    <row r="213" spans="1:15">
      <c r="A213">
        <v>3507</v>
      </c>
      <c r="B213" s="1">
        <v>3.64E-3</v>
      </c>
      <c r="C213" s="21">
        <f t="shared" si="34"/>
        <v>635</v>
      </c>
      <c r="D213" s="13">
        <f t="shared" si="35"/>
        <v>527.37007874015751</v>
      </c>
      <c r="G213" s="10" t="str">
        <f t="shared" si="36"/>
        <v/>
      </c>
      <c r="I213" s="5">
        <f t="shared" si="37"/>
        <v>231997.23909442296</v>
      </c>
      <c r="J213" s="1">
        <f t="shared" si="38"/>
        <v>0.44346545375785151</v>
      </c>
      <c r="K213" s="5">
        <f t="shared" si="39"/>
        <v>236122.76904516912</v>
      </c>
      <c r="L213" s="1">
        <f t="shared" si="40"/>
        <v>0.41824526857017807</v>
      </c>
      <c r="M213" s="5">
        <f t="shared" si="41"/>
        <v>334880</v>
      </c>
      <c r="N213" s="1" t="str">
        <f t="shared" si="42"/>
        <v/>
      </c>
      <c r="O213" s="25" t="str">
        <f t="shared" si="43"/>
        <v/>
      </c>
    </row>
    <row r="214" spans="1:15">
      <c r="A214">
        <v>3607</v>
      </c>
      <c r="B214" s="1">
        <v>3.6600000000000001E-3</v>
      </c>
      <c r="C214" s="21">
        <f t="shared" si="34"/>
        <v>635</v>
      </c>
      <c r="D214" s="13">
        <f t="shared" si="35"/>
        <v>530.26771653543312</v>
      </c>
      <c r="E214" s="5">
        <v>248000</v>
      </c>
      <c r="F214" s="8">
        <v>43522</v>
      </c>
      <c r="G214" s="10">
        <f t="shared" si="36"/>
        <v>2019</v>
      </c>
      <c r="H214" s="10" t="s">
        <v>21</v>
      </c>
      <c r="I214" s="5">
        <f t="shared" si="37"/>
        <v>233271.9491993374</v>
      </c>
      <c r="J214" s="1">
        <f t="shared" si="38"/>
        <v>0.44346545375785129</v>
      </c>
      <c r="K214" s="5">
        <f t="shared" si="39"/>
        <v>237420.14689706566</v>
      </c>
      <c r="L214" s="1">
        <f t="shared" si="40"/>
        <v>0.41824526857017807</v>
      </c>
      <c r="M214" s="5">
        <f t="shared" si="41"/>
        <v>336720</v>
      </c>
      <c r="N214" s="1">
        <f t="shared" si="42"/>
        <v>0.3577419354838709</v>
      </c>
      <c r="O214" s="25" t="e">
        <f t="shared" si="43"/>
        <v>#DIV/0!</v>
      </c>
    </row>
    <row r="215" spans="1:15">
      <c r="A215">
        <v>3707</v>
      </c>
      <c r="B215" s="1">
        <v>3.6800000000000001E-3</v>
      </c>
      <c r="C215" s="21">
        <f t="shared" si="34"/>
        <v>635</v>
      </c>
      <c r="D215" s="13">
        <f t="shared" si="35"/>
        <v>533.16535433070862</v>
      </c>
      <c r="G215" s="10" t="str">
        <f t="shared" si="36"/>
        <v/>
      </c>
      <c r="I215" s="5">
        <f t="shared" si="37"/>
        <v>234546.65930425181</v>
      </c>
      <c r="J215" s="1">
        <f t="shared" si="38"/>
        <v>0.44346545375785129</v>
      </c>
      <c r="K215" s="5">
        <f t="shared" si="39"/>
        <v>238717.5247489622</v>
      </c>
      <c r="L215" s="1">
        <f t="shared" si="40"/>
        <v>0.41824526857017807</v>
      </c>
      <c r="M215" s="5">
        <f t="shared" si="41"/>
        <v>338560</v>
      </c>
      <c r="N215" s="1" t="str">
        <f t="shared" si="42"/>
        <v/>
      </c>
      <c r="O215" s="25" t="str">
        <f t="shared" si="43"/>
        <v/>
      </c>
    </row>
    <row r="216" spans="1:15">
      <c r="A216">
        <v>808</v>
      </c>
      <c r="B216" s="1">
        <v>2.6199999999999999E-3</v>
      </c>
      <c r="C216" s="21">
        <f t="shared" si="34"/>
        <v>525</v>
      </c>
      <c r="D216" s="13">
        <f t="shared" si="35"/>
        <v>459.12380952380954</v>
      </c>
      <c r="G216" s="10" t="str">
        <f t="shared" si="36"/>
        <v/>
      </c>
      <c r="I216" s="5">
        <f t="shared" si="37"/>
        <v>166987.02374378796</v>
      </c>
      <c r="J216" s="1">
        <f t="shared" si="38"/>
        <v>0.44346545375785151</v>
      </c>
      <c r="K216" s="5">
        <f t="shared" si="39"/>
        <v>169956.49859844591</v>
      </c>
      <c r="L216" s="1">
        <f t="shared" si="40"/>
        <v>0.41824526857017807</v>
      </c>
      <c r="M216" s="5">
        <f t="shared" si="41"/>
        <v>241040</v>
      </c>
      <c r="N216" s="1" t="str">
        <f t="shared" si="42"/>
        <v/>
      </c>
      <c r="O216" s="25" t="str">
        <f t="shared" si="43"/>
        <v/>
      </c>
    </row>
    <row r="217" spans="1:15">
      <c r="A217">
        <v>908</v>
      </c>
      <c r="B217" s="1">
        <v>2.63E-3</v>
      </c>
      <c r="C217" s="21">
        <f t="shared" si="34"/>
        <v>525</v>
      </c>
      <c r="D217" s="13">
        <f t="shared" si="35"/>
        <v>460.87619047619046</v>
      </c>
      <c r="G217" s="10" t="str">
        <f t="shared" si="36"/>
        <v/>
      </c>
      <c r="I217" s="5">
        <f t="shared" si="37"/>
        <v>167624.37879624518</v>
      </c>
      <c r="J217" s="1">
        <f t="shared" si="38"/>
        <v>0.44346545375785129</v>
      </c>
      <c r="K217" s="5">
        <f t="shared" si="39"/>
        <v>170605.18752439416</v>
      </c>
      <c r="L217" s="1">
        <f t="shared" si="40"/>
        <v>0.41824526857017807</v>
      </c>
      <c r="M217" s="5">
        <f t="shared" si="41"/>
        <v>241960</v>
      </c>
      <c r="N217" s="1" t="str">
        <f t="shared" si="42"/>
        <v/>
      </c>
      <c r="O217" s="25" t="str">
        <f t="shared" si="43"/>
        <v/>
      </c>
    </row>
    <row r="218" spans="1:15">
      <c r="A218">
        <v>1008</v>
      </c>
      <c r="B218" s="1">
        <v>2.65E-3</v>
      </c>
      <c r="C218" s="21">
        <f t="shared" si="34"/>
        <v>525</v>
      </c>
      <c r="D218" s="13">
        <f t="shared" si="35"/>
        <v>464.38095238095241</v>
      </c>
      <c r="G218" s="10" t="str">
        <f t="shared" si="36"/>
        <v/>
      </c>
      <c r="I218" s="5">
        <f t="shared" si="37"/>
        <v>168899.08890115959</v>
      </c>
      <c r="J218" s="1">
        <f t="shared" si="38"/>
        <v>0.44346545375785129</v>
      </c>
      <c r="K218" s="5">
        <f t="shared" si="39"/>
        <v>171902.5653762907</v>
      </c>
      <c r="L218" s="1">
        <f t="shared" si="40"/>
        <v>0.41824526857017807</v>
      </c>
      <c r="M218" s="5">
        <f t="shared" si="41"/>
        <v>243800</v>
      </c>
      <c r="N218" s="1" t="str">
        <f t="shared" si="42"/>
        <v/>
      </c>
      <c r="O218" s="25" t="str">
        <f t="shared" si="43"/>
        <v/>
      </c>
    </row>
    <row r="219" spans="1:15">
      <c r="A219">
        <v>1108</v>
      </c>
      <c r="B219" s="1">
        <v>2.7000000000000001E-3</v>
      </c>
      <c r="C219" s="21">
        <f t="shared" si="34"/>
        <v>525</v>
      </c>
      <c r="D219" s="13">
        <f t="shared" si="35"/>
        <v>473.14285714285717</v>
      </c>
      <c r="E219" s="5">
        <v>201000</v>
      </c>
      <c r="F219" s="8">
        <v>43270</v>
      </c>
      <c r="G219" s="10">
        <f t="shared" si="36"/>
        <v>2018</v>
      </c>
      <c r="I219" s="5">
        <f t="shared" si="37"/>
        <v>172085.86416344563</v>
      </c>
      <c r="J219" s="1">
        <f t="shared" si="38"/>
        <v>0.44346545375785129</v>
      </c>
      <c r="K219" s="5">
        <f t="shared" si="39"/>
        <v>175146.01000603204</v>
      </c>
      <c r="L219" s="1">
        <f t="shared" si="40"/>
        <v>0.41824526857017807</v>
      </c>
      <c r="M219" s="5">
        <f t="shared" si="41"/>
        <v>248400</v>
      </c>
      <c r="N219" s="1">
        <f t="shared" si="42"/>
        <v>0.23582089552238816</v>
      </c>
      <c r="O219" s="25">
        <f t="shared" si="43"/>
        <v>0.23582089552238816</v>
      </c>
    </row>
    <row r="220" spans="1:15">
      <c r="A220">
        <v>1208</v>
      </c>
      <c r="B220" s="1">
        <v>2.7200000000000002E-3</v>
      </c>
      <c r="C220" s="21">
        <f t="shared" si="34"/>
        <v>525</v>
      </c>
      <c r="D220" s="13">
        <f t="shared" si="35"/>
        <v>476.64761904761912</v>
      </c>
      <c r="G220" s="10" t="str">
        <f t="shared" si="36"/>
        <v/>
      </c>
      <c r="I220" s="5">
        <f t="shared" si="37"/>
        <v>173360.57426836004</v>
      </c>
      <c r="J220" s="1">
        <f t="shared" si="38"/>
        <v>0.44346545375785151</v>
      </c>
      <c r="K220" s="5">
        <f t="shared" si="39"/>
        <v>176443.38785792858</v>
      </c>
      <c r="L220" s="1">
        <f t="shared" si="40"/>
        <v>0.41824526857017807</v>
      </c>
      <c r="M220" s="5">
        <f t="shared" si="41"/>
        <v>250240.00000000003</v>
      </c>
      <c r="N220" s="1" t="str">
        <f t="shared" si="42"/>
        <v/>
      </c>
      <c r="O220" s="25" t="str">
        <f t="shared" si="43"/>
        <v/>
      </c>
    </row>
    <row r="221" spans="1:15">
      <c r="A221">
        <v>1308</v>
      </c>
      <c r="B221" s="1">
        <v>2.7299999999999998E-3</v>
      </c>
      <c r="C221" s="21">
        <f t="shared" si="34"/>
        <v>525</v>
      </c>
      <c r="D221" s="13">
        <f t="shared" si="35"/>
        <v>478.39999999999992</v>
      </c>
      <c r="G221" s="10" t="str">
        <f t="shared" si="36"/>
        <v/>
      </c>
      <c r="I221" s="5">
        <f t="shared" si="37"/>
        <v>173997.9293208172</v>
      </c>
      <c r="J221" s="1">
        <f t="shared" si="38"/>
        <v>0.44346545375785151</v>
      </c>
      <c r="K221" s="5">
        <f t="shared" si="39"/>
        <v>177092.07678387684</v>
      </c>
      <c r="L221" s="1">
        <f t="shared" si="40"/>
        <v>0.41824526857017785</v>
      </c>
      <c r="M221" s="5">
        <f t="shared" si="41"/>
        <v>251159.99999999997</v>
      </c>
      <c r="N221" s="1" t="str">
        <f t="shared" si="42"/>
        <v/>
      </c>
      <c r="O221" s="25" t="str">
        <f t="shared" si="43"/>
        <v/>
      </c>
    </row>
    <row r="222" spans="1:15">
      <c r="A222">
        <v>1408</v>
      </c>
      <c r="B222" s="1">
        <v>2.7399999999999998E-3</v>
      </c>
      <c r="C222" s="21">
        <f t="shared" ref="C222:C253" si="44">IF(RIGHT(A222,2)="01",630,
IF(RIGHT(A222,2)="02",670,
IF(RIGHT(A222,2)="03",580,
IF(RIGHT(A222,2)="04",506,
IF(RIGHT(A222,2)="05",587,
IF(RIGHT(A222,2)="06",533,
IF(RIGHT(A222,2)="07",635,
IF(RIGHT(A222,2)="08",525,
IF(RIGHT(A222,2)="09",583,
IF(RIGHT(A222,2)="10",685,0))))))))))</f>
        <v>525</v>
      </c>
      <c r="D222" s="13">
        <f t="shared" si="35"/>
        <v>480.15238095238089</v>
      </c>
      <c r="G222" s="10" t="str">
        <f t="shared" si="36"/>
        <v/>
      </c>
      <c r="I222" s="5">
        <f t="shared" si="37"/>
        <v>174635.28437327442</v>
      </c>
      <c r="J222" s="1">
        <f t="shared" si="38"/>
        <v>0.44346545375785129</v>
      </c>
      <c r="K222" s="5">
        <f t="shared" si="39"/>
        <v>177740.76570982509</v>
      </c>
      <c r="L222" s="1">
        <f t="shared" si="40"/>
        <v>0.41824526857017807</v>
      </c>
      <c r="M222" s="5">
        <f t="shared" si="41"/>
        <v>252079.99999999997</v>
      </c>
      <c r="N222" s="1" t="str">
        <f t="shared" si="42"/>
        <v/>
      </c>
      <c r="O222" s="25" t="str">
        <f t="shared" si="43"/>
        <v/>
      </c>
    </row>
    <row r="223" spans="1:15">
      <c r="A223">
        <v>1508</v>
      </c>
      <c r="B223" s="1">
        <v>2.7599999999999999E-3</v>
      </c>
      <c r="C223" s="21">
        <f t="shared" si="44"/>
        <v>525</v>
      </c>
      <c r="D223" s="13">
        <f t="shared" si="35"/>
        <v>483.65714285714284</v>
      </c>
      <c r="E223" s="5">
        <v>223000</v>
      </c>
      <c r="F223" s="8">
        <v>43349</v>
      </c>
      <c r="G223" s="10">
        <f t="shared" si="36"/>
        <v>2018</v>
      </c>
      <c r="I223" s="5">
        <f t="shared" si="37"/>
        <v>175909.99447818883</v>
      </c>
      <c r="J223" s="1">
        <f t="shared" si="38"/>
        <v>0.44346545375785151</v>
      </c>
      <c r="K223" s="5">
        <f t="shared" si="39"/>
        <v>179038.14356172163</v>
      </c>
      <c r="L223" s="1">
        <f t="shared" si="40"/>
        <v>0.41824526857017807</v>
      </c>
      <c r="M223" s="5">
        <f t="shared" si="41"/>
        <v>253920</v>
      </c>
      <c r="N223" s="1">
        <f t="shared" si="42"/>
        <v>0.13865470852017947</v>
      </c>
      <c r="O223" s="25">
        <f t="shared" si="43"/>
        <v>0.13865470852017947</v>
      </c>
    </row>
    <row r="224" spans="1:15">
      <c r="A224">
        <v>1608</v>
      </c>
      <c r="B224" s="1">
        <v>2.7699999999999999E-3</v>
      </c>
      <c r="C224" s="21">
        <f t="shared" si="44"/>
        <v>525</v>
      </c>
      <c r="D224" s="13">
        <f t="shared" si="35"/>
        <v>485.40952380952382</v>
      </c>
      <c r="E224" s="5">
        <v>180000</v>
      </c>
      <c r="F224" s="8">
        <v>43112</v>
      </c>
      <c r="G224" s="10">
        <f t="shared" si="36"/>
        <v>2018</v>
      </c>
      <c r="I224" s="5">
        <f t="shared" si="37"/>
        <v>176547.34953064605</v>
      </c>
      <c r="J224" s="1">
        <f t="shared" si="38"/>
        <v>0.44346545375785151</v>
      </c>
      <c r="K224" s="5">
        <f t="shared" si="39"/>
        <v>179686.83248766992</v>
      </c>
      <c r="L224" s="1">
        <f t="shared" si="40"/>
        <v>0.41824526857017785</v>
      </c>
      <c r="M224" s="5">
        <f t="shared" si="41"/>
        <v>254840</v>
      </c>
      <c r="N224" s="1">
        <f t="shared" si="42"/>
        <v>0.4157777777777778</v>
      </c>
      <c r="O224" s="25">
        <f t="shared" si="43"/>
        <v>0.4157777777777778</v>
      </c>
    </row>
    <row r="225" spans="1:15">
      <c r="A225">
        <v>1708</v>
      </c>
      <c r="B225" s="1">
        <v>2.7799999999999999E-3</v>
      </c>
      <c r="C225" s="21">
        <f t="shared" si="44"/>
        <v>525</v>
      </c>
      <c r="D225" s="13">
        <f t="shared" si="35"/>
        <v>487.16190476190474</v>
      </c>
      <c r="E225" s="5">
        <v>170000</v>
      </c>
      <c r="F225" s="8">
        <v>43474</v>
      </c>
      <c r="G225" s="10">
        <f t="shared" si="36"/>
        <v>2019</v>
      </c>
      <c r="I225" s="5">
        <f t="shared" si="37"/>
        <v>177184.70458310324</v>
      </c>
      <c r="J225" s="1">
        <f t="shared" si="38"/>
        <v>0.44346545375785151</v>
      </c>
      <c r="K225" s="5">
        <f t="shared" si="39"/>
        <v>180335.52141361817</v>
      </c>
      <c r="L225" s="1">
        <f t="shared" si="40"/>
        <v>0.41824526857017807</v>
      </c>
      <c r="M225" s="5">
        <f t="shared" si="41"/>
        <v>255760</v>
      </c>
      <c r="N225" s="1">
        <f t="shared" si="42"/>
        <v>0.50447058823529423</v>
      </c>
      <c r="O225" s="25" t="e">
        <f t="shared" si="43"/>
        <v>#DIV/0!</v>
      </c>
    </row>
    <row r="226" spans="1:15">
      <c r="A226">
        <v>1808</v>
      </c>
      <c r="B226" s="1">
        <v>2.8E-3</v>
      </c>
      <c r="C226" s="21">
        <f t="shared" si="44"/>
        <v>525</v>
      </c>
      <c r="D226" s="13">
        <f t="shared" si="35"/>
        <v>490.66666666666669</v>
      </c>
      <c r="E226" s="5">
        <v>203000</v>
      </c>
      <c r="F226" s="8">
        <v>42948</v>
      </c>
      <c r="G226" s="10">
        <f t="shared" si="36"/>
        <v>2017</v>
      </c>
      <c r="I226" s="5">
        <f t="shared" si="37"/>
        <v>178459.41468801766</v>
      </c>
      <c r="J226" s="1">
        <f t="shared" si="38"/>
        <v>0.44346545375785151</v>
      </c>
      <c r="K226" s="5">
        <f t="shared" si="39"/>
        <v>181632.89926551472</v>
      </c>
      <c r="L226" s="1">
        <f t="shared" si="40"/>
        <v>0.41824526857017807</v>
      </c>
      <c r="M226" s="5">
        <f t="shared" si="41"/>
        <v>257600</v>
      </c>
      <c r="N226" s="1">
        <f t="shared" si="42"/>
        <v>0.2689655172413794</v>
      </c>
      <c r="O226" s="25">
        <f t="shared" si="43"/>
        <v>0.12648369595009212</v>
      </c>
    </row>
    <row r="227" spans="1:15">
      <c r="A227">
        <v>1908</v>
      </c>
      <c r="B227" s="1">
        <v>2.81E-3</v>
      </c>
      <c r="C227" s="21">
        <f t="shared" si="44"/>
        <v>525</v>
      </c>
      <c r="D227" s="13">
        <f t="shared" si="35"/>
        <v>492.4190476190476</v>
      </c>
      <c r="G227" s="10" t="str">
        <f t="shared" si="36"/>
        <v/>
      </c>
      <c r="I227" s="5">
        <f t="shared" si="37"/>
        <v>179096.76974047488</v>
      </c>
      <c r="J227" s="1">
        <f t="shared" si="38"/>
        <v>0.44346545375785151</v>
      </c>
      <c r="K227" s="5">
        <f t="shared" si="39"/>
        <v>182281.58819146297</v>
      </c>
      <c r="L227" s="1">
        <f t="shared" si="40"/>
        <v>0.41824526857017807</v>
      </c>
      <c r="M227" s="5">
        <f t="shared" si="41"/>
        <v>258520</v>
      </c>
      <c r="N227" s="1" t="str">
        <f t="shared" si="42"/>
        <v/>
      </c>
      <c r="O227" s="25" t="str">
        <f t="shared" si="43"/>
        <v/>
      </c>
    </row>
    <row r="228" spans="1:15">
      <c r="A228">
        <v>2008</v>
      </c>
      <c r="B228" s="1">
        <v>2.82E-3</v>
      </c>
      <c r="C228" s="21">
        <f t="shared" si="44"/>
        <v>525</v>
      </c>
      <c r="D228" s="13">
        <f t="shared" si="35"/>
        <v>494.17142857142858</v>
      </c>
      <c r="G228" s="10" t="str">
        <f t="shared" si="36"/>
        <v/>
      </c>
      <c r="I228" s="5">
        <f t="shared" si="37"/>
        <v>179734.12479293207</v>
      </c>
      <c r="J228" s="1">
        <f t="shared" si="38"/>
        <v>0.44346545375785151</v>
      </c>
      <c r="K228" s="5">
        <f t="shared" si="39"/>
        <v>182930.27711741126</v>
      </c>
      <c r="L228" s="1">
        <f t="shared" si="40"/>
        <v>0.41824526857017785</v>
      </c>
      <c r="M228" s="5">
        <f t="shared" si="41"/>
        <v>259440</v>
      </c>
      <c r="N228" s="1" t="str">
        <f t="shared" si="42"/>
        <v/>
      </c>
      <c r="O228" s="25" t="str">
        <f t="shared" si="43"/>
        <v/>
      </c>
    </row>
    <row r="229" spans="1:15">
      <c r="A229">
        <v>2108</v>
      </c>
      <c r="B229" s="1">
        <v>2.8400000000000001E-3</v>
      </c>
      <c r="C229" s="21">
        <f t="shared" si="44"/>
        <v>525</v>
      </c>
      <c r="D229" s="13">
        <f t="shared" si="35"/>
        <v>497.67619047619047</v>
      </c>
      <c r="G229" s="10" t="str">
        <f t="shared" si="36"/>
        <v/>
      </c>
      <c r="I229" s="5">
        <f t="shared" si="37"/>
        <v>181008.83489784651</v>
      </c>
      <c r="J229" s="1">
        <f t="shared" si="38"/>
        <v>0.44346545375785129</v>
      </c>
      <c r="K229" s="5">
        <f t="shared" si="39"/>
        <v>184227.6549693078</v>
      </c>
      <c r="L229" s="1">
        <f t="shared" si="40"/>
        <v>0.41824526857017785</v>
      </c>
      <c r="M229" s="5">
        <f t="shared" si="41"/>
        <v>261280</v>
      </c>
      <c r="N229" s="1" t="str">
        <f t="shared" si="42"/>
        <v/>
      </c>
      <c r="O229" s="25" t="str">
        <f t="shared" si="43"/>
        <v/>
      </c>
    </row>
    <row r="230" spans="1:15">
      <c r="A230">
        <v>2208</v>
      </c>
      <c r="B230" s="1">
        <v>2.8500000000000001E-3</v>
      </c>
      <c r="C230" s="21">
        <f t="shared" si="44"/>
        <v>525</v>
      </c>
      <c r="D230" s="13">
        <f t="shared" si="35"/>
        <v>499.42857142857144</v>
      </c>
      <c r="G230" s="10" t="str">
        <f t="shared" si="36"/>
        <v/>
      </c>
      <c r="I230" s="5">
        <f t="shared" si="37"/>
        <v>181646.1899503037</v>
      </c>
      <c r="J230" s="1">
        <f t="shared" si="38"/>
        <v>0.44346545375785151</v>
      </c>
      <c r="K230" s="5">
        <f t="shared" si="39"/>
        <v>184876.34389525605</v>
      </c>
      <c r="L230" s="1">
        <f t="shared" si="40"/>
        <v>0.41824526857017785</v>
      </c>
      <c r="M230" s="5">
        <f t="shared" si="41"/>
        <v>262200</v>
      </c>
      <c r="N230" s="1" t="str">
        <f t="shared" si="42"/>
        <v/>
      </c>
      <c r="O230" s="25" t="str">
        <f t="shared" si="43"/>
        <v/>
      </c>
    </row>
    <row r="231" spans="1:15">
      <c r="A231">
        <v>2308</v>
      </c>
      <c r="B231" s="1">
        <v>2.8600000000000001E-3</v>
      </c>
      <c r="C231" s="21">
        <f t="shared" si="44"/>
        <v>525</v>
      </c>
      <c r="D231" s="13">
        <f t="shared" si="35"/>
        <v>501.18095238095236</v>
      </c>
      <c r="G231" s="10" t="str">
        <f t="shared" si="36"/>
        <v/>
      </c>
      <c r="I231" s="5">
        <f t="shared" si="37"/>
        <v>182283.54500276092</v>
      </c>
      <c r="J231" s="1">
        <f t="shared" si="38"/>
        <v>0.44346545375785129</v>
      </c>
      <c r="K231" s="5">
        <f t="shared" si="39"/>
        <v>185525.03282120431</v>
      </c>
      <c r="L231" s="1">
        <f t="shared" si="40"/>
        <v>0.41824526857017807</v>
      </c>
      <c r="M231" s="5">
        <f t="shared" si="41"/>
        <v>263120</v>
      </c>
      <c r="N231" s="1" t="str">
        <f t="shared" si="42"/>
        <v/>
      </c>
      <c r="O231" s="25" t="str">
        <f t="shared" si="43"/>
        <v/>
      </c>
    </row>
    <row r="232" spans="1:15">
      <c r="A232">
        <v>2408</v>
      </c>
      <c r="B232" s="1">
        <v>2.8800000000000002E-3</v>
      </c>
      <c r="C232" s="21">
        <f t="shared" si="44"/>
        <v>525</v>
      </c>
      <c r="D232" s="13">
        <f t="shared" si="35"/>
        <v>504.68571428571431</v>
      </c>
      <c r="E232" s="5">
        <v>181500</v>
      </c>
      <c r="F232" s="8">
        <v>43350</v>
      </c>
      <c r="G232" s="10">
        <f t="shared" si="36"/>
        <v>2018</v>
      </c>
      <c r="I232" s="5">
        <f t="shared" si="37"/>
        <v>183558.25510767533</v>
      </c>
      <c r="J232" s="1">
        <f t="shared" si="38"/>
        <v>0.44346545375785129</v>
      </c>
      <c r="K232" s="5">
        <f t="shared" si="39"/>
        <v>186822.41067310085</v>
      </c>
      <c r="L232" s="1">
        <f t="shared" si="40"/>
        <v>0.41824526857017807</v>
      </c>
      <c r="M232" s="5">
        <f t="shared" si="41"/>
        <v>264960</v>
      </c>
      <c r="N232" s="1">
        <f t="shared" si="42"/>
        <v>0.45983471074380167</v>
      </c>
      <c r="O232" s="25">
        <f t="shared" si="43"/>
        <v>0.45983471074380167</v>
      </c>
    </row>
    <row r="233" spans="1:15">
      <c r="A233">
        <v>2508</v>
      </c>
      <c r="B233" s="1">
        <v>2.8900000000000002E-3</v>
      </c>
      <c r="C233" s="21">
        <f t="shared" si="44"/>
        <v>525</v>
      </c>
      <c r="D233" s="13">
        <f t="shared" si="35"/>
        <v>506.43809523809523</v>
      </c>
      <c r="E233" s="5">
        <v>232000</v>
      </c>
      <c r="F233" s="8">
        <v>43521</v>
      </c>
      <c r="G233" s="10">
        <f t="shared" si="36"/>
        <v>2019</v>
      </c>
      <c r="I233" s="5">
        <f t="shared" si="37"/>
        <v>184195.61016013252</v>
      </c>
      <c r="J233" s="1">
        <f t="shared" si="38"/>
        <v>0.44346545375785151</v>
      </c>
      <c r="K233" s="5">
        <f t="shared" si="39"/>
        <v>187471.09959904914</v>
      </c>
      <c r="L233" s="1">
        <f t="shared" si="40"/>
        <v>0.41824526857017785</v>
      </c>
      <c r="M233" s="5">
        <f t="shared" si="41"/>
        <v>265880</v>
      </c>
      <c r="N233" s="1">
        <f t="shared" si="42"/>
        <v>0.14603448275862063</v>
      </c>
      <c r="O233" s="25" t="e">
        <f t="shared" si="43"/>
        <v>#DIV/0!</v>
      </c>
    </row>
    <row r="234" spans="1:15">
      <c r="A234">
        <v>2608</v>
      </c>
      <c r="B234" s="1">
        <v>2.8999999999999998E-3</v>
      </c>
      <c r="C234" s="21">
        <f t="shared" si="44"/>
        <v>525</v>
      </c>
      <c r="D234" s="13">
        <f t="shared" si="35"/>
        <v>508.1904761904762</v>
      </c>
      <c r="G234" s="10" t="str">
        <f t="shared" si="36"/>
        <v/>
      </c>
      <c r="I234" s="5">
        <f t="shared" si="37"/>
        <v>184832.96521258971</v>
      </c>
      <c r="J234" s="1">
        <f t="shared" si="38"/>
        <v>0.44346545375785151</v>
      </c>
      <c r="K234" s="5">
        <f t="shared" si="39"/>
        <v>188119.78852499736</v>
      </c>
      <c r="L234" s="1">
        <f t="shared" si="40"/>
        <v>0.41824526857017807</v>
      </c>
      <c r="M234" s="5">
        <f t="shared" si="41"/>
        <v>266800</v>
      </c>
      <c r="N234" s="1" t="str">
        <f t="shared" si="42"/>
        <v/>
      </c>
      <c r="O234" s="25" t="str">
        <f t="shared" si="43"/>
        <v/>
      </c>
    </row>
    <row r="235" spans="1:15">
      <c r="A235">
        <v>2708</v>
      </c>
      <c r="B235" s="1">
        <v>2.9199999999999999E-3</v>
      </c>
      <c r="C235" s="21">
        <f t="shared" si="44"/>
        <v>525</v>
      </c>
      <c r="D235" s="13">
        <f t="shared" si="35"/>
        <v>511.6952380952381</v>
      </c>
      <c r="G235" s="10" t="str">
        <f t="shared" si="36"/>
        <v/>
      </c>
      <c r="I235" s="5">
        <f t="shared" si="37"/>
        <v>186107.67531750412</v>
      </c>
      <c r="J235" s="1">
        <f t="shared" si="38"/>
        <v>0.44346545375785151</v>
      </c>
      <c r="K235" s="5">
        <f t="shared" si="39"/>
        <v>189417.1663768939</v>
      </c>
      <c r="L235" s="1">
        <f t="shared" si="40"/>
        <v>0.41824526857017807</v>
      </c>
      <c r="M235" s="5">
        <f t="shared" si="41"/>
        <v>268640</v>
      </c>
      <c r="N235" s="1" t="str">
        <f t="shared" si="42"/>
        <v/>
      </c>
      <c r="O235" s="25" t="str">
        <f t="shared" si="43"/>
        <v/>
      </c>
    </row>
    <row r="236" spans="1:15">
      <c r="A236">
        <v>2808</v>
      </c>
      <c r="B236" s="1">
        <v>2.9299999999999999E-3</v>
      </c>
      <c r="C236" s="21">
        <f t="shared" si="44"/>
        <v>525</v>
      </c>
      <c r="D236" s="13">
        <f t="shared" si="35"/>
        <v>513.44761904761901</v>
      </c>
      <c r="E236" s="5">
        <v>189000</v>
      </c>
      <c r="F236" s="8">
        <v>43264</v>
      </c>
      <c r="G236" s="10">
        <f t="shared" si="36"/>
        <v>2018</v>
      </c>
      <c r="I236" s="5">
        <f t="shared" si="37"/>
        <v>186745.03036996134</v>
      </c>
      <c r="J236" s="1">
        <f t="shared" si="38"/>
        <v>0.44346545375785151</v>
      </c>
      <c r="K236" s="5">
        <f t="shared" si="39"/>
        <v>190065.85530284219</v>
      </c>
      <c r="L236" s="1">
        <f t="shared" si="40"/>
        <v>0.41824526857017785</v>
      </c>
      <c r="M236" s="5">
        <f t="shared" si="41"/>
        <v>269560</v>
      </c>
      <c r="N236" s="1">
        <f t="shared" si="42"/>
        <v>0.42624338624338631</v>
      </c>
      <c r="O236" s="25">
        <f t="shared" si="43"/>
        <v>0.42624338624338631</v>
      </c>
    </row>
    <row r="237" spans="1:15">
      <c r="A237">
        <v>2908</v>
      </c>
      <c r="B237" s="1">
        <v>2.9399999999999999E-3</v>
      </c>
      <c r="C237" s="21">
        <f t="shared" si="44"/>
        <v>525</v>
      </c>
      <c r="D237" s="13">
        <f t="shared" si="35"/>
        <v>515.20000000000005</v>
      </c>
      <c r="G237" s="10" t="str">
        <f t="shared" si="36"/>
        <v/>
      </c>
      <c r="I237" s="5">
        <f t="shared" si="37"/>
        <v>187382.38542241853</v>
      </c>
      <c r="J237" s="1">
        <f t="shared" si="38"/>
        <v>0.44346545375785151</v>
      </c>
      <c r="K237" s="5">
        <f t="shared" si="39"/>
        <v>190714.54422879044</v>
      </c>
      <c r="L237" s="1">
        <f t="shared" si="40"/>
        <v>0.41824526857017807</v>
      </c>
      <c r="M237" s="5">
        <f t="shared" si="41"/>
        <v>270480</v>
      </c>
      <c r="N237" s="1" t="str">
        <f t="shared" si="42"/>
        <v/>
      </c>
      <c r="O237" s="25" t="str">
        <f t="shared" si="43"/>
        <v/>
      </c>
    </row>
    <row r="238" spans="1:15">
      <c r="A238">
        <v>3008</v>
      </c>
      <c r="B238" s="1">
        <v>2.96E-3</v>
      </c>
      <c r="C238" s="21">
        <f t="shared" si="44"/>
        <v>525</v>
      </c>
      <c r="D238" s="13">
        <f t="shared" si="35"/>
        <v>518.70476190476188</v>
      </c>
      <c r="G238" s="10" t="str">
        <f t="shared" si="36"/>
        <v/>
      </c>
      <c r="I238" s="5">
        <f t="shared" si="37"/>
        <v>188657.09552733295</v>
      </c>
      <c r="J238" s="1">
        <f t="shared" si="38"/>
        <v>0.44346545375785151</v>
      </c>
      <c r="K238" s="5">
        <f t="shared" si="39"/>
        <v>192011.92208068699</v>
      </c>
      <c r="L238" s="1">
        <f t="shared" si="40"/>
        <v>0.41824526857017807</v>
      </c>
      <c r="M238" s="5">
        <f t="shared" si="41"/>
        <v>272320</v>
      </c>
      <c r="N238" s="1" t="str">
        <f t="shared" si="42"/>
        <v/>
      </c>
      <c r="O238" s="25" t="str">
        <f t="shared" si="43"/>
        <v/>
      </c>
    </row>
    <row r="239" spans="1:15">
      <c r="A239">
        <v>3108</v>
      </c>
      <c r="B239" s="1">
        <v>2.97E-3</v>
      </c>
      <c r="C239" s="21">
        <f t="shared" si="44"/>
        <v>525</v>
      </c>
      <c r="D239" s="13">
        <f t="shared" si="35"/>
        <v>520.45714285714291</v>
      </c>
      <c r="G239" s="10" t="str">
        <f t="shared" si="36"/>
        <v/>
      </c>
      <c r="I239" s="5">
        <f t="shared" si="37"/>
        <v>189294.45057979017</v>
      </c>
      <c r="J239" s="1">
        <f t="shared" si="38"/>
        <v>0.44346545375785151</v>
      </c>
      <c r="K239" s="5">
        <f t="shared" si="39"/>
        <v>192660.61100663524</v>
      </c>
      <c r="L239" s="1">
        <f t="shared" si="40"/>
        <v>0.41824526857017807</v>
      </c>
      <c r="M239" s="5">
        <f t="shared" si="41"/>
        <v>273240</v>
      </c>
      <c r="N239" s="1" t="str">
        <f t="shared" si="42"/>
        <v/>
      </c>
      <c r="O239" s="25" t="str">
        <f t="shared" si="43"/>
        <v/>
      </c>
    </row>
    <row r="240" spans="1:15">
      <c r="A240">
        <v>3208</v>
      </c>
      <c r="B240" s="1">
        <v>2.98E-3</v>
      </c>
      <c r="C240" s="21">
        <f t="shared" si="44"/>
        <v>525</v>
      </c>
      <c r="D240" s="13">
        <f t="shared" si="35"/>
        <v>522.20952380952383</v>
      </c>
      <c r="G240" s="10" t="str">
        <f t="shared" si="36"/>
        <v/>
      </c>
      <c r="I240" s="5">
        <f t="shared" si="37"/>
        <v>189931.80563224739</v>
      </c>
      <c r="J240" s="1">
        <f t="shared" si="38"/>
        <v>0.44346545375785129</v>
      </c>
      <c r="K240" s="5">
        <f t="shared" si="39"/>
        <v>193309.29993258353</v>
      </c>
      <c r="L240" s="1">
        <f t="shared" si="40"/>
        <v>0.41824526857017785</v>
      </c>
      <c r="M240" s="5">
        <f t="shared" si="41"/>
        <v>274160</v>
      </c>
      <c r="N240" s="1" t="str">
        <f t="shared" si="42"/>
        <v/>
      </c>
      <c r="O240" s="25" t="str">
        <f t="shared" si="43"/>
        <v/>
      </c>
    </row>
    <row r="241" spans="1:15">
      <c r="A241">
        <v>3308</v>
      </c>
      <c r="B241" s="1">
        <v>3.0000000000000001E-3</v>
      </c>
      <c r="C241" s="21">
        <f t="shared" si="44"/>
        <v>525</v>
      </c>
      <c r="D241" s="13">
        <f t="shared" si="35"/>
        <v>525.71428571428567</v>
      </c>
      <c r="G241" s="10" t="str">
        <f t="shared" si="36"/>
        <v/>
      </c>
      <c r="I241" s="5">
        <f t="shared" si="37"/>
        <v>191206.5157371618</v>
      </c>
      <c r="J241" s="1">
        <f t="shared" si="38"/>
        <v>0.44346545375785129</v>
      </c>
      <c r="K241" s="5">
        <f t="shared" si="39"/>
        <v>194606.67778448007</v>
      </c>
      <c r="L241" s="1">
        <f t="shared" si="40"/>
        <v>0.41824526857017785</v>
      </c>
      <c r="M241" s="5">
        <f t="shared" si="41"/>
        <v>276000</v>
      </c>
      <c r="N241" s="1" t="str">
        <f t="shared" si="42"/>
        <v/>
      </c>
      <c r="O241" s="25" t="str">
        <f t="shared" si="43"/>
        <v/>
      </c>
    </row>
    <row r="242" spans="1:15">
      <c r="A242">
        <v>3408</v>
      </c>
      <c r="B242" s="1">
        <v>3.0100000000000001E-3</v>
      </c>
      <c r="C242" s="21">
        <f t="shared" si="44"/>
        <v>525</v>
      </c>
      <c r="D242" s="13">
        <f t="shared" si="35"/>
        <v>527.4666666666667</v>
      </c>
      <c r="G242" s="10" t="str">
        <f t="shared" si="36"/>
        <v/>
      </c>
      <c r="I242" s="5">
        <f t="shared" si="37"/>
        <v>191843.87078961899</v>
      </c>
      <c r="J242" s="1">
        <f t="shared" si="38"/>
        <v>0.44346545375785151</v>
      </c>
      <c r="K242" s="5">
        <f t="shared" si="39"/>
        <v>195255.36671042832</v>
      </c>
      <c r="L242" s="1">
        <f t="shared" si="40"/>
        <v>0.41824526857017785</v>
      </c>
      <c r="M242" s="5">
        <f t="shared" si="41"/>
        <v>276920</v>
      </c>
      <c r="N242" s="1" t="str">
        <f t="shared" si="42"/>
        <v/>
      </c>
      <c r="O242" s="25" t="str">
        <f t="shared" si="43"/>
        <v/>
      </c>
    </row>
    <row r="243" spans="1:15">
      <c r="A243">
        <v>3508</v>
      </c>
      <c r="B243" s="1">
        <v>3.0200000000000001E-3</v>
      </c>
      <c r="C243" s="21">
        <f t="shared" si="44"/>
        <v>525</v>
      </c>
      <c r="D243" s="13">
        <f t="shared" si="35"/>
        <v>529.21904761904761</v>
      </c>
      <c r="E243" s="5">
        <v>195000</v>
      </c>
      <c r="F243" s="8">
        <v>43507</v>
      </c>
      <c r="G243" s="10">
        <f t="shared" si="36"/>
        <v>2019</v>
      </c>
      <c r="H243" s="10" t="s">
        <v>21</v>
      </c>
      <c r="I243" s="5">
        <f t="shared" si="37"/>
        <v>192481.22584207621</v>
      </c>
      <c r="J243" s="1">
        <f t="shared" si="38"/>
        <v>0.44346545375785129</v>
      </c>
      <c r="K243" s="5">
        <f t="shared" si="39"/>
        <v>195904.05563637658</v>
      </c>
      <c r="L243" s="1">
        <f t="shared" si="40"/>
        <v>0.41824526857017807</v>
      </c>
      <c r="M243" s="5">
        <f t="shared" si="41"/>
        <v>277840</v>
      </c>
      <c r="N243" s="1">
        <f t="shared" si="42"/>
        <v>0.42482051282051292</v>
      </c>
      <c r="O243" s="25" t="e">
        <f t="shared" si="43"/>
        <v>#DIV/0!</v>
      </c>
    </row>
    <row r="244" spans="1:15">
      <c r="A244">
        <v>3608</v>
      </c>
      <c r="B244" s="1">
        <v>3.0400000000000002E-3</v>
      </c>
      <c r="C244" s="21">
        <f t="shared" si="44"/>
        <v>525</v>
      </c>
      <c r="D244" s="13">
        <f t="shared" si="35"/>
        <v>532.72380952380956</v>
      </c>
      <c r="G244" s="10" t="str">
        <f t="shared" si="36"/>
        <v/>
      </c>
      <c r="I244" s="5">
        <f t="shared" si="37"/>
        <v>193755.93594699062</v>
      </c>
      <c r="J244" s="1">
        <f t="shared" si="38"/>
        <v>0.44346545375785129</v>
      </c>
      <c r="K244" s="5">
        <f t="shared" si="39"/>
        <v>197201.43348827312</v>
      </c>
      <c r="L244" s="1">
        <f t="shared" si="40"/>
        <v>0.41824526857017807</v>
      </c>
      <c r="M244" s="5">
        <f t="shared" si="41"/>
        <v>279680</v>
      </c>
      <c r="N244" s="1" t="str">
        <f t="shared" si="42"/>
        <v/>
      </c>
      <c r="O244" s="25" t="str">
        <f t="shared" si="43"/>
        <v/>
      </c>
    </row>
    <row r="245" spans="1:15">
      <c r="A245">
        <v>3708</v>
      </c>
      <c r="B245" s="1">
        <v>3.0500000000000002E-3</v>
      </c>
      <c r="C245" s="21">
        <f t="shared" si="44"/>
        <v>525</v>
      </c>
      <c r="D245" s="13">
        <f t="shared" si="35"/>
        <v>534.47619047619048</v>
      </c>
      <c r="E245" s="5">
        <v>210000</v>
      </c>
      <c r="F245" s="8">
        <v>42927</v>
      </c>
      <c r="G245" s="10">
        <f t="shared" si="36"/>
        <v>2017</v>
      </c>
      <c r="I245" s="5">
        <f t="shared" si="37"/>
        <v>194393.29099944784</v>
      </c>
      <c r="J245" s="1">
        <f t="shared" si="38"/>
        <v>0.44346545375785129</v>
      </c>
      <c r="K245" s="5">
        <f t="shared" si="39"/>
        <v>197850.12241422141</v>
      </c>
      <c r="L245" s="1">
        <f t="shared" si="40"/>
        <v>0.41824526857017785</v>
      </c>
      <c r="M245" s="5">
        <f t="shared" si="41"/>
        <v>280600</v>
      </c>
      <c r="N245" s="1">
        <f t="shared" si="42"/>
        <v>0.33619047619047615</v>
      </c>
      <c r="O245" s="25">
        <f t="shared" si="43"/>
        <v>0.15593705546213732</v>
      </c>
    </row>
    <row r="246" spans="1:15">
      <c r="A246">
        <v>809</v>
      </c>
      <c r="B246" s="1">
        <v>3.5400000000000002E-3</v>
      </c>
      <c r="C246" s="21">
        <f t="shared" si="44"/>
        <v>583</v>
      </c>
      <c r="D246" s="13">
        <f t="shared" si="35"/>
        <v>558.62778730703258</v>
      </c>
      <c r="E246" s="5">
        <v>240000</v>
      </c>
      <c r="F246" s="8">
        <v>42857</v>
      </c>
      <c r="G246" s="10">
        <f t="shared" si="36"/>
        <v>2017</v>
      </c>
      <c r="I246" s="5">
        <f t="shared" si="37"/>
        <v>225623.68856985093</v>
      </c>
      <c r="J246" s="1">
        <f t="shared" si="38"/>
        <v>0.44346545375785129</v>
      </c>
      <c r="K246" s="5">
        <f t="shared" si="39"/>
        <v>229635.87978568647</v>
      </c>
      <c r="L246" s="1">
        <f t="shared" si="40"/>
        <v>0.41824526857017785</v>
      </c>
      <c r="M246" s="5">
        <f t="shared" si="41"/>
        <v>325680</v>
      </c>
      <c r="N246" s="1">
        <f t="shared" si="42"/>
        <v>0.35699999999999998</v>
      </c>
      <c r="O246" s="25">
        <f t="shared" si="43"/>
        <v>0.16490342947387693</v>
      </c>
    </row>
    <row r="247" spans="1:15">
      <c r="A247">
        <v>909</v>
      </c>
      <c r="B247" s="1">
        <v>3.5500000000000002E-3</v>
      </c>
      <c r="C247" s="21">
        <f t="shared" si="44"/>
        <v>583</v>
      </c>
      <c r="D247" s="13">
        <f t="shared" si="35"/>
        <v>560.20583190394507</v>
      </c>
      <c r="E247" s="5">
        <v>235000</v>
      </c>
      <c r="F247" s="8">
        <v>43502</v>
      </c>
      <c r="G247" s="10">
        <f t="shared" si="36"/>
        <v>2019</v>
      </c>
      <c r="I247" s="5">
        <f t="shared" si="37"/>
        <v>226261.04362230812</v>
      </c>
      <c r="J247" s="1">
        <f t="shared" si="38"/>
        <v>0.44346545375785129</v>
      </c>
      <c r="K247" s="5">
        <f t="shared" si="39"/>
        <v>230284.56871163473</v>
      </c>
      <c r="L247" s="1">
        <f t="shared" si="40"/>
        <v>0.41824526857017807</v>
      </c>
      <c r="M247" s="5">
        <f t="shared" si="41"/>
        <v>326600</v>
      </c>
      <c r="N247" s="1">
        <f t="shared" si="42"/>
        <v>0.38978723404255322</v>
      </c>
      <c r="O247" s="25" t="e">
        <f t="shared" si="43"/>
        <v>#DIV/0!</v>
      </c>
    </row>
    <row r="248" spans="1:15">
      <c r="A248">
        <v>1009</v>
      </c>
      <c r="B248" s="1">
        <v>3.5699999999999998E-3</v>
      </c>
      <c r="C248" s="21">
        <f t="shared" si="44"/>
        <v>583</v>
      </c>
      <c r="D248" s="13">
        <f t="shared" si="35"/>
        <v>563.36192109777016</v>
      </c>
      <c r="G248" s="10" t="str">
        <f t="shared" si="36"/>
        <v/>
      </c>
      <c r="I248" s="5">
        <f t="shared" si="37"/>
        <v>227535.7537272225</v>
      </c>
      <c r="J248" s="1">
        <f t="shared" si="38"/>
        <v>0.44346545375785151</v>
      </c>
      <c r="K248" s="5">
        <f t="shared" si="39"/>
        <v>231581.94656353124</v>
      </c>
      <c r="L248" s="1">
        <f t="shared" si="40"/>
        <v>0.41824526857017807</v>
      </c>
      <c r="M248" s="5">
        <f t="shared" si="41"/>
        <v>328440</v>
      </c>
      <c r="N248" s="1" t="str">
        <f t="shared" si="42"/>
        <v/>
      </c>
      <c r="O248" s="25" t="str">
        <f t="shared" si="43"/>
        <v/>
      </c>
    </row>
    <row r="249" spans="1:15">
      <c r="A249">
        <v>1109</v>
      </c>
      <c r="B249" s="1">
        <v>3.65E-3</v>
      </c>
      <c r="C249" s="21">
        <f t="shared" si="44"/>
        <v>583</v>
      </c>
      <c r="D249" s="13">
        <f t="shared" si="35"/>
        <v>575.98627787307032</v>
      </c>
      <c r="G249" s="10" t="str">
        <f t="shared" si="36"/>
        <v/>
      </c>
      <c r="I249" s="5">
        <f t="shared" si="37"/>
        <v>232634.59414688018</v>
      </c>
      <c r="J249" s="1">
        <f t="shared" si="38"/>
        <v>0.44346545375785151</v>
      </c>
      <c r="K249" s="5">
        <f t="shared" si="39"/>
        <v>236771.4579711174</v>
      </c>
      <c r="L249" s="1">
        <f t="shared" si="40"/>
        <v>0.41824526857017785</v>
      </c>
      <c r="M249" s="5">
        <f t="shared" si="41"/>
        <v>335800</v>
      </c>
      <c r="N249" s="1" t="str">
        <f t="shared" si="42"/>
        <v/>
      </c>
      <c r="O249" s="25" t="str">
        <f t="shared" si="43"/>
        <v/>
      </c>
    </row>
    <row r="250" spans="1:15">
      <c r="A250">
        <v>1209</v>
      </c>
      <c r="B250" s="1">
        <v>3.6600000000000001E-3</v>
      </c>
      <c r="C250" s="21">
        <f t="shared" si="44"/>
        <v>583</v>
      </c>
      <c r="D250" s="13">
        <f t="shared" si="35"/>
        <v>577.56432246998281</v>
      </c>
      <c r="G250" s="10" t="str">
        <f t="shared" si="36"/>
        <v/>
      </c>
      <c r="I250" s="5">
        <f t="shared" si="37"/>
        <v>233271.9491993374</v>
      </c>
      <c r="J250" s="1">
        <f t="shared" si="38"/>
        <v>0.44346545375785129</v>
      </c>
      <c r="K250" s="5">
        <f t="shared" si="39"/>
        <v>237420.14689706566</v>
      </c>
      <c r="L250" s="1">
        <f t="shared" si="40"/>
        <v>0.41824526857017807</v>
      </c>
      <c r="M250" s="5">
        <f t="shared" si="41"/>
        <v>336720</v>
      </c>
      <c r="N250" s="1" t="str">
        <f t="shared" si="42"/>
        <v/>
      </c>
      <c r="O250" s="25" t="str">
        <f t="shared" si="43"/>
        <v/>
      </c>
    </row>
    <row r="251" spans="1:15">
      <c r="A251">
        <v>1309</v>
      </c>
      <c r="B251" s="1">
        <v>3.6800000000000001E-3</v>
      </c>
      <c r="C251" s="21">
        <f t="shared" si="44"/>
        <v>583</v>
      </c>
      <c r="D251" s="13">
        <f t="shared" si="35"/>
        <v>580.72041166380791</v>
      </c>
      <c r="G251" s="10" t="str">
        <f t="shared" si="36"/>
        <v/>
      </c>
      <c r="I251" s="5">
        <f t="shared" si="37"/>
        <v>234546.65930425181</v>
      </c>
      <c r="J251" s="1">
        <f t="shared" si="38"/>
        <v>0.44346545375785129</v>
      </c>
      <c r="K251" s="5">
        <f t="shared" si="39"/>
        <v>238717.5247489622</v>
      </c>
      <c r="L251" s="1">
        <f t="shared" si="40"/>
        <v>0.41824526857017807</v>
      </c>
      <c r="M251" s="5">
        <f t="shared" si="41"/>
        <v>338560</v>
      </c>
      <c r="N251" s="1" t="str">
        <f t="shared" si="42"/>
        <v/>
      </c>
      <c r="O251" s="25" t="str">
        <f t="shared" si="43"/>
        <v/>
      </c>
    </row>
    <row r="252" spans="1:15">
      <c r="A252">
        <v>1409</v>
      </c>
      <c r="B252" s="1">
        <v>3.7000000000000002E-3</v>
      </c>
      <c r="C252" s="21">
        <f t="shared" si="44"/>
        <v>583</v>
      </c>
      <c r="D252" s="13">
        <f t="shared" si="35"/>
        <v>583.87650085763289</v>
      </c>
      <c r="G252" s="10" t="str">
        <f t="shared" si="36"/>
        <v/>
      </c>
      <c r="I252" s="5">
        <f t="shared" si="37"/>
        <v>235821.36940916622</v>
      </c>
      <c r="J252" s="1">
        <f t="shared" si="38"/>
        <v>0.44346545375785129</v>
      </c>
      <c r="K252" s="5">
        <f t="shared" si="39"/>
        <v>240014.90260085874</v>
      </c>
      <c r="L252" s="1">
        <f t="shared" si="40"/>
        <v>0.41824526857017785</v>
      </c>
      <c r="M252" s="5">
        <f t="shared" si="41"/>
        <v>340400</v>
      </c>
      <c r="N252" s="1" t="str">
        <f t="shared" si="42"/>
        <v/>
      </c>
      <c r="O252" s="25" t="str">
        <f t="shared" si="43"/>
        <v/>
      </c>
    </row>
    <row r="253" spans="1:15">
      <c r="A253">
        <v>1509</v>
      </c>
      <c r="B253" s="1">
        <v>3.7100000000000002E-3</v>
      </c>
      <c r="C253" s="21">
        <f t="shared" si="44"/>
        <v>583</v>
      </c>
      <c r="D253" s="13">
        <f t="shared" si="35"/>
        <v>585.4545454545455</v>
      </c>
      <c r="G253" s="10" t="str">
        <f t="shared" si="36"/>
        <v/>
      </c>
      <c r="I253" s="5">
        <f t="shared" si="37"/>
        <v>236458.72446162341</v>
      </c>
      <c r="J253" s="1">
        <f t="shared" si="38"/>
        <v>0.44346545375785151</v>
      </c>
      <c r="K253" s="5">
        <f t="shared" si="39"/>
        <v>240663.59152680699</v>
      </c>
      <c r="L253" s="1">
        <f t="shared" si="40"/>
        <v>0.41824526857017807</v>
      </c>
      <c r="M253" s="5">
        <f t="shared" si="41"/>
        <v>341320</v>
      </c>
      <c r="N253" s="1" t="str">
        <f t="shared" si="42"/>
        <v/>
      </c>
      <c r="O253" s="25" t="str">
        <f t="shared" si="43"/>
        <v/>
      </c>
    </row>
    <row r="254" spans="1:15">
      <c r="A254">
        <v>1609</v>
      </c>
      <c r="B254" s="1">
        <v>3.7299999999999998E-3</v>
      </c>
      <c r="C254" s="21">
        <f t="shared" ref="C254:C285" si="45">IF(RIGHT(A254,2)="01",630,
IF(RIGHT(A254,2)="02",670,
IF(RIGHT(A254,2)="03",580,
IF(RIGHT(A254,2)="04",506,
IF(RIGHT(A254,2)="05",587,
IF(RIGHT(A254,2)="06",533,
IF(RIGHT(A254,2)="07",635,
IF(RIGHT(A254,2)="08",525,
IF(RIGHT(A254,2)="09",583,
IF(RIGHT(A254,2)="10",685,0))))))))))</f>
        <v>583</v>
      </c>
      <c r="D254" s="13">
        <f t="shared" si="35"/>
        <v>588.61063464837048</v>
      </c>
      <c r="E254" s="5">
        <v>215000</v>
      </c>
      <c r="F254" s="8">
        <v>42590</v>
      </c>
      <c r="G254" s="10">
        <f t="shared" si="36"/>
        <v>2016</v>
      </c>
      <c r="I254" s="5">
        <f t="shared" si="37"/>
        <v>237733.43456653782</v>
      </c>
      <c r="J254" s="1">
        <f t="shared" si="38"/>
        <v>0.44346545375785151</v>
      </c>
      <c r="K254" s="5">
        <f t="shared" si="39"/>
        <v>241960.96937870351</v>
      </c>
      <c r="L254" s="1">
        <f t="shared" si="40"/>
        <v>0.41824526857017807</v>
      </c>
      <c r="M254" s="5">
        <f t="shared" si="41"/>
        <v>343160</v>
      </c>
      <c r="N254" s="1">
        <f t="shared" si="42"/>
        <v>0.59609302325581393</v>
      </c>
      <c r="O254" s="25">
        <f t="shared" si="43"/>
        <v>0.16865431356857297</v>
      </c>
    </row>
    <row r="255" spans="1:15">
      <c r="A255">
        <v>1709</v>
      </c>
      <c r="B255" s="1">
        <v>3.7499999999999999E-3</v>
      </c>
      <c r="C255" s="21">
        <f t="shared" si="45"/>
        <v>583</v>
      </c>
      <c r="D255" s="13">
        <f t="shared" si="35"/>
        <v>591.76672384219557</v>
      </c>
      <c r="G255" s="10" t="str">
        <f t="shared" si="36"/>
        <v/>
      </c>
      <c r="I255" s="5">
        <f t="shared" si="37"/>
        <v>239008.14467145223</v>
      </c>
      <c r="J255" s="1">
        <f t="shared" si="38"/>
        <v>0.44346545375785151</v>
      </c>
      <c r="K255" s="5">
        <f t="shared" si="39"/>
        <v>243258.34723060005</v>
      </c>
      <c r="L255" s="1">
        <f t="shared" si="40"/>
        <v>0.41824526857017807</v>
      </c>
      <c r="M255" s="5">
        <f t="shared" si="41"/>
        <v>345000</v>
      </c>
      <c r="N255" s="1" t="str">
        <f t="shared" si="42"/>
        <v/>
      </c>
      <c r="O255" s="25" t="str">
        <f t="shared" si="43"/>
        <v/>
      </c>
    </row>
    <row r="256" spans="1:15">
      <c r="A256">
        <v>1809</v>
      </c>
      <c r="B256" s="1">
        <v>3.7599999999999999E-3</v>
      </c>
      <c r="C256" s="21">
        <f t="shared" si="45"/>
        <v>583</v>
      </c>
      <c r="D256" s="13">
        <f t="shared" si="35"/>
        <v>593.34476843910807</v>
      </c>
      <c r="E256" s="5">
        <v>242500</v>
      </c>
      <c r="F256" s="8">
        <v>42867</v>
      </c>
      <c r="G256" s="10">
        <f t="shared" si="36"/>
        <v>2017</v>
      </c>
      <c r="I256" s="5">
        <f t="shared" si="37"/>
        <v>239645.49972390942</v>
      </c>
      <c r="J256" s="1">
        <f t="shared" si="38"/>
        <v>0.44346545375785151</v>
      </c>
      <c r="K256" s="5">
        <f t="shared" si="39"/>
        <v>243907.03615654833</v>
      </c>
      <c r="L256" s="1">
        <f t="shared" si="40"/>
        <v>0.41824526857017807</v>
      </c>
      <c r="M256" s="5">
        <f t="shared" si="41"/>
        <v>345920</v>
      </c>
      <c r="N256" s="1">
        <f t="shared" si="42"/>
        <v>0.42647422680412372</v>
      </c>
      <c r="O256" s="25">
        <f t="shared" si="43"/>
        <v>0.19435096466831037</v>
      </c>
    </row>
    <row r="257" spans="1:17">
      <c r="A257">
        <v>1909</v>
      </c>
      <c r="B257" s="1">
        <v>3.7799999999999999E-3</v>
      </c>
      <c r="C257" s="21">
        <f t="shared" si="45"/>
        <v>583</v>
      </c>
      <c r="D257" s="13">
        <f t="shared" si="35"/>
        <v>596.50085763293305</v>
      </c>
      <c r="G257" s="10" t="str">
        <f t="shared" si="36"/>
        <v/>
      </c>
      <c r="I257" s="5">
        <f t="shared" si="37"/>
        <v>240920.20982882383</v>
      </c>
      <c r="J257" s="1">
        <f t="shared" si="38"/>
        <v>0.44346545375785151</v>
      </c>
      <c r="K257" s="5">
        <f t="shared" si="39"/>
        <v>245204.41400844487</v>
      </c>
      <c r="L257" s="1">
        <f t="shared" si="40"/>
        <v>0.41824526857017785</v>
      </c>
      <c r="M257" s="5">
        <f t="shared" si="41"/>
        <v>347760</v>
      </c>
      <c r="N257" s="1" t="str">
        <f t="shared" si="42"/>
        <v/>
      </c>
      <c r="O257" s="25" t="str">
        <f t="shared" si="43"/>
        <v/>
      </c>
    </row>
    <row r="258" spans="1:17">
      <c r="A258">
        <v>2009</v>
      </c>
      <c r="B258" s="1">
        <v>3.79E-3</v>
      </c>
      <c r="C258" s="21">
        <f t="shared" si="45"/>
        <v>583</v>
      </c>
      <c r="D258" s="13">
        <f t="shared" ref="D258:D305" si="46">M258/C258</f>
        <v>598.07890222984565</v>
      </c>
      <c r="G258" s="10" t="str">
        <f t="shared" ref="G258:G306" si="47">IF(F258&lt;&gt;"",YEAR($F258),"")</f>
        <v/>
      </c>
      <c r="I258" s="5">
        <f t="shared" ref="I258:I305" si="48">$T$2*B258</f>
        <v>241557.56488128105</v>
      </c>
      <c r="J258" s="1">
        <f t="shared" ref="J258:J305" si="49">(M258/I258)-1</f>
        <v>0.44346545375785151</v>
      </c>
      <c r="K258" s="5">
        <f t="shared" ref="K258:K305" si="50">$T$3*B258</f>
        <v>245853.10293439313</v>
      </c>
      <c r="L258" s="1">
        <f t="shared" ref="L258:L305" si="51">(M258/K258)-1</f>
        <v>0.41824526857017807</v>
      </c>
      <c r="M258" s="5">
        <f t="shared" ref="M258:M305" si="52">$S$7*B258</f>
        <v>348680</v>
      </c>
      <c r="N258" s="1" t="str">
        <f t="shared" ref="N258:N306" si="53">IF(E258&lt;&gt;"",(M258/E258)-1,"")</f>
        <v/>
      </c>
      <c r="O258" s="25" t="str">
        <f t="shared" si="43"/>
        <v/>
      </c>
    </row>
    <row r="259" spans="1:17">
      <c r="A259">
        <v>2109</v>
      </c>
      <c r="B259" s="1">
        <v>3.81E-3</v>
      </c>
      <c r="C259" s="21">
        <f t="shared" si="45"/>
        <v>583</v>
      </c>
      <c r="D259" s="13">
        <f t="shared" si="46"/>
        <v>601.23499142367064</v>
      </c>
      <c r="G259" s="10" t="str">
        <f t="shared" si="47"/>
        <v/>
      </c>
      <c r="I259" s="5">
        <f t="shared" si="48"/>
        <v>242832.27498619547</v>
      </c>
      <c r="J259" s="1">
        <f t="shared" si="49"/>
        <v>0.44346545375785151</v>
      </c>
      <c r="K259" s="5">
        <f t="shared" si="50"/>
        <v>247150.48078628967</v>
      </c>
      <c r="L259" s="1">
        <f t="shared" si="51"/>
        <v>0.41824526857017785</v>
      </c>
      <c r="M259" s="5">
        <f t="shared" si="52"/>
        <v>350520</v>
      </c>
      <c r="N259" s="1" t="str">
        <f t="shared" si="53"/>
        <v/>
      </c>
      <c r="O259" s="25" t="str">
        <f t="shared" ref="O259:O306" si="54">IF(E259&lt;&gt;"",((M259/E259)^(1/(2019-G259)))-1,"")</f>
        <v/>
      </c>
    </row>
    <row r="260" spans="1:17">
      <c r="A260">
        <v>2209</v>
      </c>
      <c r="B260" s="1">
        <v>3.8300000000000001E-3</v>
      </c>
      <c r="C260" s="21">
        <f t="shared" si="45"/>
        <v>583</v>
      </c>
      <c r="D260" s="13">
        <f t="shared" si="46"/>
        <v>604.39108061749573</v>
      </c>
      <c r="E260" s="5">
        <v>239500</v>
      </c>
      <c r="F260" s="8">
        <v>43535</v>
      </c>
      <c r="G260" s="10">
        <f t="shared" si="47"/>
        <v>2019</v>
      </c>
      <c r="H260" s="10" t="s">
        <v>21</v>
      </c>
      <c r="I260" s="5">
        <f t="shared" si="48"/>
        <v>244106.98509110988</v>
      </c>
      <c r="J260" s="1">
        <f t="shared" si="49"/>
        <v>0.44346545375785151</v>
      </c>
      <c r="K260" s="5">
        <f t="shared" si="50"/>
        <v>248447.85863818621</v>
      </c>
      <c r="L260" s="1">
        <f t="shared" si="51"/>
        <v>0.41824526857017785</v>
      </c>
      <c r="M260" s="5">
        <f t="shared" si="52"/>
        <v>352360</v>
      </c>
      <c r="N260" s="1">
        <f t="shared" si="53"/>
        <v>0.47123173277661801</v>
      </c>
      <c r="O260" s="25" t="e">
        <f t="shared" si="54"/>
        <v>#DIV/0!</v>
      </c>
      <c r="Q260" s="6"/>
    </row>
    <row r="261" spans="1:17">
      <c r="A261">
        <v>2309</v>
      </c>
      <c r="B261" s="1">
        <v>3.8400000000000001E-3</v>
      </c>
      <c r="C261" s="21">
        <f t="shared" si="45"/>
        <v>583</v>
      </c>
      <c r="D261" s="13">
        <f t="shared" si="46"/>
        <v>605.96912521440822</v>
      </c>
      <c r="G261" s="10" t="str">
        <f t="shared" si="47"/>
        <v/>
      </c>
      <c r="I261" s="5">
        <f t="shared" si="48"/>
        <v>244744.3401435671</v>
      </c>
      <c r="J261" s="1">
        <f t="shared" si="49"/>
        <v>0.44346545375785129</v>
      </c>
      <c r="K261" s="5">
        <f t="shared" si="50"/>
        <v>249096.54756413447</v>
      </c>
      <c r="L261" s="1">
        <f t="shared" si="51"/>
        <v>0.41824526857017807</v>
      </c>
      <c r="M261" s="5">
        <f t="shared" si="52"/>
        <v>353280</v>
      </c>
      <c r="N261" s="1" t="str">
        <f t="shared" si="53"/>
        <v/>
      </c>
      <c r="O261" s="25" t="str">
        <f t="shared" si="54"/>
        <v/>
      </c>
    </row>
    <row r="262" spans="1:17">
      <c r="A262">
        <v>2409</v>
      </c>
      <c r="B262" s="1">
        <v>3.8600000000000001E-3</v>
      </c>
      <c r="C262" s="21">
        <f t="shared" si="45"/>
        <v>583</v>
      </c>
      <c r="D262" s="13">
        <f t="shared" si="46"/>
        <v>609.12521440823332</v>
      </c>
      <c r="E262" s="5">
        <v>238000</v>
      </c>
      <c r="F262" s="8">
        <v>43544</v>
      </c>
      <c r="G262" s="10">
        <f t="shared" si="47"/>
        <v>2019</v>
      </c>
      <c r="H262" s="10" t="s">
        <v>21</v>
      </c>
      <c r="I262" s="5">
        <f t="shared" si="48"/>
        <v>246019.05024848151</v>
      </c>
      <c r="J262" s="1">
        <f t="shared" si="49"/>
        <v>0.44346545375785129</v>
      </c>
      <c r="K262" s="5">
        <f t="shared" si="50"/>
        <v>250393.92541603101</v>
      </c>
      <c r="L262" s="1">
        <f t="shared" si="51"/>
        <v>0.41824526857017785</v>
      </c>
      <c r="M262" s="5">
        <f t="shared" si="52"/>
        <v>355120</v>
      </c>
      <c r="N262" s="1">
        <f t="shared" si="53"/>
        <v>0.49210084033613444</v>
      </c>
      <c r="O262" s="25" t="e">
        <f t="shared" si="54"/>
        <v>#DIV/0!</v>
      </c>
    </row>
    <row r="263" spans="1:17">
      <c r="A263">
        <v>2509</v>
      </c>
      <c r="B263" s="1">
        <v>3.8700000000000002E-3</v>
      </c>
      <c r="C263" s="21">
        <f t="shared" si="45"/>
        <v>583</v>
      </c>
      <c r="D263" s="13">
        <f t="shared" si="46"/>
        <v>610.70325900514581</v>
      </c>
      <c r="G263" s="10" t="str">
        <f t="shared" si="47"/>
        <v/>
      </c>
      <c r="I263" s="5">
        <f t="shared" si="48"/>
        <v>246656.40530093873</v>
      </c>
      <c r="J263" s="1">
        <f t="shared" si="49"/>
        <v>0.44346545375785129</v>
      </c>
      <c r="K263" s="5">
        <f t="shared" si="50"/>
        <v>251042.61434197926</v>
      </c>
      <c r="L263" s="1">
        <f t="shared" si="51"/>
        <v>0.41824526857017807</v>
      </c>
      <c r="M263" s="5">
        <f t="shared" si="52"/>
        <v>356040</v>
      </c>
      <c r="N263" s="1" t="str">
        <f t="shared" si="53"/>
        <v/>
      </c>
      <c r="O263" s="25" t="str">
        <f t="shared" si="54"/>
        <v/>
      </c>
    </row>
    <row r="264" spans="1:17">
      <c r="A264">
        <v>2609</v>
      </c>
      <c r="B264" s="1">
        <v>3.8899999999999998E-3</v>
      </c>
      <c r="C264" s="21">
        <f t="shared" si="45"/>
        <v>583</v>
      </c>
      <c r="D264" s="13">
        <f t="shared" si="46"/>
        <v>613.85934819897079</v>
      </c>
      <c r="G264" s="10" t="str">
        <f t="shared" si="47"/>
        <v/>
      </c>
      <c r="I264" s="5">
        <f t="shared" si="48"/>
        <v>247931.11540585311</v>
      </c>
      <c r="J264" s="1">
        <f t="shared" si="49"/>
        <v>0.44346545375785151</v>
      </c>
      <c r="K264" s="5">
        <f t="shared" si="50"/>
        <v>252339.99219387578</v>
      </c>
      <c r="L264" s="1">
        <f t="shared" si="51"/>
        <v>0.41824526857017807</v>
      </c>
      <c r="M264" s="5">
        <f t="shared" si="52"/>
        <v>357880</v>
      </c>
      <c r="N264" s="1" t="str">
        <f t="shared" si="53"/>
        <v/>
      </c>
      <c r="O264" s="25" t="str">
        <f t="shared" si="54"/>
        <v/>
      </c>
    </row>
    <row r="265" spans="1:17">
      <c r="A265">
        <v>2709</v>
      </c>
      <c r="B265" s="1">
        <v>3.9100000000000003E-3</v>
      </c>
      <c r="C265" s="21">
        <f t="shared" si="45"/>
        <v>583</v>
      </c>
      <c r="D265" s="13">
        <f t="shared" si="46"/>
        <v>617.01543739279589</v>
      </c>
      <c r="E265" s="5">
        <v>205000</v>
      </c>
      <c r="F265" s="8">
        <v>41802</v>
      </c>
      <c r="G265" s="10">
        <f t="shared" si="47"/>
        <v>2014</v>
      </c>
      <c r="I265" s="5">
        <f t="shared" si="48"/>
        <v>249205.82551076755</v>
      </c>
      <c r="J265" s="1">
        <f t="shared" si="49"/>
        <v>0.44346545375785129</v>
      </c>
      <c r="K265" s="5">
        <f t="shared" si="50"/>
        <v>253637.37004577235</v>
      </c>
      <c r="L265" s="1">
        <f t="shared" si="51"/>
        <v>0.41824526857017785</v>
      </c>
      <c r="M265" s="5">
        <f t="shared" si="52"/>
        <v>359720</v>
      </c>
      <c r="N265" s="1">
        <f t="shared" si="53"/>
        <v>0.75473170731707317</v>
      </c>
      <c r="O265" s="25">
        <f t="shared" si="54"/>
        <v>0.119031069524278</v>
      </c>
    </row>
    <row r="266" spans="1:17">
      <c r="A266">
        <v>2809</v>
      </c>
      <c r="B266" s="1">
        <v>3.9199999999999999E-3</v>
      </c>
      <c r="C266" s="21">
        <f t="shared" si="45"/>
        <v>583</v>
      </c>
      <c r="D266" s="13">
        <f t="shared" si="46"/>
        <v>618.59348198970838</v>
      </c>
      <c r="E266" s="5">
        <v>243000</v>
      </c>
      <c r="F266" s="8">
        <v>41893</v>
      </c>
      <c r="G266" s="10">
        <f t="shared" si="47"/>
        <v>2014</v>
      </c>
      <c r="I266" s="5">
        <f t="shared" si="48"/>
        <v>249843.18056322471</v>
      </c>
      <c r="J266" s="1">
        <f t="shared" si="49"/>
        <v>0.44346545375785151</v>
      </c>
      <c r="K266" s="5">
        <f t="shared" si="50"/>
        <v>254286.0589717206</v>
      </c>
      <c r="L266" s="1">
        <f t="shared" si="51"/>
        <v>0.41824526857017807</v>
      </c>
      <c r="M266" s="5">
        <f t="shared" si="52"/>
        <v>360640</v>
      </c>
      <c r="N266" s="1">
        <f t="shared" si="53"/>
        <v>0.48411522633744863</v>
      </c>
      <c r="O266" s="25">
        <f t="shared" si="54"/>
        <v>8.2165100993262463E-2</v>
      </c>
    </row>
    <row r="267" spans="1:17">
      <c r="A267">
        <v>2909</v>
      </c>
      <c r="B267" s="1">
        <v>3.9399999999999999E-3</v>
      </c>
      <c r="C267" s="21">
        <f t="shared" si="45"/>
        <v>583</v>
      </c>
      <c r="D267" s="13">
        <f t="shared" si="46"/>
        <v>621.74957118353348</v>
      </c>
      <c r="G267" s="10" t="str">
        <f t="shared" si="47"/>
        <v/>
      </c>
      <c r="I267" s="5">
        <f t="shared" si="48"/>
        <v>251117.89066813915</v>
      </c>
      <c r="J267" s="1">
        <f t="shared" si="49"/>
        <v>0.44346545375785129</v>
      </c>
      <c r="K267" s="5">
        <f t="shared" si="50"/>
        <v>255583.43682361711</v>
      </c>
      <c r="L267" s="1">
        <f t="shared" si="51"/>
        <v>0.41824526857017807</v>
      </c>
      <c r="M267" s="5">
        <f t="shared" si="52"/>
        <v>362480</v>
      </c>
      <c r="N267" s="1" t="str">
        <f t="shared" si="53"/>
        <v/>
      </c>
      <c r="O267" s="25" t="str">
        <f t="shared" si="54"/>
        <v/>
      </c>
    </row>
    <row r="268" spans="1:17">
      <c r="A268">
        <v>3009</v>
      </c>
      <c r="B268" s="1">
        <v>3.9500000000000004E-3</v>
      </c>
      <c r="C268" s="21">
        <f t="shared" si="45"/>
        <v>583</v>
      </c>
      <c r="D268" s="13">
        <f t="shared" si="46"/>
        <v>623.32761578044608</v>
      </c>
      <c r="G268" s="10" t="str">
        <f t="shared" si="47"/>
        <v/>
      </c>
      <c r="I268" s="5">
        <f t="shared" si="48"/>
        <v>251755.24572059637</v>
      </c>
      <c r="J268" s="1">
        <f t="shared" si="49"/>
        <v>0.44346545375785151</v>
      </c>
      <c r="K268" s="5">
        <f t="shared" si="50"/>
        <v>256232.12574956543</v>
      </c>
      <c r="L268" s="1">
        <f t="shared" si="51"/>
        <v>0.41824526857017807</v>
      </c>
      <c r="M268" s="5">
        <f t="shared" si="52"/>
        <v>363400.00000000006</v>
      </c>
      <c r="N268" s="1" t="str">
        <f t="shared" si="53"/>
        <v/>
      </c>
      <c r="O268" s="25" t="str">
        <f t="shared" si="54"/>
        <v/>
      </c>
    </row>
    <row r="269" spans="1:17">
      <c r="A269">
        <v>3109</v>
      </c>
      <c r="B269" s="1">
        <v>3.9699999999999996E-3</v>
      </c>
      <c r="C269" s="21">
        <f t="shared" si="45"/>
        <v>583</v>
      </c>
      <c r="D269" s="13">
        <f t="shared" si="46"/>
        <v>626.48370497427095</v>
      </c>
      <c r="E269" s="5">
        <v>243000</v>
      </c>
      <c r="F269" s="8">
        <v>41795</v>
      </c>
      <c r="G269" s="10">
        <f t="shared" si="47"/>
        <v>2014</v>
      </c>
      <c r="I269" s="5">
        <f t="shared" si="48"/>
        <v>253029.95582551073</v>
      </c>
      <c r="J269" s="1">
        <f t="shared" si="49"/>
        <v>0.44346545375785151</v>
      </c>
      <c r="K269" s="5">
        <f t="shared" si="50"/>
        <v>257529.50360146191</v>
      </c>
      <c r="L269" s="1">
        <f t="shared" si="51"/>
        <v>0.41824526857017785</v>
      </c>
      <c r="M269" s="5">
        <f t="shared" si="52"/>
        <v>365239.99999999994</v>
      </c>
      <c r="N269" s="1">
        <f t="shared" si="53"/>
        <v>0.50304526748971168</v>
      </c>
      <c r="O269" s="25">
        <f t="shared" si="54"/>
        <v>8.4911748266972786E-2</v>
      </c>
    </row>
    <row r="270" spans="1:17">
      <c r="A270">
        <v>3209</v>
      </c>
      <c r="B270" s="1">
        <v>3.9899999999999996E-3</v>
      </c>
      <c r="C270" s="21">
        <f t="shared" si="45"/>
        <v>583</v>
      </c>
      <c r="D270" s="13">
        <f t="shared" si="46"/>
        <v>629.63979416809593</v>
      </c>
      <c r="E270" s="5">
        <v>260000</v>
      </c>
      <c r="F270" s="8">
        <v>42825</v>
      </c>
      <c r="G270" s="10">
        <f t="shared" si="47"/>
        <v>2017</v>
      </c>
      <c r="I270" s="5">
        <f t="shared" si="48"/>
        <v>254304.66593042514</v>
      </c>
      <c r="J270" s="1">
        <f t="shared" si="49"/>
        <v>0.44346545375785151</v>
      </c>
      <c r="K270" s="5">
        <f t="shared" si="50"/>
        <v>258826.88145335845</v>
      </c>
      <c r="L270" s="1">
        <f t="shared" si="51"/>
        <v>0.41824526857017785</v>
      </c>
      <c r="M270" s="5">
        <f t="shared" si="52"/>
        <v>367079.99999999994</v>
      </c>
      <c r="N270" s="1">
        <f t="shared" si="53"/>
        <v>0.41184615384615353</v>
      </c>
      <c r="O270" s="25">
        <f t="shared" si="54"/>
        <v>0.18821132541570806</v>
      </c>
    </row>
    <row r="271" spans="1:17">
      <c r="A271">
        <v>3309</v>
      </c>
      <c r="B271" s="1">
        <v>4.0000000000000001E-3</v>
      </c>
      <c r="C271" s="21">
        <f t="shared" si="45"/>
        <v>583</v>
      </c>
      <c r="D271" s="13">
        <f t="shared" si="46"/>
        <v>631.21783876500854</v>
      </c>
      <c r="E271" s="5">
        <v>257500</v>
      </c>
      <c r="F271" s="8">
        <v>43263</v>
      </c>
      <c r="G271" s="10">
        <f t="shared" si="47"/>
        <v>2018</v>
      </c>
      <c r="I271" s="5">
        <f t="shared" si="48"/>
        <v>254942.02098288239</v>
      </c>
      <c r="J271" s="1">
        <f t="shared" si="49"/>
        <v>0.44346545375785151</v>
      </c>
      <c r="K271" s="5">
        <f t="shared" si="50"/>
        <v>259475.57037930674</v>
      </c>
      <c r="L271" s="1">
        <f t="shared" si="51"/>
        <v>0.41824526857017807</v>
      </c>
      <c r="M271" s="5">
        <f t="shared" si="52"/>
        <v>368000</v>
      </c>
      <c r="N271" s="1">
        <f t="shared" si="53"/>
        <v>0.42912621359223291</v>
      </c>
      <c r="O271" s="25">
        <f t="shared" si="54"/>
        <v>0.42912621359223291</v>
      </c>
    </row>
    <row r="272" spans="1:17">
      <c r="A272">
        <v>3409</v>
      </c>
      <c r="B272" s="1">
        <v>4.0200000000000001E-3</v>
      </c>
      <c r="C272" s="21">
        <f t="shared" si="45"/>
        <v>583</v>
      </c>
      <c r="D272" s="13">
        <f t="shared" si="46"/>
        <v>634.37392795883363</v>
      </c>
      <c r="E272" s="5">
        <v>247000</v>
      </c>
      <c r="F272" s="8">
        <v>41841</v>
      </c>
      <c r="G272" s="10">
        <f t="shared" si="47"/>
        <v>2014</v>
      </c>
      <c r="I272" s="5">
        <f t="shared" si="48"/>
        <v>256216.7310877968</v>
      </c>
      <c r="J272" s="1">
        <f t="shared" si="49"/>
        <v>0.44346545375785151</v>
      </c>
      <c r="K272" s="5">
        <f t="shared" si="50"/>
        <v>260772.94823120328</v>
      </c>
      <c r="L272" s="1">
        <f t="shared" si="51"/>
        <v>0.41824526857017785</v>
      </c>
      <c r="M272" s="5">
        <f t="shared" si="52"/>
        <v>369840</v>
      </c>
      <c r="N272" s="1">
        <f t="shared" si="53"/>
        <v>0.49732793522267205</v>
      </c>
      <c r="O272" s="25">
        <f t="shared" si="54"/>
        <v>8.408512508495658E-2</v>
      </c>
    </row>
    <row r="273" spans="1:15">
      <c r="A273">
        <v>3509</v>
      </c>
      <c r="B273" s="1">
        <v>4.0400000000000002E-3</v>
      </c>
      <c r="C273" s="21">
        <f t="shared" si="45"/>
        <v>583</v>
      </c>
      <c r="D273" s="13">
        <f t="shared" si="46"/>
        <v>637.53001715265862</v>
      </c>
      <c r="G273" s="10" t="str">
        <f t="shared" si="47"/>
        <v/>
      </c>
      <c r="I273" s="5">
        <f t="shared" si="48"/>
        <v>257491.44119271121</v>
      </c>
      <c r="J273" s="1">
        <f t="shared" si="49"/>
        <v>0.44346545375785151</v>
      </c>
      <c r="K273" s="5">
        <f t="shared" si="50"/>
        <v>262070.32608309982</v>
      </c>
      <c r="L273" s="1">
        <f t="shared" si="51"/>
        <v>0.41824526857017785</v>
      </c>
      <c r="M273" s="5">
        <f t="shared" si="52"/>
        <v>371680</v>
      </c>
      <c r="N273" s="1" t="str">
        <f t="shared" si="53"/>
        <v/>
      </c>
      <c r="O273" s="25" t="str">
        <f t="shared" si="54"/>
        <v/>
      </c>
    </row>
    <row r="274" spans="1:15">
      <c r="A274">
        <v>3609</v>
      </c>
      <c r="B274" s="1">
        <v>4.0499999999999998E-3</v>
      </c>
      <c r="C274" s="21">
        <f t="shared" si="45"/>
        <v>583</v>
      </c>
      <c r="D274" s="13">
        <f t="shared" si="46"/>
        <v>639.10806174957122</v>
      </c>
      <c r="E274" s="5">
        <v>175000</v>
      </c>
      <c r="F274" s="8">
        <v>42711</v>
      </c>
      <c r="G274" s="10">
        <f t="shared" si="47"/>
        <v>2016</v>
      </c>
      <c r="I274" s="5">
        <f t="shared" si="48"/>
        <v>258128.7962451684</v>
      </c>
      <c r="J274" s="1">
        <f t="shared" si="49"/>
        <v>0.44346545375785151</v>
      </c>
      <c r="K274" s="5">
        <f t="shared" si="50"/>
        <v>262719.01500904805</v>
      </c>
      <c r="L274" s="1">
        <f t="shared" si="51"/>
        <v>0.41824526857017807</v>
      </c>
      <c r="M274" s="5">
        <f t="shared" si="52"/>
        <v>372600</v>
      </c>
      <c r="N274" s="1">
        <f t="shared" si="53"/>
        <v>1.129142857142857</v>
      </c>
      <c r="O274" s="25">
        <f t="shared" si="54"/>
        <v>0.28647573942246951</v>
      </c>
    </row>
    <row r="275" spans="1:15">
      <c r="A275">
        <v>3709</v>
      </c>
      <c r="B275" s="1">
        <v>4.0699999999999998E-3</v>
      </c>
      <c r="C275" s="21">
        <f t="shared" si="45"/>
        <v>583</v>
      </c>
      <c r="D275" s="13">
        <f t="shared" si="46"/>
        <v>642.2641509433962</v>
      </c>
      <c r="G275" s="10" t="str">
        <f t="shared" si="47"/>
        <v/>
      </c>
      <c r="I275" s="5">
        <f t="shared" si="48"/>
        <v>259403.50635008281</v>
      </c>
      <c r="J275" s="1">
        <f t="shared" si="49"/>
        <v>0.44346545375785151</v>
      </c>
      <c r="K275" s="5">
        <f t="shared" si="50"/>
        <v>264016.39286094462</v>
      </c>
      <c r="L275" s="1">
        <f t="shared" si="51"/>
        <v>0.41824526857017785</v>
      </c>
      <c r="M275" s="5">
        <f t="shared" si="52"/>
        <v>374440</v>
      </c>
      <c r="N275" s="1" t="str">
        <f t="shared" si="53"/>
        <v/>
      </c>
      <c r="O275" s="25" t="str">
        <f t="shared" si="54"/>
        <v/>
      </c>
    </row>
    <row r="276" spans="1:15">
      <c r="A276">
        <v>810</v>
      </c>
      <c r="B276" s="1">
        <v>3.5400000000000002E-3</v>
      </c>
      <c r="C276" s="21">
        <f t="shared" si="45"/>
        <v>685</v>
      </c>
      <c r="D276" s="13">
        <f t="shared" si="46"/>
        <v>475.44525547445255</v>
      </c>
      <c r="E276" s="5">
        <v>245000</v>
      </c>
      <c r="F276" s="8">
        <v>41830</v>
      </c>
      <c r="G276" s="10">
        <f t="shared" si="47"/>
        <v>2014</v>
      </c>
      <c r="I276" s="5">
        <f t="shared" si="48"/>
        <v>225623.68856985093</v>
      </c>
      <c r="J276" s="1">
        <f t="shared" si="49"/>
        <v>0.44346545375785129</v>
      </c>
      <c r="K276" s="5">
        <f t="shared" si="50"/>
        <v>229635.87978568647</v>
      </c>
      <c r="L276" s="1">
        <f t="shared" si="51"/>
        <v>0.41824526857017785</v>
      </c>
      <c r="M276" s="5">
        <f t="shared" si="52"/>
        <v>325680</v>
      </c>
      <c r="N276" s="1">
        <f t="shared" si="53"/>
        <v>0.3293061224489795</v>
      </c>
      <c r="O276" s="25">
        <f t="shared" si="54"/>
        <v>5.8583208925108599E-2</v>
      </c>
    </row>
    <row r="277" spans="1:15">
      <c r="A277">
        <v>910</v>
      </c>
      <c r="B277" s="1">
        <v>3.5500000000000002E-3</v>
      </c>
      <c r="C277" s="21">
        <f t="shared" si="45"/>
        <v>685</v>
      </c>
      <c r="D277" s="13">
        <f t="shared" si="46"/>
        <v>476.78832116788323</v>
      </c>
      <c r="E277" s="5">
        <v>234500</v>
      </c>
      <c r="F277" s="8">
        <v>43124</v>
      </c>
      <c r="G277" s="10">
        <f t="shared" si="47"/>
        <v>2018</v>
      </c>
      <c r="I277" s="5">
        <f t="shared" si="48"/>
        <v>226261.04362230812</v>
      </c>
      <c r="J277" s="1">
        <f t="shared" si="49"/>
        <v>0.44346545375785129</v>
      </c>
      <c r="K277" s="5">
        <f t="shared" si="50"/>
        <v>230284.56871163473</v>
      </c>
      <c r="L277" s="1">
        <f t="shared" si="51"/>
        <v>0.41824526857017807</v>
      </c>
      <c r="M277" s="5">
        <f t="shared" si="52"/>
        <v>326600</v>
      </c>
      <c r="N277" s="1">
        <f t="shared" si="53"/>
        <v>0.39275053304904062</v>
      </c>
      <c r="O277" s="25">
        <f t="shared" si="54"/>
        <v>0.39275053304904062</v>
      </c>
    </row>
    <row r="278" spans="1:15">
      <c r="A278">
        <v>1010</v>
      </c>
      <c r="B278" s="1">
        <v>3.5699999999999998E-3</v>
      </c>
      <c r="C278" s="21">
        <f t="shared" si="45"/>
        <v>685</v>
      </c>
      <c r="D278" s="13">
        <f t="shared" si="46"/>
        <v>479.47445255474452</v>
      </c>
      <c r="G278" s="10" t="str">
        <f t="shared" si="47"/>
        <v/>
      </c>
      <c r="I278" s="5">
        <f t="shared" si="48"/>
        <v>227535.7537272225</v>
      </c>
      <c r="J278" s="1">
        <f t="shared" si="49"/>
        <v>0.44346545375785151</v>
      </c>
      <c r="K278" s="5">
        <f t="shared" si="50"/>
        <v>231581.94656353124</v>
      </c>
      <c r="L278" s="1">
        <f t="shared" si="51"/>
        <v>0.41824526857017807</v>
      </c>
      <c r="M278" s="5">
        <f t="shared" si="52"/>
        <v>328440</v>
      </c>
      <c r="N278" s="1" t="str">
        <f t="shared" si="53"/>
        <v/>
      </c>
      <c r="O278" s="25" t="str">
        <f t="shared" si="54"/>
        <v/>
      </c>
    </row>
    <row r="279" spans="1:15">
      <c r="A279">
        <v>1110</v>
      </c>
      <c r="B279" s="1">
        <v>3.65E-3</v>
      </c>
      <c r="C279" s="21">
        <f t="shared" si="45"/>
        <v>685</v>
      </c>
      <c r="D279" s="13">
        <f t="shared" si="46"/>
        <v>490.21897810218979</v>
      </c>
      <c r="E279" s="5">
        <v>238500</v>
      </c>
      <c r="F279" s="8">
        <v>43283</v>
      </c>
      <c r="G279" s="10">
        <f t="shared" si="47"/>
        <v>2018</v>
      </c>
      <c r="I279" s="5">
        <f t="shared" si="48"/>
        <v>232634.59414688018</v>
      </c>
      <c r="J279" s="1">
        <f t="shared" si="49"/>
        <v>0.44346545375785151</v>
      </c>
      <c r="K279" s="5">
        <f t="shared" si="50"/>
        <v>236771.4579711174</v>
      </c>
      <c r="L279" s="1">
        <f t="shared" si="51"/>
        <v>0.41824526857017785</v>
      </c>
      <c r="M279" s="5">
        <f t="shared" si="52"/>
        <v>335800</v>
      </c>
      <c r="N279" s="1">
        <f t="shared" si="53"/>
        <v>0.40796645702306078</v>
      </c>
      <c r="O279" s="25">
        <f t="shared" si="54"/>
        <v>0.40796645702306078</v>
      </c>
    </row>
    <row r="280" spans="1:15">
      <c r="A280">
        <v>1210</v>
      </c>
      <c r="B280" s="1">
        <v>3.6600000000000001E-3</v>
      </c>
      <c r="C280" s="21">
        <f t="shared" si="45"/>
        <v>685</v>
      </c>
      <c r="D280" s="13">
        <f t="shared" si="46"/>
        <v>491.56204379562041</v>
      </c>
      <c r="E280" s="5">
        <v>225000</v>
      </c>
      <c r="F280" s="8">
        <v>42866</v>
      </c>
      <c r="G280" s="10">
        <f t="shared" si="47"/>
        <v>2017</v>
      </c>
      <c r="I280" s="5">
        <f t="shared" si="48"/>
        <v>233271.9491993374</v>
      </c>
      <c r="J280" s="1">
        <f t="shared" si="49"/>
        <v>0.44346545375785129</v>
      </c>
      <c r="K280" s="5">
        <f t="shared" si="50"/>
        <v>237420.14689706566</v>
      </c>
      <c r="L280" s="1">
        <f t="shared" si="51"/>
        <v>0.41824526857017807</v>
      </c>
      <c r="M280" s="5">
        <f t="shared" si="52"/>
        <v>336720</v>
      </c>
      <c r="N280" s="1">
        <f t="shared" si="53"/>
        <v>0.49653333333333327</v>
      </c>
      <c r="O280" s="25">
        <f t="shared" si="54"/>
        <v>0.22332879199883671</v>
      </c>
    </row>
    <row r="281" spans="1:15">
      <c r="A281">
        <v>1310</v>
      </c>
      <c r="B281" s="1">
        <v>3.6800000000000001E-3</v>
      </c>
      <c r="C281" s="21">
        <f t="shared" si="45"/>
        <v>685</v>
      </c>
      <c r="D281" s="13">
        <f t="shared" si="46"/>
        <v>494.24817518248176</v>
      </c>
      <c r="G281" s="10" t="str">
        <f t="shared" si="47"/>
        <v/>
      </c>
      <c r="I281" s="5">
        <f t="shared" si="48"/>
        <v>234546.65930425181</v>
      </c>
      <c r="J281" s="1">
        <f t="shared" si="49"/>
        <v>0.44346545375785129</v>
      </c>
      <c r="K281" s="5">
        <f t="shared" si="50"/>
        <v>238717.5247489622</v>
      </c>
      <c r="L281" s="1">
        <f t="shared" si="51"/>
        <v>0.41824526857017807</v>
      </c>
      <c r="M281" s="5">
        <f t="shared" si="52"/>
        <v>338560</v>
      </c>
      <c r="N281" s="1" t="str">
        <f t="shared" si="53"/>
        <v/>
      </c>
      <c r="O281" s="25" t="str">
        <f t="shared" si="54"/>
        <v/>
      </c>
    </row>
    <row r="282" spans="1:15">
      <c r="A282">
        <v>1410</v>
      </c>
      <c r="B282" s="1">
        <v>3.7000000000000002E-3</v>
      </c>
      <c r="C282" s="21">
        <f t="shared" si="45"/>
        <v>685</v>
      </c>
      <c r="D282" s="13">
        <f t="shared" si="46"/>
        <v>496.93430656934305</v>
      </c>
      <c r="E282" s="5">
        <v>227000</v>
      </c>
      <c r="F282" s="8">
        <v>42649</v>
      </c>
      <c r="G282" s="10">
        <f t="shared" si="47"/>
        <v>2016</v>
      </c>
      <c r="I282" s="5">
        <f t="shared" si="48"/>
        <v>235821.36940916622</v>
      </c>
      <c r="J282" s="1">
        <f t="shared" si="49"/>
        <v>0.44346545375785129</v>
      </c>
      <c r="K282" s="5">
        <f t="shared" si="50"/>
        <v>240014.90260085874</v>
      </c>
      <c r="L282" s="1">
        <f t="shared" si="51"/>
        <v>0.41824526857017785</v>
      </c>
      <c r="M282" s="5">
        <f t="shared" si="52"/>
        <v>340400</v>
      </c>
      <c r="N282" s="1">
        <f t="shared" si="53"/>
        <v>0.49955947136563883</v>
      </c>
      <c r="O282" s="25">
        <f t="shared" si="54"/>
        <v>0.14460216949186044</v>
      </c>
    </row>
    <row r="283" spans="1:15">
      <c r="A283">
        <v>1510</v>
      </c>
      <c r="B283" s="1">
        <v>3.7100000000000002E-3</v>
      </c>
      <c r="C283" s="21">
        <f t="shared" si="45"/>
        <v>685</v>
      </c>
      <c r="D283" s="13">
        <f t="shared" si="46"/>
        <v>498.27737226277372</v>
      </c>
      <c r="G283" s="10" t="str">
        <f t="shared" si="47"/>
        <v/>
      </c>
      <c r="I283" s="5">
        <f t="shared" si="48"/>
        <v>236458.72446162341</v>
      </c>
      <c r="J283" s="1">
        <f t="shared" si="49"/>
        <v>0.44346545375785151</v>
      </c>
      <c r="K283" s="5">
        <f t="shared" si="50"/>
        <v>240663.59152680699</v>
      </c>
      <c r="L283" s="1">
        <f t="shared" si="51"/>
        <v>0.41824526857017807</v>
      </c>
      <c r="M283" s="5">
        <f t="shared" si="52"/>
        <v>341320</v>
      </c>
      <c r="N283" s="1" t="str">
        <f t="shared" si="53"/>
        <v/>
      </c>
      <c r="O283" s="25" t="str">
        <f t="shared" si="54"/>
        <v/>
      </c>
    </row>
    <row r="284" spans="1:15">
      <c r="A284">
        <v>1610</v>
      </c>
      <c r="B284" s="1">
        <v>3.7299999999999998E-3</v>
      </c>
      <c r="C284" s="21">
        <f t="shared" si="45"/>
        <v>685</v>
      </c>
      <c r="D284" s="13">
        <f t="shared" si="46"/>
        <v>500.96350364963502</v>
      </c>
      <c r="G284" s="10" t="str">
        <f t="shared" si="47"/>
        <v/>
      </c>
      <c r="I284" s="5">
        <f t="shared" si="48"/>
        <v>237733.43456653782</v>
      </c>
      <c r="J284" s="1">
        <f t="shared" si="49"/>
        <v>0.44346545375785151</v>
      </c>
      <c r="K284" s="5">
        <f t="shared" si="50"/>
        <v>241960.96937870351</v>
      </c>
      <c r="L284" s="1">
        <f t="shared" si="51"/>
        <v>0.41824526857017807</v>
      </c>
      <c r="M284" s="5">
        <f t="shared" si="52"/>
        <v>343160</v>
      </c>
      <c r="N284" s="1" t="str">
        <f t="shared" si="53"/>
        <v/>
      </c>
      <c r="O284" s="25" t="str">
        <f t="shared" si="54"/>
        <v/>
      </c>
    </row>
    <row r="285" spans="1:15">
      <c r="A285">
        <v>1710</v>
      </c>
      <c r="B285" s="1">
        <v>3.7499999999999999E-3</v>
      </c>
      <c r="C285" s="21">
        <f t="shared" si="45"/>
        <v>685</v>
      </c>
      <c r="D285" s="13">
        <f t="shared" si="46"/>
        <v>503.64963503649636</v>
      </c>
      <c r="E285" s="5">
        <v>189500</v>
      </c>
      <c r="F285" s="8">
        <v>43550</v>
      </c>
      <c r="G285" s="10">
        <f t="shared" si="47"/>
        <v>2019</v>
      </c>
      <c r="H285" s="10" t="s">
        <v>21</v>
      </c>
      <c r="I285" s="5">
        <f t="shared" si="48"/>
        <v>239008.14467145223</v>
      </c>
      <c r="J285" s="1">
        <f t="shared" si="49"/>
        <v>0.44346545375785151</v>
      </c>
      <c r="K285" s="5">
        <f t="shared" si="50"/>
        <v>243258.34723060005</v>
      </c>
      <c r="L285" s="1">
        <f t="shared" si="51"/>
        <v>0.41824526857017807</v>
      </c>
      <c r="M285" s="5">
        <f t="shared" si="52"/>
        <v>345000</v>
      </c>
      <c r="N285" s="1">
        <f t="shared" si="53"/>
        <v>0.82058047493403685</v>
      </c>
      <c r="O285" s="25" t="e">
        <f t="shared" si="54"/>
        <v>#DIV/0!</v>
      </c>
    </row>
    <row r="286" spans="1:15">
      <c r="A286">
        <v>1810</v>
      </c>
      <c r="B286" s="1">
        <v>3.7599999999999999E-3</v>
      </c>
      <c r="C286" s="21">
        <f t="shared" ref="C286:C305" si="55">IF(RIGHT(A286,2)="01",630,
IF(RIGHT(A286,2)="02",670,
IF(RIGHT(A286,2)="03",580,
IF(RIGHT(A286,2)="04",506,
IF(RIGHT(A286,2)="05",587,
IF(RIGHT(A286,2)="06",533,
IF(RIGHT(A286,2)="07",635,
IF(RIGHT(A286,2)="08",525,
IF(RIGHT(A286,2)="09",583,
IF(RIGHT(A286,2)="10",685,0))))))))))</f>
        <v>685</v>
      </c>
      <c r="D286" s="13">
        <f t="shared" si="46"/>
        <v>504.99270072992698</v>
      </c>
      <c r="E286" s="5">
        <v>240000</v>
      </c>
      <c r="F286" s="8">
        <v>42565</v>
      </c>
      <c r="G286" s="10">
        <f t="shared" si="47"/>
        <v>2016</v>
      </c>
      <c r="I286" s="5">
        <f t="shared" si="48"/>
        <v>239645.49972390942</v>
      </c>
      <c r="J286" s="1">
        <f t="shared" si="49"/>
        <v>0.44346545375785151</v>
      </c>
      <c r="K286" s="5">
        <f t="shared" si="50"/>
        <v>243907.03615654833</v>
      </c>
      <c r="L286" s="1">
        <f t="shared" si="51"/>
        <v>0.41824526857017807</v>
      </c>
      <c r="M286" s="5">
        <f t="shared" si="52"/>
        <v>345920</v>
      </c>
      <c r="N286" s="1">
        <f t="shared" si="53"/>
        <v>0.44133333333333336</v>
      </c>
      <c r="O286" s="25">
        <f t="shared" si="54"/>
        <v>0.12959165900352132</v>
      </c>
    </row>
    <row r="287" spans="1:15">
      <c r="A287">
        <v>1910</v>
      </c>
      <c r="B287" s="1">
        <v>3.7799999999999999E-3</v>
      </c>
      <c r="C287" s="21">
        <f t="shared" si="55"/>
        <v>685</v>
      </c>
      <c r="D287" s="13">
        <f t="shared" si="46"/>
        <v>507.67883211678833</v>
      </c>
      <c r="G287" s="10" t="str">
        <f t="shared" si="47"/>
        <v/>
      </c>
      <c r="I287" s="5">
        <f t="shared" si="48"/>
        <v>240920.20982882383</v>
      </c>
      <c r="J287" s="1">
        <f t="shared" si="49"/>
        <v>0.44346545375785151</v>
      </c>
      <c r="K287" s="5">
        <f t="shared" si="50"/>
        <v>245204.41400844487</v>
      </c>
      <c r="L287" s="1">
        <f t="shared" si="51"/>
        <v>0.41824526857017785</v>
      </c>
      <c r="M287" s="5">
        <f t="shared" si="52"/>
        <v>347760</v>
      </c>
      <c r="N287" s="1" t="str">
        <f t="shared" si="53"/>
        <v/>
      </c>
      <c r="O287" s="25" t="str">
        <f t="shared" si="54"/>
        <v/>
      </c>
    </row>
    <row r="288" spans="1:15">
      <c r="A288">
        <v>2010</v>
      </c>
      <c r="B288" s="1">
        <v>3.79E-3</v>
      </c>
      <c r="C288" s="21">
        <f t="shared" si="55"/>
        <v>685</v>
      </c>
      <c r="D288" s="13">
        <f t="shared" si="46"/>
        <v>509.021897810219</v>
      </c>
      <c r="G288" s="10" t="str">
        <f t="shared" si="47"/>
        <v/>
      </c>
      <c r="I288" s="5">
        <f t="shared" si="48"/>
        <v>241557.56488128105</v>
      </c>
      <c r="J288" s="1">
        <f t="shared" si="49"/>
        <v>0.44346545375785151</v>
      </c>
      <c r="K288" s="5">
        <f t="shared" si="50"/>
        <v>245853.10293439313</v>
      </c>
      <c r="L288" s="1">
        <f t="shared" si="51"/>
        <v>0.41824526857017807</v>
      </c>
      <c r="M288" s="5">
        <f t="shared" si="52"/>
        <v>348680</v>
      </c>
      <c r="N288" s="1" t="str">
        <f t="shared" si="53"/>
        <v/>
      </c>
      <c r="O288" s="25" t="str">
        <f t="shared" si="54"/>
        <v/>
      </c>
    </row>
    <row r="289" spans="1:15">
      <c r="A289">
        <v>2110</v>
      </c>
      <c r="B289" s="1">
        <v>3.81E-3</v>
      </c>
      <c r="C289" s="21">
        <f t="shared" si="55"/>
        <v>685</v>
      </c>
      <c r="D289" s="13">
        <f t="shared" si="46"/>
        <v>511.70802919708029</v>
      </c>
      <c r="G289" s="10" t="str">
        <f t="shared" si="47"/>
        <v/>
      </c>
      <c r="I289" s="5">
        <f t="shared" si="48"/>
        <v>242832.27498619547</v>
      </c>
      <c r="J289" s="1">
        <f t="shared" si="49"/>
        <v>0.44346545375785151</v>
      </c>
      <c r="K289" s="5">
        <f t="shared" si="50"/>
        <v>247150.48078628967</v>
      </c>
      <c r="L289" s="1">
        <f t="shared" si="51"/>
        <v>0.41824526857017785</v>
      </c>
      <c r="M289" s="5">
        <f t="shared" si="52"/>
        <v>350520</v>
      </c>
      <c r="N289" s="1" t="str">
        <f t="shared" si="53"/>
        <v/>
      </c>
      <c r="O289" s="25" t="str">
        <f t="shared" si="54"/>
        <v/>
      </c>
    </row>
    <row r="290" spans="1:15">
      <c r="A290">
        <v>2210</v>
      </c>
      <c r="B290" s="1">
        <v>3.8300000000000001E-3</v>
      </c>
      <c r="C290" s="21">
        <f t="shared" si="55"/>
        <v>685</v>
      </c>
      <c r="D290" s="13">
        <f t="shared" si="46"/>
        <v>514.39416058394158</v>
      </c>
      <c r="E290" s="5">
        <v>246000</v>
      </c>
      <c r="F290" s="8">
        <v>43385</v>
      </c>
      <c r="G290" s="10">
        <f t="shared" si="47"/>
        <v>2018</v>
      </c>
      <c r="I290" s="5">
        <f t="shared" si="48"/>
        <v>244106.98509110988</v>
      </c>
      <c r="J290" s="1">
        <f t="shared" si="49"/>
        <v>0.44346545375785151</v>
      </c>
      <c r="K290" s="5">
        <f t="shared" si="50"/>
        <v>248447.85863818621</v>
      </c>
      <c r="L290" s="1">
        <f t="shared" si="51"/>
        <v>0.41824526857017785</v>
      </c>
      <c r="M290" s="5">
        <f t="shared" si="52"/>
        <v>352360</v>
      </c>
      <c r="N290" s="1">
        <f t="shared" si="53"/>
        <v>0.43235772357723579</v>
      </c>
      <c r="O290" s="25">
        <f t="shared" si="54"/>
        <v>0.43235772357723579</v>
      </c>
    </row>
    <row r="291" spans="1:15">
      <c r="A291">
        <v>2310</v>
      </c>
      <c r="B291" s="1">
        <v>3.8400000000000001E-3</v>
      </c>
      <c r="C291" s="21">
        <f t="shared" si="55"/>
        <v>685</v>
      </c>
      <c r="D291" s="13">
        <f t="shared" si="46"/>
        <v>515.73722627737232</v>
      </c>
      <c r="G291" s="10" t="str">
        <f t="shared" si="47"/>
        <v/>
      </c>
      <c r="I291" s="5">
        <f t="shared" si="48"/>
        <v>244744.3401435671</v>
      </c>
      <c r="J291" s="1">
        <f t="shared" si="49"/>
        <v>0.44346545375785129</v>
      </c>
      <c r="K291" s="5">
        <f t="shared" si="50"/>
        <v>249096.54756413447</v>
      </c>
      <c r="L291" s="1">
        <f t="shared" si="51"/>
        <v>0.41824526857017807</v>
      </c>
      <c r="M291" s="5">
        <f t="shared" si="52"/>
        <v>353280</v>
      </c>
      <c r="N291" s="1" t="str">
        <f t="shared" si="53"/>
        <v/>
      </c>
      <c r="O291" s="25" t="str">
        <f t="shared" si="54"/>
        <v/>
      </c>
    </row>
    <row r="292" spans="1:15">
      <c r="A292">
        <v>2410</v>
      </c>
      <c r="B292" s="1">
        <v>3.8600000000000001E-3</v>
      </c>
      <c r="C292" s="21">
        <f t="shared" si="55"/>
        <v>685</v>
      </c>
      <c r="D292" s="13">
        <f t="shared" si="46"/>
        <v>518.42335766423355</v>
      </c>
      <c r="G292" s="10" t="str">
        <f t="shared" si="47"/>
        <v/>
      </c>
      <c r="I292" s="5">
        <f t="shared" si="48"/>
        <v>246019.05024848151</v>
      </c>
      <c r="J292" s="1">
        <f t="shared" si="49"/>
        <v>0.44346545375785129</v>
      </c>
      <c r="K292" s="5">
        <f t="shared" si="50"/>
        <v>250393.92541603101</v>
      </c>
      <c r="L292" s="1">
        <f t="shared" si="51"/>
        <v>0.41824526857017785</v>
      </c>
      <c r="M292" s="5">
        <f t="shared" si="52"/>
        <v>355120</v>
      </c>
      <c r="N292" s="1" t="str">
        <f t="shared" si="53"/>
        <v/>
      </c>
      <c r="O292" s="25" t="str">
        <f t="shared" si="54"/>
        <v/>
      </c>
    </row>
    <row r="293" spans="1:15">
      <c r="A293">
        <v>2510</v>
      </c>
      <c r="B293" s="1">
        <v>3.8700000000000002E-3</v>
      </c>
      <c r="C293" s="21">
        <f t="shared" si="55"/>
        <v>685</v>
      </c>
      <c r="D293" s="13">
        <f t="shared" si="46"/>
        <v>519.76642335766428</v>
      </c>
      <c r="G293" s="10" t="str">
        <f t="shared" si="47"/>
        <v/>
      </c>
      <c r="I293" s="5">
        <f t="shared" si="48"/>
        <v>246656.40530093873</v>
      </c>
      <c r="J293" s="1">
        <f t="shared" si="49"/>
        <v>0.44346545375785129</v>
      </c>
      <c r="K293" s="5">
        <f t="shared" si="50"/>
        <v>251042.61434197926</v>
      </c>
      <c r="L293" s="1">
        <f t="shared" si="51"/>
        <v>0.41824526857017807</v>
      </c>
      <c r="M293" s="5">
        <f t="shared" si="52"/>
        <v>356040</v>
      </c>
      <c r="N293" s="1" t="str">
        <f t="shared" si="53"/>
        <v/>
      </c>
      <c r="O293" s="25" t="str">
        <f t="shared" si="54"/>
        <v/>
      </c>
    </row>
    <row r="294" spans="1:15">
      <c r="A294">
        <v>2610</v>
      </c>
      <c r="B294" s="1">
        <v>3.8899999999999998E-3</v>
      </c>
      <c r="C294" s="21">
        <f t="shared" si="55"/>
        <v>685</v>
      </c>
      <c r="D294" s="13">
        <f t="shared" si="46"/>
        <v>522.45255474452551</v>
      </c>
      <c r="E294" s="5">
        <v>260000</v>
      </c>
      <c r="F294" s="8">
        <v>43089</v>
      </c>
      <c r="G294" s="10">
        <f t="shared" si="47"/>
        <v>2017</v>
      </c>
      <c r="I294" s="5">
        <f t="shared" si="48"/>
        <v>247931.11540585311</v>
      </c>
      <c r="J294" s="1">
        <f t="shared" si="49"/>
        <v>0.44346545375785151</v>
      </c>
      <c r="K294" s="5">
        <f t="shared" si="50"/>
        <v>252339.99219387578</v>
      </c>
      <c r="L294" s="1">
        <f t="shared" si="51"/>
        <v>0.41824526857017807</v>
      </c>
      <c r="M294" s="5">
        <f t="shared" si="52"/>
        <v>357880</v>
      </c>
      <c r="N294" s="1">
        <f t="shared" si="53"/>
        <v>0.3764615384615384</v>
      </c>
      <c r="O294" s="25">
        <f t="shared" si="54"/>
        <v>0.173226976531625</v>
      </c>
    </row>
    <row r="295" spans="1:15">
      <c r="A295">
        <v>2710</v>
      </c>
      <c r="B295" s="1">
        <v>3.9100000000000003E-3</v>
      </c>
      <c r="C295" s="21">
        <f t="shared" si="55"/>
        <v>685</v>
      </c>
      <c r="D295" s="13">
        <f t="shared" si="46"/>
        <v>525.13868613138686</v>
      </c>
      <c r="G295" s="10" t="str">
        <f t="shared" si="47"/>
        <v/>
      </c>
      <c r="I295" s="5">
        <f t="shared" si="48"/>
        <v>249205.82551076755</v>
      </c>
      <c r="J295" s="1">
        <f t="shared" si="49"/>
        <v>0.44346545375785129</v>
      </c>
      <c r="K295" s="5">
        <f t="shared" si="50"/>
        <v>253637.37004577235</v>
      </c>
      <c r="L295" s="1">
        <f t="shared" si="51"/>
        <v>0.41824526857017785</v>
      </c>
      <c r="M295" s="5">
        <f t="shared" si="52"/>
        <v>359720</v>
      </c>
      <c r="N295" s="1" t="str">
        <f t="shared" si="53"/>
        <v/>
      </c>
      <c r="O295" s="25" t="str">
        <f t="shared" si="54"/>
        <v/>
      </c>
    </row>
    <row r="296" spans="1:15">
      <c r="A296">
        <v>2810</v>
      </c>
      <c r="B296" s="1">
        <v>3.9199999999999999E-3</v>
      </c>
      <c r="C296" s="21">
        <f t="shared" si="55"/>
        <v>685</v>
      </c>
      <c r="D296" s="13">
        <f t="shared" si="46"/>
        <v>526.48175182481748</v>
      </c>
      <c r="E296" s="5">
        <v>240000</v>
      </c>
      <c r="F296" s="8">
        <v>43187</v>
      </c>
      <c r="G296" s="10">
        <f t="shared" si="47"/>
        <v>2018</v>
      </c>
      <c r="I296" s="5">
        <f t="shared" si="48"/>
        <v>249843.18056322471</v>
      </c>
      <c r="J296" s="1">
        <f t="shared" si="49"/>
        <v>0.44346545375785151</v>
      </c>
      <c r="K296" s="5">
        <f t="shared" si="50"/>
        <v>254286.0589717206</v>
      </c>
      <c r="L296" s="1">
        <f t="shared" si="51"/>
        <v>0.41824526857017807</v>
      </c>
      <c r="M296" s="5">
        <f t="shared" si="52"/>
        <v>360640</v>
      </c>
      <c r="N296" s="1">
        <f t="shared" si="53"/>
        <v>0.5026666666666666</v>
      </c>
      <c r="O296" s="25">
        <f t="shared" si="54"/>
        <v>0.5026666666666666</v>
      </c>
    </row>
    <row r="297" spans="1:15">
      <c r="A297">
        <v>2910</v>
      </c>
      <c r="B297" s="1">
        <v>3.9399999999999999E-3</v>
      </c>
      <c r="C297" s="21">
        <f t="shared" si="55"/>
        <v>685</v>
      </c>
      <c r="D297" s="13">
        <f t="shared" si="46"/>
        <v>529.16788321167883</v>
      </c>
      <c r="G297" s="10" t="str">
        <f t="shared" si="47"/>
        <v/>
      </c>
      <c r="I297" s="5">
        <f t="shared" si="48"/>
        <v>251117.89066813915</v>
      </c>
      <c r="J297" s="1">
        <f t="shared" si="49"/>
        <v>0.44346545375785129</v>
      </c>
      <c r="K297" s="5">
        <f t="shared" si="50"/>
        <v>255583.43682361711</v>
      </c>
      <c r="L297" s="1">
        <f t="shared" si="51"/>
        <v>0.41824526857017807</v>
      </c>
      <c r="M297" s="5">
        <f t="shared" si="52"/>
        <v>362480</v>
      </c>
      <c r="N297" s="1" t="str">
        <f t="shared" si="53"/>
        <v/>
      </c>
      <c r="O297" s="25" t="str">
        <f t="shared" si="54"/>
        <v/>
      </c>
    </row>
    <row r="298" spans="1:15">
      <c r="A298">
        <v>3010</v>
      </c>
      <c r="B298" s="1">
        <v>3.9500000000000004E-3</v>
      </c>
      <c r="C298" s="21">
        <f t="shared" si="55"/>
        <v>685</v>
      </c>
      <c r="D298" s="13">
        <f t="shared" si="46"/>
        <v>530.51094890510956</v>
      </c>
      <c r="G298" s="10" t="str">
        <f t="shared" si="47"/>
        <v/>
      </c>
      <c r="I298" s="5">
        <f t="shared" si="48"/>
        <v>251755.24572059637</v>
      </c>
      <c r="J298" s="1">
        <f t="shared" si="49"/>
        <v>0.44346545375785151</v>
      </c>
      <c r="K298" s="5">
        <f t="shared" si="50"/>
        <v>256232.12574956543</v>
      </c>
      <c r="L298" s="1">
        <f t="shared" si="51"/>
        <v>0.41824526857017807</v>
      </c>
      <c r="M298" s="5">
        <f t="shared" si="52"/>
        <v>363400.00000000006</v>
      </c>
      <c r="N298" s="1" t="str">
        <f t="shared" si="53"/>
        <v/>
      </c>
      <c r="O298" s="25" t="str">
        <f t="shared" si="54"/>
        <v/>
      </c>
    </row>
    <row r="299" spans="1:15">
      <c r="A299">
        <v>3110</v>
      </c>
      <c r="B299" s="1">
        <v>3.9699999999999996E-3</v>
      </c>
      <c r="C299" s="21">
        <f t="shared" si="55"/>
        <v>685</v>
      </c>
      <c r="D299" s="13">
        <f t="shared" si="46"/>
        <v>533.19708029197068</v>
      </c>
      <c r="E299" s="5">
        <v>251000</v>
      </c>
      <c r="F299" s="8">
        <v>43420</v>
      </c>
      <c r="G299" s="10">
        <f t="shared" si="47"/>
        <v>2018</v>
      </c>
      <c r="H299" s="10" t="s">
        <v>21</v>
      </c>
      <c r="I299" s="5">
        <f t="shared" si="48"/>
        <v>253029.95582551073</v>
      </c>
      <c r="J299" s="1">
        <f t="shared" si="49"/>
        <v>0.44346545375785151</v>
      </c>
      <c r="K299" s="5">
        <f t="shared" si="50"/>
        <v>257529.50360146191</v>
      </c>
      <c r="L299" s="1">
        <f t="shared" si="51"/>
        <v>0.41824526857017785</v>
      </c>
      <c r="M299" s="5">
        <f t="shared" si="52"/>
        <v>365239.99999999994</v>
      </c>
      <c r="N299" s="1">
        <f t="shared" si="53"/>
        <v>0.4551394422310755</v>
      </c>
      <c r="O299" s="25">
        <f t="shared" si="54"/>
        <v>0.4551394422310755</v>
      </c>
    </row>
    <row r="300" spans="1:15">
      <c r="A300">
        <v>3210</v>
      </c>
      <c r="B300" s="1">
        <v>3.9899999999999996E-3</v>
      </c>
      <c r="C300" s="21">
        <f t="shared" si="55"/>
        <v>685</v>
      </c>
      <c r="D300" s="13">
        <f t="shared" si="46"/>
        <v>535.88321167883203</v>
      </c>
      <c r="G300" s="10" t="str">
        <f t="shared" si="47"/>
        <v/>
      </c>
      <c r="I300" s="5">
        <f t="shared" si="48"/>
        <v>254304.66593042514</v>
      </c>
      <c r="J300" s="1">
        <f t="shared" si="49"/>
        <v>0.44346545375785151</v>
      </c>
      <c r="K300" s="5">
        <f t="shared" si="50"/>
        <v>258826.88145335845</v>
      </c>
      <c r="L300" s="1">
        <f t="shared" si="51"/>
        <v>0.41824526857017785</v>
      </c>
      <c r="M300" s="5">
        <f t="shared" si="52"/>
        <v>367079.99999999994</v>
      </c>
      <c r="N300" s="1" t="str">
        <f t="shared" si="53"/>
        <v/>
      </c>
      <c r="O300" s="25" t="str">
        <f t="shared" si="54"/>
        <v/>
      </c>
    </row>
    <row r="301" spans="1:15">
      <c r="A301">
        <v>3310</v>
      </c>
      <c r="B301" s="1">
        <v>4.0000000000000001E-3</v>
      </c>
      <c r="C301" s="21">
        <f t="shared" si="55"/>
        <v>685</v>
      </c>
      <c r="D301" s="13">
        <f t="shared" si="46"/>
        <v>537.22627737226276</v>
      </c>
      <c r="E301" s="5">
        <v>240000</v>
      </c>
      <c r="F301" s="8">
        <v>42282</v>
      </c>
      <c r="G301" s="10">
        <f t="shared" si="47"/>
        <v>2015</v>
      </c>
      <c r="I301" s="5">
        <f t="shared" si="48"/>
        <v>254942.02098288239</v>
      </c>
      <c r="J301" s="1">
        <f t="shared" si="49"/>
        <v>0.44346545375785151</v>
      </c>
      <c r="K301" s="5">
        <f t="shared" si="50"/>
        <v>259475.57037930674</v>
      </c>
      <c r="L301" s="1">
        <f t="shared" si="51"/>
        <v>0.41824526857017807</v>
      </c>
      <c r="M301" s="5">
        <f t="shared" si="52"/>
        <v>368000</v>
      </c>
      <c r="N301" s="1">
        <f t="shared" si="53"/>
        <v>0.53333333333333344</v>
      </c>
      <c r="O301" s="25">
        <f t="shared" si="54"/>
        <v>0.11277957149373519</v>
      </c>
    </row>
    <row r="302" spans="1:15">
      <c r="A302">
        <v>3410</v>
      </c>
      <c r="B302" s="1">
        <v>4.0200000000000001E-3</v>
      </c>
      <c r="C302" s="21">
        <f t="shared" si="55"/>
        <v>685</v>
      </c>
      <c r="D302" s="13">
        <f t="shared" si="46"/>
        <v>539.91240875912411</v>
      </c>
      <c r="E302" s="5">
        <v>232000</v>
      </c>
      <c r="F302" s="8">
        <v>42202</v>
      </c>
      <c r="G302" s="10">
        <f t="shared" si="47"/>
        <v>2015</v>
      </c>
      <c r="I302" s="5">
        <f t="shared" si="48"/>
        <v>256216.7310877968</v>
      </c>
      <c r="J302" s="1">
        <f t="shared" si="49"/>
        <v>0.44346545375785151</v>
      </c>
      <c r="K302" s="5">
        <f t="shared" si="50"/>
        <v>260772.94823120328</v>
      </c>
      <c r="L302" s="1">
        <f t="shared" si="51"/>
        <v>0.41824526857017785</v>
      </c>
      <c r="M302" s="5">
        <f t="shared" si="52"/>
        <v>369840</v>
      </c>
      <c r="N302" s="1">
        <f t="shared" si="53"/>
        <v>0.59413793103448276</v>
      </c>
      <c r="O302" s="25">
        <f t="shared" si="54"/>
        <v>0.12365108086591725</v>
      </c>
    </row>
    <row r="303" spans="1:15">
      <c r="A303">
        <v>3510</v>
      </c>
      <c r="B303" s="1">
        <v>4.0400000000000002E-3</v>
      </c>
      <c r="C303" s="21">
        <f t="shared" si="55"/>
        <v>685</v>
      </c>
      <c r="D303" s="13">
        <f t="shared" si="46"/>
        <v>542.59854014598545</v>
      </c>
      <c r="G303" s="10" t="str">
        <f t="shared" si="47"/>
        <v/>
      </c>
      <c r="I303" s="5">
        <f t="shared" si="48"/>
        <v>257491.44119271121</v>
      </c>
      <c r="J303" s="1">
        <f t="shared" si="49"/>
        <v>0.44346545375785151</v>
      </c>
      <c r="K303" s="5">
        <f t="shared" si="50"/>
        <v>262070.32608309982</v>
      </c>
      <c r="L303" s="1">
        <f t="shared" si="51"/>
        <v>0.41824526857017785</v>
      </c>
      <c r="M303" s="5">
        <f t="shared" si="52"/>
        <v>371680</v>
      </c>
      <c r="N303" s="1" t="str">
        <f t="shared" si="53"/>
        <v/>
      </c>
      <c r="O303" s="25" t="str">
        <f t="shared" si="54"/>
        <v/>
      </c>
    </row>
    <row r="304" spans="1:15">
      <c r="A304">
        <v>3610</v>
      </c>
      <c r="B304" s="1">
        <v>4.0499999999999998E-3</v>
      </c>
      <c r="C304" s="21">
        <f t="shared" si="55"/>
        <v>685</v>
      </c>
      <c r="D304" s="13">
        <f t="shared" si="46"/>
        <v>543.94160583941607</v>
      </c>
      <c r="G304" s="10" t="str">
        <f t="shared" si="47"/>
        <v/>
      </c>
      <c r="I304" s="5">
        <f t="shared" si="48"/>
        <v>258128.7962451684</v>
      </c>
      <c r="J304" s="1">
        <f t="shared" si="49"/>
        <v>0.44346545375785151</v>
      </c>
      <c r="K304" s="5">
        <f t="shared" si="50"/>
        <v>262719.01500904805</v>
      </c>
      <c r="L304" s="1">
        <f t="shared" si="51"/>
        <v>0.41824526857017807</v>
      </c>
      <c r="M304" s="5">
        <f t="shared" si="52"/>
        <v>372600</v>
      </c>
      <c r="N304" s="1" t="str">
        <f t="shared" si="53"/>
        <v/>
      </c>
      <c r="O304" s="25" t="str">
        <f t="shared" si="54"/>
        <v/>
      </c>
    </row>
    <row r="305" spans="1:15">
      <c r="A305">
        <v>3710</v>
      </c>
      <c r="B305" s="1">
        <v>4.0699999999999998E-3</v>
      </c>
      <c r="C305" s="21">
        <f t="shared" si="55"/>
        <v>685</v>
      </c>
      <c r="D305" s="13">
        <f t="shared" si="46"/>
        <v>546.62773722627742</v>
      </c>
      <c r="G305" s="10" t="str">
        <f t="shared" si="47"/>
        <v/>
      </c>
      <c r="I305" s="5">
        <f t="shared" si="48"/>
        <v>259403.50635008281</v>
      </c>
      <c r="J305" s="1">
        <f t="shared" si="49"/>
        <v>0.44346545375785151</v>
      </c>
      <c r="K305" s="5">
        <f t="shared" si="50"/>
        <v>264016.39286094462</v>
      </c>
      <c r="L305" s="1">
        <f t="shared" si="51"/>
        <v>0.41824526857017785</v>
      </c>
      <c r="M305" s="5">
        <f t="shared" si="52"/>
        <v>374440</v>
      </c>
      <c r="N305" s="1" t="str">
        <f t="shared" si="53"/>
        <v/>
      </c>
      <c r="O305" s="25" t="str">
        <f t="shared" si="54"/>
        <v/>
      </c>
    </row>
    <row r="306" spans="1:15">
      <c r="G306" s="10" t="str">
        <f t="shared" si="47"/>
        <v/>
      </c>
      <c r="J306" s="1"/>
      <c r="N306" s="1" t="str">
        <f t="shared" si="53"/>
        <v/>
      </c>
      <c r="O306" s="25" t="str">
        <f t="shared" si="54"/>
        <v/>
      </c>
    </row>
    <row r="307" spans="1:15">
      <c r="N307" s="1">
        <f>AVERAGE(N2:N305)</f>
        <v>0.43552811151727722</v>
      </c>
    </row>
  </sheetData>
  <hyperlinks>
    <hyperlink ref="R24" r:id="rId1" xr:uid="{268A23AC-0FD9-A941-AC6A-1C5DF1B03D45}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'Years Data'!$A$1:$A$10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29F7-E487-8248-AD24-C4A6416F3507}">
  <dimension ref="A1:A304"/>
  <sheetViews>
    <sheetView topLeftCell="A257" workbookViewId="0">
      <selection activeCell="A275" sqref="A1:A1048576"/>
    </sheetView>
  </sheetViews>
  <sheetFormatPr baseColWidth="10" defaultRowHeight="16"/>
  <cols>
    <col min="1" max="1" width="10.83203125" style="22"/>
  </cols>
  <sheetData>
    <row r="1" spans="1:1">
      <c r="A1" s="22">
        <v>467.30158730158729</v>
      </c>
    </row>
    <row r="2" spans="1:1">
      <c r="A2" s="22">
        <v>468.76190476190476</v>
      </c>
    </row>
    <row r="3" spans="1:1">
      <c r="A3" s="22">
        <v>471.6825396825397</v>
      </c>
    </row>
    <row r="4" spans="1:1">
      <c r="A4" s="22">
        <v>483.36507936507934</v>
      </c>
    </row>
    <row r="5" spans="1:1">
      <c r="A5" s="22">
        <v>486.28571428571428</v>
      </c>
    </row>
    <row r="6" spans="1:1">
      <c r="A6" s="22">
        <v>487.74603174603175</v>
      </c>
    </row>
    <row r="7" spans="1:1">
      <c r="A7" s="22">
        <v>490.66666666666669</v>
      </c>
    </row>
    <row r="8" spans="1:1">
      <c r="A8" s="22">
        <v>493.58730158730157</v>
      </c>
    </row>
    <row r="9" spans="1:1">
      <c r="A9" s="22">
        <v>495.04761904761904</v>
      </c>
    </row>
    <row r="10" spans="1:1">
      <c r="A10" s="22">
        <v>497.96825396825398</v>
      </c>
    </row>
    <row r="11" spans="1:1">
      <c r="A11" s="22">
        <v>499.42857142857144</v>
      </c>
    </row>
    <row r="12" spans="1:1">
      <c r="A12" s="22">
        <v>502.34920634920633</v>
      </c>
    </row>
    <row r="13" spans="1:1">
      <c r="A13" s="22">
        <v>505.26984126984127</v>
      </c>
    </row>
    <row r="14" spans="1:1">
      <c r="A14" s="22">
        <v>506.73015873015873</v>
      </c>
    </row>
    <row r="15" spans="1:1">
      <c r="A15" s="22">
        <v>509.65079365079367</v>
      </c>
    </row>
    <row r="16" spans="1:1">
      <c r="A16" s="22">
        <v>511.11111111111109</v>
      </c>
    </row>
    <row r="17" spans="1:1">
      <c r="A17" s="22">
        <v>514.03174603174602</v>
      </c>
    </row>
    <row r="18" spans="1:1">
      <c r="A18" s="22">
        <v>516.95238095238096</v>
      </c>
    </row>
    <row r="19" spans="1:1">
      <c r="A19" s="22">
        <v>518.41269841269843</v>
      </c>
    </row>
    <row r="20" spans="1:1">
      <c r="A20" s="22">
        <v>521.33333333333337</v>
      </c>
    </row>
    <row r="21" spans="1:1">
      <c r="A21" s="22">
        <v>522.79365079365084</v>
      </c>
    </row>
    <row r="22" spans="1:1">
      <c r="A22" s="22">
        <v>525.71428571428567</v>
      </c>
    </row>
    <row r="23" spans="1:1">
      <c r="A23" s="22">
        <v>528.6349206349206</v>
      </c>
    </row>
    <row r="24" spans="1:1">
      <c r="A24" s="22">
        <v>530.09523809523807</v>
      </c>
    </row>
    <row r="25" spans="1:1">
      <c r="A25" s="22">
        <v>533.01587301587301</v>
      </c>
    </row>
    <row r="26" spans="1:1">
      <c r="A26" s="22">
        <v>534.47619047619048</v>
      </c>
    </row>
    <row r="27" spans="1:1">
      <c r="A27" s="22">
        <v>537.39682539682542</v>
      </c>
    </row>
    <row r="28" spans="1:1">
      <c r="A28" s="22">
        <v>540.31746031746036</v>
      </c>
    </row>
    <row r="29" spans="1:1">
      <c r="A29" s="22">
        <v>541.77777777777783</v>
      </c>
    </row>
    <row r="30" spans="1:1">
      <c r="A30" s="22">
        <v>544.69841269841265</v>
      </c>
    </row>
    <row r="32" spans="1:1">
      <c r="A32" s="22">
        <v>439.40298507462688</v>
      </c>
    </row>
    <row r="33" spans="1:1">
      <c r="A33" s="22">
        <v>440.7761194029851</v>
      </c>
    </row>
    <row r="34" spans="1:1">
      <c r="A34" s="22">
        <v>443.52238805970148</v>
      </c>
    </row>
    <row r="35" spans="1:1">
      <c r="A35" s="22">
        <v>454.50746268656718</v>
      </c>
    </row>
    <row r="36" spans="1:1">
      <c r="A36" s="22">
        <v>457.25373134328356</v>
      </c>
    </row>
    <row r="37" spans="1:1">
      <c r="A37" s="22">
        <v>458.62686567164178</v>
      </c>
    </row>
    <row r="38" spans="1:1">
      <c r="A38" s="22">
        <v>461.37313432835822</v>
      </c>
    </row>
    <row r="39" spans="1:1">
      <c r="A39" s="22">
        <v>464.1194029850746</v>
      </c>
    </row>
    <row r="40" spans="1:1">
      <c r="A40" s="22">
        <v>465.49253731343282</v>
      </c>
    </row>
    <row r="41" spans="1:1">
      <c r="A41" s="22">
        <v>468.23880597014926</v>
      </c>
    </row>
    <row r="42" spans="1:1">
      <c r="A42" s="22">
        <v>469.61194029850748</v>
      </c>
    </row>
    <row r="43" spans="1:1">
      <c r="A43" s="22">
        <v>472.35820895522386</v>
      </c>
    </row>
    <row r="44" spans="1:1">
      <c r="A44" s="22">
        <v>475.1044776119403</v>
      </c>
    </row>
    <row r="45" spans="1:1">
      <c r="A45" s="22">
        <v>476.47761194029852</v>
      </c>
    </row>
    <row r="46" spans="1:1">
      <c r="A46" s="22">
        <v>479.2238805970149</v>
      </c>
    </row>
    <row r="47" spans="1:1">
      <c r="A47" s="22">
        <v>480.59701492537312</v>
      </c>
    </row>
    <row r="48" spans="1:1">
      <c r="A48" s="22">
        <v>483.34328358208955</v>
      </c>
    </row>
    <row r="49" spans="1:1">
      <c r="A49" s="22">
        <v>486.08955223880599</v>
      </c>
    </row>
    <row r="50" spans="1:1">
      <c r="A50" s="22">
        <v>487.46268656716416</v>
      </c>
    </row>
    <row r="51" spans="1:1">
      <c r="A51" s="22">
        <v>490.20895522388059</v>
      </c>
    </row>
    <row r="52" spans="1:1">
      <c r="A52" s="22">
        <v>491.58208955223881</v>
      </c>
    </row>
    <row r="53" spans="1:1">
      <c r="A53" s="22">
        <v>494.32835820895525</v>
      </c>
    </row>
    <row r="54" spans="1:1">
      <c r="A54" s="22">
        <v>497.07462686567163</v>
      </c>
    </row>
    <row r="55" spans="1:1">
      <c r="A55" s="22">
        <v>498.44776119402985</v>
      </c>
    </row>
    <row r="56" spans="1:1">
      <c r="A56" s="22">
        <v>501.19402985074629</v>
      </c>
    </row>
    <row r="57" spans="1:1">
      <c r="A57" s="22">
        <v>502.56716417910445</v>
      </c>
    </row>
    <row r="58" spans="1:1">
      <c r="A58" s="22">
        <v>505.31343283582089</v>
      </c>
    </row>
    <row r="59" spans="1:1">
      <c r="A59" s="22">
        <v>508.05970149253733</v>
      </c>
    </row>
    <row r="60" spans="1:1">
      <c r="A60" s="22">
        <v>509.43283582089555</v>
      </c>
    </row>
    <row r="61" spans="1:1">
      <c r="A61" s="22">
        <v>512.17910447761199</v>
      </c>
    </row>
    <row r="63" spans="1:1">
      <c r="A63" s="22">
        <v>428.27586206896552</v>
      </c>
    </row>
    <row r="64" spans="1:1">
      <c r="A64" s="22">
        <v>431.44827586206901</v>
      </c>
    </row>
    <row r="65" spans="1:1">
      <c r="A65" s="22">
        <v>433.03448275862064</v>
      </c>
    </row>
    <row r="66" spans="1:1">
      <c r="A66" s="22">
        <v>440.9655172413793</v>
      </c>
    </row>
    <row r="67" spans="1:1">
      <c r="A67" s="22">
        <v>444.13793103448273</v>
      </c>
    </row>
    <row r="68" spans="1:1">
      <c r="A68" s="22">
        <v>445.72413793103448</v>
      </c>
    </row>
    <row r="69" spans="1:1">
      <c r="A69" s="22">
        <v>447.31034482758622</v>
      </c>
    </row>
    <row r="70" spans="1:1">
      <c r="A70" s="22">
        <v>450.48275862068965</v>
      </c>
    </row>
    <row r="71" spans="1:1">
      <c r="A71" s="22">
        <v>452.06896551724139</v>
      </c>
    </row>
    <row r="72" spans="1:1">
      <c r="A72" s="22">
        <v>453.65517241379308</v>
      </c>
    </row>
    <row r="73" spans="1:1">
      <c r="A73" s="22">
        <v>456.82758620689657</v>
      </c>
    </row>
    <row r="74" spans="1:1">
      <c r="A74" s="22">
        <v>458.41379310344826</v>
      </c>
    </row>
    <row r="75" spans="1:1">
      <c r="A75" s="22">
        <v>460</v>
      </c>
    </row>
    <row r="76" spans="1:1">
      <c r="A76" s="22">
        <v>463.17241379310343</v>
      </c>
    </row>
    <row r="77" spans="1:1">
      <c r="A77" s="22">
        <v>464.75862068965517</v>
      </c>
    </row>
    <row r="78" spans="1:1">
      <c r="A78" s="22">
        <v>466.34482758620692</v>
      </c>
    </row>
    <row r="79" spans="1:1">
      <c r="A79" s="22">
        <v>469.51724137931035</v>
      </c>
    </row>
    <row r="80" spans="1:1">
      <c r="A80" s="22">
        <v>471.10344827586209</v>
      </c>
    </row>
    <row r="81" spans="1:1">
      <c r="A81" s="22">
        <v>472.68965517241378</v>
      </c>
    </row>
    <row r="82" spans="1:1">
      <c r="A82" s="22">
        <v>475.86206896551727</v>
      </c>
    </row>
    <row r="83" spans="1:1">
      <c r="A83" s="22">
        <v>477.44827586206895</v>
      </c>
    </row>
    <row r="84" spans="1:1">
      <c r="A84" s="22">
        <v>479.0344827586207</v>
      </c>
    </row>
    <row r="85" spans="1:1">
      <c r="A85" s="22">
        <v>482.20689655172413</v>
      </c>
    </row>
    <row r="86" spans="1:1">
      <c r="A86" s="22">
        <v>483.79310344827587</v>
      </c>
    </row>
    <row r="87" spans="1:1">
      <c r="A87" s="22">
        <v>485.37931034482756</v>
      </c>
    </row>
    <row r="88" spans="1:1">
      <c r="A88" s="22">
        <v>488.55172413793105</v>
      </c>
    </row>
    <row r="89" spans="1:1">
      <c r="A89" s="22">
        <v>490.13793103448273</v>
      </c>
    </row>
    <row r="90" spans="1:1">
      <c r="A90" s="22">
        <v>491.72413793103448</v>
      </c>
    </row>
    <row r="91" spans="1:1">
      <c r="A91" s="22">
        <v>494.89655172413791</v>
      </c>
    </row>
    <row r="92" spans="1:1">
      <c r="A92" s="22">
        <v>496.48275862068965</v>
      </c>
    </row>
    <row r="94" spans="1:1">
      <c r="A94" s="22">
        <v>430.90909090909093</v>
      </c>
    </row>
    <row r="95" spans="1:1">
      <c r="A95" s="22">
        <v>434.54545454545462</v>
      </c>
    </row>
    <row r="96" spans="1:1">
      <c r="A96" s="22">
        <v>436.36363636363632</v>
      </c>
    </row>
    <row r="97" spans="1:1">
      <c r="A97" s="22">
        <v>445.45454545454544</v>
      </c>
    </row>
    <row r="98" spans="1:1">
      <c r="A98" s="22">
        <v>449.09090909090907</v>
      </c>
    </row>
    <row r="99" spans="1:1">
      <c r="A99" s="22">
        <v>450.90909090909093</v>
      </c>
    </row>
    <row r="100" spans="1:1">
      <c r="A100" s="22">
        <v>454.54545454545456</v>
      </c>
    </row>
    <row r="101" spans="1:1">
      <c r="A101" s="22">
        <v>456.36363636363637</v>
      </c>
    </row>
    <row r="102" spans="1:1">
      <c r="A102" s="22">
        <v>458.18181818181819</v>
      </c>
    </row>
    <row r="103" spans="1:1">
      <c r="A103" s="22">
        <v>461.81818181818181</v>
      </c>
    </row>
    <row r="104" spans="1:1">
      <c r="A104" s="22">
        <v>463.63636363636368</v>
      </c>
    </row>
    <row r="105" spans="1:1">
      <c r="A105" s="22">
        <v>465.4545454545455</v>
      </c>
    </row>
    <row r="106" spans="1:1">
      <c r="A106" s="22">
        <v>469.09090909090901</v>
      </c>
    </row>
    <row r="107" spans="1:1">
      <c r="A107" s="22">
        <v>470.90909090909093</v>
      </c>
    </row>
    <row r="108" spans="1:1">
      <c r="A108" s="22">
        <v>472.72727272727275</v>
      </c>
    </row>
    <row r="109" spans="1:1">
      <c r="A109" s="22">
        <v>476.36363636363637</v>
      </c>
    </row>
    <row r="110" spans="1:1">
      <c r="A110" s="22">
        <v>478.18181818181819</v>
      </c>
    </row>
    <row r="111" spans="1:1">
      <c r="A111" s="22">
        <v>480</v>
      </c>
    </row>
    <row r="112" spans="1:1">
      <c r="A112" s="22">
        <v>483.63636363636363</v>
      </c>
    </row>
    <row r="113" spans="1:1">
      <c r="A113" s="22">
        <v>485.45454545454544</v>
      </c>
    </row>
    <row r="114" spans="1:1">
      <c r="A114" s="22">
        <v>487.27272727272725</v>
      </c>
    </row>
    <row r="115" spans="1:1">
      <c r="A115" s="22">
        <v>490.90909090909093</v>
      </c>
    </row>
    <row r="116" spans="1:1">
      <c r="A116" s="22">
        <v>492.7272727272728</v>
      </c>
    </row>
    <row r="117" spans="1:1">
      <c r="A117" s="22">
        <v>494.54545454545462</v>
      </c>
    </row>
    <row r="118" spans="1:1">
      <c r="A118" s="22">
        <v>498.18181818181813</v>
      </c>
    </row>
    <row r="119" spans="1:1">
      <c r="A119" s="22">
        <v>499.99999999999994</v>
      </c>
    </row>
    <row r="120" spans="1:1">
      <c r="A120" s="22">
        <v>501.81818181818181</v>
      </c>
    </row>
    <row r="121" spans="1:1">
      <c r="A121" s="22">
        <v>505.45454545454544</v>
      </c>
    </row>
    <row r="122" spans="1:1">
      <c r="A122" s="22">
        <v>507.27272727272725</v>
      </c>
    </row>
    <row r="123" spans="1:1">
      <c r="A123" s="22">
        <v>509.09090909090907</v>
      </c>
    </row>
    <row r="125" spans="1:1">
      <c r="A125" s="22">
        <v>423.16865417376488</v>
      </c>
    </row>
    <row r="126" spans="1:1">
      <c r="A126" s="22">
        <v>426.30323679727434</v>
      </c>
    </row>
    <row r="127" spans="1:1">
      <c r="A127" s="22">
        <v>427.8705281090289</v>
      </c>
    </row>
    <row r="128" spans="1:1">
      <c r="A128" s="22">
        <v>435.70698466780237</v>
      </c>
    </row>
    <row r="129" spans="1:1">
      <c r="A129" s="22">
        <v>438.84156729131178</v>
      </c>
    </row>
    <row r="130" spans="1:1">
      <c r="A130" s="22">
        <v>440.40885860306645</v>
      </c>
    </row>
    <row r="131" spans="1:1">
      <c r="A131" s="22">
        <v>441.97614991482112</v>
      </c>
    </row>
    <row r="132" spans="1:1">
      <c r="A132" s="22">
        <v>445.11073253833047</v>
      </c>
    </row>
    <row r="133" spans="1:1">
      <c r="A133" s="22">
        <v>446.6780238500852</v>
      </c>
    </row>
    <row r="134" spans="1:1">
      <c r="A134" s="22">
        <v>448.24531516183987</v>
      </c>
    </row>
    <row r="135" spans="1:1">
      <c r="A135" s="22">
        <v>451.37989778534921</v>
      </c>
    </row>
    <row r="136" spans="1:1">
      <c r="A136" s="22">
        <v>452.94718909710394</v>
      </c>
    </row>
    <row r="137" spans="1:1">
      <c r="A137" s="22">
        <v>454.51448040885862</v>
      </c>
    </row>
    <row r="138" spans="1:1">
      <c r="A138" s="22">
        <v>457.64906303236796</v>
      </c>
    </row>
    <row r="139" spans="1:1">
      <c r="A139" s="22">
        <v>459.21635434412264</v>
      </c>
    </row>
    <row r="140" spans="1:1">
      <c r="A140" s="22">
        <v>460.78364565587736</v>
      </c>
    </row>
    <row r="141" spans="1:1">
      <c r="A141" s="22">
        <v>463.91822827938671</v>
      </c>
    </row>
    <row r="142" spans="1:1">
      <c r="A142" s="22">
        <v>465.48551959114138</v>
      </c>
    </row>
    <row r="143" spans="1:1">
      <c r="A143" s="22">
        <v>467.05281090289606</v>
      </c>
    </row>
    <row r="144" spans="1:1">
      <c r="A144" s="22">
        <v>470.18739352640546</v>
      </c>
    </row>
    <row r="145" spans="1:1">
      <c r="A145" s="22">
        <v>471.75468483816013</v>
      </c>
    </row>
    <row r="146" spans="1:1">
      <c r="A146" s="22">
        <v>473.3219761499148</v>
      </c>
    </row>
    <row r="147" spans="1:1">
      <c r="A147" s="22">
        <v>476.45655877342421</v>
      </c>
    </row>
    <row r="148" spans="1:1">
      <c r="A148" s="22">
        <v>478.02385008517888</v>
      </c>
    </row>
    <row r="149" spans="1:1">
      <c r="A149" s="22">
        <v>479.59114139693355</v>
      </c>
    </row>
    <row r="150" spans="1:1">
      <c r="A150" s="22">
        <v>482.72572402044295</v>
      </c>
    </row>
    <row r="151" spans="1:1">
      <c r="A151" s="22">
        <v>484.29301533219763</v>
      </c>
    </row>
    <row r="152" spans="1:1">
      <c r="A152" s="22">
        <v>485.8603066439523</v>
      </c>
    </row>
    <row r="153" spans="1:1">
      <c r="A153" s="22">
        <v>488.99488926746164</v>
      </c>
    </row>
    <row r="154" spans="1:1">
      <c r="A154" s="22">
        <v>490.56218057921637</v>
      </c>
    </row>
    <row r="155" spans="1:1">
      <c r="A155" s="22">
        <v>414.25891181988737</v>
      </c>
    </row>
    <row r="156" spans="1:1">
      <c r="A156" s="22">
        <v>415.98499061913691</v>
      </c>
    </row>
    <row r="157" spans="1:1">
      <c r="A157" s="22">
        <v>417.7110694183865</v>
      </c>
    </row>
    <row r="158" spans="1:1">
      <c r="A158" s="22">
        <v>428.06754221388366</v>
      </c>
    </row>
    <row r="159" spans="1:1">
      <c r="A159" s="22">
        <v>429.79362101313319</v>
      </c>
    </row>
    <row r="160" spans="1:1">
      <c r="A160" s="22">
        <v>431.51969981238273</v>
      </c>
    </row>
    <row r="161" spans="1:1">
      <c r="A161" s="22">
        <v>434.9718574108818</v>
      </c>
    </row>
    <row r="162" spans="1:1">
      <c r="A162" s="22">
        <v>436.69793621013133</v>
      </c>
    </row>
    <row r="163" spans="1:1">
      <c r="A163" s="22">
        <v>438.42401500938087</v>
      </c>
    </row>
    <row r="164" spans="1:1">
      <c r="A164" s="22">
        <v>441.87617260787999</v>
      </c>
    </row>
    <row r="165" spans="1:1">
      <c r="A165" s="22">
        <v>443.60225140712942</v>
      </c>
    </row>
    <row r="166" spans="1:1">
      <c r="A166" s="22">
        <v>445.32833020637895</v>
      </c>
    </row>
    <row r="167" spans="1:1">
      <c r="A167" s="22">
        <v>448.78048780487802</v>
      </c>
    </row>
    <row r="168" spans="1:1">
      <c r="A168" s="22">
        <v>450.50656660412756</v>
      </c>
    </row>
    <row r="169" spans="1:1">
      <c r="A169" s="22">
        <v>452.23264540337709</v>
      </c>
    </row>
    <row r="170" spans="1:1">
      <c r="A170" s="22">
        <v>455.68480300187616</v>
      </c>
    </row>
    <row r="171" spans="1:1">
      <c r="A171" s="22">
        <v>457.4108818011257</v>
      </c>
    </row>
    <row r="172" spans="1:1">
      <c r="A172" s="22">
        <v>459.13696060037523</v>
      </c>
    </row>
    <row r="173" spans="1:1">
      <c r="A173" s="22">
        <v>462.5891181988743</v>
      </c>
    </row>
    <row r="174" spans="1:1">
      <c r="A174" s="22">
        <v>464.31519699812384</v>
      </c>
    </row>
    <row r="175" spans="1:1">
      <c r="A175" s="22">
        <v>466.04127579737337</v>
      </c>
    </row>
    <row r="176" spans="1:1">
      <c r="A176" s="22">
        <v>469.4934333958725</v>
      </c>
    </row>
    <row r="177" spans="1:1">
      <c r="A177" s="22">
        <v>471.21951219512192</v>
      </c>
    </row>
    <row r="178" spans="1:1">
      <c r="A178" s="22">
        <v>472.9455909943714</v>
      </c>
    </row>
    <row r="179" spans="1:1">
      <c r="A179" s="22">
        <v>476.39774859287053</v>
      </c>
    </row>
    <row r="180" spans="1:1">
      <c r="A180" s="22">
        <v>478.12382739212006</v>
      </c>
    </row>
    <row r="181" spans="1:1">
      <c r="A181" s="22">
        <v>479.8499061913696</v>
      </c>
    </row>
    <row r="182" spans="1:1">
      <c r="A182" s="22">
        <v>483.30206378986867</v>
      </c>
    </row>
    <row r="183" spans="1:1">
      <c r="A183" s="22">
        <v>485.0281425891182</v>
      </c>
    </row>
    <row r="184" spans="1:1">
      <c r="A184" s="22">
        <v>488.48030018761727</v>
      </c>
    </row>
    <row r="185" spans="1:1">
      <c r="A185" s="22">
        <v>454.92913385826773</v>
      </c>
    </row>
    <row r="186" spans="1:1">
      <c r="A186" s="22">
        <v>457.82677165354329</v>
      </c>
    </row>
    <row r="187" spans="1:1">
      <c r="A187" s="22">
        <v>460.7244094488189</v>
      </c>
    </row>
    <row r="188" spans="1:1">
      <c r="A188" s="22">
        <v>472.31496062992125</v>
      </c>
    </row>
    <row r="189" spans="1:1">
      <c r="A189" s="22">
        <v>473.76377952755905</v>
      </c>
    </row>
    <row r="190" spans="1:1">
      <c r="A190" s="22">
        <v>476.66141732283467</v>
      </c>
    </row>
    <row r="191" spans="1:1">
      <c r="A191" s="22">
        <v>479.55905511811022</v>
      </c>
    </row>
    <row r="192" spans="1:1">
      <c r="A192" s="22">
        <v>481.00787401574803</v>
      </c>
    </row>
    <row r="193" spans="1:1">
      <c r="A193" s="22">
        <v>483.90551181102364</v>
      </c>
    </row>
    <row r="194" spans="1:1">
      <c r="A194" s="22">
        <v>485.35433070866139</v>
      </c>
    </row>
    <row r="195" spans="1:1">
      <c r="A195" s="22">
        <v>488.25196850393701</v>
      </c>
    </row>
    <row r="196" spans="1:1">
      <c r="A196" s="22">
        <v>491.14960629921262</v>
      </c>
    </row>
    <row r="197" spans="1:1">
      <c r="A197" s="22">
        <v>492.59842519685037</v>
      </c>
    </row>
    <row r="198" spans="1:1">
      <c r="A198" s="22">
        <v>495.49606299212599</v>
      </c>
    </row>
    <row r="199" spans="1:1">
      <c r="A199" s="22">
        <v>496.94488188976379</v>
      </c>
    </row>
    <row r="200" spans="1:1">
      <c r="A200" s="22">
        <v>499.84251968503935</v>
      </c>
    </row>
    <row r="201" spans="1:1">
      <c r="A201" s="22">
        <v>502.74015748031496</v>
      </c>
    </row>
    <row r="202" spans="1:1">
      <c r="A202" s="22">
        <v>504.18897637795277</v>
      </c>
    </row>
    <row r="203" spans="1:1">
      <c r="A203" s="22">
        <v>507.08661417322833</v>
      </c>
    </row>
    <row r="204" spans="1:1">
      <c r="A204" s="22">
        <v>508.53543307086613</v>
      </c>
    </row>
    <row r="205" spans="1:1">
      <c r="A205" s="22">
        <v>511.43307086614175</v>
      </c>
    </row>
    <row r="206" spans="1:1">
      <c r="A206" s="22">
        <v>514.33070866141736</v>
      </c>
    </row>
    <row r="207" spans="1:1">
      <c r="A207" s="22">
        <v>515.77952755905517</v>
      </c>
    </row>
    <row r="208" spans="1:1">
      <c r="A208" s="22">
        <v>518.67716535433067</v>
      </c>
    </row>
    <row r="209" spans="1:1">
      <c r="A209" s="22">
        <v>521.57480314960628</v>
      </c>
    </row>
    <row r="210" spans="1:1">
      <c r="A210" s="22">
        <v>523.02362204724409</v>
      </c>
    </row>
    <row r="211" spans="1:1">
      <c r="A211" s="22">
        <v>525.9212598425197</v>
      </c>
    </row>
    <row r="212" spans="1:1">
      <c r="A212" s="22">
        <v>527.37007874015751</v>
      </c>
    </row>
    <row r="213" spans="1:1">
      <c r="A213" s="22">
        <v>530.26771653543312</v>
      </c>
    </row>
    <row r="214" spans="1:1">
      <c r="A214" s="22">
        <v>533.16535433070862</v>
      </c>
    </row>
    <row r="215" spans="1:1">
      <c r="A215" s="22">
        <v>459.12380952380954</v>
      </c>
    </row>
    <row r="216" spans="1:1">
      <c r="A216" s="22">
        <v>460.87619047619046</v>
      </c>
    </row>
    <row r="217" spans="1:1">
      <c r="A217" s="22">
        <v>464.38095238095241</v>
      </c>
    </row>
    <row r="218" spans="1:1">
      <c r="A218" s="22">
        <v>473.14285714285717</v>
      </c>
    </row>
    <row r="219" spans="1:1">
      <c r="A219" s="22">
        <v>476.64761904761912</v>
      </c>
    </row>
    <row r="220" spans="1:1">
      <c r="A220" s="22">
        <v>478.39999999999992</v>
      </c>
    </row>
    <row r="221" spans="1:1">
      <c r="A221" s="22">
        <v>480.15238095238089</v>
      </c>
    </row>
    <row r="222" spans="1:1">
      <c r="A222" s="22">
        <v>483.65714285714284</v>
      </c>
    </row>
    <row r="223" spans="1:1">
      <c r="A223" s="22">
        <v>485.40952380952382</v>
      </c>
    </row>
    <row r="224" spans="1:1">
      <c r="A224" s="22">
        <v>487.16190476190474</v>
      </c>
    </row>
    <row r="225" spans="1:1">
      <c r="A225" s="22">
        <v>490.66666666666669</v>
      </c>
    </row>
    <row r="226" spans="1:1">
      <c r="A226" s="22">
        <v>492.4190476190476</v>
      </c>
    </row>
    <row r="227" spans="1:1">
      <c r="A227" s="22">
        <v>494.17142857142858</v>
      </c>
    </row>
    <row r="228" spans="1:1">
      <c r="A228" s="22">
        <v>497.67619047619047</v>
      </c>
    </row>
    <row r="229" spans="1:1">
      <c r="A229" s="22">
        <v>499.42857142857144</v>
      </c>
    </row>
    <row r="230" spans="1:1">
      <c r="A230" s="22">
        <v>501.18095238095236</v>
      </c>
    </row>
    <row r="231" spans="1:1">
      <c r="A231" s="22">
        <v>504.68571428571431</v>
      </c>
    </row>
    <row r="232" spans="1:1">
      <c r="A232" s="22">
        <v>506.43809523809523</v>
      </c>
    </row>
    <row r="233" spans="1:1">
      <c r="A233" s="22">
        <v>508.1904761904762</v>
      </c>
    </row>
    <row r="234" spans="1:1">
      <c r="A234" s="22">
        <v>511.6952380952381</v>
      </c>
    </row>
    <row r="235" spans="1:1">
      <c r="A235" s="22">
        <v>513.44761904761901</v>
      </c>
    </row>
    <row r="236" spans="1:1">
      <c r="A236" s="22">
        <v>515.20000000000005</v>
      </c>
    </row>
    <row r="237" spans="1:1">
      <c r="A237" s="22">
        <v>518.70476190476188</v>
      </c>
    </row>
    <row r="238" spans="1:1">
      <c r="A238" s="22">
        <v>520.45714285714291</v>
      </c>
    </row>
    <row r="239" spans="1:1">
      <c r="A239" s="22">
        <v>522.20952380952383</v>
      </c>
    </row>
    <row r="240" spans="1:1">
      <c r="A240" s="22">
        <v>525.71428571428567</v>
      </c>
    </row>
    <row r="241" spans="1:1">
      <c r="A241" s="22">
        <v>527.4666666666667</v>
      </c>
    </row>
    <row r="242" spans="1:1">
      <c r="A242" s="22">
        <v>529.21904761904761</v>
      </c>
    </row>
    <row r="243" spans="1:1">
      <c r="A243" s="22">
        <v>532.72380952380956</v>
      </c>
    </row>
    <row r="244" spans="1:1">
      <c r="A244" s="22">
        <v>534.47619047619048</v>
      </c>
    </row>
    <row r="245" spans="1:1">
      <c r="A245" s="22">
        <v>558.62778730703258</v>
      </c>
    </row>
    <row r="246" spans="1:1">
      <c r="A246" s="22">
        <v>560.20583190394507</v>
      </c>
    </row>
    <row r="247" spans="1:1">
      <c r="A247" s="22">
        <v>563.36192109777016</v>
      </c>
    </row>
    <row r="248" spans="1:1">
      <c r="A248" s="22">
        <v>575.98627787307032</v>
      </c>
    </row>
    <row r="249" spans="1:1">
      <c r="A249" s="22">
        <v>577.56432246998281</v>
      </c>
    </row>
    <row r="250" spans="1:1">
      <c r="A250" s="22">
        <v>580.72041166380791</v>
      </c>
    </row>
    <row r="251" spans="1:1">
      <c r="A251" s="22">
        <v>583.87650085763289</v>
      </c>
    </row>
    <row r="252" spans="1:1">
      <c r="A252" s="22">
        <v>585.4545454545455</v>
      </c>
    </row>
    <row r="253" spans="1:1">
      <c r="A253" s="22">
        <v>588.61063464837048</v>
      </c>
    </row>
    <row r="254" spans="1:1">
      <c r="A254" s="22">
        <v>591.76672384219557</v>
      </c>
    </row>
    <row r="255" spans="1:1">
      <c r="A255" s="22">
        <v>593.34476843910807</v>
      </c>
    </row>
    <row r="256" spans="1:1">
      <c r="A256" s="22">
        <v>596.50085763293305</v>
      </c>
    </row>
    <row r="257" spans="1:1">
      <c r="A257" s="22">
        <v>598.07890222984565</v>
      </c>
    </row>
    <row r="258" spans="1:1">
      <c r="A258" s="22">
        <v>601.23499142367064</v>
      </c>
    </row>
    <row r="259" spans="1:1">
      <c r="A259" s="22">
        <v>604.39108061749573</v>
      </c>
    </row>
    <row r="260" spans="1:1">
      <c r="A260" s="22">
        <v>605.96912521440822</v>
      </c>
    </row>
    <row r="261" spans="1:1">
      <c r="A261" s="22">
        <v>609.12521440823332</v>
      </c>
    </row>
    <row r="262" spans="1:1">
      <c r="A262" s="22">
        <v>610.70325900514581</v>
      </c>
    </row>
    <row r="263" spans="1:1">
      <c r="A263" s="22">
        <v>613.85934819897079</v>
      </c>
    </row>
    <row r="264" spans="1:1">
      <c r="A264" s="22">
        <v>617.01543739279589</v>
      </c>
    </row>
    <row r="265" spans="1:1">
      <c r="A265" s="22">
        <v>618.59348198970838</v>
      </c>
    </row>
    <row r="266" spans="1:1">
      <c r="A266" s="22">
        <v>621.74957118353348</v>
      </c>
    </row>
    <row r="267" spans="1:1">
      <c r="A267" s="22">
        <v>623.32761578044608</v>
      </c>
    </row>
    <row r="268" spans="1:1">
      <c r="A268" s="22">
        <v>626.48370497427095</v>
      </c>
    </row>
    <row r="269" spans="1:1">
      <c r="A269" s="22">
        <v>629.63979416809593</v>
      </c>
    </row>
    <row r="270" spans="1:1">
      <c r="A270" s="22">
        <v>631.21783876500854</v>
      </c>
    </row>
    <row r="271" spans="1:1">
      <c r="A271" s="22">
        <v>634.37392795883363</v>
      </c>
    </row>
    <row r="272" spans="1:1">
      <c r="A272" s="22">
        <v>637.53001715265862</v>
      </c>
    </row>
    <row r="273" spans="1:1">
      <c r="A273" s="22">
        <v>639.10806174957122</v>
      </c>
    </row>
    <row r="274" spans="1:1">
      <c r="A274" s="22">
        <v>642.2641509433962</v>
      </c>
    </row>
    <row r="275" spans="1:1">
      <c r="A275" s="22">
        <v>475.44525547445255</v>
      </c>
    </row>
    <row r="276" spans="1:1">
      <c r="A276" s="22">
        <v>476.78832116788323</v>
      </c>
    </row>
    <row r="277" spans="1:1">
      <c r="A277" s="22">
        <v>479.47445255474452</v>
      </c>
    </row>
    <row r="278" spans="1:1">
      <c r="A278" s="22">
        <v>490.21897810218979</v>
      </c>
    </row>
    <row r="279" spans="1:1">
      <c r="A279" s="22">
        <v>491.56204379562041</v>
      </c>
    </row>
    <row r="280" spans="1:1">
      <c r="A280" s="22">
        <v>494.24817518248176</v>
      </c>
    </row>
    <row r="281" spans="1:1">
      <c r="A281" s="22">
        <v>496.93430656934305</v>
      </c>
    </row>
    <row r="282" spans="1:1">
      <c r="A282" s="22">
        <v>498.27737226277372</v>
      </c>
    </row>
    <row r="283" spans="1:1">
      <c r="A283" s="22">
        <v>500.96350364963502</v>
      </c>
    </row>
    <row r="284" spans="1:1">
      <c r="A284" s="22">
        <v>503.64963503649636</v>
      </c>
    </row>
    <row r="285" spans="1:1">
      <c r="A285" s="22">
        <v>504.99270072992698</v>
      </c>
    </row>
    <row r="286" spans="1:1">
      <c r="A286" s="22">
        <v>507.67883211678833</v>
      </c>
    </row>
    <row r="287" spans="1:1">
      <c r="A287" s="22">
        <v>509.021897810219</v>
      </c>
    </row>
    <row r="288" spans="1:1">
      <c r="A288" s="22">
        <v>511.70802919708029</v>
      </c>
    </row>
    <row r="289" spans="1:1">
      <c r="A289" s="22">
        <v>514.39416058394158</v>
      </c>
    </row>
    <row r="290" spans="1:1">
      <c r="A290" s="22">
        <v>515.73722627737232</v>
      </c>
    </row>
    <row r="291" spans="1:1">
      <c r="A291" s="22">
        <v>518.42335766423355</v>
      </c>
    </row>
    <row r="292" spans="1:1">
      <c r="A292" s="22">
        <v>519.76642335766428</v>
      </c>
    </row>
    <row r="293" spans="1:1">
      <c r="A293" s="22">
        <v>522.45255474452551</v>
      </c>
    </row>
    <row r="294" spans="1:1">
      <c r="A294" s="22">
        <v>525.13868613138686</v>
      </c>
    </row>
    <row r="295" spans="1:1">
      <c r="A295" s="22">
        <v>526.48175182481748</v>
      </c>
    </row>
    <row r="296" spans="1:1">
      <c r="A296" s="22">
        <v>529.16788321167883</v>
      </c>
    </row>
    <row r="297" spans="1:1">
      <c r="A297" s="22">
        <v>530.51094890510956</v>
      </c>
    </row>
    <row r="298" spans="1:1">
      <c r="A298" s="22">
        <v>533.19708029197068</v>
      </c>
    </row>
    <row r="299" spans="1:1">
      <c r="A299" s="22">
        <v>535.88321167883203</v>
      </c>
    </row>
    <row r="300" spans="1:1">
      <c r="A300" s="22">
        <v>537.22627737226276</v>
      </c>
    </row>
    <row r="301" spans="1:1">
      <c r="A301" s="22">
        <v>539.91240875912411</v>
      </c>
    </row>
    <row r="302" spans="1:1">
      <c r="A302" s="22">
        <v>542.59854014598545</v>
      </c>
    </row>
    <row r="303" spans="1:1">
      <c r="A303" s="22">
        <v>543.94160583941607</v>
      </c>
    </row>
    <row r="304" spans="1:1">
      <c r="A304" s="22">
        <v>546.62773722627742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"/>
  <sheetViews>
    <sheetView workbookViewId="0">
      <selection activeCell="A7" sqref="A7:A10"/>
    </sheetView>
  </sheetViews>
  <sheetFormatPr baseColWidth="10" defaultRowHeight="16"/>
  <sheetData>
    <row r="1" spans="1:1">
      <c r="A1">
        <v>2010</v>
      </c>
    </row>
    <row r="2" spans="1:1">
      <c r="A2">
        <v>2011</v>
      </c>
    </row>
    <row r="3" spans="1:1">
      <c r="A3">
        <v>2012</v>
      </c>
    </row>
    <row r="4" spans="1:1">
      <c r="A4">
        <v>2013</v>
      </c>
    </row>
    <row r="5" spans="1:1">
      <c r="A5">
        <v>2014</v>
      </c>
    </row>
    <row r="6" spans="1:1">
      <c r="A6">
        <v>2015</v>
      </c>
    </row>
    <row r="7" spans="1:1">
      <c r="A7">
        <v>2016</v>
      </c>
    </row>
    <row r="8" spans="1:1">
      <c r="A8">
        <v>2017</v>
      </c>
    </row>
    <row r="9" spans="1:1">
      <c r="A9">
        <v>2018</v>
      </c>
    </row>
    <row r="10" spans="1:1">
      <c r="A10">
        <v>2019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Comparion Sales</vt:lpstr>
      <vt:lpstr>Sheet1</vt:lpstr>
      <vt:lpstr>Years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P. Heaney</dc:creator>
  <cp:lastModifiedBy>Kevin</cp:lastModifiedBy>
  <dcterms:created xsi:type="dcterms:W3CDTF">2017-10-14T15:36:08Z</dcterms:created>
  <dcterms:modified xsi:type="dcterms:W3CDTF">2019-12-09T22:21:23Z</dcterms:modified>
</cp:coreProperties>
</file>