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Insect labels/Box 2 Carabids/"/>
    </mc:Choice>
  </mc:AlternateContent>
  <xr:revisionPtr revIDLastSave="15" documentId="8_{BC26DFFF-14B4-467C-BC98-C6FAC9C2593D}" xr6:coauthVersionLast="47" xr6:coauthVersionMax="47" xr10:uidLastSave="{10887E97-BE9F-45BC-AA4E-C443F5671BEF}"/>
  <bookViews>
    <workbookView xWindow="-110" yWindow="-110" windowWidth="19420" windowHeight="10420" tabRatio="842" activeTab="1" xr2:uid="{9F7AD775-D155-4167-90FD-CA817BDAFCF1}"/>
  </bookViews>
  <sheets>
    <sheet name="Combined_1st_label" sheetId="1" r:id="rId1"/>
    <sheet name="Combined_2nd_label" sheetId="10" r:id="rId2"/>
    <sheet name="Combined_Detmtn_label" sheetId="11" r:id="rId3"/>
    <sheet name="Plot" sheetId="7" r:id="rId4"/>
    <sheet name="Date" sheetId="9" r:id="rId5"/>
    <sheet name="Species" sheetId="12" r:id="rId6"/>
    <sheet name="Sex" sheetId="15" r:id="rId7"/>
    <sheet name="Determiner" sheetId="13" r:id="rId8"/>
    <sheet name="CountryStateCountySite" sheetId="4" r:id="rId9"/>
    <sheet name="TrapType_Collectors" sheetId="6" r:id="rId10"/>
    <sheet name="LookupGPS" sheetId="8" r:id="rId11"/>
    <sheet name="GPS" sheetId="2" r:id="rId12"/>
    <sheet name="TrapsIntervals" sheetId="3" r:id="rId13"/>
    <sheet name="DatesDropdown" sheetId="14" r:id="rId1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0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A2" i="11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A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A5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A6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A7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A8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A9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B1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A1" i="11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A1" i="10"/>
  <c r="A3" i="10"/>
  <c r="A4" i="10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2" i="3"/>
  <c r="A2" i="8"/>
  <c r="A2" i="1" s="1"/>
  <c r="B2" i="8"/>
  <c r="C2" i="8"/>
  <c r="D2" i="8"/>
  <c r="D2" i="1" s="1"/>
  <c r="E2" i="8"/>
  <c r="F2" i="8"/>
  <c r="F2" i="1" s="1"/>
  <c r="G2" i="8"/>
  <c r="G2" i="1" s="1"/>
  <c r="H2" i="8"/>
  <c r="H2" i="1" s="1"/>
  <c r="I2" i="8"/>
  <c r="I2" i="1" s="1"/>
  <c r="J2" i="8"/>
  <c r="J2" i="1" s="1"/>
  <c r="K2" i="8"/>
  <c r="K2" i="1" s="1"/>
  <c r="L2" i="8"/>
  <c r="L2" i="1" s="1"/>
  <c r="M2" i="8"/>
  <c r="M2" i="1" s="1"/>
  <c r="N2" i="8"/>
  <c r="O2" i="8"/>
  <c r="A3" i="8"/>
  <c r="A3" i="1" s="1"/>
  <c r="B3" i="8"/>
  <c r="B3" i="1" s="1"/>
  <c r="C3" i="8"/>
  <c r="C3" i="1" s="1"/>
  <c r="D3" i="8"/>
  <c r="D3" i="1" s="1"/>
  <c r="E3" i="8"/>
  <c r="E3" i="1" s="1"/>
  <c r="F3" i="8"/>
  <c r="F3" i="1" s="1"/>
  <c r="G3" i="8"/>
  <c r="G3" i="1" s="1"/>
  <c r="H3" i="8"/>
  <c r="H3" i="1" s="1"/>
  <c r="I3" i="8"/>
  <c r="I3" i="1" s="1"/>
  <c r="J3" i="8"/>
  <c r="K3" i="8"/>
  <c r="L3" i="8"/>
  <c r="M3" i="8"/>
  <c r="M3" i="1" s="1"/>
  <c r="N3" i="8"/>
  <c r="N3" i="1" s="1"/>
  <c r="O3" i="8"/>
  <c r="A4" i="8"/>
  <c r="A4" i="1" s="1"/>
  <c r="B4" i="8"/>
  <c r="B4" i="1" s="1"/>
  <c r="C4" i="8"/>
  <c r="C4" i="1" s="1"/>
  <c r="D4" i="8"/>
  <c r="E4" i="8"/>
  <c r="E4" i="1" s="1"/>
  <c r="F4" i="8"/>
  <c r="F4" i="1" s="1"/>
  <c r="G4" i="8"/>
  <c r="G4" i="1" s="1"/>
  <c r="H4" i="8"/>
  <c r="I4" i="8"/>
  <c r="I4" i="1" s="1"/>
  <c r="J4" i="8"/>
  <c r="J4" i="1" s="1"/>
  <c r="K4" i="8"/>
  <c r="K4" i="1" s="1"/>
  <c r="L4" i="8"/>
  <c r="M4" i="8"/>
  <c r="N4" i="8"/>
  <c r="N4" i="1" s="1"/>
  <c r="O4" i="8"/>
  <c r="O4" i="1" s="1"/>
  <c r="A5" i="8"/>
  <c r="B5" i="8"/>
  <c r="B5" i="1" s="1"/>
  <c r="C5" i="8"/>
  <c r="C5" i="1" s="1"/>
  <c r="D5" i="8"/>
  <c r="E5" i="8"/>
  <c r="E5" i="1" s="1"/>
  <c r="F5" i="8"/>
  <c r="F5" i="1" s="1"/>
  <c r="G5" i="8"/>
  <c r="G5" i="1" s="1"/>
  <c r="H5" i="8"/>
  <c r="H5" i="1" s="1"/>
  <c r="I5" i="8"/>
  <c r="J5" i="8"/>
  <c r="J5" i="1" s="1"/>
  <c r="K5" i="8"/>
  <c r="K5" i="1" s="1"/>
  <c r="L5" i="8"/>
  <c r="L5" i="1" s="1"/>
  <c r="M5" i="8"/>
  <c r="N5" i="8"/>
  <c r="O5" i="8"/>
  <c r="O5" i="1" s="1"/>
  <c r="A6" i="8"/>
  <c r="A6" i="1" s="1"/>
  <c r="B6" i="8"/>
  <c r="B6" i="1" s="1"/>
  <c r="C6" i="8"/>
  <c r="C6" i="1" s="1"/>
  <c r="D6" i="8"/>
  <c r="D6" i="1" s="1"/>
  <c r="E6" i="8"/>
  <c r="E6" i="1" s="1"/>
  <c r="F6" i="8"/>
  <c r="F6" i="1" s="1"/>
  <c r="G6" i="8"/>
  <c r="G6" i="1" s="1"/>
  <c r="H6" i="8"/>
  <c r="H6" i="1" s="1"/>
  <c r="I6" i="8"/>
  <c r="I6" i="1" s="1"/>
  <c r="J6" i="8"/>
  <c r="J6" i="1" s="1"/>
  <c r="K6" i="8"/>
  <c r="L6" i="8"/>
  <c r="L6" i="1" s="1"/>
  <c r="M6" i="8"/>
  <c r="N6" i="8"/>
  <c r="O6" i="8"/>
  <c r="A7" i="8"/>
  <c r="A7" i="1" s="1"/>
  <c r="B7" i="8"/>
  <c r="B7" i="1" s="1"/>
  <c r="C7" i="8"/>
  <c r="C7" i="1" s="1"/>
  <c r="D7" i="8"/>
  <c r="D7" i="1" s="1"/>
  <c r="E7" i="8"/>
  <c r="E7" i="1" s="1"/>
  <c r="F7" i="8"/>
  <c r="F7" i="1" s="1"/>
  <c r="G7" i="8"/>
  <c r="G7" i="1" s="1"/>
  <c r="H7" i="8"/>
  <c r="H7" i="1" s="1"/>
  <c r="I7" i="8"/>
  <c r="I7" i="1" s="1"/>
  <c r="J7" i="8"/>
  <c r="J7" i="1" s="1"/>
  <c r="K7" i="8"/>
  <c r="L7" i="8"/>
  <c r="M7" i="8"/>
  <c r="M7" i="1" s="1"/>
  <c r="N7" i="8"/>
  <c r="O7" i="8"/>
  <c r="A8" i="8"/>
  <c r="A8" i="1" s="1"/>
  <c r="B8" i="8"/>
  <c r="B8" i="1" s="1"/>
  <c r="C8" i="8"/>
  <c r="C8" i="1" s="1"/>
  <c r="D8" i="8"/>
  <c r="D8" i="1" s="1"/>
  <c r="E8" i="8"/>
  <c r="E8" i="1" s="1"/>
  <c r="F8" i="8"/>
  <c r="F8" i="1" s="1"/>
  <c r="G8" i="8"/>
  <c r="H8" i="8"/>
  <c r="I8" i="8"/>
  <c r="I8" i="1" s="1"/>
  <c r="J8" i="8"/>
  <c r="J8" i="1" s="1"/>
  <c r="K8" i="8"/>
  <c r="K8" i="1" s="1"/>
  <c r="L8" i="8"/>
  <c r="M8" i="8"/>
  <c r="N8" i="8"/>
  <c r="N8" i="1" s="1"/>
  <c r="O8" i="8"/>
  <c r="O8" i="1" s="1"/>
  <c r="A9" i="8"/>
  <c r="B9" i="8"/>
  <c r="B9" i="1" s="1"/>
  <c r="C9" i="8"/>
  <c r="C9" i="1" s="1"/>
  <c r="D9" i="8"/>
  <c r="D9" i="1" s="1"/>
  <c r="E9" i="8"/>
  <c r="F9" i="8"/>
  <c r="G9" i="8"/>
  <c r="G9" i="1" s="1"/>
  <c r="H9" i="8"/>
  <c r="H9" i="1" s="1"/>
  <c r="I9" i="8"/>
  <c r="I9" i="1" s="1"/>
  <c r="J9" i="8"/>
  <c r="J9" i="1" s="1"/>
  <c r="K9" i="8"/>
  <c r="K9" i="1" s="1"/>
  <c r="L9" i="8"/>
  <c r="L9" i="1" s="1"/>
  <c r="M9" i="8"/>
  <c r="N9" i="8"/>
  <c r="O9" i="8"/>
  <c r="O9" i="1" s="1"/>
  <c r="A10" i="8"/>
  <c r="A10" i="1" s="1"/>
  <c r="B10" i="8"/>
  <c r="B10" i="1" s="1"/>
  <c r="C10" i="8"/>
  <c r="C10" i="1" s="1"/>
  <c r="D10" i="8"/>
  <c r="D10" i="1" s="1"/>
  <c r="E10" i="8"/>
  <c r="E10" i="1" s="1"/>
  <c r="F10" i="8"/>
  <c r="G10" i="8"/>
  <c r="G10" i="1" s="1"/>
  <c r="H10" i="8"/>
  <c r="H10" i="1" s="1"/>
  <c r="I10" i="8"/>
  <c r="I10" i="1" s="1"/>
  <c r="J10" i="8"/>
  <c r="J10" i="1" s="1"/>
  <c r="K10" i="8"/>
  <c r="L10" i="8"/>
  <c r="L10" i="1" s="1"/>
  <c r="M10" i="8"/>
  <c r="N10" i="8"/>
  <c r="O10" i="8"/>
  <c r="O10" i="1" s="1"/>
  <c r="A11" i="8"/>
  <c r="A11" i="1" s="1"/>
  <c r="B11" i="8"/>
  <c r="B11" i="1" s="1"/>
  <c r="C11" i="8"/>
  <c r="D11" i="8"/>
  <c r="D11" i="1" s="1"/>
  <c r="E11" i="8"/>
  <c r="E11" i="1" s="1"/>
  <c r="F11" i="8"/>
  <c r="F11" i="1" s="1"/>
  <c r="G11" i="8"/>
  <c r="H11" i="8"/>
  <c r="H11" i="1" s="1"/>
  <c r="I11" i="8"/>
  <c r="I11" i="1" s="1"/>
  <c r="J11" i="8"/>
  <c r="J11" i="1" s="1"/>
  <c r="K11" i="8"/>
  <c r="L11" i="8"/>
  <c r="M11" i="8"/>
  <c r="M11" i="1" s="1"/>
  <c r="N11" i="8"/>
  <c r="N11" i="1" s="1"/>
  <c r="O11" i="8"/>
  <c r="A12" i="8"/>
  <c r="A12" i="1" s="1"/>
  <c r="B12" i="8"/>
  <c r="B12" i="1" s="1"/>
  <c r="C12" i="8"/>
  <c r="C12" i="1" s="1"/>
  <c r="D12" i="8"/>
  <c r="E12" i="8"/>
  <c r="F12" i="8"/>
  <c r="F12" i="1" s="1"/>
  <c r="G12" i="8"/>
  <c r="H12" i="8"/>
  <c r="I12" i="8"/>
  <c r="I12" i="1" s="1"/>
  <c r="J12" i="8"/>
  <c r="J12" i="1" s="1"/>
  <c r="K12" i="8"/>
  <c r="K12" i="1" s="1"/>
  <c r="L12" i="8"/>
  <c r="M12" i="8"/>
  <c r="N12" i="8"/>
  <c r="N12" i="1" s="1"/>
  <c r="O12" i="8"/>
  <c r="O12" i="1" s="1"/>
  <c r="A13" i="8"/>
  <c r="B13" i="8"/>
  <c r="B13" i="1" s="1"/>
  <c r="C13" i="8"/>
  <c r="C13" i="1" s="1"/>
  <c r="D13" i="8"/>
  <c r="E13" i="8"/>
  <c r="F13" i="8"/>
  <c r="G13" i="8"/>
  <c r="G13" i="1" s="1"/>
  <c r="H13" i="8"/>
  <c r="H13" i="1" s="1"/>
  <c r="I13" i="8"/>
  <c r="J13" i="8"/>
  <c r="K13" i="8"/>
  <c r="K13" i="1" s="1"/>
  <c r="L13" i="8"/>
  <c r="L13" i="1" s="1"/>
  <c r="M13" i="8"/>
  <c r="N13" i="8"/>
  <c r="O13" i="8"/>
  <c r="O13" i="1" s="1"/>
  <c r="A14" i="8"/>
  <c r="A14" i="1" s="1"/>
  <c r="B14" i="8"/>
  <c r="C14" i="8"/>
  <c r="D14" i="8"/>
  <c r="D14" i="1" s="1"/>
  <c r="E14" i="8"/>
  <c r="F14" i="8"/>
  <c r="G14" i="8"/>
  <c r="G14" i="1" s="1"/>
  <c r="H14" i="8"/>
  <c r="H14" i="1" s="1"/>
  <c r="I14" i="8"/>
  <c r="I14" i="1" s="1"/>
  <c r="J14" i="8"/>
  <c r="K14" i="8"/>
  <c r="L14" i="8"/>
  <c r="L14" i="1" s="1"/>
  <c r="M14" i="8"/>
  <c r="M14" i="1" s="1"/>
  <c r="N14" i="8"/>
  <c r="O14" i="8"/>
  <c r="A15" i="8"/>
  <c r="A15" i="1" s="1"/>
  <c r="B15" i="8"/>
  <c r="B15" i="1" s="1"/>
  <c r="C15" i="8"/>
  <c r="D15" i="8"/>
  <c r="E15" i="8"/>
  <c r="E15" i="1" s="1"/>
  <c r="F15" i="8"/>
  <c r="F15" i="1" s="1"/>
  <c r="G15" i="8"/>
  <c r="H15" i="8"/>
  <c r="H15" i="1" s="1"/>
  <c r="I15" i="8"/>
  <c r="I15" i="1" s="1"/>
  <c r="J15" i="8"/>
  <c r="J15" i="1" s="1"/>
  <c r="K15" i="8"/>
  <c r="L15" i="8"/>
  <c r="M15" i="8"/>
  <c r="M15" i="1" s="1"/>
  <c r="N15" i="8"/>
  <c r="O15" i="8"/>
  <c r="A16" i="8"/>
  <c r="A16" i="1" s="1"/>
  <c r="B16" i="8"/>
  <c r="B16" i="1" s="1"/>
  <c r="C16" i="8"/>
  <c r="C16" i="1" s="1"/>
  <c r="D16" i="8"/>
  <c r="E16" i="8"/>
  <c r="F16" i="8"/>
  <c r="F16" i="1" s="1"/>
  <c r="G16" i="8"/>
  <c r="G16" i="1" s="1"/>
  <c r="H16" i="8"/>
  <c r="I16" i="8"/>
  <c r="I16" i="1" s="1"/>
  <c r="J16" i="8"/>
  <c r="J16" i="1" s="1"/>
  <c r="K16" i="8"/>
  <c r="K16" i="1" s="1"/>
  <c r="L16" i="8"/>
  <c r="M16" i="8"/>
  <c r="N16" i="8"/>
  <c r="N16" i="1" s="1"/>
  <c r="O16" i="8"/>
  <c r="O16" i="1" s="1"/>
  <c r="A17" i="8"/>
  <c r="B17" i="8"/>
  <c r="B17" i="1" s="1"/>
  <c r="C17" i="8"/>
  <c r="C17" i="1" s="1"/>
  <c r="D17" i="8"/>
  <c r="D17" i="1" s="1"/>
  <c r="E17" i="8"/>
  <c r="F17" i="8"/>
  <c r="G17" i="8"/>
  <c r="G17" i="1" s="1"/>
  <c r="H17" i="8"/>
  <c r="H17" i="1" s="1"/>
  <c r="I17" i="8"/>
  <c r="J17" i="8"/>
  <c r="J17" i="1" s="1"/>
  <c r="K17" i="8"/>
  <c r="K17" i="1" s="1"/>
  <c r="L17" i="8"/>
  <c r="M17" i="8"/>
  <c r="N17" i="8"/>
  <c r="O17" i="8"/>
  <c r="O17" i="1" s="1"/>
  <c r="A18" i="8"/>
  <c r="A18" i="1" s="1"/>
  <c r="B18" i="8"/>
  <c r="C18" i="8"/>
  <c r="D18" i="8"/>
  <c r="D18" i="1" s="1"/>
  <c r="E18" i="8"/>
  <c r="E18" i="1" s="1"/>
  <c r="F18" i="8"/>
  <c r="G18" i="8"/>
  <c r="H18" i="8"/>
  <c r="H18" i="1" s="1"/>
  <c r="I18" i="8"/>
  <c r="I18" i="1" s="1"/>
  <c r="J18" i="8"/>
  <c r="K18" i="8"/>
  <c r="L18" i="8"/>
  <c r="L18" i="1" s="1"/>
  <c r="M18" i="8"/>
  <c r="N18" i="8"/>
  <c r="O18" i="8"/>
  <c r="O18" i="1" s="1"/>
  <c r="A19" i="8"/>
  <c r="A19" i="1" s="1"/>
  <c r="B19" i="8"/>
  <c r="B19" i="1" s="1"/>
  <c r="C19" i="8"/>
  <c r="D19" i="8"/>
  <c r="E19" i="8"/>
  <c r="E19" i="1" s="1"/>
  <c r="F19" i="8"/>
  <c r="F19" i="1" s="1"/>
  <c r="G19" i="8"/>
  <c r="H19" i="8"/>
  <c r="H19" i="1" s="1"/>
  <c r="I19" i="8"/>
  <c r="I19" i="1" s="1"/>
  <c r="J19" i="8"/>
  <c r="J19" i="1" s="1"/>
  <c r="K19" i="8"/>
  <c r="L19" i="8"/>
  <c r="M19" i="8"/>
  <c r="M19" i="1" s="1"/>
  <c r="N19" i="8"/>
  <c r="O19" i="8"/>
  <c r="A20" i="8"/>
  <c r="B20" i="8"/>
  <c r="B20" i="1" s="1"/>
  <c r="C20" i="8"/>
  <c r="C20" i="1" s="1"/>
  <c r="D20" i="8"/>
  <c r="E20" i="8"/>
  <c r="F20" i="8"/>
  <c r="F20" i="1" s="1"/>
  <c r="G20" i="8"/>
  <c r="G20" i="1" s="1"/>
  <c r="H20" i="8"/>
  <c r="I20" i="8"/>
  <c r="J20" i="8"/>
  <c r="J20" i="1" s="1"/>
  <c r="K20" i="8"/>
  <c r="K20" i="1" s="1"/>
  <c r="L20" i="8"/>
  <c r="M20" i="8"/>
  <c r="N20" i="8"/>
  <c r="N20" i="1" s="1"/>
  <c r="O20" i="8"/>
  <c r="O20" i="1" s="1"/>
  <c r="A21" i="8"/>
  <c r="B21" i="8"/>
  <c r="C21" i="8"/>
  <c r="C21" i="1" s="1"/>
  <c r="D21" i="8"/>
  <c r="D21" i="1" s="1"/>
  <c r="E21" i="8"/>
  <c r="F21" i="8"/>
  <c r="F21" i="1" s="1"/>
  <c r="G21" i="8"/>
  <c r="G21" i="1" s="1"/>
  <c r="H21" i="8"/>
  <c r="H21" i="1" s="1"/>
  <c r="I21" i="8"/>
  <c r="J21" i="8"/>
  <c r="K21" i="8"/>
  <c r="K21" i="1" s="1"/>
  <c r="L21" i="8"/>
  <c r="L21" i="1" s="1"/>
  <c r="M21" i="8"/>
  <c r="N21" i="8"/>
  <c r="N21" i="1" s="1"/>
  <c r="O21" i="8"/>
  <c r="O21" i="1" s="1"/>
  <c r="A22" i="8"/>
  <c r="B22" i="8"/>
  <c r="C22" i="8"/>
  <c r="D22" i="8"/>
  <c r="D22" i="1" s="1"/>
  <c r="E22" i="8"/>
  <c r="E22" i="1" s="1"/>
  <c r="F22" i="8"/>
  <c r="G22" i="8"/>
  <c r="H22" i="8"/>
  <c r="H22" i="1" s="1"/>
  <c r="I22" i="8"/>
  <c r="I22" i="1" s="1"/>
  <c r="J22" i="8"/>
  <c r="K22" i="8"/>
  <c r="L22" i="8"/>
  <c r="L22" i="1" s="1"/>
  <c r="M22" i="8"/>
  <c r="M22" i="1" s="1"/>
  <c r="N22" i="8"/>
  <c r="O22" i="8"/>
  <c r="A23" i="8"/>
  <c r="A23" i="1" s="1"/>
  <c r="B23" i="8"/>
  <c r="C23" i="8"/>
  <c r="D23" i="8"/>
  <c r="D23" i="1" s="1"/>
  <c r="E23" i="8"/>
  <c r="E23" i="1" s="1"/>
  <c r="F23" i="8"/>
  <c r="F23" i="1" s="1"/>
  <c r="G23" i="8"/>
  <c r="H23" i="8"/>
  <c r="I23" i="8"/>
  <c r="I23" i="1" s="1"/>
  <c r="J23" i="8"/>
  <c r="J23" i="1" s="1"/>
  <c r="K23" i="8"/>
  <c r="L23" i="8"/>
  <c r="L23" i="1" s="1"/>
  <c r="M23" i="8"/>
  <c r="M23" i="1" s="1"/>
  <c r="N23" i="8"/>
  <c r="N23" i="1" s="1"/>
  <c r="O23" i="8"/>
  <c r="A24" i="8"/>
  <c r="B24" i="8"/>
  <c r="B24" i="1" s="1"/>
  <c r="C24" i="8"/>
  <c r="D24" i="8"/>
  <c r="E24" i="8"/>
  <c r="F24" i="8"/>
  <c r="F24" i="1" s="1"/>
  <c r="G24" i="8"/>
  <c r="G24" i="1" s="1"/>
  <c r="H24" i="8"/>
  <c r="I24" i="8"/>
  <c r="J24" i="8"/>
  <c r="J24" i="1" s="1"/>
  <c r="K24" i="8"/>
  <c r="K24" i="1" s="1"/>
  <c r="L24" i="8"/>
  <c r="M24" i="8"/>
  <c r="N24" i="8"/>
  <c r="N24" i="1" s="1"/>
  <c r="O24" i="8"/>
  <c r="O24" i="1" s="1"/>
  <c r="A25" i="8"/>
  <c r="B25" i="8"/>
  <c r="C25" i="8"/>
  <c r="C25" i="1" s="1"/>
  <c r="D25" i="8"/>
  <c r="D25" i="1" s="1"/>
  <c r="E25" i="8"/>
  <c r="F25" i="8"/>
  <c r="G25" i="8"/>
  <c r="G25" i="1" s="1"/>
  <c r="H25" i="8"/>
  <c r="H25" i="1" s="1"/>
  <c r="I25" i="8"/>
  <c r="J25" i="8"/>
  <c r="J25" i="1" s="1"/>
  <c r="K25" i="8"/>
  <c r="K25" i="1" s="1"/>
  <c r="L25" i="8"/>
  <c r="L25" i="1" s="1"/>
  <c r="M25" i="8"/>
  <c r="N25" i="8"/>
  <c r="O25" i="8"/>
  <c r="O25" i="1" s="1"/>
  <c r="A26" i="8"/>
  <c r="A26" i="1" s="1"/>
  <c r="B26" i="8"/>
  <c r="C26" i="8"/>
  <c r="C26" i="1" s="1"/>
  <c r="D26" i="8"/>
  <c r="D26" i="1" s="1"/>
  <c r="E26" i="8"/>
  <c r="F26" i="8"/>
  <c r="G26" i="8"/>
  <c r="H26" i="8"/>
  <c r="H26" i="1" s="1"/>
  <c r="I26" i="8"/>
  <c r="I26" i="1" s="1"/>
  <c r="J26" i="8"/>
  <c r="K26" i="8"/>
  <c r="L26" i="8"/>
  <c r="L26" i="1" s="1"/>
  <c r="M26" i="8"/>
  <c r="M26" i="1" s="1"/>
  <c r="N26" i="8"/>
  <c r="O26" i="8"/>
  <c r="A27" i="8"/>
  <c r="A27" i="1" s="1"/>
  <c r="B27" i="8"/>
  <c r="B27" i="1" s="1"/>
  <c r="C27" i="8"/>
  <c r="D27" i="8"/>
  <c r="E27" i="8"/>
  <c r="E27" i="1" s="1"/>
  <c r="F27" i="8"/>
  <c r="G27" i="8"/>
  <c r="H27" i="8"/>
  <c r="H27" i="1" s="1"/>
  <c r="I27" i="8"/>
  <c r="I27" i="1" s="1"/>
  <c r="J27" i="8"/>
  <c r="J27" i="1" s="1"/>
  <c r="K27" i="8"/>
  <c r="L27" i="8"/>
  <c r="M27" i="8"/>
  <c r="M27" i="1" s="1"/>
  <c r="N27" i="8"/>
  <c r="N27" i="1" s="1"/>
  <c r="O27" i="8"/>
  <c r="A28" i="8"/>
  <c r="A28" i="1" s="1"/>
  <c r="B28" i="8"/>
  <c r="B28" i="1" s="1"/>
  <c r="C28" i="8"/>
  <c r="C28" i="1" s="1"/>
  <c r="D28" i="8"/>
  <c r="E28" i="8"/>
  <c r="F28" i="8"/>
  <c r="F28" i="1" s="1"/>
  <c r="G28" i="8"/>
  <c r="H28" i="8"/>
  <c r="I28" i="8"/>
  <c r="J28" i="8"/>
  <c r="J28" i="1" s="1"/>
  <c r="K28" i="8"/>
  <c r="K28" i="1" s="1"/>
  <c r="L28" i="8"/>
  <c r="M28" i="8"/>
  <c r="N28" i="8"/>
  <c r="N28" i="1" s="1"/>
  <c r="O28" i="8"/>
  <c r="O28" i="1" s="1"/>
  <c r="A29" i="8"/>
  <c r="B29" i="8"/>
  <c r="C29" i="8"/>
  <c r="C29" i="1" s="1"/>
  <c r="D29" i="8"/>
  <c r="D29" i="1" s="1"/>
  <c r="E29" i="8"/>
  <c r="F29" i="8"/>
  <c r="G29" i="8"/>
  <c r="G29" i="1" s="1"/>
  <c r="H29" i="8"/>
  <c r="H29" i="1" s="1"/>
  <c r="I29" i="8"/>
  <c r="J29" i="8"/>
  <c r="K29" i="8"/>
  <c r="K29" i="1" s="1"/>
  <c r="L29" i="8"/>
  <c r="L29" i="1" s="1"/>
  <c r="M29" i="8"/>
  <c r="N29" i="8"/>
  <c r="N29" i="1" s="1"/>
  <c r="O29" i="8"/>
  <c r="O29" i="1" s="1"/>
  <c r="A30" i="8"/>
  <c r="A30" i="1" s="1"/>
  <c r="B30" i="8"/>
  <c r="C30" i="8"/>
  <c r="D30" i="8"/>
  <c r="D30" i="1" s="1"/>
  <c r="E30" i="8"/>
  <c r="E30" i="1" s="1"/>
  <c r="F30" i="8"/>
  <c r="G30" i="8"/>
  <c r="G30" i="1" s="1"/>
  <c r="H30" i="8"/>
  <c r="H30" i="1" s="1"/>
  <c r="I30" i="8"/>
  <c r="J30" i="8"/>
  <c r="K30" i="8"/>
  <c r="L30" i="8"/>
  <c r="L30" i="1" s="1"/>
  <c r="M30" i="8"/>
  <c r="M30" i="1" s="1"/>
  <c r="N30" i="8"/>
  <c r="O30" i="8"/>
  <c r="A31" i="8"/>
  <c r="A31" i="1" s="1"/>
  <c r="B31" i="8"/>
  <c r="B31" i="1" s="1"/>
  <c r="C31" i="8"/>
  <c r="D31" i="8"/>
  <c r="E31" i="8"/>
  <c r="E31" i="1" s="1"/>
  <c r="F31" i="8"/>
  <c r="F31" i="1" s="1"/>
  <c r="G31" i="8"/>
  <c r="H31" i="8"/>
  <c r="I31" i="8"/>
  <c r="I31" i="1" s="1"/>
  <c r="J31" i="8"/>
  <c r="K31" i="8"/>
  <c r="L31" i="8"/>
  <c r="L31" i="1" s="1"/>
  <c r="M31" i="8"/>
  <c r="M31" i="1" s="1"/>
  <c r="N31" i="8"/>
  <c r="N31" i="1" s="1"/>
  <c r="O31" i="8"/>
  <c r="B1" i="8"/>
  <c r="B1" i="1" s="1"/>
  <c r="C1" i="8"/>
  <c r="C1" i="1" s="1"/>
  <c r="D1" i="8"/>
  <c r="D1" i="1" s="1"/>
  <c r="E1" i="8"/>
  <c r="E1" i="1" s="1"/>
  <c r="F1" i="8"/>
  <c r="F1" i="1" s="1"/>
  <c r="G1" i="8"/>
  <c r="G1" i="1" s="1"/>
  <c r="H1" i="8"/>
  <c r="H1" i="1" s="1"/>
  <c r="I1" i="8"/>
  <c r="I1" i="1" s="1"/>
  <c r="J1" i="8"/>
  <c r="J1" i="1" s="1"/>
  <c r="K1" i="8"/>
  <c r="K1" i="1" s="1"/>
  <c r="L1" i="8"/>
  <c r="M1" i="8"/>
  <c r="N1" i="8"/>
  <c r="N1" i="1" s="1"/>
  <c r="O1" i="8"/>
  <c r="O1" i="1" s="1"/>
  <c r="A1" i="8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B2" i="1"/>
  <c r="C2" i="1"/>
  <c r="E2" i="1"/>
  <c r="N2" i="1"/>
  <c r="O2" i="1"/>
  <c r="J3" i="1"/>
  <c r="K3" i="1"/>
  <c r="L3" i="1"/>
  <c r="O3" i="1"/>
  <c r="D4" i="1"/>
  <c r="H4" i="1"/>
  <c r="L4" i="1"/>
  <c r="M4" i="1"/>
  <c r="A5" i="1"/>
  <c r="D5" i="1"/>
  <c r="I5" i="1"/>
  <c r="M5" i="1"/>
  <c r="N5" i="1"/>
  <c r="K6" i="1"/>
  <c r="M6" i="1"/>
  <c r="N6" i="1"/>
  <c r="O6" i="1"/>
  <c r="K7" i="1"/>
  <c r="L7" i="1"/>
  <c r="N7" i="1"/>
  <c r="O7" i="1"/>
  <c r="G8" i="1"/>
  <c r="H8" i="1"/>
  <c r="L8" i="1"/>
  <c r="M8" i="1"/>
  <c r="A9" i="1"/>
  <c r="E9" i="1"/>
  <c r="F9" i="1"/>
  <c r="M9" i="1"/>
  <c r="N9" i="1"/>
  <c r="F10" i="1"/>
  <c r="K10" i="1"/>
  <c r="M10" i="1"/>
  <c r="N10" i="1"/>
  <c r="C11" i="1"/>
  <c r="G11" i="1"/>
  <c r="K11" i="1"/>
  <c r="L11" i="1"/>
  <c r="O11" i="1"/>
  <c r="D12" i="1"/>
  <c r="E12" i="1"/>
  <c r="G12" i="1"/>
  <c r="H12" i="1"/>
  <c r="L12" i="1"/>
  <c r="M12" i="1"/>
  <c r="A13" i="1"/>
  <c r="D13" i="1"/>
  <c r="E13" i="1"/>
  <c r="F13" i="1"/>
  <c r="I13" i="1"/>
  <c r="J13" i="1"/>
  <c r="M13" i="1"/>
  <c r="N13" i="1"/>
  <c r="B14" i="1"/>
  <c r="C14" i="1"/>
  <c r="E14" i="1"/>
  <c r="F14" i="1"/>
  <c r="J14" i="1"/>
  <c r="K14" i="1"/>
  <c r="N14" i="1"/>
  <c r="O14" i="1"/>
  <c r="C15" i="1"/>
  <c r="D15" i="1"/>
  <c r="G15" i="1"/>
  <c r="K15" i="1"/>
  <c r="L15" i="1"/>
  <c r="N15" i="1"/>
  <c r="O15" i="1"/>
  <c r="D16" i="1"/>
  <c r="E16" i="1"/>
  <c r="H16" i="1"/>
  <c r="L16" i="1"/>
  <c r="M16" i="1"/>
  <c r="A17" i="1"/>
  <c r="E17" i="1"/>
  <c r="F17" i="1"/>
  <c r="I17" i="1"/>
  <c r="L17" i="1"/>
  <c r="M17" i="1"/>
  <c r="N17" i="1"/>
  <c r="B18" i="1"/>
  <c r="C18" i="1"/>
  <c r="F18" i="1"/>
  <c r="G18" i="1"/>
  <c r="J18" i="1"/>
  <c r="K18" i="1"/>
  <c r="M18" i="1"/>
  <c r="N18" i="1"/>
  <c r="C19" i="1"/>
  <c r="D19" i="1"/>
  <c r="G19" i="1"/>
  <c r="K19" i="1"/>
  <c r="L19" i="1"/>
  <c r="N19" i="1"/>
  <c r="O19" i="1"/>
  <c r="A20" i="1"/>
  <c r="D20" i="1"/>
  <c r="E20" i="1"/>
  <c r="H20" i="1"/>
  <c r="I20" i="1"/>
  <c r="L20" i="1"/>
  <c r="M20" i="1"/>
  <c r="A21" i="1"/>
  <c r="B21" i="1"/>
  <c r="E21" i="1"/>
  <c r="I21" i="1"/>
  <c r="J21" i="1"/>
  <c r="M21" i="1"/>
  <c r="A22" i="1"/>
  <c r="B22" i="1"/>
  <c r="C22" i="1"/>
  <c r="F22" i="1"/>
  <c r="G22" i="1"/>
  <c r="J22" i="1"/>
  <c r="K22" i="1"/>
  <c r="N22" i="1"/>
  <c r="O22" i="1"/>
  <c r="B23" i="1"/>
  <c r="C23" i="1"/>
  <c r="G23" i="1"/>
  <c r="H23" i="1"/>
  <c r="K23" i="1"/>
  <c r="O23" i="1"/>
  <c r="A24" i="1"/>
  <c r="C24" i="1"/>
  <c r="D24" i="1"/>
  <c r="E24" i="1"/>
  <c r="H24" i="1"/>
  <c r="I24" i="1"/>
  <c r="L24" i="1"/>
  <c r="M24" i="1"/>
  <c r="A25" i="1"/>
  <c r="B25" i="1"/>
  <c r="E25" i="1"/>
  <c r="F25" i="1"/>
  <c r="I25" i="1"/>
  <c r="M25" i="1"/>
  <c r="N25" i="1"/>
  <c r="B26" i="1"/>
  <c r="E26" i="1"/>
  <c r="F26" i="1"/>
  <c r="G26" i="1"/>
  <c r="J26" i="1"/>
  <c r="K26" i="1"/>
  <c r="N26" i="1"/>
  <c r="O26" i="1"/>
  <c r="C27" i="1"/>
  <c r="D27" i="1"/>
  <c r="F27" i="1"/>
  <c r="G27" i="1"/>
  <c r="K27" i="1"/>
  <c r="L27" i="1"/>
  <c r="O27" i="1"/>
  <c r="D28" i="1"/>
  <c r="E28" i="1"/>
  <c r="G28" i="1"/>
  <c r="H28" i="1"/>
  <c r="I28" i="1"/>
  <c r="L28" i="1"/>
  <c r="M28" i="1"/>
  <c r="A29" i="1"/>
  <c r="B29" i="1"/>
  <c r="E29" i="1"/>
  <c r="F29" i="1"/>
  <c r="I29" i="1"/>
  <c r="J29" i="1"/>
  <c r="M29" i="1"/>
  <c r="B30" i="1"/>
  <c r="C30" i="1"/>
  <c r="F30" i="1"/>
  <c r="I30" i="1"/>
  <c r="J30" i="1"/>
  <c r="K30" i="1"/>
  <c r="N30" i="1"/>
  <c r="O30" i="1"/>
  <c r="C31" i="1"/>
  <c r="D31" i="1"/>
  <c r="G31" i="1"/>
  <c r="H31" i="1"/>
  <c r="J31" i="1"/>
  <c r="K31" i="1"/>
  <c r="O31" i="1"/>
  <c r="L1" i="1"/>
  <c r="M1" i="1"/>
  <c r="A1" i="1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B2" i="3"/>
  <c r="H193" i="3"/>
  <c r="E193" i="3"/>
  <c r="H192" i="3"/>
  <c r="E192" i="3"/>
  <c r="H191" i="3"/>
  <c r="E191" i="3"/>
  <c r="H190" i="3"/>
  <c r="E190" i="3"/>
  <c r="H189" i="3"/>
  <c r="E189" i="3"/>
  <c r="H188" i="3"/>
  <c r="E188" i="3"/>
  <c r="H187" i="3"/>
  <c r="E187" i="3"/>
  <c r="H186" i="3"/>
  <c r="E186" i="3"/>
  <c r="H185" i="3"/>
  <c r="E185" i="3"/>
  <c r="H184" i="3"/>
  <c r="E184" i="3"/>
  <c r="H183" i="3"/>
  <c r="E183" i="3"/>
  <c r="H182" i="3"/>
  <c r="E182" i="3"/>
  <c r="H181" i="3"/>
  <c r="E181" i="3"/>
  <c r="H180" i="3"/>
  <c r="E180" i="3"/>
  <c r="H179" i="3"/>
  <c r="E179" i="3"/>
  <c r="H178" i="3"/>
  <c r="E178" i="3"/>
  <c r="H177" i="3"/>
  <c r="E177" i="3"/>
  <c r="H176" i="3"/>
  <c r="E176" i="3"/>
  <c r="H175" i="3"/>
  <c r="E175" i="3"/>
  <c r="H174" i="3"/>
  <c r="E174" i="3"/>
  <c r="H173" i="3"/>
  <c r="E173" i="3"/>
  <c r="H172" i="3"/>
  <c r="E172" i="3"/>
  <c r="H171" i="3"/>
  <c r="E171" i="3"/>
  <c r="H170" i="3"/>
  <c r="E170" i="3"/>
  <c r="H169" i="3"/>
  <c r="E169" i="3"/>
  <c r="H168" i="3"/>
  <c r="E168" i="3"/>
  <c r="H167" i="3"/>
  <c r="E167" i="3"/>
  <c r="H166" i="3"/>
  <c r="E166" i="3"/>
  <c r="H165" i="3"/>
  <c r="E165" i="3"/>
  <c r="H164" i="3"/>
  <c r="E164" i="3"/>
  <c r="H163" i="3"/>
  <c r="E163" i="3"/>
  <c r="H162" i="3"/>
  <c r="E162" i="3"/>
  <c r="H161" i="3"/>
  <c r="E161" i="3"/>
  <c r="H160" i="3"/>
  <c r="E160" i="3"/>
  <c r="H159" i="3"/>
  <c r="E159" i="3"/>
  <c r="H158" i="3"/>
  <c r="E158" i="3"/>
  <c r="H157" i="3"/>
  <c r="E157" i="3"/>
  <c r="H156" i="3"/>
  <c r="E156" i="3"/>
  <c r="H155" i="3"/>
  <c r="E155" i="3"/>
  <c r="H154" i="3"/>
  <c r="E154" i="3"/>
  <c r="H153" i="3"/>
  <c r="E153" i="3"/>
  <c r="H152" i="3"/>
  <c r="E152" i="3"/>
  <c r="H151" i="3"/>
  <c r="E151" i="3"/>
  <c r="H150" i="3"/>
  <c r="E150" i="3"/>
  <c r="H149" i="3"/>
  <c r="E149" i="3"/>
  <c r="H148" i="3"/>
  <c r="E148" i="3"/>
  <c r="H147" i="3"/>
  <c r="E147" i="3"/>
  <c r="H146" i="3"/>
  <c r="E146" i="3"/>
  <c r="H145" i="3"/>
  <c r="E145" i="3"/>
  <c r="H144" i="3"/>
  <c r="E144" i="3"/>
  <c r="H143" i="3"/>
  <c r="E143" i="3"/>
  <c r="H142" i="3"/>
  <c r="E142" i="3"/>
  <c r="H141" i="3"/>
  <c r="E141" i="3"/>
  <c r="H140" i="3"/>
  <c r="E140" i="3"/>
  <c r="H139" i="3"/>
  <c r="E139" i="3"/>
  <c r="H138" i="3"/>
  <c r="E138" i="3"/>
  <c r="H137" i="3"/>
  <c r="E137" i="3"/>
  <c r="H136" i="3"/>
  <c r="E136" i="3"/>
  <c r="H135" i="3"/>
  <c r="E135" i="3"/>
  <c r="H134" i="3"/>
  <c r="E134" i="3"/>
  <c r="H133" i="3"/>
  <c r="E133" i="3"/>
  <c r="H132" i="3"/>
  <c r="E132" i="3"/>
  <c r="H131" i="3"/>
  <c r="E131" i="3"/>
  <c r="H130" i="3"/>
  <c r="E130" i="3"/>
  <c r="H129" i="3"/>
  <c r="E129" i="3"/>
  <c r="H128" i="3"/>
  <c r="E128" i="3"/>
  <c r="H127" i="3"/>
  <c r="E127" i="3"/>
  <c r="H126" i="3"/>
  <c r="E126" i="3"/>
  <c r="H125" i="3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H111" i="3"/>
  <c r="E111" i="3"/>
  <c r="H110" i="3"/>
  <c r="E110" i="3"/>
  <c r="H109" i="3"/>
  <c r="E109" i="3"/>
  <c r="H108" i="3"/>
  <c r="E108" i="3"/>
  <c r="H107" i="3"/>
  <c r="E107" i="3"/>
  <c r="H106" i="3"/>
  <c r="E106" i="3"/>
  <c r="H105" i="3"/>
  <c r="E105" i="3"/>
  <c r="H104" i="3"/>
  <c r="E104" i="3"/>
  <c r="H103" i="3"/>
  <c r="E103" i="3"/>
  <c r="H102" i="3"/>
  <c r="E102" i="3"/>
  <c r="H101" i="3"/>
  <c r="E101" i="3"/>
  <c r="H100" i="3"/>
  <c r="E100" i="3"/>
  <c r="H99" i="3"/>
  <c r="E99" i="3"/>
  <c r="H98" i="3"/>
  <c r="E98" i="3"/>
  <c r="H97" i="3"/>
  <c r="E97" i="3"/>
  <c r="H96" i="3"/>
  <c r="E96" i="3"/>
  <c r="H95" i="3"/>
  <c r="E95" i="3"/>
  <c r="H94" i="3"/>
  <c r="E94" i="3"/>
  <c r="H93" i="3"/>
  <c r="E93" i="3"/>
  <c r="H92" i="3"/>
  <c r="E92" i="3"/>
  <c r="H91" i="3"/>
  <c r="E91" i="3"/>
  <c r="H90" i="3"/>
  <c r="E90" i="3"/>
  <c r="H89" i="3"/>
  <c r="E89" i="3"/>
  <c r="H88" i="3"/>
  <c r="E88" i="3"/>
  <c r="H87" i="3"/>
  <c r="E87" i="3"/>
  <c r="H86" i="3"/>
  <c r="E86" i="3"/>
  <c r="H85" i="3"/>
  <c r="E85" i="3"/>
  <c r="H84" i="3"/>
  <c r="E84" i="3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3" i="3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E2" i="3"/>
</calcChain>
</file>

<file path=xl/sharedStrings.xml><?xml version="1.0" encoding="utf-8"?>
<sst xmlns="http://schemas.openxmlformats.org/spreadsheetml/2006/main" count="1943" uniqueCount="94">
  <si>
    <t>GPS</t>
  </si>
  <si>
    <t>N 40°08.647' W 79°16.769'</t>
  </si>
  <si>
    <t>N 40°08.633' W 79°16.727'</t>
  </si>
  <si>
    <t>N 40°08.611' W 79°16.677'</t>
  </si>
  <si>
    <t>N 40°08.595' W 79°16.614'</t>
  </si>
  <si>
    <t>N 40°08.570' W 79°16.824'</t>
  </si>
  <si>
    <t>N 40°08.574' W 79°16.778'</t>
  </si>
  <si>
    <t>N 40°08.560' W 79°16.734'</t>
  </si>
  <si>
    <t>N 40°08.552' W 79°16.680'</t>
  </si>
  <si>
    <t>N 40°08.512' W 79°16.799'</t>
  </si>
  <si>
    <t>N 40°08.521' W 79°16.840'</t>
  </si>
  <si>
    <t>N 40°08.509' W 79°16.771'</t>
  </si>
  <si>
    <t>N 40°08.505' W 79°16.717'</t>
  </si>
  <si>
    <t>N 40°08.643' W 79°16.549'</t>
  </si>
  <si>
    <t>N 40°08.615' W 79°16.518'</t>
  </si>
  <si>
    <t>N 40°08.658' W 79°16.578'</t>
  </si>
  <si>
    <t>N 40°08.677' W 79°16.607'</t>
  </si>
  <si>
    <t>N 40°08.682' W 79°16.495'</t>
  </si>
  <si>
    <t>N 40°08.658' W 79°16.465'</t>
  </si>
  <si>
    <t>N 40°08.700' W 79°16.521'</t>
  </si>
  <si>
    <t>N 40°08.740' W 79°16.555'</t>
  </si>
  <si>
    <t>N 40°08.723' W 79°16.447'</t>
  </si>
  <si>
    <t>N 40°08.698' W 79°16.412'</t>
  </si>
  <si>
    <t>N 40°08.742' W 79°16.469'</t>
  </si>
  <si>
    <t>N 40°08.779' W 79°16.498'</t>
  </si>
  <si>
    <t>N 40°08.751' W 79°16.454'</t>
  </si>
  <si>
    <t>Set_Date</t>
  </si>
  <si>
    <t>Collection_Date</t>
  </si>
  <si>
    <t>SiteCode</t>
  </si>
  <si>
    <t>Collection_interval</t>
  </si>
  <si>
    <t>CollectionInterval_PNRCode</t>
  </si>
  <si>
    <t>Treatment</t>
  </si>
  <si>
    <t>Plot</t>
  </si>
  <si>
    <t>PNR_Code</t>
  </si>
  <si>
    <t>F</t>
  </si>
  <si>
    <t>S</t>
  </si>
  <si>
    <t>W</t>
  </si>
  <si>
    <t>CollectionDate_Plot</t>
  </si>
  <si>
    <t>USA:PA:Westmoreland Co
Powdermill Nat. Resrv.</t>
  </si>
  <si>
    <t>Unbaited pitfall
A Kautz &amp; KI Perry</t>
  </si>
  <si>
    <t>pitfall
A Kautz &amp; KI Perry</t>
  </si>
  <si>
    <t>GPS_fixed</t>
  </si>
  <si>
    <t>Treatment_long</t>
  </si>
  <si>
    <t>6/1-6/15/2022</t>
  </si>
  <si>
    <t>6/2-6/15/2022</t>
  </si>
  <si>
    <t>6/15-6/29/2022</t>
  </si>
  <si>
    <t>6/29-7/13/2022</t>
  </si>
  <si>
    <t>7/13-7/27/2022</t>
  </si>
  <si>
    <t>7/27-8/11/2022</t>
  </si>
  <si>
    <t>8/11-8/23/2022</t>
  </si>
  <si>
    <t>8/23-9/6/2022</t>
  </si>
  <si>
    <t>9/6-9/20/2022</t>
  </si>
  <si>
    <t>1.vi - 15.vi.2022</t>
  </si>
  <si>
    <t>2.vi - 15.vi.2022</t>
  </si>
  <si>
    <t>15.vi - 29.vi.2022</t>
  </si>
  <si>
    <t>29.vi - 13.vii.2022</t>
  </si>
  <si>
    <t>13.vii - 27.vii.2022</t>
  </si>
  <si>
    <t>27.vii - 11.viii.2022</t>
  </si>
  <si>
    <t>11.viii - 23.viii.2022</t>
  </si>
  <si>
    <t>23.viii - 6.ix.2022</t>
  </si>
  <si>
    <t>6.ix - 20.ix.2022</t>
  </si>
  <si>
    <t>Formatted date</t>
  </si>
  <si>
    <t>Date</t>
  </si>
  <si>
    <t>det. A.Tayal 2024</t>
  </si>
  <si>
    <t xml:space="preserve"> ♀1</t>
  </si>
  <si>
    <t xml:space="preserve"> ♂1</t>
  </si>
  <si>
    <t xml:space="preserve"> ♂2</t>
  </si>
  <si>
    <t xml:space="preserve"> ♂3</t>
  </si>
  <si>
    <t xml:space="preserve">  ♀2</t>
  </si>
  <si>
    <t xml:space="preserve">  ♀3</t>
  </si>
  <si>
    <t>Sphaeroderus 
canadensis</t>
  </si>
  <si>
    <t>Unk.sex1</t>
  </si>
  <si>
    <t>Cymindis 
platicollis 
(Say, 1823)</t>
  </si>
  <si>
    <t>Anisodactylus 
harrisii 
LeConte, 1863</t>
  </si>
  <si>
    <t>lat</t>
  </si>
  <si>
    <t>lon</t>
  </si>
  <si>
    <t>Pterostichus 
rostratus 
(Newman, 1838)</t>
  </si>
  <si>
    <t>Pterostichus 
tristis 
(Dejean, 1828)</t>
  </si>
  <si>
    <t>Chlaenius 
emarginatus 
Say, 1823</t>
  </si>
  <si>
    <t>Pterostichus 
sayanus 
Csiki, 1930</t>
  </si>
  <si>
    <t>Pterostichus 
adoxus 
(Say, 1823)</t>
  </si>
  <si>
    <t>Pterostichus 
hamiltoni 
Horn, 1880</t>
  </si>
  <si>
    <t>Lophoglossus 
scrutator 
LeConte, 1846)</t>
  </si>
  <si>
    <t>Apenes 
lucidula lucidula 
(Dejean, 1831)</t>
  </si>
  <si>
    <t>Myas 
coracinus 
(Say, 1823)</t>
  </si>
  <si>
    <t>Pterostichus 
coracinus 
(Newman, 1838)</t>
  </si>
  <si>
    <t>Pterostichus 
diligendus 
(Chaudoir, 1868)</t>
  </si>
  <si>
    <t>Cyclotrachelus 
fucatus 
(Freitag, 1969)</t>
  </si>
  <si>
    <t>Dicaelus 
politus 
Dejean, 1826</t>
  </si>
  <si>
    <t>Pterostichus 
atratus 
(Newman, 1838)</t>
  </si>
  <si>
    <t>Cyclotrachelus convivus (LeConte, 1853) or sigillatus (Say, 1823)</t>
  </si>
  <si>
    <t>Dicaelus 
teter 
Bonelli, 1813</t>
  </si>
  <si>
    <t>Pterostichus 
moestus 
(Say, 1823)</t>
  </si>
  <si>
    <t>Pterostichus 
stygicus 
(Say, 1823)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</si>
</sst>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3">
    <font>
      <sz val="11"/>
      <color theme="1"/>
      <name val="Aptos Narrow"/>
      <family val="2"/>
      <scheme val="minor"/>
    </font>
    <font>
      <sz val="4"/>
      <color theme="1"/>
      <name val="Geneva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4"/>
      <color theme="1"/>
      <name val="Aptos Narrow"/>
      <family val="2"/>
      <scheme val="minor"/>
    </font>
    <font>
      <sz val="10"/>
      <color theme="1"/>
      <name val="Geneva"/>
    </font>
    <font>
      <sz val="10"/>
      <color theme="1"/>
      <name val="Aptos Narrow"/>
      <family val="2"/>
      <scheme val="minor"/>
    </font>
    <font>
      <sz val="5"/>
      <color theme="1"/>
      <name val="Geneva"/>
    </font>
    <font>
      <sz val="13"/>
      <color theme="1"/>
      <name val="Geneva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Border="1" applyAlignment="1">
      <alignment horizontal="left" vertical="justify" wrapText="1"/>
    </xf>
    <xf numFmtId="0" fontId="1" fillId="0" borderId="0" xfId="0" applyFont="1" applyAlignment="1">
      <alignment horizontal="left" vertical="justify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164" fontId="5" fillId="0" borderId="9" xfId="0" applyNumberFormat="1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left" vertical="justify" wrapText="1"/>
    </xf>
    <xf numFmtId="0" fontId="9" fillId="0" borderId="0" xfId="0" applyFont="1"/>
    <xf numFmtId="0" fontId="8" fillId="0" borderId="0" xfId="0" applyFont="1" applyAlignment="1">
      <alignment horizontal="left" vertical="justify" wrapText="1"/>
    </xf>
    <xf numFmtId="49" fontId="2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8" fillId="0" borderId="2" xfId="0" applyFont="1" applyBorder="1" applyAlignment="1">
      <alignment horizontal="left" vertical="justify" wrapText="1"/>
    </xf>
    <xf numFmtId="0" fontId="8" fillId="0" borderId="3" xfId="0" applyFont="1" applyBorder="1" applyAlignment="1">
      <alignment horizontal="left" vertical="justify" wrapText="1"/>
    </xf>
    <xf numFmtId="0" fontId="8" fillId="0" borderId="4" xfId="0" applyFont="1" applyBorder="1" applyAlignment="1">
      <alignment horizontal="left" vertical="justify" wrapText="1"/>
    </xf>
    <xf numFmtId="0" fontId="8" fillId="0" borderId="5" xfId="0" applyFont="1" applyBorder="1" applyAlignment="1">
      <alignment horizontal="left" vertical="justify" wrapText="1"/>
    </xf>
    <xf numFmtId="0" fontId="8" fillId="0" borderId="6" xfId="0" applyFont="1" applyBorder="1" applyAlignment="1">
      <alignment horizontal="left" vertical="justify" wrapText="1"/>
    </xf>
    <xf numFmtId="0" fontId="8" fillId="0" borderId="7" xfId="0" applyFont="1" applyBorder="1" applyAlignment="1">
      <alignment horizontal="left" vertical="justify" wrapText="1"/>
    </xf>
    <xf numFmtId="0" fontId="8" fillId="0" borderId="8" xfId="0" applyFont="1" applyBorder="1" applyAlignment="1">
      <alignment horizontal="left" vertical="justify" wrapText="1"/>
    </xf>
    <xf numFmtId="0" fontId="10" fillId="0" borderId="1" xfId="0" applyFont="1" applyBorder="1" applyAlignment="1">
      <alignment horizontal="left" vertical="justify" wrapText="1"/>
    </xf>
    <xf numFmtId="0" fontId="1" fillId="0" borderId="2" xfId="0" applyFont="1" applyBorder="1" applyAlignment="1">
      <alignment horizontal="left" vertical="justify" wrapText="1"/>
    </xf>
    <xf numFmtId="0" fontId="1" fillId="0" borderId="3" xfId="0" applyFont="1" applyBorder="1" applyAlignment="1">
      <alignment horizontal="left" vertical="justify" wrapText="1"/>
    </xf>
    <xf numFmtId="0" fontId="1" fillId="0" borderId="4" xfId="0" applyFont="1" applyBorder="1" applyAlignment="1">
      <alignment horizontal="left" vertical="justify" wrapText="1"/>
    </xf>
    <xf numFmtId="0" fontId="1" fillId="0" borderId="5" xfId="0" applyFont="1" applyBorder="1" applyAlignment="1">
      <alignment horizontal="left" vertical="justify" wrapText="1"/>
    </xf>
    <xf numFmtId="0" fontId="1" fillId="0" borderId="6" xfId="0" applyFont="1" applyBorder="1" applyAlignment="1">
      <alignment horizontal="left" vertical="justify" wrapText="1"/>
    </xf>
    <xf numFmtId="0" fontId="1" fillId="0" borderId="7" xfId="0" applyFont="1" applyBorder="1" applyAlignment="1">
      <alignment horizontal="left" vertical="justify" wrapText="1"/>
    </xf>
    <xf numFmtId="0" fontId="1" fillId="0" borderId="8" xfId="0" applyFont="1" applyBorder="1" applyAlignment="1">
      <alignment horizontal="left" vertical="justify" wrapText="1"/>
    </xf>
    <xf numFmtId="0" fontId="8" fillId="0" borderId="10" xfId="0" applyFont="1" applyBorder="1" applyAlignment="1">
      <alignment horizontal="left" vertical="justify" wrapText="1"/>
    </xf>
    <xf numFmtId="0" fontId="8" fillId="0" borderId="11" xfId="0" applyFont="1" applyBorder="1" applyAlignment="1">
      <alignment horizontal="left" vertical="justify" wrapText="1"/>
    </xf>
    <xf numFmtId="0" fontId="8" fillId="0" borderId="12" xfId="0" applyFont="1" applyBorder="1" applyAlignment="1">
      <alignment horizontal="left" vertical="justify" wrapText="1"/>
    </xf>
    <xf numFmtId="0" fontId="8" fillId="0" borderId="13" xfId="0" applyFont="1" applyBorder="1" applyAlignment="1">
      <alignment horizontal="left" vertical="justify" wrapText="1"/>
    </xf>
    <xf numFmtId="0" fontId="8" fillId="0" borderId="9" xfId="0" applyFont="1" applyBorder="1" applyAlignment="1">
      <alignment horizontal="left" vertical="justify" wrapText="1"/>
    </xf>
    <xf numFmtId="0" fontId="8" fillId="0" borderId="14" xfId="0" applyFont="1" applyBorder="1" applyAlignment="1">
      <alignment horizontal="left" vertical="justify" wrapText="1"/>
    </xf>
    <xf numFmtId="0" fontId="1" fillId="0" borderId="10" xfId="0" applyFont="1" applyBorder="1" applyAlignment="1">
      <alignment horizontal="left" vertical="justify" wrapText="1"/>
    </xf>
    <xf numFmtId="0" fontId="1" fillId="0" borderId="11" xfId="0" applyFont="1" applyBorder="1" applyAlignment="1">
      <alignment horizontal="left" vertical="justify" wrapText="1"/>
    </xf>
    <xf numFmtId="0" fontId="1" fillId="0" borderId="12" xfId="0" applyFont="1" applyBorder="1" applyAlignment="1">
      <alignment horizontal="left" vertical="justify" wrapText="1"/>
    </xf>
    <xf numFmtId="0" fontId="1" fillId="0" borderId="13" xfId="0" applyFont="1" applyBorder="1" applyAlignment="1">
      <alignment horizontal="left" vertical="justify" wrapText="1"/>
    </xf>
    <xf numFmtId="0" fontId="1" fillId="0" borderId="9" xfId="0" applyFont="1" applyBorder="1" applyAlignment="1">
      <alignment horizontal="left" vertical="justify" wrapText="1"/>
    </xf>
    <xf numFmtId="0" fontId="1" fillId="0" borderId="14" xfId="0" applyFont="1" applyBorder="1" applyAlignment="1">
      <alignment horizontal="left" vertical="justify" wrapText="1"/>
    </xf>
    <xf numFmtId="49" fontId="11" fillId="0" borderId="0" xfId="0" applyNumberFormat="1" applyFont="1" applyAlignment="1">
      <alignment wrapText="1"/>
    </xf>
    <xf numFmtId="49" fontId="9" fillId="0" borderId="0" xfId="0" applyNumberFormat="1" applyFont="1" applyAlignment="1">
      <alignment wrapText="1"/>
    </xf>
    <xf numFmtId="49" fontId="8" fillId="0" borderId="0" xfId="0" applyNumberFormat="1" applyFont="1" applyAlignment="1">
      <alignment horizontal="left" wrapText="1"/>
    </xf>
    <xf numFmtId="49" fontId="11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49" fontId="8" fillId="0" borderId="10" xfId="0" applyNumberFormat="1" applyFont="1" applyBorder="1" applyAlignment="1">
      <alignment horizontal="left" wrapText="1"/>
    </xf>
    <xf numFmtId="49" fontId="8" fillId="0" borderId="11" xfId="0" applyNumberFormat="1" applyFont="1" applyBorder="1" applyAlignment="1">
      <alignment horizontal="left" wrapText="1"/>
    </xf>
    <xf numFmtId="49" fontId="8" fillId="0" borderId="12" xfId="0" applyNumberFormat="1" applyFont="1" applyBorder="1" applyAlignment="1">
      <alignment horizontal="left" wrapText="1"/>
    </xf>
    <xf numFmtId="49" fontId="8" fillId="0" borderId="15" xfId="0" applyNumberFormat="1" applyFont="1" applyBorder="1" applyAlignment="1">
      <alignment horizontal="left" wrapText="1"/>
    </xf>
    <xf numFmtId="49" fontId="8" fillId="0" borderId="16" xfId="0" applyNumberFormat="1" applyFont="1" applyBorder="1" applyAlignment="1">
      <alignment horizontal="left" wrapText="1"/>
    </xf>
    <xf numFmtId="49" fontId="8" fillId="0" borderId="13" xfId="0" applyNumberFormat="1" applyFont="1" applyBorder="1" applyAlignment="1">
      <alignment horizontal="left" wrapText="1"/>
    </xf>
    <xf numFmtId="49" fontId="8" fillId="0" borderId="9" xfId="0" applyNumberFormat="1" applyFont="1" applyBorder="1" applyAlignment="1">
      <alignment horizontal="left" wrapText="1"/>
    </xf>
    <xf numFmtId="49" fontId="8" fillId="0" borderId="14" xfId="0" applyNumberFormat="1" applyFont="1" applyBorder="1" applyAlignment="1">
      <alignment horizontal="left" wrapText="1"/>
    </xf>
    <xf numFmtId="0" fontId="1" fillId="0" borderId="15" xfId="0" applyFont="1" applyBorder="1" applyAlignment="1">
      <alignment horizontal="left" vertical="justify" wrapText="1"/>
    </xf>
    <xf numFmtId="0" fontId="1" fillId="0" borderId="16" xfId="0" applyFont="1" applyBorder="1" applyAlignment="1">
      <alignment horizontal="left" vertical="justify" wrapText="1"/>
    </xf>
    <xf numFmtId="0" fontId="7" fillId="0" borderId="15" xfId="0" applyFont="1" applyBorder="1" applyAlignment="1">
      <alignment wrapText="1"/>
    </xf>
    <xf numFmtId="0" fontId="8" fillId="4" borderId="10" xfId="0" applyFont="1" applyFill="1" applyBorder="1" applyAlignment="1">
      <alignment horizontal="left" vertical="justify" wrapText="1"/>
    </xf>
    <xf numFmtId="0" fontId="8" fillId="4" borderId="11" xfId="0" applyFont="1" applyFill="1" applyBorder="1" applyAlignment="1">
      <alignment horizontal="left" vertical="justify" wrapText="1"/>
    </xf>
    <xf numFmtId="0" fontId="8" fillId="4" borderId="12" xfId="0" applyFont="1" applyFill="1" applyBorder="1" applyAlignment="1">
      <alignment horizontal="left" vertical="justify" wrapText="1"/>
    </xf>
    <xf numFmtId="0" fontId="8" fillId="0" borderId="15" xfId="0" applyFont="1" applyBorder="1" applyAlignment="1">
      <alignment horizontal="left" vertical="justify" wrapText="1"/>
    </xf>
    <xf numFmtId="0" fontId="8" fillId="6" borderId="13" xfId="0" applyFont="1" applyFill="1" applyBorder="1" applyAlignment="1">
      <alignment horizontal="left" vertical="justify" wrapText="1"/>
    </xf>
    <xf numFmtId="0" fontId="8" fillId="6" borderId="9" xfId="0" applyFont="1" applyFill="1" applyBorder="1" applyAlignment="1">
      <alignment horizontal="left" vertical="justify" wrapText="1"/>
    </xf>
    <xf numFmtId="0" fontId="8" fillId="6" borderId="14" xfId="0" applyFont="1" applyFill="1" applyBorder="1" applyAlignment="1">
      <alignment horizontal="left" vertical="justify" wrapText="1"/>
    </xf>
    <xf numFmtId="0" fontId="8" fillId="6" borderId="15" xfId="0" applyFont="1" applyFill="1" applyBorder="1" applyAlignment="1">
      <alignment horizontal="left" vertical="justify" wrapText="1"/>
    </xf>
    <xf numFmtId="0" fontId="8" fillId="4" borderId="15" xfId="0" applyFont="1" applyFill="1" applyBorder="1" applyAlignment="1">
      <alignment horizontal="left" vertical="justify" wrapText="1"/>
    </xf>
    <xf numFmtId="0" fontId="8" fillId="4" borderId="0" xfId="0" applyFont="1" applyFill="1" applyAlignment="1">
      <alignment horizontal="left" vertical="justify" wrapText="1"/>
    </xf>
    <xf numFmtId="0" fontId="8" fillId="6" borderId="0" xfId="0" applyFont="1" applyFill="1" applyAlignment="1">
      <alignment horizontal="left" vertic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9CC4-C103-4C35-B327-5FD72A2CCD1B}">
  <sheetPr>
    <tabColor theme="6" tint="0.79998168889431442"/>
  </sheetPr>
  <dimension ref="A1:O38"/>
  <sheetViews>
    <sheetView zoomScale="150" zoomScaleNormal="150" zoomScalePageLayoutView="110" workbookViewId="0">
      <selection activeCell="A2" sqref="A2"/>
    </sheetView>
  </sheetViews>
  <sheetFormatPr defaultColWidth="8.6328125" defaultRowHeight="5.5"/>
  <cols>
    <col min="1" max="15" width="15.6328125" style="23" customWidth="1"/>
    <col min="16" max="16" width="8.90625" style="23" customWidth="1"/>
    <col min="17" max="34" width="6.36328125" style="23" customWidth="1"/>
    <col min="35" max="16384" width="8.6328125" style="23"/>
  </cols>
  <sheetData>
    <row r="1" spans="1:15" ht="35" customHeight="1">
      <c r="A1" s="1" t="str">
        <f>CONCATENATE(CountryStateCountySite!A1, CHAR(10), LookupGPS!A1, CHAR(10),Date!A1, " ", TrapType_Collectors!A16)</f>
        <v>USA:PA:Westmoreland Co
Powdermill Nat. Resrv.
 40°08.658' N, 79°16.578' W 
1.vi - 15.vi.2022 pitfall
A Kautz &amp; KI Perry</v>
      </c>
      <c r="B1" s="38" t="str">
        <f>CONCATENATE(CountryStateCountySite!B1, CHAR(10), LookupGPS!B1, CHAR(10),Date!B1, " ", TrapType_Collectors!B16)</f>
        <v>USA:PA:Westmoreland Co
Powdermill Nat. Resrv.
 40°08.698' N, 79°16.412' W 
13.vii - 27.vii.2022 pitfall
A Kautz &amp; KI Perry</v>
      </c>
      <c r="C1" s="38" t="e">
        <f>CONCATENATE(CountryStateCountySite!C1, CHAR(10), LookupGPS!C1, CHAR(10),Date!C1, " ", TrapType_Collectors!C16)</f>
        <v>#N/A</v>
      </c>
      <c r="D1" s="38" t="str">
        <f>CONCATENATE(CountryStateCountySite!D1, CHAR(10), LookupGPS!D1, CHAR(10),Date!D1, " ", TrapType_Collectors!D16)</f>
        <v>USA:PA:Westmoreland Co
Powdermill Nat. Resrv.
 40°08.658' N, 79°16.578' W 
13.vii - 27.vii.2022 pitfall
A Kautz &amp; KI Perry</v>
      </c>
      <c r="E1" s="38" t="str">
        <f>CONCATENATE(CountryStateCountySite!E1, CHAR(10), LookupGPS!E1, CHAR(10),Date!E1, " ", TrapType_Collectors!E16)</f>
        <v>USA:PA:Westmoreland Co
Powdermill Nat. Resrv.
 40°08.698' N, 79°16.412' W 
13.vii - 27.vii.2022 pitfall
A Kautz &amp; KI Perry</v>
      </c>
      <c r="F1" s="38" t="str">
        <f>CONCATENATE(CountryStateCountySite!F1, CHAR(10), LookupGPS!F1, CHAR(10),Date!F1, " ", TrapType_Collectors!F16)</f>
        <v>USA:PA:Westmoreland Co
Powdermill Nat. Resrv.
 40°08.615' N, 79°16.518' W 
29.vi - 13.vii.2022 pitfall
A Kautz &amp; KI Perry</v>
      </c>
      <c r="G1" s="38" t="str">
        <f>CONCATENATE(CountryStateCountySite!G1, CHAR(10), LookupGPS!G1, CHAR(10),Date!G1, " ", TrapType_Collectors!G16)</f>
        <v>USA:PA:Westmoreland Co
Powdermill Nat. Resrv.
 40°08.723' N, 79°16.447' W 
6.ix - 20.ix.2022 pitfall
A Kautz &amp; KI Perry</v>
      </c>
      <c r="H1" s="38" t="str">
        <f>CONCATENATE(CountryStateCountySite!H1, CHAR(10), LookupGPS!H1, CHAR(10),Date!H1, " ", TrapType_Collectors!H16)</f>
        <v>USA:PA:Westmoreland Co
Powdermill Nat. Resrv.
 40°08.723' N, 79°16.447' W 
23.viii - 6.ix.2022 pitfall
A Kautz &amp; KI Perry</v>
      </c>
      <c r="I1" s="38" t="str">
        <f>CONCATENATE(CountryStateCountySite!I1, CHAR(10), LookupGPS!I1, CHAR(10),Date!I1, " ", TrapType_Collectors!I16)</f>
        <v>USA:PA:Westmoreland Co
Powdermill Nat. Resrv.
 40°08.643' N, 79°16.549' W 
15.vi - 29.vi.2022 pitfall
A Kautz &amp; KI Perry</v>
      </c>
      <c r="J1" s="38" t="str">
        <f>CONCATENATE(CountryStateCountySite!J1, CHAR(10), LookupGPS!J1, CHAR(10),Date!J1, " ", TrapType_Collectors!J16)</f>
        <v>USA:PA:Westmoreland Co
Powdermill Nat. Resrv.
 40°08.658' N, 79°16.578' W 
1.vi - 15.vi.2022 pitfall
A Kautz &amp; KI Perry</v>
      </c>
      <c r="K1" s="38" t="e">
        <f>CONCATENATE(CountryStateCountySite!K1, CHAR(10), LookupGPS!K1, CHAR(10),Date!K1, " ", TrapType_Collectors!K16)</f>
        <v>#N/A</v>
      </c>
      <c r="L1" s="38" t="e">
        <f>CONCATENATE(CountryStateCountySite!L1, CHAR(10), LookupGPS!L1, CHAR(10),Date!L1, " ", TrapType_Collectors!L16)</f>
        <v>#N/A</v>
      </c>
      <c r="M1" s="38" t="e">
        <f>CONCATENATE(CountryStateCountySite!M1, CHAR(10), LookupGPS!M1, CHAR(10),Date!M1, " ", TrapType_Collectors!M16)</f>
        <v>#N/A</v>
      </c>
      <c r="N1" s="38" t="e">
        <f>CONCATENATE(CountryStateCountySite!N1, CHAR(10), LookupGPS!N1, CHAR(10),Date!N1, " ", TrapType_Collectors!N16)</f>
        <v>#N/A</v>
      </c>
      <c r="O1" s="39" t="e">
        <f>CONCATENATE(CountryStateCountySite!O1, CHAR(10), LookupGPS!O1, CHAR(10),Date!O1, " ", TrapType_Collectors!O16)</f>
        <v>#N/A</v>
      </c>
    </row>
    <row r="2" spans="1:15" ht="35" customHeight="1">
      <c r="A2" s="40" t="str">
        <f>CONCATENATE(CountryStateCountySite!A2, CHAR(10), LookupGPS!A2, CHAR(10),Date!A2, " ", TrapType_Collectors!A17)</f>
        <v>USA:PA:Westmoreland Co
Powdermill Nat. Resrv.
 40°08.505' N, 79°16.717' W 
27.vii - 11.viii.2022 pitfall
A Kautz &amp; KI Perry</v>
      </c>
      <c r="B2" s="2" t="str">
        <f>CONCATENATE(CountryStateCountySite!B2, CHAR(10), LookupGPS!B2, CHAR(10),Date!B2, " ", TrapType_Collectors!B17)</f>
        <v>USA:PA:Westmoreland Co
Powdermill Nat. Resrv.
 40°08.570' N, 79°16.824' W 
11.viii - 23.viii.2022 pitfall
A Kautz &amp; KI Perry</v>
      </c>
      <c r="C2" s="2" t="str">
        <f>CONCATENATE(CountryStateCountySite!C2, CHAR(10), LookupGPS!C2, CHAR(10),Date!C2, " ", TrapType_Collectors!C17)</f>
        <v>USA:PA:Westmoreland Co
Powdermill Nat. Resrv.
 40°08.615' N, 79°16.518' W 
13.vii - 27.vii.2022 pitfall
A Kautz &amp; KI Perry</v>
      </c>
      <c r="D2" s="2" t="str">
        <f>CONCATENATE(CountryStateCountySite!D2, CHAR(10), LookupGPS!D2, CHAR(10),Date!D2, " ", TrapType_Collectors!D17)</f>
        <v>USA:PA:Westmoreland Co
Powdermill Nat. Resrv.
 40°08.698' N, 79°16.412' W 
13.vii - 27.vii.2022 pitfall
A Kautz &amp; KI Perry</v>
      </c>
      <c r="E2" s="2" t="str">
        <f>CONCATENATE(CountryStateCountySite!E2, CHAR(10), LookupGPS!E2, CHAR(10),Date!E2, " ", TrapType_Collectors!E17)</f>
        <v>USA:PA:Westmoreland Co
Powdermill Nat. Resrv.
 40°08.633' N, 79°16.727' W 
6.ix - 20.ix.2022 pitfall
A Kautz &amp; KI Perry</v>
      </c>
      <c r="F2" s="2" t="str">
        <f>CONCATENATE(CountryStateCountySite!F2, CHAR(10), LookupGPS!F2, CHAR(10),Date!F2, " ", TrapType_Collectors!F17)</f>
        <v>USA:PA:Westmoreland Co
Powdermill Nat. Resrv.
 40°08.647' N, 79°16.769' W 
27.vii - 11.viii.2022 pitfall
A Kautz &amp; KI Perry</v>
      </c>
      <c r="G2" s="2" t="str">
        <f>CONCATENATE(CountryStateCountySite!G2, CHAR(10), LookupGPS!G2, CHAR(10),Date!G2, " ", TrapType_Collectors!G17)</f>
        <v>USA:PA:Westmoreland Co
Powdermill Nat. Resrv.
 40°08.509' N, 79°16.771' W 
6.ix - 20.ix.2022 pitfall
A Kautz &amp; KI Perry</v>
      </c>
      <c r="H2" s="2" t="str">
        <f>CONCATENATE(CountryStateCountySite!H2, CHAR(10), LookupGPS!H2, CHAR(10),Date!H2, " ", TrapType_Collectors!H17)</f>
        <v>USA:PA:Westmoreland Co
Powdermill Nat. Resrv.
 40°08.677' N, 79°16.607' W 
6.ix - 20.ix.2022 pitfall
A Kautz &amp; KI Perry</v>
      </c>
      <c r="I2" s="2" t="str">
        <f>CONCATENATE(CountryStateCountySite!I2, CHAR(10), LookupGPS!I2, CHAR(10),Date!I2, " ", TrapType_Collectors!I17)</f>
        <v>USA:PA:Westmoreland Co
Powdermill Nat. Resrv.
 40°08.682' N, 79°16.495' W 
27.vii - 11.viii.2022 pitfall
A Kautz &amp; KI Perry</v>
      </c>
      <c r="J2" s="2" t="str">
        <f>CONCATENATE(CountryStateCountySite!J2, CHAR(10), LookupGPS!J2, CHAR(10),Date!J2, " ", TrapType_Collectors!J17)</f>
        <v>USA:PA:Westmoreland Co
Powdermill Nat. Resrv.
 40°08.512' N, 79°16.799' W 
27.vii - 11.viii.2022 pitfall
A Kautz &amp; KI Perry</v>
      </c>
      <c r="K2" s="2" t="e">
        <f>CONCATENATE(CountryStateCountySite!K2, CHAR(10), LookupGPS!K2, CHAR(10),Date!K2, " ", TrapType_Collectors!K17)</f>
        <v>#N/A</v>
      </c>
      <c r="L2" s="2" t="e">
        <f>CONCATENATE(CountryStateCountySite!L2, CHAR(10), LookupGPS!L2, CHAR(10),Date!L2, " ", TrapType_Collectors!L17)</f>
        <v>#N/A</v>
      </c>
      <c r="M2" s="2" t="e">
        <f>CONCATENATE(CountryStateCountySite!M2, CHAR(10), LookupGPS!M2, CHAR(10),Date!M2, " ", TrapType_Collectors!M17)</f>
        <v>#N/A</v>
      </c>
      <c r="N2" s="2" t="e">
        <f>CONCATENATE(CountryStateCountySite!N2, CHAR(10), LookupGPS!N2, CHAR(10),Date!N2, " ", TrapType_Collectors!N17)</f>
        <v>#N/A</v>
      </c>
      <c r="O2" s="41" t="e">
        <f>CONCATENATE(CountryStateCountySite!O2, CHAR(10), LookupGPS!O2, CHAR(10),Date!O2, " ", TrapType_Collectors!O17)</f>
        <v>#N/A</v>
      </c>
    </row>
    <row r="3" spans="1:15" ht="35" customHeight="1">
      <c r="A3" s="40" t="str">
        <f>CONCATENATE(CountryStateCountySite!A3, CHAR(10), LookupGPS!A3, CHAR(10),Date!A3, " ", TrapType_Collectors!A18)</f>
        <v>USA:PA:Westmoreland Co
Powdermill Nat. Resrv.
 40°08.512' N, 79°16.799' W 
29.vi - 13.vii.2022 pitfall
A Kautz &amp; KI Perry</v>
      </c>
      <c r="B3" s="2" t="str">
        <f>CONCATENATE(CountryStateCountySite!B3, CHAR(10), LookupGPS!B3, CHAR(10),Date!B3, " ", TrapType_Collectors!B18)</f>
        <v>USA:PA:Westmoreland Co
Powdermill Nat. Resrv.
 40°08.512' N, 79°16.799' W 
29.vi - 13.vii.2022 pitfall
A Kautz &amp; KI Perry</v>
      </c>
      <c r="C3" s="2" t="str">
        <f>CONCATENATE(CountryStateCountySite!C3, CHAR(10), LookupGPS!C3, CHAR(10),Date!C3, " ", TrapType_Collectors!C18)</f>
        <v>USA:PA:Westmoreland Co
Powdermill Nat. Resrv.
 40°08.643' N, 79°16.549' W 
11.viii - 23.viii.2022 pitfall
A Kautz &amp; KI Perry</v>
      </c>
      <c r="D3" s="2" t="str">
        <f>CONCATENATE(CountryStateCountySite!D3, CHAR(10), LookupGPS!D3, CHAR(10),Date!D3, " ", TrapType_Collectors!D18)</f>
        <v>USA:PA:Westmoreland Co
Powdermill Nat. Resrv.
 40°08.779' N, 79°16.498' W 
6.ix - 20.ix.2022 pitfall
A Kautz &amp; KI Perry</v>
      </c>
      <c r="E3" s="2" t="e">
        <f>CONCATENATE(CountryStateCountySite!E3, CHAR(10), LookupGPS!E3, CHAR(10),Date!E3, " ", TrapType_Collectors!E18)</f>
        <v>#N/A</v>
      </c>
      <c r="F3" s="2" t="e">
        <f>CONCATENATE(CountryStateCountySite!F3, CHAR(10), LookupGPS!F3, CHAR(10),Date!F3, " ", TrapType_Collectors!F18)</f>
        <v>#N/A</v>
      </c>
      <c r="G3" s="2" t="str">
        <f>CONCATENATE(CountryStateCountySite!G3, CHAR(10), LookupGPS!G3, CHAR(10),Date!G3, " ", TrapType_Collectors!G18)</f>
        <v>USA:PA:Westmoreland Co
Powdermill Nat. Resrv.
 40°08.560' N, 79°16.734' W 
13.vii - 27.vii.2022 pitfall
A Kautz &amp; KI Perry</v>
      </c>
      <c r="H3" s="2" t="str">
        <f>CONCATENATE(CountryStateCountySite!H3, CHAR(10), LookupGPS!H3, CHAR(10),Date!H3, " ", TrapType_Collectors!H18)</f>
        <v>USA:PA:Westmoreland Co
Powdermill Nat. Resrv.
 40°08.682' N, 79°16.495' W 
6.ix - 20.ix.2022 pitfall
A Kautz &amp; KI Perry</v>
      </c>
      <c r="I3" s="2" t="str">
        <f>CONCATENATE(CountryStateCountySite!I3, CHAR(10), LookupGPS!I3, CHAR(10),Date!I3, " ", TrapType_Collectors!I18)</f>
        <v>USA:PA:Westmoreland Co
Powdermill Nat. Resrv.
 40°08.552' N, 79°16.680' W 
11.viii - 23.viii.2022 pitfall
A Kautz &amp; KI Perry</v>
      </c>
      <c r="J3" s="2" t="str">
        <f>CONCATENATE(CountryStateCountySite!J3, CHAR(10), LookupGPS!J3, CHAR(10),Date!J3, " ", TrapType_Collectors!J18)</f>
        <v>USA:PA:Westmoreland Co
Powdermill Nat. Resrv.
 40°08.682' N, 79°16.495' W 
27.vii - 11.viii.2022 pitfall
A Kautz &amp; KI Perry</v>
      </c>
      <c r="K3" s="2" t="e">
        <f>CONCATENATE(CountryStateCountySite!K3, CHAR(10), LookupGPS!K3, CHAR(10),Date!K3, " ", TrapType_Collectors!K18)</f>
        <v>#N/A</v>
      </c>
      <c r="L3" s="2" t="e">
        <f>CONCATENATE(CountryStateCountySite!L3, CHAR(10), LookupGPS!L3, CHAR(10),Date!L3, " ", TrapType_Collectors!L18)</f>
        <v>#N/A</v>
      </c>
      <c r="M3" s="2" t="e">
        <f>CONCATENATE(CountryStateCountySite!M3, CHAR(10), LookupGPS!M3, CHAR(10),Date!M3, " ", TrapType_Collectors!M18)</f>
        <v>#N/A</v>
      </c>
      <c r="N3" s="2" t="e">
        <f>CONCATENATE(CountryStateCountySite!N3, CHAR(10), LookupGPS!N3, CHAR(10),Date!N3, " ", TrapType_Collectors!N18)</f>
        <v>#N/A</v>
      </c>
      <c r="O3" s="41" t="e">
        <f>CONCATENATE(CountryStateCountySite!O3, CHAR(10), LookupGPS!O3, CHAR(10),Date!O3, " ", TrapType_Collectors!O18)</f>
        <v>#N/A</v>
      </c>
    </row>
    <row r="4" spans="1:15" ht="35" customHeight="1">
      <c r="A4" s="40" t="str">
        <f>CONCATENATE(CountryStateCountySite!A4, CHAR(10), LookupGPS!A4, CHAR(10),Date!A4, " ", TrapType_Collectors!A19)</f>
        <v>USA:PA:Westmoreland Co
Powdermill Nat. Resrv.
 40°08.509' N, 79°16.771' W 
15.vi - 29.vi.2022 pitfall
A Kautz &amp; KI Perry</v>
      </c>
      <c r="B4" s="2" t="str">
        <f>CONCATENATE(CountryStateCountySite!B4, CHAR(10), LookupGPS!B4, CHAR(10),Date!B4, " ", TrapType_Collectors!B19)</f>
        <v>USA:PA:Westmoreland Co
Powdermill Nat. Resrv.
 40°08.512' N, 79°16.799' W 
2.vi - 15.vi.2022 pitfall
A Kautz &amp; KI Perry</v>
      </c>
      <c r="C4" s="2" t="str">
        <f>CONCATENATE(CountryStateCountySite!C4, CHAR(10), LookupGPS!C4, CHAR(10),Date!C4, " ", TrapType_Collectors!C19)</f>
        <v>USA:PA:Westmoreland Co
Powdermill Nat. Resrv.
 40°08.512' N, 79°16.799' W 
29.vi - 13.vii.2022 pitfall
A Kautz &amp; KI Perry</v>
      </c>
      <c r="D4" s="2" t="str">
        <f>CONCATENATE(CountryStateCountySite!D4, CHAR(10), LookupGPS!D4, CHAR(10),Date!D4, " ", TrapType_Collectors!D19)</f>
        <v>USA:PA:Westmoreland Co
Powdermill Nat. Resrv.
 40°08.779' N, 79°16.498' W 
1.vi - 15.vi.2022 pitfall
A Kautz &amp; KI Perry</v>
      </c>
      <c r="E4" s="2" t="e">
        <f>CONCATENATE(CountryStateCountySite!E4, CHAR(10), LookupGPS!E4, CHAR(10),Date!E4, " ", TrapType_Collectors!E19)</f>
        <v>#N/A</v>
      </c>
      <c r="F4" s="2" t="e">
        <f>CONCATENATE(CountryStateCountySite!F4, CHAR(10), LookupGPS!F4, CHAR(10),Date!F4, " ", TrapType_Collectors!F19)</f>
        <v>#N/A</v>
      </c>
      <c r="G4" s="2" t="str">
        <f>CONCATENATE(CountryStateCountySite!G4, CHAR(10), LookupGPS!G4, CHAR(10),Date!G4, " ", TrapType_Collectors!G19)</f>
        <v>USA:PA:Westmoreland Co
Powdermill Nat. Resrv.
 40°08.742' N, 79°16.469' W 
27.vii - 11.viii.2022 pitfall
A Kautz &amp; KI Perry</v>
      </c>
      <c r="H4" s="2" t="str">
        <f>CONCATENATE(CountryStateCountySite!H4, CHAR(10), LookupGPS!H4, CHAR(10),Date!H4, " ", TrapType_Collectors!H19)</f>
        <v>USA:PA:Westmoreland Co
Powdermill Nat. Resrv.
 40°08.698' N, 79°16.412' W 
11.viii - 23.viii.2022 pitfall
A Kautz &amp; KI Perry</v>
      </c>
      <c r="I4" s="2" t="str">
        <f>CONCATENATE(CountryStateCountySite!I4, CHAR(10), LookupGPS!I4, CHAR(10),Date!I4, " ", TrapType_Collectors!I19)</f>
        <v>USA:PA:Westmoreland Co
Powdermill Nat. Resrv.
 40°08.698' N, 79°16.412' W 
11.viii - 23.viii.2022 pitfall
A Kautz &amp; KI Perry</v>
      </c>
      <c r="J4" s="2" t="str">
        <f>CONCATENATE(CountryStateCountySite!J4, CHAR(10), LookupGPS!J4, CHAR(10),Date!J4, " ", TrapType_Collectors!J19)</f>
        <v>USA:PA:Westmoreland Co
Powdermill Nat. Resrv.
 40°08.512' N, 79°16.799' W 
27.vii - 11.viii.2022 pitfall
A Kautz &amp; KI Perry</v>
      </c>
      <c r="K4" s="2" t="e">
        <f>CONCATENATE(CountryStateCountySite!K4, CHAR(10), LookupGPS!K4, CHAR(10),Date!K4, " ", TrapType_Collectors!K19)</f>
        <v>#N/A</v>
      </c>
      <c r="L4" s="2" t="e">
        <f>CONCATENATE(CountryStateCountySite!L4, CHAR(10), LookupGPS!L4, CHAR(10),Date!L4, " ", TrapType_Collectors!L19)</f>
        <v>#N/A</v>
      </c>
      <c r="M4" s="2" t="e">
        <f>CONCATENATE(CountryStateCountySite!M4, CHAR(10), LookupGPS!M4, CHAR(10),Date!M4, " ", TrapType_Collectors!M19)</f>
        <v>#N/A</v>
      </c>
      <c r="N4" s="2" t="e">
        <f>CONCATENATE(CountryStateCountySite!N4, CHAR(10), LookupGPS!N4, CHAR(10),Date!N4, " ", TrapType_Collectors!N19)</f>
        <v>#N/A</v>
      </c>
      <c r="O4" s="41" t="e">
        <f>CONCATENATE(CountryStateCountySite!O4, CHAR(10), LookupGPS!O4, CHAR(10),Date!O4, " ", TrapType_Collectors!O19)</f>
        <v>#N/A</v>
      </c>
    </row>
    <row r="5" spans="1:15" ht="35" customHeight="1">
      <c r="A5" s="40" t="str">
        <f>CONCATENATE(CountryStateCountySite!A5, CHAR(10), LookupGPS!A5, CHAR(10),Date!A5, " ", TrapType_Collectors!A20)</f>
        <v>USA:PA:Westmoreland Co
Powdermill Nat. Resrv.
 40°08.677' N, 79°16.607' W 
29.vi - 13.vii.2022 pitfall
A Kautz &amp; KI Perry</v>
      </c>
      <c r="B5" s="2" t="str">
        <f>CONCATENATE(CountryStateCountySite!B5, CHAR(10), LookupGPS!B5, CHAR(10),Date!B5, " ", TrapType_Collectors!B20)</f>
        <v>USA:PA:Westmoreland Co
Powdermill Nat. Resrv.
 40°08.682' N, 79°16.495' W 
27.vii - 11.viii.2022 pitfall
A Kautz &amp; KI Perry</v>
      </c>
      <c r="C5" s="2" t="e">
        <f>CONCATENATE(CountryStateCountySite!C5, CHAR(10), LookupGPS!C5, CHAR(10),Date!C5, " ", TrapType_Collectors!C20)</f>
        <v>#N/A</v>
      </c>
      <c r="D5" s="2" t="str">
        <f>CONCATENATE(CountryStateCountySite!D5, CHAR(10), LookupGPS!D5, CHAR(10),Date!D5, " ", TrapType_Collectors!D20)</f>
        <v>USA:PA:Westmoreland Co
Powdermill Nat. Resrv.
 40°08.658' N, 79°16.578' W 
6.ix - 20.ix.2022 pitfall
A Kautz &amp; KI Perry</v>
      </c>
      <c r="E5" s="2" t="e">
        <f>CONCATENATE(CountryStateCountySite!E5, CHAR(10), LookupGPS!E5, CHAR(10),Date!E5, " ", TrapType_Collectors!E20)</f>
        <v>#N/A</v>
      </c>
      <c r="F5" s="2" t="e">
        <f>CONCATENATE(CountryStateCountySite!F5, CHAR(10), LookupGPS!F5, CHAR(10),Date!F5, " ", TrapType_Collectors!F20)</f>
        <v>#N/A</v>
      </c>
      <c r="G5" s="2" t="str">
        <f>CONCATENATE(CountryStateCountySite!G5, CHAR(10), LookupGPS!G5, CHAR(10),Date!G5, " ", TrapType_Collectors!G20)</f>
        <v>USA:PA:Westmoreland Co
Powdermill Nat. Resrv.
 40°08.574' N, 79°16.778' W 
11.viii - 23.viii.2022 pitfall
A Kautz &amp; KI Perry</v>
      </c>
      <c r="H5" s="2" t="str">
        <f>CONCATENATE(CountryStateCountySite!H5, CHAR(10), LookupGPS!H5, CHAR(10),Date!H5, " ", TrapType_Collectors!H20)</f>
        <v>USA:PA:Westmoreland Co
Powdermill Nat. Resrv.
 40°08.574' N, 79°16.778' W 
29.vi - 13.vii.2022 pitfall
A Kautz &amp; KI Perry</v>
      </c>
      <c r="I5" s="2" t="str">
        <f>CONCATENATE(CountryStateCountySite!I5, CHAR(10), LookupGPS!I5, CHAR(10),Date!I5, " ", TrapType_Collectors!I20)</f>
        <v>USA:PA:Westmoreland Co
Powdermill Nat. Resrv.
 40°08.570' N, 79°16.824' W 
29.vi - 13.vii.2022 pitfall
A Kautz &amp; KI Perry</v>
      </c>
      <c r="J5" s="2" t="str">
        <f>CONCATENATE(CountryStateCountySite!J5, CHAR(10), LookupGPS!J5, CHAR(10),Date!J5, " ", TrapType_Collectors!J20)</f>
        <v>USA:PA:Westmoreland Co
Powdermill Nat. Resrv.
 40°08.560' N, 79°16.734' W 
27.vii - 11.viii.2022 pitfall
A Kautz &amp; KI Perry</v>
      </c>
      <c r="K5" s="2" t="e">
        <f>CONCATENATE(CountryStateCountySite!K5, CHAR(10), LookupGPS!K5, CHAR(10),Date!K5, " ", TrapType_Collectors!K20)</f>
        <v>#N/A</v>
      </c>
      <c r="L5" s="2" t="e">
        <f>CONCATENATE(CountryStateCountySite!L5, CHAR(10), LookupGPS!L5, CHAR(10),Date!L5, " ", TrapType_Collectors!L20)</f>
        <v>#N/A</v>
      </c>
      <c r="M5" s="2" t="e">
        <f>CONCATENATE(CountryStateCountySite!M5, CHAR(10), LookupGPS!M5, CHAR(10),Date!M5, " ", TrapType_Collectors!M20)</f>
        <v>#N/A</v>
      </c>
      <c r="N5" s="2" t="e">
        <f>CONCATENATE(CountryStateCountySite!N5, CHAR(10), LookupGPS!N5, CHAR(10),Date!N5, " ", TrapType_Collectors!N20)</f>
        <v>#N/A</v>
      </c>
      <c r="O5" s="41" t="e">
        <f>CONCATENATE(CountryStateCountySite!O5, CHAR(10), LookupGPS!O5, CHAR(10),Date!O5, " ", TrapType_Collectors!O20)</f>
        <v>#N/A</v>
      </c>
    </row>
    <row r="6" spans="1:15" ht="35" customHeight="1">
      <c r="A6" s="40" t="str">
        <f>CONCATENATE(CountryStateCountySite!A6, CHAR(10), LookupGPS!A6, CHAR(10),Date!A6, " ", TrapType_Collectors!A21)</f>
        <v>USA:PA:Westmoreland Co
Powdermill Nat. Resrv.
 40°08.742' N, 79°16.469' W 
1.vi - 15.vi.2022 pitfall
A Kautz &amp; KI Perry</v>
      </c>
      <c r="B6" s="2" t="str">
        <f>CONCATENATE(CountryStateCountySite!B6, CHAR(10), LookupGPS!B6, CHAR(10),Date!B6, " ", TrapType_Collectors!B21)</f>
        <v>USA:PA:Westmoreland Co
Powdermill Nat. Resrv.
 40°08.633' N, 79°16.727' W 
15.vi - 29.vi.2022 pitfall
A Kautz &amp; KI Perry</v>
      </c>
      <c r="C6" s="2" t="str">
        <f>CONCATENATE(CountryStateCountySite!C6, CHAR(10), LookupGPS!C6, CHAR(10),Date!C6, " ", TrapType_Collectors!C21)</f>
        <v>USA:PA:Westmoreland Co
Powdermill Nat. Resrv.
 40°08.560' N, 79°16.734' W 
15.vi - 29.vi.2022 pitfall
A Kautz &amp; KI Perry</v>
      </c>
      <c r="D6" s="2" t="str">
        <f>CONCATENATE(CountryStateCountySite!D6, CHAR(10), LookupGPS!D6, CHAR(10),Date!D6, " ", TrapType_Collectors!D21)</f>
        <v>USA:PA:Westmoreland Co
Powdermill Nat. Resrv.
 40°08.677' N, 79°16.607' W 
23.viii - 6.ix.2022 pitfall
A Kautz &amp; KI Perry</v>
      </c>
      <c r="E6" s="2" t="e">
        <f>CONCATENATE(CountryStateCountySite!E6, CHAR(10), LookupGPS!E6, CHAR(10),Date!E6, " ", TrapType_Collectors!E21)</f>
        <v>#N/A</v>
      </c>
      <c r="F6" s="2" t="e">
        <f>CONCATENATE(CountryStateCountySite!F6, CHAR(10), LookupGPS!F6, CHAR(10),Date!F6, " ", TrapType_Collectors!F21)</f>
        <v>#N/A</v>
      </c>
      <c r="G6" s="2" t="str">
        <f>CONCATENATE(CountryStateCountySite!G6, CHAR(10), LookupGPS!G6, CHAR(10),Date!G6, " ", TrapType_Collectors!G21)</f>
        <v>USA:PA:Westmoreland Co
Powdermill Nat. Resrv.
 40°08.560' N, 79°16.734' W 
11.viii - 23.viii.2022 pitfall
A Kautz &amp; KI Perry</v>
      </c>
      <c r="H6" s="2" t="str">
        <f>CONCATENATE(CountryStateCountySite!H6, CHAR(10), LookupGPS!H6, CHAR(10),Date!H6, " ", TrapType_Collectors!H21)</f>
        <v>USA:PA:Westmoreland Co
Powdermill Nat. Resrv.
 40°08.574' N, 79°16.778' W 
2.vi - 15.vi.2022 pitfall
A Kautz &amp; KI Perry</v>
      </c>
      <c r="I6" s="2" t="str">
        <f>CONCATENATE(CountryStateCountySite!I6, CHAR(10), LookupGPS!I6, CHAR(10),Date!I6, " ", TrapType_Collectors!I21)</f>
        <v>USA:PA:Westmoreland Co
Powdermill Nat. Resrv.
 40°08.647' N, 79°16.769' W 
29.vi - 13.vii.2022 pitfall
A Kautz &amp; KI Perry</v>
      </c>
      <c r="J6" s="2" t="str">
        <f>CONCATENATE(CountryStateCountySite!J6, CHAR(10), LookupGPS!J6, CHAR(10),Date!J6, " ", TrapType_Collectors!J21)</f>
        <v>USA:PA:Westmoreland Co
Powdermill Nat. Resrv.
 40°08.779' N, 79°16.498' W 
27.vii - 11.viii.2022 pitfall
A Kautz &amp; KI Perry</v>
      </c>
      <c r="K6" s="2" t="e">
        <f>CONCATENATE(CountryStateCountySite!K6, CHAR(10), LookupGPS!K6, CHAR(10),Date!K6, " ", TrapType_Collectors!K21)</f>
        <v>#N/A</v>
      </c>
      <c r="L6" s="2" t="e">
        <f>CONCATENATE(CountryStateCountySite!L6, CHAR(10), LookupGPS!L6, CHAR(10),Date!L6, " ", TrapType_Collectors!L21)</f>
        <v>#N/A</v>
      </c>
      <c r="M6" s="2" t="e">
        <f>CONCATENATE(CountryStateCountySite!M6, CHAR(10), LookupGPS!M6, CHAR(10),Date!M6, " ", TrapType_Collectors!M21)</f>
        <v>#N/A</v>
      </c>
      <c r="N6" s="2" t="e">
        <f>CONCATENATE(CountryStateCountySite!N6, CHAR(10), LookupGPS!N6, CHAR(10),Date!N6, " ", TrapType_Collectors!N21)</f>
        <v>#N/A</v>
      </c>
      <c r="O6" s="41" t="e">
        <f>CONCATENATE(CountryStateCountySite!O6, CHAR(10), LookupGPS!O6, CHAR(10),Date!O6, " ", TrapType_Collectors!O21)</f>
        <v>#N/A</v>
      </c>
    </row>
    <row r="7" spans="1:15" ht="35" customHeight="1">
      <c r="A7" s="40" t="str">
        <f>CONCATENATE(CountryStateCountySite!A7, CHAR(10), LookupGPS!A7, CHAR(10),Date!A7, " ", TrapType_Collectors!A22)</f>
        <v>USA:PA:Westmoreland Co
Powdermill Nat. Resrv.
 40°08.505' N, 79°16.717' W 
27.vii - 11.viii.2022 pitfall
A Kautz &amp; KI Perry</v>
      </c>
      <c r="B7" s="2" t="str">
        <f>CONCATENATE(CountryStateCountySite!B7, CHAR(10), LookupGPS!B7, CHAR(10),Date!B7, " ", TrapType_Collectors!B22)</f>
        <v>USA:PA:Westmoreland Co
Powdermill Nat. Resrv.
 40°08.505' N, 79°16.717' W 
27.vii - 11.viii.2022 pitfall
A Kautz &amp; KI Perry</v>
      </c>
      <c r="C7" s="2" t="str">
        <f>CONCATENATE(CountryStateCountySite!C7, CHAR(10), LookupGPS!C7, CHAR(10),Date!C7, " ", TrapType_Collectors!C22)</f>
        <v>USA:PA:Westmoreland Co
Powdermill Nat. Resrv.
 40°08.505' N, 79°16.717' W 
27.vii - 11.viii.2022 pitfall
A Kautz &amp; KI Perry</v>
      </c>
      <c r="D7" s="2" t="str">
        <f>CONCATENATE(CountryStateCountySite!D7, CHAR(10), LookupGPS!D7, CHAR(10),Date!D7, " ", TrapType_Collectors!D22)</f>
        <v>USA:PA:Westmoreland Co
Powdermill Nat. Resrv.
 40°08.643' N, 79°16.549' W 
6.ix - 20.ix.2022 pitfall
A Kautz &amp; KI Perry</v>
      </c>
      <c r="E7" s="2" t="e">
        <f>CONCATENATE(CountryStateCountySite!E7, CHAR(10), LookupGPS!E7, CHAR(10),Date!E7, " ", TrapType_Collectors!E22)</f>
        <v>#N/A</v>
      </c>
      <c r="F7" s="2" t="e">
        <f>CONCATENATE(CountryStateCountySite!F7, CHAR(10), LookupGPS!F7, CHAR(10),Date!F7, " ", TrapType_Collectors!F22)</f>
        <v>#N/A</v>
      </c>
      <c r="G7" s="2" t="str">
        <f>CONCATENATE(CountryStateCountySite!G7, CHAR(10), LookupGPS!G7, CHAR(10),Date!G7, " ", TrapType_Collectors!G22)</f>
        <v>USA:PA:Westmoreland Co
Powdermill Nat. Resrv.
 40°08.509' N, 79°16.771' W 
13.vii - 27.vii.2022 pitfall
A Kautz &amp; KI Perry</v>
      </c>
      <c r="H7" s="2" t="str">
        <f>CONCATENATE(CountryStateCountySite!H7, CHAR(10), LookupGPS!H7, CHAR(10),Date!H7, " ", TrapType_Collectors!H22)</f>
        <v>USA:PA:Westmoreland Co
Powdermill Nat. Resrv.
 40°08.658' N, 79°16.465' W 
13.vii - 27.vii.2022 pitfall
A Kautz &amp; KI Perry</v>
      </c>
      <c r="I7" s="2" t="str">
        <f>CONCATENATE(CountryStateCountySite!I7, CHAR(10), LookupGPS!I7, CHAR(10),Date!I7, " ", TrapType_Collectors!I22)</f>
        <v>USA:PA:Westmoreland Co
Powdermill Nat. Resrv.
 40°08.698' N, 79°16.412' W 
13.vii - 27.vii.2022 pitfall
A Kautz &amp; KI Perry</v>
      </c>
      <c r="J7" s="2" t="e">
        <f>CONCATENATE(CountryStateCountySite!J7, CHAR(10), LookupGPS!J7, CHAR(10),Date!J7, " ", TrapType_Collectors!J22)</f>
        <v>#N/A</v>
      </c>
      <c r="K7" s="2" t="e">
        <f>CONCATENATE(CountryStateCountySite!K7, CHAR(10), LookupGPS!K7, CHAR(10),Date!K7, " ", TrapType_Collectors!K22)</f>
        <v>#N/A</v>
      </c>
      <c r="L7" s="2" t="e">
        <f>CONCATENATE(CountryStateCountySite!L7, CHAR(10), LookupGPS!L7, CHAR(10),Date!L7, " ", TrapType_Collectors!L22)</f>
        <v>#N/A</v>
      </c>
      <c r="M7" s="2" t="e">
        <f>CONCATENATE(CountryStateCountySite!M7, CHAR(10), LookupGPS!M7, CHAR(10),Date!M7, " ", TrapType_Collectors!M22)</f>
        <v>#N/A</v>
      </c>
      <c r="N7" s="2" t="e">
        <f>CONCATENATE(CountryStateCountySite!N7, CHAR(10), LookupGPS!N7, CHAR(10),Date!N7, " ", TrapType_Collectors!N22)</f>
        <v>#N/A</v>
      </c>
      <c r="O7" s="41" t="e">
        <f>CONCATENATE(CountryStateCountySite!O7, CHAR(10), LookupGPS!O7, CHAR(10),Date!O7, " ", TrapType_Collectors!O22)</f>
        <v>#N/A</v>
      </c>
    </row>
    <row r="8" spans="1:15" ht="35" customHeight="1">
      <c r="A8" s="40" t="str">
        <f>CONCATENATE(CountryStateCountySite!A8, CHAR(10), LookupGPS!A8, CHAR(10),Date!A8, " ", TrapType_Collectors!A23)</f>
        <v>USA:PA:Westmoreland Co
Powdermill Nat. Resrv.
 40°08.505' N, 79°16.717' W 
23.viii - 6.ix.2022 pitfall
A Kautz &amp; KI Perry</v>
      </c>
      <c r="B8" s="2" t="str">
        <f>CONCATENATE(CountryStateCountySite!B8, CHAR(10), LookupGPS!B8, CHAR(10),Date!B8, " ", TrapType_Collectors!B23)</f>
        <v>USA:PA:Westmoreland Co
Powdermill Nat. Resrv.
 40°08.742' N, 79°16.469' W 
1.vi - 15.vi.2022 pitfall
A Kautz &amp; KI Perry</v>
      </c>
      <c r="C8" s="2" t="str">
        <f>CONCATENATE(CountryStateCountySite!C8, CHAR(10), LookupGPS!C8, CHAR(10),Date!C8, " ", TrapType_Collectors!C23)</f>
        <v>USA:PA:Westmoreland Co
Powdermill Nat. Resrv.
 40°08.512' N, 79°16.799' W 
13.vii - 27.vii.2022 pitfall
A Kautz &amp; KI Perry</v>
      </c>
      <c r="D8" s="2" t="str">
        <f>CONCATENATE(CountryStateCountySite!D8, CHAR(10), LookupGPS!D8, CHAR(10),Date!D8, " ", TrapType_Collectors!D23)</f>
        <v>USA:PA:Westmoreland Co
Powdermill Nat. Resrv.
 40°08.658' N, 79°16.465' W 
6.ix - 20.ix.2022 pitfall
A Kautz &amp; KI Perry</v>
      </c>
      <c r="E8" s="2" t="e">
        <f>CONCATENATE(CountryStateCountySite!E8, CHAR(10), LookupGPS!E8, CHAR(10),Date!E8, " ", TrapType_Collectors!E23)</f>
        <v>#N/A</v>
      </c>
      <c r="F8" s="2" t="e">
        <f>CONCATENATE(CountryStateCountySite!F8, CHAR(10), LookupGPS!F8, CHAR(10),Date!F8, " ", TrapType_Collectors!F23)</f>
        <v>#N/A</v>
      </c>
      <c r="G8" s="2" t="str">
        <f>CONCATENATE(CountryStateCountySite!G8, CHAR(10), LookupGPS!G8, CHAR(10),Date!G8, " ", TrapType_Collectors!G23)</f>
        <v>USA:PA:Westmoreland Co
Powdermill Nat. Resrv.
 40°08.682' N, 79°16.495' W 
15.vi - 29.vi.2022 pitfall
A Kautz &amp; KI Perry</v>
      </c>
      <c r="H8" s="2" t="str">
        <f>CONCATENATE(CountryStateCountySite!H8, CHAR(10), LookupGPS!H8, CHAR(10),Date!H8, " ", TrapType_Collectors!H23)</f>
        <v>USA:PA:Westmoreland Co
Powdermill Nat. Resrv.
 40°08.682' N, 79°16.495' W 
23.viii - 6.ix.2022 pitfall
A Kautz &amp; KI Perry</v>
      </c>
      <c r="I8" s="2" t="str">
        <f>CONCATENATE(CountryStateCountySite!I8, CHAR(10), LookupGPS!I8, CHAR(10),Date!I8, " ", TrapType_Collectors!I23)</f>
        <v>USA:PA:Westmoreland Co
Powdermill Nat. Resrv.
 40°08.509' N, 79°16.771' W 
13.vii - 27.vii.2022 pitfall
A Kautz &amp; KI Perry</v>
      </c>
      <c r="J8" s="2" t="e">
        <f>CONCATENATE(CountryStateCountySite!J8, CHAR(10), LookupGPS!J8, CHAR(10),Date!J8, " ", TrapType_Collectors!J23)</f>
        <v>#N/A</v>
      </c>
      <c r="K8" s="2" t="e">
        <f>CONCATENATE(CountryStateCountySite!K8, CHAR(10), LookupGPS!K8, CHAR(10),Date!K8, " ", TrapType_Collectors!K23)</f>
        <v>#N/A</v>
      </c>
      <c r="L8" s="2" t="e">
        <f>CONCATENATE(CountryStateCountySite!L8, CHAR(10), LookupGPS!L8, CHAR(10),Date!L8, " ", TrapType_Collectors!L23)</f>
        <v>#N/A</v>
      </c>
      <c r="M8" s="2" t="e">
        <f>CONCATENATE(CountryStateCountySite!M8, CHAR(10), LookupGPS!M8, CHAR(10),Date!M8, " ", TrapType_Collectors!M23)</f>
        <v>#N/A</v>
      </c>
      <c r="N8" s="2" t="e">
        <f>CONCATENATE(CountryStateCountySite!N8, CHAR(10), LookupGPS!N8, CHAR(10),Date!N8, " ", TrapType_Collectors!N23)</f>
        <v>#N/A</v>
      </c>
      <c r="O8" s="41" t="e">
        <f>CONCATENATE(CountryStateCountySite!O8, CHAR(10), LookupGPS!O8, CHAR(10),Date!O8, " ", TrapType_Collectors!O23)</f>
        <v>#N/A</v>
      </c>
    </row>
    <row r="9" spans="1:15" ht="35" customHeight="1">
      <c r="A9" s="40" t="str">
        <f>CONCATENATE(CountryStateCountySite!A9, CHAR(10), LookupGPS!A9, CHAR(10),Date!A9, " ", TrapType_Collectors!A24)</f>
        <v>USA:PA:Westmoreland Co
Powdermill Nat. Resrv.
 40°08.742' N, 79°16.469' W 
1.vi - 15.vi.2022 pitfall
A Kautz &amp; KI Perry</v>
      </c>
      <c r="B9" s="2" t="str">
        <f>CONCATENATE(CountryStateCountySite!B9, CHAR(10), LookupGPS!B9, CHAR(10),Date!B9, " ", TrapType_Collectors!B24)</f>
        <v>USA:PA:Westmoreland Co
Powdermill Nat. Resrv.
 40°08.779' N, 79°16.498' W 
15.vi - 29.vi.2022 pitfall
A Kautz &amp; KI Perry</v>
      </c>
      <c r="C9" s="2" t="str">
        <f>CONCATENATE(CountryStateCountySite!C9, CHAR(10), LookupGPS!C9, CHAR(10),Date!C9, " ", TrapType_Collectors!C24)</f>
        <v>USA:PA:Westmoreland Co
Powdermill Nat. Resrv.
 40°08.740' N, 79°16.555' W 
23.viii - 6.ix.2022 pitfall
A Kautz &amp; KI Perry</v>
      </c>
      <c r="D9" s="2" t="str">
        <f>CONCATENATE(CountryStateCountySite!D9, CHAR(10), LookupGPS!D9, CHAR(10),Date!D9, " ", TrapType_Collectors!D24)</f>
        <v>USA:PA:Westmoreland Co
Powdermill Nat. Resrv.
 40°08.505' N, 79°16.717' W 
29.vi - 13.vii.2022 pitfall
A Kautz &amp; KI Perry</v>
      </c>
      <c r="E9" s="2" t="str">
        <f>CONCATENATE(CountryStateCountySite!E9, CHAR(10), LookupGPS!E9, CHAR(10),Date!E9, " ", TrapType_Collectors!E24)</f>
        <v>USA:PA:Westmoreland Co
Powdermill Nat. Resrv.
 40°08.560' N, 79°16.734' W 
13.vii - 27.vii.2022 pitfall
A Kautz &amp; KI Perry</v>
      </c>
      <c r="F9" s="2" t="str">
        <f>CONCATENATE(CountryStateCountySite!F9, CHAR(10), LookupGPS!F9, CHAR(10),Date!F9, " ", TrapType_Collectors!F24)</f>
        <v>USA:PA:Westmoreland Co
Powdermill Nat. Resrv.
 40°08.742' N, 79°16.469' W 
13.vii - 27.vii.2022 pitfall
A Kautz &amp; KI Perry</v>
      </c>
      <c r="G9" s="2" t="str">
        <f>CONCATENATE(CountryStateCountySite!G9, CHAR(10), LookupGPS!G9, CHAR(10),Date!G9, " ", TrapType_Collectors!G24)</f>
        <v>USA:PA:Westmoreland Co
Powdermill Nat. Resrv.
 40°08.512' N, 79°16.799' W 
29.vi - 13.vii.2022 pitfall
A Kautz &amp; KI Perry</v>
      </c>
      <c r="H9" s="2" t="str">
        <f>CONCATENATE(CountryStateCountySite!H9, CHAR(10), LookupGPS!H9, CHAR(10),Date!H9, " ", TrapType_Collectors!H24)</f>
        <v>USA:PA:Westmoreland Co
Powdermill Nat. Resrv.
 40°08.574' N, 79°16.778' W 
29.vi - 13.vii.2022 pitfall
A Kautz &amp; KI Perry</v>
      </c>
      <c r="I9" s="2" t="str">
        <f>CONCATENATE(CountryStateCountySite!I9, CHAR(10), LookupGPS!I9, CHAR(10),Date!I9, " ", TrapType_Collectors!I24)</f>
        <v>USA:PA:Westmoreland Co
Powdermill Nat. Resrv.
 40°08.512' N, 79°16.799' W 
6.ix - 20.ix.2022 pitfall
A Kautz &amp; KI Perry</v>
      </c>
      <c r="J9" s="2" t="e">
        <f>CONCATENATE(CountryStateCountySite!J9, CHAR(10), LookupGPS!J9, CHAR(10),Date!J9, " ", TrapType_Collectors!J24)</f>
        <v>#N/A</v>
      </c>
      <c r="K9" s="2" t="e">
        <f>CONCATENATE(CountryStateCountySite!K9, CHAR(10), LookupGPS!K9, CHAR(10),Date!K9, " ", TrapType_Collectors!K24)</f>
        <v>#N/A</v>
      </c>
      <c r="L9" s="2" t="e">
        <f>CONCATENATE(CountryStateCountySite!L9, CHAR(10), LookupGPS!L9, CHAR(10),Date!L9, " ", TrapType_Collectors!L24)</f>
        <v>#N/A</v>
      </c>
      <c r="M9" s="2" t="e">
        <f>CONCATENATE(CountryStateCountySite!M9, CHAR(10), LookupGPS!M9, CHAR(10),Date!M9, " ", TrapType_Collectors!M24)</f>
        <v>#N/A</v>
      </c>
      <c r="N9" s="2" t="e">
        <f>CONCATENATE(CountryStateCountySite!N9, CHAR(10), LookupGPS!N9, CHAR(10),Date!N9, " ", TrapType_Collectors!N24)</f>
        <v>#N/A</v>
      </c>
      <c r="O9" s="41" t="e">
        <f>CONCATENATE(CountryStateCountySite!O9, CHAR(10), LookupGPS!O9, CHAR(10),Date!O9, " ", TrapType_Collectors!O24)</f>
        <v>#N/A</v>
      </c>
    </row>
    <row r="10" spans="1:15" ht="35" customHeight="1">
      <c r="A10" s="40" t="str">
        <f>CONCATENATE(CountryStateCountySite!A10, CHAR(10), LookupGPS!A10, CHAR(10),Date!A10, " ", TrapType_Collectors!A25)</f>
        <v>USA:PA:Westmoreland Co
Powdermill Nat. Resrv.
 40°08.505' N, 79°16.717' W 
11.viii - 23.viii.2022 pitfall
A Kautz &amp; KI Perry</v>
      </c>
      <c r="B10" s="2" t="str">
        <f>CONCATENATE(CountryStateCountySite!B10, CHAR(10), LookupGPS!B10, CHAR(10),Date!B10, " ", TrapType_Collectors!B25)</f>
        <v>USA:PA:Westmoreland Co
Powdermill Nat. Resrv.
 40°08.570' N, 79°16.824' W 
2.vi - 15.vi.2022 pitfall
A Kautz &amp; KI Perry</v>
      </c>
      <c r="C10" s="2" t="str">
        <f>CONCATENATE(CountryStateCountySite!C10, CHAR(10), LookupGPS!C10, CHAR(10),Date!C10, " ", TrapType_Collectors!C25)</f>
        <v>USA:PA:Westmoreland Co
Powdermill Nat. Resrv.
 40°08.723' N, 79°16.447' W 
1.vi - 15.vi.2022 pitfall
A Kautz &amp; KI Perry</v>
      </c>
      <c r="D10" s="2" t="str">
        <f>CONCATENATE(CountryStateCountySite!D10, CHAR(10), LookupGPS!D10, CHAR(10),Date!D10, " ", TrapType_Collectors!D25)</f>
        <v>USA:PA:Westmoreland Co
Powdermill Nat. Resrv.
 40°08.560' N, 79°16.734' W 
13.vii - 27.vii.2022 pitfall
A Kautz &amp; KI Perry</v>
      </c>
      <c r="E10" s="2" t="str">
        <f>CONCATENATE(CountryStateCountySite!E10, CHAR(10), LookupGPS!E10, CHAR(10),Date!E10, " ", TrapType_Collectors!E25)</f>
        <v>USA:PA:Westmoreland Co
Powdermill Nat. Resrv.
 40°08.633' N, 79°16.727' W 
11.viii - 23.viii.2022 pitfall
A Kautz &amp; KI Perry</v>
      </c>
      <c r="F10" s="2" t="str">
        <f>CONCATENATE(CountryStateCountySite!F10, CHAR(10), LookupGPS!F10, CHAR(10),Date!F10, " ", TrapType_Collectors!F25)</f>
        <v>USA:PA:Westmoreland Co
Powdermill Nat. Resrv.
 40°08.740' N, 79°16.555' W 
11.viii - 23.viii.2022 pitfall
A Kautz &amp; KI Perry</v>
      </c>
      <c r="G10" s="2" t="str">
        <f>CONCATENATE(CountryStateCountySite!G10, CHAR(10), LookupGPS!G10, CHAR(10),Date!G10, " ", TrapType_Collectors!G25)</f>
        <v>USA:PA:Westmoreland Co
Powdermill Nat. Resrv.
 40°08.512' N, 79°16.799' W 
29.vi - 13.vii.2022 pitfall
A Kautz &amp; KI Perry</v>
      </c>
      <c r="H10" s="2" t="str">
        <f>CONCATENATE(CountryStateCountySite!H10, CHAR(10), LookupGPS!H10, CHAR(10),Date!H10, " ", TrapType_Collectors!H25)</f>
        <v>USA:PA:Westmoreland Co
Powdermill Nat. Resrv.
 40°08.509' N, 79°16.771' W 
15.vi - 29.vi.2022 pitfall
A Kautz &amp; KI Perry</v>
      </c>
      <c r="I10" s="2" t="str">
        <f>CONCATENATE(CountryStateCountySite!I10, CHAR(10), LookupGPS!I10, CHAR(10),Date!I10, " ", TrapType_Collectors!I25)</f>
        <v>USA:PA:Westmoreland Co
Powdermill Nat. Resrv.
 40°08.512' N, 79°16.799' W 
27.vii - 11.viii.2022 pitfall
A Kautz &amp; KI Perry</v>
      </c>
      <c r="J10" s="2" t="e">
        <f>CONCATENATE(CountryStateCountySite!J10, CHAR(10), LookupGPS!J10, CHAR(10),Date!J10, " ", TrapType_Collectors!J25)</f>
        <v>#N/A</v>
      </c>
      <c r="K10" s="2" t="e">
        <f>CONCATENATE(CountryStateCountySite!K10, CHAR(10), LookupGPS!K10, CHAR(10),Date!K10, " ", TrapType_Collectors!K25)</f>
        <v>#N/A</v>
      </c>
      <c r="L10" s="2" t="e">
        <f>CONCATENATE(CountryStateCountySite!L10, CHAR(10), LookupGPS!L10, CHAR(10),Date!L10, " ", TrapType_Collectors!L25)</f>
        <v>#N/A</v>
      </c>
      <c r="M10" s="2" t="e">
        <f>CONCATENATE(CountryStateCountySite!M10, CHAR(10), LookupGPS!M10, CHAR(10),Date!M10, " ", TrapType_Collectors!M25)</f>
        <v>#N/A</v>
      </c>
      <c r="N10" s="2" t="e">
        <f>CONCATENATE(CountryStateCountySite!N10, CHAR(10), LookupGPS!N10, CHAR(10),Date!N10, " ", TrapType_Collectors!N25)</f>
        <v>#N/A</v>
      </c>
      <c r="O10" s="41" t="e">
        <f>CONCATENATE(CountryStateCountySite!O10, CHAR(10), LookupGPS!O10, CHAR(10),Date!O10, " ", TrapType_Collectors!O25)</f>
        <v>#N/A</v>
      </c>
    </row>
    <row r="11" spans="1:15" ht="35" customHeight="1">
      <c r="A11" s="40" t="e">
        <f>CONCATENATE(CountryStateCountySite!A11, CHAR(10), LookupGPS!A11, CHAR(10),Date!A11, " ", TrapType_Collectors!A26)</f>
        <v>#N/A</v>
      </c>
      <c r="B11" s="2" t="e">
        <f>CONCATENATE(CountryStateCountySite!B11, CHAR(10), LookupGPS!B11, CHAR(10),Date!B11, " ", TrapType_Collectors!B26)</f>
        <v>#N/A</v>
      </c>
      <c r="C11" s="2" t="e">
        <f>CONCATENATE(CountryStateCountySite!C11, CHAR(10), LookupGPS!C11, CHAR(10),Date!C11, " ", TrapType_Collectors!C26)</f>
        <v>#N/A</v>
      </c>
      <c r="D11" s="2" t="e">
        <f>CONCATENATE(CountryStateCountySite!D11, CHAR(10), LookupGPS!D11, CHAR(10),Date!D11, " ", TrapType_Collectors!D26)</f>
        <v>#N/A</v>
      </c>
      <c r="E11" s="2" t="e">
        <f>CONCATENATE(CountryStateCountySite!E11, CHAR(10), LookupGPS!E11, CHAR(10),Date!E11, " ", TrapType_Collectors!E26)</f>
        <v>#N/A</v>
      </c>
      <c r="F11" s="2" t="e">
        <f>CONCATENATE(CountryStateCountySite!F11, CHAR(10), LookupGPS!F11, CHAR(10),Date!F11, " ", TrapType_Collectors!F26)</f>
        <v>#N/A</v>
      </c>
      <c r="G11" s="2" t="e">
        <f>CONCATENATE(CountryStateCountySite!G11, CHAR(10), LookupGPS!G11, CHAR(10),Date!G11, " ", TrapType_Collectors!G26)</f>
        <v>#N/A</v>
      </c>
      <c r="H11" s="2" t="e">
        <f>CONCATENATE(CountryStateCountySite!H11, CHAR(10), LookupGPS!H11, CHAR(10),Date!H11, " ", TrapType_Collectors!H26)</f>
        <v>#N/A</v>
      </c>
      <c r="I11" s="2" t="e">
        <f>CONCATENATE(CountryStateCountySite!I11, CHAR(10), LookupGPS!I11, CHAR(10),Date!I11, " ", TrapType_Collectors!I26)</f>
        <v>#N/A</v>
      </c>
      <c r="J11" s="2" t="e">
        <f>CONCATENATE(CountryStateCountySite!J11, CHAR(10), LookupGPS!J11, CHAR(10),Date!J11, " ", TrapType_Collectors!J26)</f>
        <v>#N/A</v>
      </c>
      <c r="K11" s="2" t="e">
        <f>CONCATENATE(CountryStateCountySite!K11, CHAR(10), LookupGPS!K11, CHAR(10),Date!K11, " ", TrapType_Collectors!K26)</f>
        <v>#N/A</v>
      </c>
      <c r="L11" s="2" t="e">
        <f>CONCATENATE(CountryStateCountySite!L11, CHAR(10), LookupGPS!L11, CHAR(10),Date!L11, " ", TrapType_Collectors!L26)</f>
        <v>#N/A</v>
      </c>
      <c r="M11" s="2" t="e">
        <f>CONCATENATE(CountryStateCountySite!M11, CHAR(10), LookupGPS!M11, CHAR(10),Date!M11, " ", TrapType_Collectors!M26)</f>
        <v>#N/A</v>
      </c>
      <c r="N11" s="2" t="e">
        <f>CONCATENATE(CountryStateCountySite!N11, CHAR(10), LookupGPS!N11, CHAR(10),Date!N11, " ", TrapType_Collectors!N26)</f>
        <v>#N/A</v>
      </c>
      <c r="O11" s="41" t="e">
        <f>CONCATENATE(CountryStateCountySite!O11, CHAR(10), LookupGPS!O11, CHAR(10),Date!O11, " ", TrapType_Collectors!O26)</f>
        <v>#N/A</v>
      </c>
    </row>
    <row r="12" spans="1:15" ht="35" customHeight="1">
      <c r="A12" s="40" t="e">
        <f>CONCATENATE(CountryStateCountySite!A12, CHAR(10), LookupGPS!A12, CHAR(10),Date!A12, " ", TrapType_Collectors!A27)</f>
        <v>#N/A</v>
      </c>
      <c r="B12" s="2" t="e">
        <f>CONCATENATE(CountryStateCountySite!B12, CHAR(10), LookupGPS!B12, CHAR(10),Date!B12, " ", TrapType_Collectors!B27)</f>
        <v>#N/A</v>
      </c>
      <c r="C12" s="2" t="e">
        <f>CONCATENATE(CountryStateCountySite!C12, CHAR(10), LookupGPS!C12, CHAR(10),Date!C12, " ", TrapType_Collectors!C27)</f>
        <v>#N/A</v>
      </c>
      <c r="D12" s="2" t="e">
        <f>CONCATENATE(CountryStateCountySite!D12, CHAR(10), LookupGPS!D12, CHAR(10),Date!D12, " ", TrapType_Collectors!D27)</f>
        <v>#N/A</v>
      </c>
      <c r="E12" s="2" t="e">
        <f>CONCATENATE(CountryStateCountySite!E12, CHAR(10), LookupGPS!E12, CHAR(10),Date!E12, " ", TrapType_Collectors!E27)</f>
        <v>#N/A</v>
      </c>
      <c r="F12" s="2" t="e">
        <f>CONCATENATE(CountryStateCountySite!F12, CHAR(10), LookupGPS!F12, CHAR(10),Date!F12, " ", TrapType_Collectors!F27)</f>
        <v>#N/A</v>
      </c>
      <c r="G12" s="2" t="e">
        <f>CONCATENATE(CountryStateCountySite!G12, CHAR(10), LookupGPS!G12, CHAR(10),Date!G12, " ", TrapType_Collectors!G27)</f>
        <v>#N/A</v>
      </c>
      <c r="H12" s="2" t="e">
        <f>CONCATENATE(CountryStateCountySite!H12, CHAR(10), LookupGPS!H12, CHAR(10),Date!H12, " ", TrapType_Collectors!H27)</f>
        <v>#N/A</v>
      </c>
      <c r="I12" s="2" t="e">
        <f>CONCATENATE(CountryStateCountySite!I12, CHAR(10), LookupGPS!I12, CHAR(10),Date!I12, " ", TrapType_Collectors!I27)</f>
        <v>#N/A</v>
      </c>
      <c r="J12" s="2" t="e">
        <f>CONCATENATE(CountryStateCountySite!J12, CHAR(10), LookupGPS!J12, CHAR(10),Date!J12, " ", TrapType_Collectors!J27)</f>
        <v>#N/A</v>
      </c>
      <c r="K12" s="2" t="e">
        <f>CONCATENATE(CountryStateCountySite!K12, CHAR(10), LookupGPS!K12, CHAR(10),Date!K12, " ", TrapType_Collectors!K27)</f>
        <v>#N/A</v>
      </c>
      <c r="L12" s="2" t="e">
        <f>CONCATENATE(CountryStateCountySite!L12, CHAR(10), LookupGPS!L12, CHAR(10),Date!L12, " ", TrapType_Collectors!L27)</f>
        <v>#N/A</v>
      </c>
      <c r="M12" s="2" t="e">
        <f>CONCATENATE(CountryStateCountySite!M12, CHAR(10), LookupGPS!M12, CHAR(10),Date!M12, " ", TrapType_Collectors!M27)</f>
        <v>#N/A</v>
      </c>
      <c r="N12" s="2" t="e">
        <f>CONCATENATE(CountryStateCountySite!N12, CHAR(10), LookupGPS!N12, CHAR(10),Date!N12, " ", TrapType_Collectors!N27)</f>
        <v>#N/A</v>
      </c>
      <c r="O12" s="41" t="e">
        <f>CONCATENATE(CountryStateCountySite!O12, CHAR(10), LookupGPS!O12, CHAR(10),Date!O12, " ", TrapType_Collectors!O27)</f>
        <v>#N/A</v>
      </c>
    </row>
    <row r="13" spans="1:15" ht="35" customHeight="1">
      <c r="A13" s="40" t="e">
        <f>CONCATENATE(CountryStateCountySite!A13, CHAR(10), LookupGPS!A13, CHAR(10),Date!A13, " ", TrapType_Collectors!A28)</f>
        <v>#N/A</v>
      </c>
      <c r="B13" s="2" t="e">
        <f>CONCATENATE(CountryStateCountySite!B13, CHAR(10), LookupGPS!B13, CHAR(10),Date!B13, " ", TrapType_Collectors!B28)</f>
        <v>#N/A</v>
      </c>
      <c r="C13" s="2" t="e">
        <f>CONCATENATE(CountryStateCountySite!C13, CHAR(10), LookupGPS!C13, CHAR(10),Date!C13, " ", TrapType_Collectors!C28)</f>
        <v>#N/A</v>
      </c>
      <c r="D13" s="2" t="e">
        <f>CONCATENATE(CountryStateCountySite!D13, CHAR(10), LookupGPS!D13, CHAR(10),Date!D13, " ", TrapType_Collectors!D28)</f>
        <v>#N/A</v>
      </c>
      <c r="E13" s="2" t="e">
        <f>CONCATENATE(CountryStateCountySite!E13, CHAR(10), LookupGPS!E13, CHAR(10),Date!E13, " ", TrapType_Collectors!E28)</f>
        <v>#N/A</v>
      </c>
      <c r="F13" s="2" t="e">
        <f>CONCATENATE(CountryStateCountySite!F13, CHAR(10), LookupGPS!F13, CHAR(10),Date!F13, " ", TrapType_Collectors!F28)</f>
        <v>#N/A</v>
      </c>
      <c r="G13" s="2" t="e">
        <f>CONCATENATE(CountryStateCountySite!G13, CHAR(10), LookupGPS!G13, CHAR(10),Date!G13, " ", TrapType_Collectors!G28)</f>
        <v>#N/A</v>
      </c>
      <c r="H13" s="2" t="e">
        <f>CONCATENATE(CountryStateCountySite!H13, CHAR(10), LookupGPS!H13, CHAR(10),Date!H13, " ", TrapType_Collectors!H28)</f>
        <v>#N/A</v>
      </c>
      <c r="I13" s="2" t="e">
        <f>CONCATENATE(CountryStateCountySite!I13, CHAR(10), LookupGPS!I13, CHAR(10),Date!I13, " ", TrapType_Collectors!I28)</f>
        <v>#N/A</v>
      </c>
      <c r="J13" s="2" t="e">
        <f>CONCATENATE(CountryStateCountySite!J13, CHAR(10), LookupGPS!J13, CHAR(10),Date!J13, " ", TrapType_Collectors!J28)</f>
        <v>#N/A</v>
      </c>
      <c r="K13" s="2" t="e">
        <f>CONCATENATE(CountryStateCountySite!K13, CHAR(10), LookupGPS!K13, CHAR(10),Date!K13, " ", TrapType_Collectors!K28)</f>
        <v>#N/A</v>
      </c>
      <c r="L13" s="2" t="e">
        <f>CONCATENATE(CountryStateCountySite!L13, CHAR(10), LookupGPS!L13, CHAR(10),Date!L13, " ", TrapType_Collectors!L28)</f>
        <v>#N/A</v>
      </c>
      <c r="M13" s="2" t="e">
        <f>CONCATENATE(CountryStateCountySite!M13, CHAR(10), LookupGPS!M13, CHAR(10),Date!M13, " ", TrapType_Collectors!M28)</f>
        <v>#N/A</v>
      </c>
      <c r="N13" s="2" t="e">
        <f>CONCATENATE(CountryStateCountySite!N13, CHAR(10), LookupGPS!N13, CHAR(10),Date!N13, " ", TrapType_Collectors!N28)</f>
        <v>#N/A</v>
      </c>
      <c r="O13" s="41" t="e">
        <f>CONCATENATE(CountryStateCountySite!O13, CHAR(10), LookupGPS!O13, CHAR(10),Date!O13, " ", TrapType_Collectors!O28)</f>
        <v>#N/A</v>
      </c>
    </row>
    <row r="14" spans="1:15" ht="35" customHeight="1">
      <c r="A14" s="40" t="e">
        <f>CONCATENATE(CountryStateCountySite!A14, CHAR(10), LookupGPS!A14, CHAR(10),Date!A14, " ", TrapType_Collectors!A29)</f>
        <v>#N/A</v>
      </c>
      <c r="B14" s="2" t="e">
        <f>CONCATENATE(CountryStateCountySite!B14, CHAR(10), LookupGPS!B14, CHAR(10),Date!B14, " ", TrapType_Collectors!B29)</f>
        <v>#N/A</v>
      </c>
      <c r="C14" s="2" t="e">
        <f>CONCATENATE(CountryStateCountySite!C14, CHAR(10), LookupGPS!C14, CHAR(10),Date!C14, " ", TrapType_Collectors!C29)</f>
        <v>#N/A</v>
      </c>
      <c r="D14" s="2" t="e">
        <f>CONCATENATE(CountryStateCountySite!D14, CHAR(10), LookupGPS!D14, CHAR(10),Date!D14, " ", TrapType_Collectors!D29)</f>
        <v>#N/A</v>
      </c>
      <c r="E14" s="2" t="e">
        <f>CONCATENATE(CountryStateCountySite!E14, CHAR(10), LookupGPS!E14, CHAR(10),Date!E14, " ", TrapType_Collectors!E29)</f>
        <v>#N/A</v>
      </c>
      <c r="F14" s="2" t="e">
        <f>CONCATENATE(CountryStateCountySite!F14, CHAR(10), LookupGPS!F14, CHAR(10),Date!F14, " ", TrapType_Collectors!F29)</f>
        <v>#N/A</v>
      </c>
      <c r="G14" s="2" t="e">
        <f>CONCATENATE(CountryStateCountySite!G14, CHAR(10), LookupGPS!G14, CHAR(10),Date!G14, " ", TrapType_Collectors!G29)</f>
        <v>#N/A</v>
      </c>
      <c r="H14" s="2" t="e">
        <f>CONCATENATE(CountryStateCountySite!H14, CHAR(10), LookupGPS!H14, CHAR(10),Date!H14, " ", TrapType_Collectors!H29)</f>
        <v>#N/A</v>
      </c>
      <c r="I14" s="2" t="e">
        <f>CONCATENATE(CountryStateCountySite!I14, CHAR(10), LookupGPS!I14, CHAR(10),Date!I14, " ", TrapType_Collectors!I29)</f>
        <v>#N/A</v>
      </c>
      <c r="J14" s="2" t="e">
        <f>CONCATENATE(CountryStateCountySite!J14, CHAR(10), LookupGPS!J14, CHAR(10),Date!J14, " ", TrapType_Collectors!J29)</f>
        <v>#N/A</v>
      </c>
      <c r="K14" s="2" t="e">
        <f>CONCATENATE(CountryStateCountySite!K14, CHAR(10), LookupGPS!K14, CHAR(10),Date!K14, " ", TrapType_Collectors!K29)</f>
        <v>#N/A</v>
      </c>
      <c r="L14" s="2" t="e">
        <f>CONCATENATE(CountryStateCountySite!L14, CHAR(10), LookupGPS!L14, CHAR(10),Date!L14, " ", TrapType_Collectors!L29)</f>
        <v>#N/A</v>
      </c>
      <c r="M14" s="2" t="e">
        <f>CONCATENATE(CountryStateCountySite!M14, CHAR(10), LookupGPS!M14, CHAR(10),Date!M14, " ", TrapType_Collectors!M29)</f>
        <v>#N/A</v>
      </c>
      <c r="N14" s="2" t="e">
        <f>CONCATENATE(CountryStateCountySite!N14, CHAR(10), LookupGPS!N14, CHAR(10),Date!N14, " ", TrapType_Collectors!N29)</f>
        <v>#N/A</v>
      </c>
      <c r="O14" s="41" t="e">
        <f>CONCATENATE(CountryStateCountySite!O14, CHAR(10), LookupGPS!O14, CHAR(10),Date!O14, " ", TrapType_Collectors!O29)</f>
        <v>#N/A</v>
      </c>
    </row>
    <row r="15" spans="1:15" ht="35" customHeight="1">
      <c r="A15" s="40" t="e">
        <f>CONCATENATE(CountryStateCountySite!A15, CHAR(10), LookupGPS!A15, CHAR(10),Date!A15, " ", TrapType_Collectors!A30)</f>
        <v>#N/A</v>
      </c>
      <c r="B15" s="2" t="e">
        <f>CONCATENATE(CountryStateCountySite!B15, CHAR(10), LookupGPS!B15, CHAR(10),Date!B15, " ", TrapType_Collectors!B30)</f>
        <v>#N/A</v>
      </c>
      <c r="C15" s="2" t="e">
        <f>CONCATENATE(CountryStateCountySite!C15, CHAR(10), LookupGPS!C15, CHAR(10),Date!C15, " ", TrapType_Collectors!C30)</f>
        <v>#N/A</v>
      </c>
      <c r="D15" s="2" t="e">
        <f>CONCATENATE(CountryStateCountySite!D15, CHAR(10), LookupGPS!D15, CHAR(10),Date!D15, " ", TrapType_Collectors!D30)</f>
        <v>#N/A</v>
      </c>
      <c r="E15" s="2" t="e">
        <f>CONCATENATE(CountryStateCountySite!E15, CHAR(10), LookupGPS!E15, CHAR(10),Date!E15, " ", TrapType_Collectors!E30)</f>
        <v>#N/A</v>
      </c>
      <c r="F15" s="2" t="e">
        <f>CONCATENATE(CountryStateCountySite!F15, CHAR(10), LookupGPS!F15, CHAR(10),Date!F15, " ", TrapType_Collectors!F30)</f>
        <v>#N/A</v>
      </c>
      <c r="G15" s="2" t="e">
        <f>CONCATENATE(CountryStateCountySite!G15, CHAR(10), LookupGPS!G15, CHAR(10),Date!G15, " ", TrapType_Collectors!G30)</f>
        <v>#N/A</v>
      </c>
      <c r="H15" s="2" t="e">
        <f>CONCATENATE(CountryStateCountySite!H15, CHAR(10), LookupGPS!H15, CHAR(10),Date!H15, " ", TrapType_Collectors!H30)</f>
        <v>#N/A</v>
      </c>
      <c r="I15" s="2" t="e">
        <f>CONCATENATE(CountryStateCountySite!I15, CHAR(10), LookupGPS!I15, CHAR(10),Date!I15, " ", TrapType_Collectors!I30)</f>
        <v>#N/A</v>
      </c>
      <c r="J15" s="2" t="e">
        <f>CONCATENATE(CountryStateCountySite!J15, CHAR(10), LookupGPS!J15, CHAR(10),Date!J15, " ", TrapType_Collectors!J30)</f>
        <v>#N/A</v>
      </c>
      <c r="K15" s="2" t="e">
        <f>CONCATENATE(CountryStateCountySite!K15, CHAR(10), LookupGPS!K15, CHAR(10),Date!K15, " ", TrapType_Collectors!K30)</f>
        <v>#N/A</v>
      </c>
      <c r="L15" s="2" t="e">
        <f>CONCATENATE(CountryStateCountySite!L15, CHAR(10), LookupGPS!L15, CHAR(10),Date!L15, " ", TrapType_Collectors!L30)</f>
        <v>#N/A</v>
      </c>
      <c r="M15" s="2" t="e">
        <f>CONCATENATE(CountryStateCountySite!M15, CHAR(10), LookupGPS!M15, CHAR(10),Date!M15, " ", TrapType_Collectors!M30)</f>
        <v>#N/A</v>
      </c>
      <c r="N15" s="2" t="e">
        <f>CONCATENATE(CountryStateCountySite!N15, CHAR(10), LookupGPS!N15, CHAR(10),Date!N15, " ", TrapType_Collectors!N30)</f>
        <v>#N/A</v>
      </c>
      <c r="O15" s="41" t="e">
        <f>CONCATENATE(CountryStateCountySite!O15, CHAR(10), LookupGPS!O15, CHAR(10),Date!O15, " ", TrapType_Collectors!O30)</f>
        <v>#N/A</v>
      </c>
    </row>
    <row r="16" spans="1:15" ht="35" customHeight="1">
      <c r="A16" s="40" t="e">
        <f>CONCATENATE(CountryStateCountySite!A16, CHAR(10), LookupGPS!A16, CHAR(10),Date!A16, " ", TrapType_Collectors!A31)</f>
        <v>#N/A</v>
      </c>
      <c r="B16" s="2" t="e">
        <f>CONCATENATE(CountryStateCountySite!B16, CHAR(10), LookupGPS!B16, CHAR(10),Date!B16, " ", TrapType_Collectors!B31)</f>
        <v>#N/A</v>
      </c>
      <c r="C16" s="2" t="e">
        <f>CONCATENATE(CountryStateCountySite!C16, CHAR(10), LookupGPS!C16, CHAR(10),Date!C16, " ", TrapType_Collectors!C31)</f>
        <v>#N/A</v>
      </c>
      <c r="D16" s="2" t="e">
        <f>CONCATENATE(CountryStateCountySite!D16, CHAR(10), LookupGPS!D16, CHAR(10),Date!D16, " ", TrapType_Collectors!D31)</f>
        <v>#N/A</v>
      </c>
      <c r="E16" s="2" t="e">
        <f>CONCATENATE(CountryStateCountySite!E16, CHAR(10), LookupGPS!E16, CHAR(10),Date!E16, " ", TrapType_Collectors!E31)</f>
        <v>#N/A</v>
      </c>
      <c r="F16" s="2" t="e">
        <f>CONCATENATE(CountryStateCountySite!F16, CHAR(10), LookupGPS!F16, CHAR(10),Date!F16, " ", TrapType_Collectors!F31)</f>
        <v>#N/A</v>
      </c>
      <c r="G16" s="2" t="e">
        <f>CONCATENATE(CountryStateCountySite!G16, CHAR(10), LookupGPS!G16, CHAR(10),Date!G16, " ", TrapType_Collectors!G31)</f>
        <v>#N/A</v>
      </c>
      <c r="H16" s="2" t="e">
        <f>CONCATENATE(CountryStateCountySite!H16, CHAR(10), LookupGPS!H16, CHAR(10),Date!H16, " ", TrapType_Collectors!H31)</f>
        <v>#N/A</v>
      </c>
      <c r="I16" s="2" t="e">
        <f>CONCATENATE(CountryStateCountySite!I16, CHAR(10), LookupGPS!I16, CHAR(10),Date!I16, " ", TrapType_Collectors!I31)</f>
        <v>#N/A</v>
      </c>
      <c r="J16" s="2" t="e">
        <f>CONCATENATE(CountryStateCountySite!J16, CHAR(10), LookupGPS!J16, CHAR(10),Date!J16, " ", TrapType_Collectors!J31)</f>
        <v>#N/A</v>
      </c>
      <c r="K16" s="2" t="e">
        <f>CONCATENATE(CountryStateCountySite!K16, CHAR(10), LookupGPS!K16, CHAR(10),Date!K16, " ", TrapType_Collectors!K31)</f>
        <v>#N/A</v>
      </c>
      <c r="L16" s="2" t="e">
        <f>CONCATENATE(CountryStateCountySite!L16, CHAR(10), LookupGPS!L16, CHAR(10),Date!L16, " ", TrapType_Collectors!L31)</f>
        <v>#N/A</v>
      </c>
      <c r="M16" s="2" t="e">
        <f>CONCATENATE(CountryStateCountySite!M16, CHAR(10), LookupGPS!M16, CHAR(10),Date!M16, " ", TrapType_Collectors!M31)</f>
        <v>#N/A</v>
      </c>
      <c r="N16" s="2" t="e">
        <f>CONCATENATE(CountryStateCountySite!N16, CHAR(10), LookupGPS!N16, CHAR(10),Date!N16, " ", TrapType_Collectors!N31)</f>
        <v>#N/A</v>
      </c>
      <c r="O16" s="41" t="e">
        <f>CONCATENATE(CountryStateCountySite!O16, CHAR(10), LookupGPS!O16, CHAR(10),Date!O16, " ", TrapType_Collectors!O31)</f>
        <v>#N/A</v>
      </c>
    </row>
    <row r="17" spans="1:15" ht="35" customHeight="1">
      <c r="A17" s="40" t="e">
        <f>CONCATENATE(CountryStateCountySite!A17, CHAR(10), LookupGPS!A17, CHAR(10),Date!A17, " ", TrapType_Collectors!A32)</f>
        <v>#N/A</v>
      </c>
      <c r="B17" s="2" t="e">
        <f>CONCATENATE(CountryStateCountySite!B17, CHAR(10), LookupGPS!B17, CHAR(10),Date!B17, " ", TrapType_Collectors!B32)</f>
        <v>#N/A</v>
      </c>
      <c r="C17" s="2" t="e">
        <f>CONCATENATE(CountryStateCountySite!C17, CHAR(10), LookupGPS!C17, CHAR(10),Date!C17, " ", TrapType_Collectors!C32)</f>
        <v>#N/A</v>
      </c>
      <c r="D17" s="2" t="e">
        <f>CONCATENATE(CountryStateCountySite!D17, CHAR(10), LookupGPS!D17, CHAR(10),Date!D17, " ", TrapType_Collectors!D32)</f>
        <v>#N/A</v>
      </c>
      <c r="E17" s="2" t="e">
        <f>CONCATENATE(CountryStateCountySite!E17, CHAR(10), LookupGPS!E17, CHAR(10),Date!E17, " ", TrapType_Collectors!E32)</f>
        <v>#N/A</v>
      </c>
      <c r="F17" s="2" t="e">
        <f>CONCATENATE(CountryStateCountySite!F17, CHAR(10), LookupGPS!F17, CHAR(10),Date!F17, " ", TrapType_Collectors!F32)</f>
        <v>#N/A</v>
      </c>
      <c r="G17" s="2" t="e">
        <f>CONCATENATE(CountryStateCountySite!G17, CHAR(10), LookupGPS!G17, CHAR(10),Date!G17, " ", TrapType_Collectors!G32)</f>
        <v>#N/A</v>
      </c>
      <c r="H17" s="2" t="e">
        <f>CONCATENATE(CountryStateCountySite!H17, CHAR(10), LookupGPS!H17, CHAR(10),Date!H17, " ", TrapType_Collectors!H32)</f>
        <v>#N/A</v>
      </c>
      <c r="I17" s="2" t="e">
        <f>CONCATENATE(CountryStateCountySite!I17, CHAR(10), LookupGPS!I17, CHAR(10),Date!I17, " ", TrapType_Collectors!I32)</f>
        <v>#N/A</v>
      </c>
      <c r="J17" s="2" t="e">
        <f>CONCATENATE(CountryStateCountySite!J17, CHAR(10), LookupGPS!J17, CHAR(10),Date!J17, " ", TrapType_Collectors!J32)</f>
        <v>#N/A</v>
      </c>
      <c r="K17" s="2" t="e">
        <f>CONCATENATE(CountryStateCountySite!K17, CHAR(10), LookupGPS!K17, CHAR(10),Date!K17, " ", TrapType_Collectors!K32)</f>
        <v>#N/A</v>
      </c>
      <c r="L17" s="2" t="e">
        <f>CONCATENATE(CountryStateCountySite!L17, CHAR(10), LookupGPS!L17, CHAR(10),Date!L17, " ", TrapType_Collectors!L32)</f>
        <v>#N/A</v>
      </c>
      <c r="M17" s="2" t="e">
        <f>CONCATENATE(CountryStateCountySite!M17, CHAR(10), LookupGPS!M17, CHAR(10),Date!M17, " ", TrapType_Collectors!M32)</f>
        <v>#N/A</v>
      </c>
      <c r="N17" s="2" t="e">
        <f>CONCATENATE(CountryStateCountySite!N17, CHAR(10), LookupGPS!N17, CHAR(10),Date!N17, " ", TrapType_Collectors!N32)</f>
        <v>#N/A</v>
      </c>
      <c r="O17" s="41" t="e">
        <f>CONCATENATE(CountryStateCountySite!O17, CHAR(10), LookupGPS!O17, CHAR(10),Date!O17, " ", TrapType_Collectors!O32)</f>
        <v>#N/A</v>
      </c>
    </row>
    <row r="18" spans="1:15" ht="35" customHeight="1">
      <c r="A18" s="40" t="e">
        <f>CONCATENATE(CountryStateCountySite!A18, CHAR(10), LookupGPS!A18, CHAR(10),Date!A18, " ", TrapType_Collectors!A33)</f>
        <v>#N/A</v>
      </c>
      <c r="B18" s="2" t="e">
        <f>CONCATENATE(CountryStateCountySite!B18, CHAR(10), LookupGPS!B18, CHAR(10),Date!B18, " ", TrapType_Collectors!B33)</f>
        <v>#N/A</v>
      </c>
      <c r="C18" s="2" t="e">
        <f>CONCATENATE(CountryStateCountySite!C18, CHAR(10), LookupGPS!C18, CHAR(10),Date!C18, " ", TrapType_Collectors!C33)</f>
        <v>#N/A</v>
      </c>
      <c r="D18" s="2" t="e">
        <f>CONCATENATE(CountryStateCountySite!D18, CHAR(10), LookupGPS!D18, CHAR(10),Date!D18, " ", TrapType_Collectors!D33)</f>
        <v>#N/A</v>
      </c>
      <c r="E18" s="2" t="e">
        <f>CONCATENATE(CountryStateCountySite!E18, CHAR(10), LookupGPS!E18, CHAR(10),Date!E18, " ", TrapType_Collectors!E33)</f>
        <v>#N/A</v>
      </c>
      <c r="F18" s="2" t="e">
        <f>CONCATENATE(CountryStateCountySite!F18, CHAR(10), LookupGPS!F18, CHAR(10),Date!F18, " ", TrapType_Collectors!F33)</f>
        <v>#N/A</v>
      </c>
      <c r="G18" s="2" t="e">
        <f>CONCATENATE(CountryStateCountySite!G18, CHAR(10), LookupGPS!G18, CHAR(10),Date!G18, " ", TrapType_Collectors!G33)</f>
        <v>#N/A</v>
      </c>
      <c r="H18" s="2" t="e">
        <f>CONCATENATE(CountryStateCountySite!H18, CHAR(10), LookupGPS!H18, CHAR(10),Date!H18, " ", TrapType_Collectors!H33)</f>
        <v>#N/A</v>
      </c>
      <c r="I18" s="2" t="e">
        <f>CONCATENATE(CountryStateCountySite!I18, CHAR(10), LookupGPS!I18, CHAR(10),Date!I18, " ", TrapType_Collectors!I33)</f>
        <v>#N/A</v>
      </c>
      <c r="J18" s="2" t="e">
        <f>CONCATENATE(CountryStateCountySite!J18, CHAR(10), LookupGPS!J18, CHAR(10),Date!J18, " ", TrapType_Collectors!J33)</f>
        <v>#N/A</v>
      </c>
      <c r="K18" s="2" t="e">
        <f>CONCATENATE(CountryStateCountySite!K18, CHAR(10), LookupGPS!K18, CHAR(10),Date!K18, " ", TrapType_Collectors!K33)</f>
        <v>#N/A</v>
      </c>
      <c r="L18" s="2" t="e">
        <f>CONCATENATE(CountryStateCountySite!L18, CHAR(10), LookupGPS!L18, CHAR(10),Date!L18, " ", TrapType_Collectors!L33)</f>
        <v>#N/A</v>
      </c>
      <c r="M18" s="2" t="e">
        <f>CONCATENATE(CountryStateCountySite!M18, CHAR(10), LookupGPS!M18, CHAR(10),Date!M18, " ", TrapType_Collectors!M33)</f>
        <v>#N/A</v>
      </c>
      <c r="N18" s="2" t="e">
        <f>CONCATENATE(CountryStateCountySite!N18, CHAR(10), LookupGPS!N18, CHAR(10),Date!N18, " ", TrapType_Collectors!N33)</f>
        <v>#N/A</v>
      </c>
      <c r="O18" s="41" t="e">
        <f>CONCATENATE(CountryStateCountySite!O18, CHAR(10), LookupGPS!O18, CHAR(10),Date!O18, " ", TrapType_Collectors!O33)</f>
        <v>#N/A</v>
      </c>
    </row>
    <row r="19" spans="1:15" ht="35" customHeight="1">
      <c r="A19" s="40" t="e">
        <f>CONCATENATE(CountryStateCountySite!A19, CHAR(10), LookupGPS!A19, CHAR(10),Date!A19, " ", TrapType_Collectors!A34)</f>
        <v>#N/A</v>
      </c>
      <c r="B19" s="2" t="e">
        <f>CONCATENATE(CountryStateCountySite!B19, CHAR(10), LookupGPS!B19, CHAR(10),Date!B19, " ", TrapType_Collectors!B34)</f>
        <v>#N/A</v>
      </c>
      <c r="C19" s="2" t="e">
        <f>CONCATENATE(CountryStateCountySite!C19, CHAR(10), LookupGPS!C19, CHAR(10),Date!C19, " ", TrapType_Collectors!C34)</f>
        <v>#N/A</v>
      </c>
      <c r="D19" s="2" t="e">
        <f>CONCATENATE(CountryStateCountySite!D19, CHAR(10), LookupGPS!D19, CHAR(10),Date!D19, " ", TrapType_Collectors!D34)</f>
        <v>#N/A</v>
      </c>
      <c r="E19" s="2" t="e">
        <f>CONCATENATE(CountryStateCountySite!E19, CHAR(10), LookupGPS!E19, CHAR(10),Date!E19, " ", TrapType_Collectors!E34)</f>
        <v>#N/A</v>
      </c>
      <c r="F19" s="2" t="e">
        <f>CONCATENATE(CountryStateCountySite!F19, CHAR(10), LookupGPS!F19, CHAR(10),Date!F19, " ", TrapType_Collectors!F34)</f>
        <v>#N/A</v>
      </c>
      <c r="G19" s="2" t="e">
        <f>CONCATENATE(CountryStateCountySite!G19, CHAR(10), LookupGPS!G19, CHAR(10),Date!G19, " ", TrapType_Collectors!G34)</f>
        <v>#N/A</v>
      </c>
      <c r="H19" s="2" t="e">
        <f>CONCATENATE(CountryStateCountySite!H19, CHAR(10), LookupGPS!H19, CHAR(10),Date!H19, " ", TrapType_Collectors!H34)</f>
        <v>#N/A</v>
      </c>
      <c r="I19" s="2" t="e">
        <f>CONCATENATE(CountryStateCountySite!I19, CHAR(10), LookupGPS!I19, CHAR(10),Date!I19, " ", TrapType_Collectors!I34)</f>
        <v>#N/A</v>
      </c>
      <c r="J19" s="2" t="e">
        <f>CONCATENATE(CountryStateCountySite!J19, CHAR(10), LookupGPS!J19, CHAR(10),Date!J19, " ", TrapType_Collectors!J34)</f>
        <v>#N/A</v>
      </c>
      <c r="K19" s="2" t="e">
        <f>CONCATENATE(CountryStateCountySite!K19, CHAR(10), LookupGPS!K19, CHAR(10),Date!K19, " ", TrapType_Collectors!K34)</f>
        <v>#N/A</v>
      </c>
      <c r="L19" s="2" t="e">
        <f>CONCATENATE(CountryStateCountySite!L19, CHAR(10), LookupGPS!L19, CHAR(10),Date!L19, " ", TrapType_Collectors!L34)</f>
        <v>#N/A</v>
      </c>
      <c r="M19" s="2" t="e">
        <f>CONCATENATE(CountryStateCountySite!M19, CHAR(10), LookupGPS!M19, CHAR(10),Date!M19, " ", TrapType_Collectors!M34)</f>
        <v>#N/A</v>
      </c>
      <c r="N19" s="2" t="e">
        <f>CONCATENATE(CountryStateCountySite!N19, CHAR(10), LookupGPS!N19, CHAR(10),Date!N19, " ", TrapType_Collectors!N34)</f>
        <v>#N/A</v>
      </c>
      <c r="O19" s="41" t="e">
        <f>CONCATENATE(CountryStateCountySite!O19, CHAR(10), LookupGPS!O19, CHAR(10),Date!O19, " ", TrapType_Collectors!O34)</f>
        <v>#N/A</v>
      </c>
    </row>
    <row r="20" spans="1:15" ht="35" customHeight="1">
      <c r="A20" s="40" t="e">
        <f>CONCATENATE(CountryStateCountySite!A20, CHAR(10), LookupGPS!A20, CHAR(10),Date!A20, " ", TrapType_Collectors!A35)</f>
        <v>#N/A</v>
      </c>
      <c r="B20" s="2" t="e">
        <f>CONCATENATE(CountryStateCountySite!B20, CHAR(10), LookupGPS!B20, CHAR(10),Date!B20, " ", TrapType_Collectors!B35)</f>
        <v>#N/A</v>
      </c>
      <c r="C20" s="2" t="e">
        <f>CONCATENATE(CountryStateCountySite!C20, CHAR(10), LookupGPS!C20, CHAR(10),Date!C20, " ", TrapType_Collectors!C35)</f>
        <v>#N/A</v>
      </c>
      <c r="D20" s="2" t="e">
        <f>CONCATENATE(CountryStateCountySite!D20, CHAR(10), LookupGPS!D20, CHAR(10),Date!D20, " ", TrapType_Collectors!D35)</f>
        <v>#N/A</v>
      </c>
      <c r="E20" s="2" t="e">
        <f>CONCATENATE(CountryStateCountySite!E20, CHAR(10), LookupGPS!E20, CHAR(10),Date!E20, " ", TrapType_Collectors!E35)</f>
        <v>#N/A</v>
      </c>
      <c r="F20" s="2" t="e">
        <f>CONCATENATE(CountryStateCountySite!F20, CHAR(10), LookupGPS!F20, CHAR(10),Date!F20, " ", TrapType_Collectors!F35)</f>
        <v>#N/A</v>
      </c>
      <c r="G20" s="2" t="e">
        <f>CONCATENATE(CountryStateCountySite!G20, CHAR(10), LookupGPS!G20, CHAR(10),Date!G20, " ", TrapType_Collectors!G35)</f>
        <v>#N/A</v>
      </c>
      <c r="H20" s="2" t="e">
        <f>CONCATENATE(CountryStateCountySite!H20, CHAR(10), LookupGPS!H20, CHAR(10),Date!H20, " ", TrapType_Collectors!H35)</f>
        <v>#N/A</v>
      </c>
      <c r="I20" s="2" t="e">
        <f>CONCATENATE(CountryStateCountySite!I20, CHAR(10), LookupGPS!I20, CHAR(10),Date!I20, " ", TrapType_Collectors!I35)</f>
        <v>#N/A</v>
      </c>
      <c r="J20" s="2" t="e">
        <f>CONCATENATE(CountryStateCountySite!J20, CHAR(10), LookupGPS!J20, CHAR(10),Date!J20, " ", TrapType_Collectors!J35)</f>
        <v>#N/A</v>
      </c>
      <c r="K20" s="2" t="e">
        <f>CONCATENATE(CountryStateCountySite!K20, CHAR(10), LookupGPS!K20, CHAR(10),Date!K20, " ", TrapType_Collectors!K35)</f>
        <v>#N/A</v>
      </c>
      <c r="L20" s="2" t="e">
        <f>CONCATENATE(CountryStateCountySite!L20, CHAR(10), LookupGPS!L20, CHAR(10),Date!L20, " ", TrapType_Collectors!L35)</f>
        <v>#N/A</v>
      </c>
      <c r="M20" s="2" t="e">
        <f>CONCATENATE(CountryStateCountySite!M20, CHAR(10), LookupGPS!M20, CHAR(10),Date!M20, " ", TrapType_Collectors!M35)</f>
        <v>#N/A</v>
      </c>
      <c r="N20" s="2" t="e">
        <f>CONCATENATE(CountryStateCountySite!N20, CHAR(10), LookupGPS!N20, CHAR(10),Date!N20, " ", TrapType_Collectors!N35)</f>
        <v>#N/A</v>
      </c>
      <c r="O20" s="41" t="e">
        <f>CONCATENATE(CountryStateCountySite!O20, CHAR(10), LookupGPS!O20, CHAR(10),Date!O20, " ", TrapType_Collectors!O35)</f>
        <v>#N/A</v>
      </c>
    </row>
    <row r="21" spans="1:15" ht="35" customHeight="1">
      <c r="A21" s="40" t="e">
        <f>CONCATENATE(CountryStateCountySite!A21, CHAR(10), LookupGPS!A21, CHAR(10),Date!A21, " ", TrapType_Collectors!A36)</f>
        <v>#N/A</v>
      </c>
      <c r="B21" s="2" t="e">
        <f>CONCATENATE(CountryStateCountySite!B21, CHAR(10), LookupGPS!B21, CHAR(10),Date!B21, " ", TrapType_Collectors!B36)</f>
        <v>#N/A</v>
      </c>
      <c r="C21" s="2" t="e">
        <f>CONCATENATE(CountryStateCountySite!C21, CHAR(10), LookupGPS!C21, CHAR(10),Date!C21, " ", TrapType_Collectors!C36)</f>
        <v>#N/A</v>
      </c>
      <c r="D21" s="2" t="e">
        <f>CONCATENATE(CountryStateCountySite!D21, CHAR(10), LookupGPS!D21, CHAR(10),Date!D21, " ", TrapType_Collectors!D36)</f>
        <v>#N/A</v>
      </c>
      <c r="E21" s="2" t="e">
        <f>CONCATENATE(CountryStateCountySite!E21, CHAR(10), LookupGPS!E21, CHAR(10),Date!E21, " ", TrapType_Collectors!E36)</f>
        <v>#N/A</v>
      </c>
      <c r="F21" s="2" t="e">
        <f>CONCATENATE(CountryStateCountySite!F21, CHAR(10), LookupGPS!F21, CHAR(10),Date!F21, " ", TrapType_Collectors!F36)</f>
        <v>#N/A</v>
      </c>
      <c r="G21" s="2" t="e">
        <f>CONCATENATE(CountryStateCountySite!G21, CHAR(10), LookupGPS!G21, CHAR(10),Date!G21, " ", TrapType_Collectors!G36)</f>
        <v>#N/A</v>
      </c>
      <c r="H21" s="2" t="e">
        <f>CONCATENATE(CountryStateCountySite!H21, CHAR(10), LookupGPS!H21, CHAR(10),Date!H21, " ", TrapType_Collectors!H36)</f>
        <v>#N/A</v>
      </c>
      <c r="I21" s="2" t="e">
        <f>CONCATENATE(CountryStateCountySite!I21, CHAR(10), LookupGPS!I21, CHAR(10),Date!I21, " ", TrapType_Collectors!I36)</f>
        <v>#N/A</v>
      </c>
      <c r="J21" s="2" t="e">
        <f>CONCATENATE(CountryStateCountySite!J21, CHAR(10), LookupGPS!J21, CHAR(10),Date!J21, " ", TrapType_Collectors!J36)</f>
        <v>#N/A</v>
      </c>
      <c r="K21" s="2" t="e">
        <f>CONCATENATE(CountryStateCountySite!K21, CHAR(10), LookupGPS!K21, CHAR(10),Date!K21, " ", TrapType_Collectors!K36)</f>
        <v>#N/A</v>
      </c>
      <c r="L21" s="2" t="e">
        <f>CONCATENATE(CountryStateCountySite!L21, CHAR(10), LookupGPS!L21, CHAR(10),Date!L21, " ", TrapType_Collectors!L36)</f>
        <v>#N/A</v>
      </c>
      <c r="M21" s="2" t="e">
        <f>CONCATENATE(CountryStateCountySite!M21, CHAR(10), LookupGPS!M21, CHAR(10),Date!M21, " ", TrapType_Collectors!M36)</f>
        <v>#N/A</v>
      </c>
      <c r="N21" s="2" t="e">
        <f>CONCATENATE(CountryStateCountySite!N21, CHAR(10), LookupGPS!N21, CHAR(10),Date!N21, " ", TrapType_Collectors!N36)</f>
        <v>#N/A</v>
      </c>
      <c r="O21" s="41" t="e">
        <f>CONCATENATE(CountryStateCountySite!O21, CHAR(10), LookupGPS!O21, CHAR(10),Date!O21, " ", TrapType_Collectors!O36)</f>
        <v>#N/A</v>
      </c>
    </row>
    <row r="22" spans="1:15" ht="35" customHeight="1">
      <c r="A22" s="40" t="e">
        <f>CONCATENATE(CountryStateCountySite!A22, CHAR(10), LookupGPS!A22, CHAR(10),Date!A22, " ", TrapType_Collectors!A37)</f>
        <v>#N/A</v>
      </c>
      <c r="B22" s="2" t="e">
        <f>CONCATENATE(CountryStateCountySite!B22, CHAR(10), LookupGPS!B22, CHAR(10),Date!B22, " ", TrapType_Collectors!B37)</f>
        <v>#N/A</v>
      </c>
      <c r="C22" s="2" t="e">
        <f>CONCATENATE(CountryStateCountySite!C22, CHAR(10), LookupGPS!C22, CHAR(10),Date!C22, " ", TrapType_Collectors!C37)</f>
        <v>#N/A</v>
      </c>
      <c r="D22" s="2" t="e">
        <f>CONCATENATE(CountryStateCountySite!D22, CHAR(10), LookupGPS!D22, CHAR(10),Date!D22, " ", TrapType_Collectors!D37)</f>
        <v>#N/A</v>
      </c>
      <c r="E22" s="2" t="e">
        <f>CONCATENATE(CountryStateCountySite!E22, CHAR(10), LookupGPS!E22, CHAR(10),Date!E22, " ", TrapType_Collectors!E37)</f>
        <v>#N/A</v>
      </c>
      <c r="F22" s="2" t="e">
        <f>CONCATENATE(CountryStateCountySite!F22, CHAR(10), LookupGPS!F22, CHAR(10),Date!F22, " ", TrapType_Collectors!F37)</f>
        <v>#N/A</v>
      </c>
      <c r="G22" s="2" t="e">
        <f>CONCATENATE(CountryStateCountySite!G22, CHAR(10), LookupGPS!G22, CHAR(10),Date!G22, " ", TrapType_Collectors!G37)</f>
        <v>#N/A</v>
      </c>
      <c r="H22" s="2" t="e">
        <f>CONCATENATE(CountryStateCountySite!H22, CHAR(10), LookupGPS!H22, CHAR(10),Date!H22, " ", TrapType_Collectors!H37)</f>
        <v>#N/A</v>
      </c>
      <c r="I22" s="2" t="e">
        <f>CONCATENATE(CountryStateCountySite!I22, CHAR(10), LookupGPS!I22, CHAR(10),Date!I22, " ", TrapType_Collectors!I37)</f>
        <v>#N/A</v>
      </c>
      <c r="J22" s="2" t="e">
        <f>CONCATENATE(CountryStateCountySite!J22, CHAR(10), LookupGPS!J22, CHAR(10),Date!J22, " ", TrapType_Collectors!J37)</f>
        <v>#N/A</v>
      </c>
      <c r="K22" s="2" t="e">
        <f>CONCATENATE(CountryStateCountySite!K22, CHAR(10), LookupGPS!K22, CHAR(10),Date!K22, " ", TrapType_Collectors!K37)</f>
        <v>#N/A</v>
      </c>
      <c r="L22" s="2" t="e">
        <f>CONCATENATE(CountryStateCountySite!L22, CHAR(10), LookupGPS!L22, CHAR(10),Date!L22, " ", TrapType_Collectors!L37)</f>
        <v>#N/A</v>
      </c>
      <c r="M22" s="2" t="e">
        <f>CONCATENATE(CountryStateCountySite!M22, CHAR(10), LookupGPS!M22, CHAR(10),Date!M22, " ", TrapType_Collectors!M37)</f>
        <v>#N/A</v>
      </c>
      <c r="N22" s="2" t="e">
        <f>CONCATENATE(CountryStateCountySite!N22, CHAR(10), LookupGPS!N22, CHAR(10),Date!N22, " ", TrapType_Collectors!N37)</f>
        <v>#N/A</v>
      </c>
      <c r="O22" s="41" t="e">
        <f>CONCATENATE(CountryStateCountySite!O22, CHAR(10), LookupGPS!O22, CHAR(10),Date!O22, " ", TrapType_Collectors!O37)</f>
        <v>#N/A</v>
      </c>
    </row>
    <row r="23" spans="1:15" ht="35" customHeight="1">
      <c r="A23" s="40" t="e">
        <f>CONCATENATE(CountryStateCountySite!A23, CHAR(10), LookupGPS!A23, CHAR(10),Date!A23, " ", TrapType_Collectors!A38)</f>
        <v>#N/A</v>
      </c>
      <c r="B23" s="2" t="e">
        <f>CONCATENATE(CountryStateCountySite!B23, CHAR(10), LookupGPS!B23, CHAR(10),Date!B23, " ", TrapType_Collectors!B38)</f>
        <v>#N/A</v>
      </c>
      <c r="C23" s="2" t="e">
        <f>CONCATENATE(CountryStateCountySite!C23, CHAR(10), LookupGPS!C23, CHAR(10),Date!C23, " ", TrapType_Collectors!C38)</f>
        <v>#N/A</v>
      </c>
      <c r="D23" s="2" t="e">
        <f>CONCATENATE(CountryStateCountySite!D23, CHAR(10), LookupGPS!D23, CHAR(10),Date!D23, " ", TrapType_Collectors!D38)</f>
        <v>#N/A</v>
      </c>
      <c r="E23" s="2" t="e">
        <f>CONCATENATE(CountryStateCountySite!E23, CHAR(10), LookupGPS!E23, CHAR(10),Date!E23, " ", TrapType_Collectors!E38)</f>
        <v>#N/A</v>
      </c>
      <c r="F23" s="2" t="e">
        <f>CONCATENATE(CountryStateCountySite!F23, CHAR(10), LookupGPS!F23, CHAR(10),Date!F23, " ", TrapType_Collectors!F38)</f>
        <v>#N/A</v>
      </c>
      <c r="G23" s="2" t="e">
        <f>CONCATENATE(CountryStateCountySite!G23, CHAR(10), LookupGPS!G23, CHAR(10),Date!G23, " ", TrapType_Collectors!G38)</f>
        <v>#N/A</v>
      </c>
      <c r="H23" s="2" t="e">
        <f>CONCATENATE(CountryStateCountySite!H23, CHAR(10), LookupGPS!H23, CHAR(10),Date!H23, " ", TrapType_Collectors!H38)</f>
        <v>#N/A</v>
      </c>
      <c r="I23" s="2" t="e">
        <f>CONCATENATE(CountryStateCountySite!I23, CHAR(10), LookupGPS!I23, CHAR(10),Date!I23, " ", TrapType_Collectors!I38)</f>
        <v>#N/A</v>
      </c>
      <c r="J23" s="2" t="e">
        <f>CONCATENATE(CountryStateCountySite!J23, CHAR(10), LookupGPS!J23, CHAR(10),Date!J23, " ", TrapType_Collectors!J38)</f>
        <v>#N/A</v>
      </c>
      <c r="K23" s="2" t="e">
        <f>CONCATENATE(CountryStateCountySite!K23, CHAR(10), LookupGPS!K23, CHAR(10),Date!K23, " ", TrapType_Collectors!K38)</f>
        <v>#N/A</v>
      </c>
      <c r="L23" s="2" t="e">
        <f>CONCATENATE(CountryStateCountySite!L23, CHAR(10), LookupGPS!L23, CHAR(10),Date!L23, " ", TrapType_Collectors!L38)</f>
        <v>#N/A</v>
      </c>
      <c r="M23" s="2" t="e">
        <f>CONCATENATE(CountryStateCountySite!M23, CHAR(10), LookupGPS!M23, CHAR(10),Date!M23, " ", TrapType_Collectors!M38)</f>
        <v>#N/A</v>
      </c>
      <c r="N23" s="2" t="e">
        <f>CONCATENATE(CountryStateCountySite!N23, CHAR(10), LookupGPS!N23, CHAR(10),Date!N23, " ", TrapType_Collectors!N38)</f>
        <v>#N/A</v>
      </c>
      <c r="O23" s="41" t="e">
        <f>CONCATENATE(CountryStateCountySite!O23, CHAR(10), LookupGPS!O23, CHAR(10),Date!O23, " ", TrapType_Collectors!O38)</f>
        <v>#N/A</v>
      </c>
    </row>
    <row r="24" spans="1:15" ht="35" customHeight="1">
      <c r="A24" s="40" t="e">
        <f>CONCATENATE(CountryStateCountySite!A24, CHAR(10), LookupGPS!A24, CHAR(10),Date!A24, " ", TrapType_Collectors!A39)</f>
        <v>#N/A</v>
      </c>
      <c r="B24" s="2" t="e">
        <f>CONCATENATE(CountryStateCountySite!B24, CHAR(10), LookupGPS!B24, CHAR(10),Date!B24, " ", TrapType_Collectors!B39)</f>
        <v>#N/A</v>
      </c>
      <c r="C24" s="2" t="e">
        <f>CONCATENATE(CountryStateCountySite!C24, CHAR(10), LookupGPS!C24, CHAR(10),Date!C24, " ", TrapType_Collectors!C39)</f>
        <v>#N/A</v>
      </c>
      <c r="D24" s="2" t="e">
        <f>CONCATENATE(CountryStateCountySite!D24, CHAR(10), LookupGPS!D24, CHAR(10),Date!D24, " ", TrapType_Collectors!D39)</f>
        <v>#N/A</v>
      </c>
      <c r="E24" s="2" t="e">
        <f>CONCATENATE(CountryStateCountySite!E24, CHAR(10), LookupGPS!E24, CHAR(10),Date!E24, " ", TrapType_Collectors!E39)</f>
        <v>#N/A</v>
      </c>
      <c r="F24" s="2" t="e">
        <f>CONCATENATE(CountryStateCountySite!F24, CHAR(10), LookupGPS!F24, CHAR(10),Date!F24, " ", TrapType_Collectors!F39)</f>
        <v>#N/A</v>
      </c>
      <c r="G24" s="2" t="e">
        <f>CONCATENATE(CountryStateCountySite!G24, CHAR(10), LookupGPS!G24, CHAR(10),Date!G24, " ", TrapType_Collectors!G39)</f>
        <v>#N/A</v>
      </c>
      <c r="H24" s="2" t="e">
        <f>CONCATENATE(CountryStateCountySite!H24, CHAR(10), LookupGPS!H24, CHAR(10),Date!H24, " ", TrapType_Collectors!H39)</f>
        <v>#N/A</v>
      </c>
      <c r="I24" s="2" t="e">
        <f>CONCATENATE(CountryStateCountySite!I24, CHAR(10), LookupGPS!I24, CHAR(10),Date!I24, " ", TrapType_Collectors!I39)</f>
        <v>#N/A</v>
      </c>
      <c r="J24" s="2" t="e">
        <f>CONCATENATE(CountryStateCountySite!J24, CHAR(10), LookupGPS!J24, CHAR(10),Date!J24, " ", TrapType_Collectors!J39)</f>
        <v>#N/A</v>
      </c>
      <c r="K24" s="2" t="e">
        <f>CONCATENATE(CountryStateCountySite!K24, CHAR(10), LookupGPS!K24, CHAR(10),Date!K24, " ", TrapType_Collectors!K39)</f>
        <v>#N/A</v>
      </c>
      <c r="L24" s="2" t="e">
        <f>CONCATENATE(CountryStateCountySite!L24, CHAR(10), LookupGPS!L24, CHAR(10),Date!L24, " ", TrapType_Collectors!L39)</f>
        <v>#N/A</v>
      </c>
      <c r="M24" s="2" t="e">
        <f>CONCATENATE(CountryStateCountySite!M24, CHAR(10), LookupGPS!M24, CHAR(10),Date!M24, " ", TrapType_Collectors!M39)</f>
        <v>#N/A</v>
      </c>
      <c r="N24" s="2" t="e">
        <f>CONCATENATE(CountryStateCountySite!N24, CHAR(10), LookupGPS!N24, CHAR(10),Date!N24, " ", TrapType_Collectors!N39)</f>
        <v>#N/A</v>
      </c>
      <c r="O24" s="41" t="e">
        <f>CONCATENATE(CountryStateCountySite!O24, CHAR(10), LookupGPS!O24, CHAR(10),Date!O24, " ", TrapType_Collectors!O39)</f>
        <v>#N/A</v>
      </c>
    </row>
    <row r="25" spans="1:15" ht="35" customHeight="1">
      <c r="A25" s="40" t="e">
        <f>CONCATENATE(CountryStateCountySite!A25, CHAR(10), LookupGPS!A25, CHAR(10),Date!A25, " ", TrapType_Collectors!A40)</f>
        <v>#N/A</v>
      </c>
      <c r="B25" s="2" t="e">
        <f>CONCATENATE(CountryStateCountySite!B25, CHAR(10), LookupGPS!B25, CHAR(10),Date!B25, " ", TrapType_Collectors!B40)</f>
        <v>#N/A</v>
      </c>
      <c r="C25" s="2" t="e">
        <f>CONCATENATE(CountryStateCountySite!C25, CHAR(10), LookupGPS!C25, CHAR(10),Date!C25, " ", TrapType_Collectors!C40)</f>
        <v>#N/A</v>
      </c>
      <c r="D25" s="2" t="e">
        <f>CONCATENATE(CountryStateCountySite!D25, CHAR(10), LookupGPS!D25, CHAR(10),Date!D25, " ", TrapType_Collectors!D40)</f>
        <v>#N/A</v>
      </c>
      <c r="E25" s="2" t="e">
        <f>CONCATENATE(CountryStateCountySite!E25, CHAR(10), LookupGPS!E25, CHAR(10),Date!E25, " ", TrapType_Collectors!E40)</f>
        <v>#N/A</v>
      </c>
      <c r="F25" s="2" t="e">
        <f>CONCATENATE(CountryStateCountySite!F25, CHAR(10), LookupGPS!F25, CHAR(10),Date!F25, " ", TrapType_Collectors!F40)</f>
        <v>#N/A</v>
      </c>
      <c r="G25" s="2" t="e">
        <f>CONCATENATE(CountryStateCountySite!G25, CHAR(10), LookupGPS!G25, CHAR(10),Date!G25, " ", TrapType_Collectors!G40)</f>
        <v>#N/A</v>
      </c>
      <c r="H25" s="2" t="e">
        <f>CONCATENATE(CountryStateCountySite!H25, CHAR(10), LookupGPS!H25, CHAR(10),Date!H25, " ", TrapType_Collectors!H40)</f>
        <v>#N/A</v>
      </c>
      <c r="I25" s="2" t="e">
        <f>CONCATENATE(CountryStateCountySite!I25, CHAR(10), LookupGPS!I25, CHAR(10),Date!I25, " ", TrapType_Collectors!I40)</f>
        <v>#N/A</v>
      </c>
      <c r="J25" s="2" t="e">
        <f>CONCATENATE(CountryStateCountySite!J25, CHAR(10), LookupGPS!J25, CHAR(10),Date!J25, " ", TrapType_Collectors!J40)</f>
        <v>#N/A</v>
      </c>
      <c r="K25" s="2" t="e">
        <f>CONCATENATE(CountryStateCountySite!K25, CHAR(10), LookupGPS!K25, CHAR(10),Date!K25, " ", TrapType_Collectors!K40)</f>
        <v>#N/A</v>
      </c>
      <c r="L25" s="2" t="e">
        <f>CONCATENATE(CountryStateCountySite!L25, CHAR(10), LookupGPS!L25, CHAR(10),Date!L25, " ", TrapType_Collectors!L40)</f>
        <v>#N/A</v>
      </c>
      <c r="M25" s="2" t="e">
        <f>CONCATENATE(CountryStateCountySite!M25, CHAR(10), LookupGPS!M25, CHAR(10),Date!M25, " ", TrapType_Collectors!M40)</f>
        <v>#N/A</v>
      </c>
      <c r="N25" s="2" t="e">
        <f>CONCATENATE(CountryStateCountySite!N25, CHAR(10), LookupGPS!N25, CHAR(10),Date!N25, " ", TrapType_Collectors!N40)</f>
        <v>#N/A</v>
      </c>
      <c r="O25" s="41" t="e">
        <f>CONCATENATE(CountryStateCountySite!O25, CHAR(10), LookupGPS!O25, CHAR(10),Date!O25, " ", TrapType_Collectors!O40)</f>
        <v>#N/A</v>
      </c>
    </row>
    <row r="26" spans="1:15" ht="35" customHeight="1">
      <c r="A26" s="40" t="e">
        <f>CONCATENATE(CountryStateCountySite!A26, CHAR(10), LookupGPS!A26, CHAR(10),Date!A26, " ", TrapType_Collectors!A41)</f>
        <v>#N/A</v>
      </c>
      <c r="B26" s="2" t="e">
        <f>CONCATENATE(CountryStateCountySite!B26, CHAR(10), LookupGPS!B26, CHAR(10),Date!B26, " ", TrapType_Collectors!B41)</f>
        <v>#N/A</v>
      </c>
      <c r="C26" s="2" t="e">
        <f>CONCATENATE(CountryStateCountySite!C26, CHAR(10), LookupGPS!C26, CHAR(10),Date!C26, " ", TrapType_Collectors!C41)</f>
        <v>#N/A</v>
      </c>
      <c r="D26" s="2" t="e">
        <f>CONCATENATE(CountryStateCountySite!D26, CHAR(10), LookupGPS!D26, CHAR(10),Date!D26, " ", TrapType_Collectors!D41)</f>
        <v>#N/A</v>
      </c>
      <c r="E26" s="2" t="e">
        <f>CONCATENATE(CountryStateCountySite!E26, CHAR(10), LookupGPS!E26, CHAR(10),Date!E26, " ", TrapType_Collectors!E41)</f>
        <v>#N/A</v>
      </c>
      <c r="F26" s="2" t="e">
        <f>CONCATENATE(CountryStateCountySite!F26, CHAR(10), LookupGPS!F26, CHAR(10),Date!F26, " ", TrapType_Collectors!F41)</f>
        <v>#N/A</v>
      </c>
      <c r="G26" s="2" t="e">
        <f>CONCATENATE(CountryStateCountySite!G26, CHAR(10), LookupGPS!G26, CHAR(10),Date!G26, " ", TrapType_Collectors!G41)</f>
        <v>#N/A</v>
      </c>
      <c r="H26" s="2" t="e">
        <f>CONCATENATE(CountryStateCountySite!H26, CHAR(10), LookupGPS!H26, CHAR(10),Date!H26, " ", TrapType_Collectors!H41)</f>
        <v>#N/A</v>
      </c>
      <c r="I26" s="2" t="e">
        <f>CONCATENATE(CountryStateCountySite!I26, CHAR(10), LookupGPS!I26, CHAR(10),Date!I26, " ", TrapType_Collectors!I41)</f>
        <v>#N/A</v>
      </c>
      <c r="J26" s="2" t="e">
        <f>CONCATENATE(CountryStateCountySite!J26, CHAR(10), LookupGPS!J26, CHAR(10),Date!J26, " ", TrapType_Collectors!J41)</f>
        <v>#N/A</v>
      </c>
      <c r="K26" s="2" t="e">
        <f>CONCATENATE(CountryStateCountySite!K26, CHAR(10), LookupGPS!K26, CHAR(10),Date!K26, " ", TrapType_Collectors!K41)</f>
        <v>#N/A</v>
      </c>
      <c r="L26" s="2" t="e">
        <f>CONCATENATE(CountryStateCountySite!L26, CHAR(10), LookupGPS!L26, CHAR(10),Date!L26, " ", TrapType_Collectors!L41)</f>
        <v>#N/A</v>
      </c>
      <c r="M26" s="2" t="e">
        <f>CONCATENATE(CountryStateCountySite!M26, CHAR(10), LookupGPS!M26, CHAR(10),Date!M26, " ", TrapType_Collectors!M41)</f>
        <v>#N/A</v>
      </c>
      <c r="N26" s="2" t="e">
        <f>CONCATENATE(CountryStateCountySite!N26, CHAR(10), LookupGPS!N26, CHAR(10),Date!N26, " ", TrapType_Collectors!N41)</f>
        <v>#N/A</v>
      </c>
      <c r="O26" s="41" t="e">
        <f>CONCATENATE(CountryStateCountySite!O26, CHAR(10), LookupGPS!O26, CHAR(10),Date!O26, " ", TrapType_Collectors!O41)</f>
        <v>#N/A</v>
      </c>
    </row>
    <row r="27" spans="1:15" ht="35" customHeight="1">
      <c r="A27" s="40" t="e">
        <f>CONCATENATE(CountryStateCountySite!A27, CHAR(10), LookupGPS!A27, CHAR(10),Date!A27, " ", TrapType_Collectors!A42)</f>
        <v>#N/A</v>
      </c>
      <c r="B27" s="2" t="e">
        <f>CONCATENATE(CountryStateCountySite!B27, CHAR(10), LookupGPS!B27, CHAR(10),Date!B27, " ", TrapType_Collectors!B42)</f>
        <v>#N/A</v>
      </c>
      <c r="C27" s="2" t="e">
        <f>CONCATENATE(CountryStateCountySite!C27, CHAR(10), LookupGPS!C27, CHAR(10),Date!C27, " ", TrapType_Collectors!C42)</f>
        <v>#N/A</v>
      </c>
      <c r="D27" s="2" t="e">
        <f>CONCATENATE(CountryStateCountySite!D27, CHAR(10), LookupGPS!D27, CHAR(10),Date!D27, " ", TrapType_Collectors!D42)</f>
        <v>#N/A</v>
      </c>
      <c r="E27" s="2" t="e">
        <f>CONCATENATE(CountryStateCountySite!E27, CHAR(10), LookupGPS!E27, CHAR(10),Date!E27, " ", TrapType_Collectors!E42)</f>
        <v>#N/A</v>
      </c>
      <c r="F27" s="2" t="e">
        <f>CONCATENATE(CountryStateCountySite!F27, CHAR(10), LookupGPS!F27, CHAR(10),Date!F27, " ", TrapType_Collectors!F42)</f>
        <v>#N/A</v>
      </c>
      <c r="G27" s="2" t="e">
        <f>CONCATENATE(CountryStateCountySite!G27, CHAR(10), LookupGPS!G27, CHAR(10),Date!G27, " ", TrapType_Collectors!G42)</f>
        <v>#N/A</v>
      </c>
      <c r="H27" s="2" t="e">
        <f>CONCATENATE(CountryStateCountySite!H27, CHAR(10), LookupGPS!H27, CHAR(10),Date!H27, " ", TrapType_Collectors!H42)</f>
        <v>#N/A</v>
      </c>
      <c r="I27" s="2" t="e">
        <f>CONCATENATE(CountryStateCountySite!I27, CHAR(10), LookupGPS!I27, CHAR(10),Date!I27, " ", TrapType_Collectors!I42)</f>
        <v>#N/A</v>
      </c>
      <c r="J27" s="2" t="e">
        <f>CONCATENATE(CountryStateCountySite!J27, CHAR(10), LookupGPS!J27, CHAR(10),Date!J27, " ", TrapType_Collectors!J42)</f>
        <v>#N/A</v>
      </c>
      <c r="K27" s="2" t="e">
        <f>CONCATENATE(CountryStateCountySite!K27, CHAR(10), LookupGPS!K27, CHAR(10),Date!K27, " ", TrapType_Collectors!K42)</f>
        <v>#N/A</v>
      </c>
      <c r="L27" s="2" t="e">
        <f>CONCATENATE(CountryStateCountySite!L27, CHAR(10), LookupGPS!L27, CHAR(10),Date!L27, " ", TrapType_Collectors!L42)</f>
        <v>#N/A</v>
      </c>
      <c r="M27" s="2" t="e">
        <f>CONCATENATE(CountryStateCountySite!M27, CHAR(10), LookupGPS!M27, CHAR(10),Date!M27, " ", TrapType_Collectors!M42)</f>
        <v>#N/A</v>
      </c>
      <c r="N27" s="2" t="e">
        <f>CONCATENATE(CountryStateCountySite!N27, CHAR(10), LookupGPS!N27, CHAR(10),Date!N27, " ", TrapType_Collectors!N42)</f>
        <v>#N/A</v>
      </c>
      <c r="O27" s="41" t="e">
        <f>CONCATENATE(CountryStateCountySite!O27, CHAR(10), LookupGPS!O27, CHAR(10),Date!O27, " ", TrapType_Collectors!O42)</f>
        <v>#N/A</v>
      </c>
    </row>
    <row r="28" spans="1:15" ht="35" customHeight="1">
      <c r="A28" s="40" t="e">
        <f>CONCATENATE(CountryStateCountySite!A28, CHAR(10), LookupGPS!A28, CHAR(10),Date!A28, " ", TrapType_Collectors!A43)</f>
        <v>#N/A</v>
      </c>
      <c r="B28" s="2" t="e">
        <f>CONCATENATE(CountryStateCountySite!B28, CHAR(10), LookupGPS!B28, CHAR(10),Date!B28, " ", TrapType_Collectors!B43)</f>
        <v>#N/A</v>
      </c>
      <c r="C28" s="2" t="e">
        <f>CONCATENATE(CountryStateCountySite!C28, CHAR(10), LookupGPS!C28, CHAR(10),Date!C28, " ", TrapType_Collectors!C43)</f>
        <v>#N/A</v>
      </c>
      <c r="D28" s="2" t="e">
        <f>CONCATENATE(CountryStateCountySite!D28, CHAR(10), LookupGPS!D28, CHAR(10),Date!D28, " ", TrapType_Collectors!D43)</f>
        <v>#N/A</v>
      </c>
      <c r="E28" s="2" t="e">
        <f>CONCATENATE(CountryStateCountySite!E28, CHAR(10), LookupGPS!E28, CHAR(10),Date!E28, " ", TrapType_Collectors!E43)</f>
        <v>#N/A</v>
      </c>
      <c r="F28" s="2" t="e">
        <f>CONCATENATE(CountryStateCountySite!F28, CHAR(10), LookupGPS!F28, CHAR(10),Date!F28, " ", TrapType_Collectors!F43)</f>
        <v>#N/A</v>
      </c>
      <c r="G28" s="2" t="e">
        <f>CONCATENATE(CountryStateCountySite!G28, CHAR(10), LookupGPS!G28, CHAR(10),Date!G28, " ", TrapType_Collectors!G43)</f>
        <v>#N/A</v>
      </c>
      <c r="H28" s="2" t="e">
        <f>CONCATENATE(CountryStateCountySite!H28, CHAR(10), LookupGPS!H28, CHAR(10),Date!H28, " ", TrapType_Collectors!H43)</f>
        <v>#N/A</v>
      </c>
      <c r="I28" s="2" t="e">
        <f>CONCATENATE(CountryStateCountySite!I28, CHAR(10), LookupGPS!I28, CHAR(10),Date!I28, " ", TrapType_Collectors!I43)</f>
        <v>#N/A</v>
      </c>
      <c r="J28" s="2" t="e">
        <f>CONCATENATE(CountryStateCountySite!J28, CHAR(10), LookupGPS!J28, CHAR(10),Date!J28, " ", TrapType_Collectors!J43)</f>
        <v>#N/A</v>
      </c>
      <c r="K28" s="2" t="e">
        <f>CONCATENATE(CountryStateCountySite!K28, CHAR(10), LookupGPS!K28, CHAR(10),Date!K28, " ", TrapType_Collectors!K43)</f>
        <v>#N/A</v>
      </c>
      <c r="L28" s="2" t="e">
        <f>CONCATENATE(CountryStateCountySite!L28, CHAR(10), LookupGPS!L28, CHAR(10),Date!L28, " ", TrapType_Collectors!L43)</f>
        <v>#N/A</v>
      </c>
      <c r="M28" s="2" t="e">
        <f>CONCATENATE(CountryStateCountySite!M28, CHAR(10), LookupGPS!M28, CHAR(10),Date!M28, " ", TrapType_Collectors!M43)</f>
        <v>#N/A</v>
      </c>
      <c r="N28" s="2" t="e">
        <f>CONCATENATE(CountryStateCountySite!N28, CHAR(10), LookupGPS!N28, CHAR(10),Date!N28, " ", TrapType_Collectors!N43)</f>
        <v>#N/A</v>
      </c>
      <c r="O28" s="41" t="e">
        <f>CONCATENATE(CountryStateCountySite!O28, CHAR(10), LookupGPS!O28, CHAR(10),Date!O28, " ", TrapType_Collectors!O43)</f>
        <v>#N/A</v>
      </c>
    </row>
    <row r="29" spans="1:15" ht="35" customHeight="1">
      <c r="A29" s="40" t="e">
        <f>CONCATENATE(CountryStateCountySite!A29, CHAR(10), LookupGPS!A29, CHAR(10),Date!A29, " ", TrapType_Collectors!A44)</f>
        <v>#N/A</v>
      </c>
      <c r="B29" s="2" t="e">
        <f>CONCATENATE(CountryStateCountySite!B29, CHAR(10), LookupGPS!B29, CHAR(10),Date!B29, " ", TrapType_Collectors!B44)</f>
        <v>#N/A</v>
      </c>
      <c r="C29" s="2" t="e">
        <f>CONCATENATE(CountryStateCountySite!C29, CHAR(10), LookupGPS!C29, CHAR(10),Date!C29, " ", TrapType_Collectors!C44)</f>
        <v>#N/A</v>
      </c>
      <c r="D29" s="2" t="e">
        <f>CONCATENATE(CountryStateCountySite!D29, CHAR(10), LookupGPS!D29, CHAR(10),Date!D29, " ", TrapType_Collectors!D44)</f>
        <v>#N/A</v>
      </c>
      <c r="E29" s="2" t="e">
        <f>CONCATENATE(CountryStateCountySite!E29, CHAR(10), LookupGPS!E29, CHAR(10),Date!E29, " ", TrapType_Collectors!E44)</f>
        <v>#N/A</v>
      </c>
      <c r="F29" s="2" t="e">
        <f>CONCATENATE(CountryStateCountySite!F29, CHAR(10), LookupGPS!F29, CHAR(10),Date!F29, " ", TrapType_Collectors!F44)</f>
        <v>#N/A</v>
      </c>
      <c r="G29" s="2" t="e">
        <f>CONCATENATE(CountryStateCountySite!G29, CHAR(10), LookupGPS!G29, CHAR(10),Date!G29, " ", TrapType_Collectors!G44)</f>
        <v>#N/A</v>
      </c>
      <c r="H29" s="2" t="e">
        <f>CONCATENATE(CountryStateCountySite!H29, CHAR(10), LookupGPS!H29, CHAR(10),Date!H29, " ", TrapType_Collectors!H44)</f>
        <v>#N/A</v>
      </c>
      <c r="I29" s="2" t="e">
        <f>CONCATENATE(CountryStateCountySite!I29, CHAR(10), LookupGPS!I29, CHAR(10),Date!I29, " ", TrapType_Collectors!I44)</f>
        <v>#N/A</v>
      </c>
      <c r="J29" s="2" t="e">
        <f>CONCATENATE(CountryStateCountySite!J29, CHAR(10), LookupGPS!J29, CHAR(10),Date!J29, " ", TrapType_Collectors!J44)</f>
        <v>#N/A</v>
      </c>
      <c r="K29" s="2" t="e">
        <f>CONCATENATE(CountryStateCountySite!K29, CHAR(10), LookupGPS!K29, CHAR(10),Date!K29, " ", TrapType_Collectors!K44)</f>
        <v>#N/A</v>
      </c>
      <c r="L29" s="2" t="e">
        <f>CONCATENATE(CountryStateCountySite!L29, CHAR(10), LookupGPS!L29, CHAR(10),Date!L29, " ", TrapType_Collectors!L44)</f>
        <v>#N/A</v>
      </c>
      <c r="M29" s="2" t="e">
        <f>CONCATENATE(CountryStateCountySite!M29, CHAR(10), LookupGPS!M29, CHAR(10),Date!M29, " ", TrapType_Collectors!M44)</f>
        <v>#N/A</v>
      </c>
      <c r="N29" s="2" t="e">
        <f>CONCATENATE(CountryStateCountySite!N29, CHAR(10), LookupGPS!N29, CHAR(10),Date!N29, " ", TrapType_Collectors!N44)</f>
        <v>#N/A</v>
      </c>
      <c r="O29" s="41" t="e">
        <f>CONCATENATE(CountryStateCountySite!O29, CHAR(10), LookupGPS!O29, CHAR(10),Date!O29, " ", TrapType_Collectors!O44)</f>
        <v>#N/A</v>
      </c>
    </row>
    <row r="30" spans="1:15" ht="35" customHeight="1">
      <c r="A30" s="40" t="e">
        <f>CONCATENATE(CountryStateCountySite!A30, CHAR(10), LookupGPS!A30, CHAR(10),Date!A30, " ", TrapType_Collectors!A45)</f>
        <v>#N/A</v>
      </c>
      <c r="B30" s="2" t="e">
        <f>CONCATENATE(CountryStateCountySite!B30, CHAR(10), LookupGPS!B30, CHAR(10),Date!B30, " ", TrapType_Collectors!B45)</f>
        <v>#N/A</v>
      </c>
      <c r="C30" s="2" t="e">
        <f>CONCATENATE(CountryStateCountySite!C30, CHAR(10), LookupGPS!C30, CHAR(10),Date!C30, " ", TrapType_Collectors!C45)</f>
        <v>#N/A</v>
      </c>
      <c r="D30" s="2" t="e">
        <f>CONCATENATE(CountryStateCountySite!D30, CHAR(10), LookupGPS!D30, CHAR(10),Date!D30, " ", TrapType_Collectors!D45)</f>
        <v>#N/A</v>
      </c>
      <c r="E30" s="2" t="e">
        <f>CONCATENATE(CountryStateCountySite!E30, CHAR(10), LookupGPS!E30, CHAR(10),Date!E30, " ", TrapType_Collectors!E45)</f>
        <v>#N/A</v>
      </c>
      <c r="F30" s="2" t="e">
        <f>CONCATENATE(CountryStateCountySite!F30, CHAR(10), LookupGPS!F30, CHAR(10),Date!F30, " ", TrapType_Collectors!F45)</f>
        <v>#N/A</v>
      </c>
      <c r="G30" s="2" t="e">
        <f>CONCATENATE(CountryStateCountySite!G30, CHAR(10), LookupGPS!G30, CHAR(10),Date!G30, " ", TrapType_Collectors!G45)</f>
        <v>#N/A</v>
      </c>
      <c r="H30" s="2" t="e">
        <f>CONCATENATE(CountryStateCountySite!H30, CHAR(10), LookupGPS!H30, CHAR(10),Date!H30, " ", TrapType_Collectors!H45)</f>
        <v>#N/A</v>
      </c>
      <c r="I30" s="2" t="e">
        <f>CONCATENATE(CountryStateCountySite!I30, CHAR(10), LookupGPS!I30, CHAR(10),Date!I30, " ", TrapType_Collectors!I45)</f>
        <v>#N/A</v>
      </c>
      <c r="J30" s="2" t="e">
        <f>CONCATENATE(CountryStateCountySite!J30, CHAR(10), LookupGPS!J30, CHAR(10),Date!J30, " ", TrapType_Collectors!J45)</f>
        <v>#N/A</v>
      </c>
      <c r="K30" s="2" t="e">
        <f>CONCATENATE(CountryStateCountySite!K30, CHAR(10), LookupGPS!K30, CHAR(10),Date!K30, " ", TrapType_Collectors!K45)</f>
        <v>#N/A</v>
      </c>
      <c r="L30" s="2" t="e">
        <f>CONCATENATE(CountryStateCountySite!L30, CHAR(10), LookupGPS!L30, CHAR(10),Date!L30, " ", TrapType_Collectors!L45)</f>
        <v>#N/A</v>
      </c>
      <c r="M30" s="2" t="e">
        <f>CONCATENATE(CountryStateCountySite!M30, CHAR(10), LookupGPS!M30, CHAR(10),Date!M30, " ", TrapType_Collectors!M45)</f>
        <v>#N/A</v>
      </c>
      <c r="N30" s="2" t="e">
        <f>CONCATENATE(CountryStateCountySite!N30, CHAR(10), LookupGPS!N30, CHAR(10),Date!N30, " ", TrapType_Collectors!N45)</f>
        <v>#N/A</v>
      </c>
      <c r="O30" s="41" t="e">
        <f>CONCATENATE(CountryStateCountySite!O30, CHAR(10), LookupGPS!O30, CHAR(10),Date!O30, " ", TrapType_Collectors!O45)</f>
        <v>#N/A</v>
      </c>
    </row>
    <row r="31" spans="1:15" ht="35" customHeight="1" thickBot="1">
      <c r="A31" s="42" t="e">
        <f>CONCATENATE(CountryStateCountySite!A31, CHAR(10), LookupGPS!A31, CHAR(10),Date!A31, " ", TrapType_Collectors!A46)</f>
        <v>#N/A</v>
      </c>
      <c r="B31" s="43" t="e">
        <f>CONCATENATE(CountryStateCountySite!B31, CHAR(10), LookupGPS!B31, CHAR(10),Date!B31, " ", TrapType_Collectors!B46)</f>
        <v>#N/A</v>
      </c>
      <c r="C31" s="43" t="e">
        <f>CONCATENATE(CountryStateCountySite!C31, CHAR(10), LookupGPS!C31, CHAR(10),Date!C31, " ", TrapType_Collectors!C46)</f>
        <v>#N/A</v>
      </c>
      <c r="D31" s="43" t="e">
        <f>CONCATENATE(CountryStateCountySite!D31, CHAR(10), LookupGPS!D31, CHAR(10),Date!D31, " ", TrapType_Collectors!D46)</f>
        <v>#N/A</v>
      </c>
      <c r="E31" s="43" t="e">
        <f>CONCATENATE(CountryStateCountySite!E31, CHAR(10), LookupGPS!E31, CHAR(10),Date!E31, " ", TrapType_Collectors!E46)</f>
        <v>#N/A</v>
      </c>
      <c r="F31" s="43" t="e">
        <f>CONCATENATE(CountryStateCountySite!F31, CHAR(10), LookupGPS!F31, CHAR(10),Date!F31, " ", TrapType_Collectors!F46)</f>
        <v>#N/A</v>
      </c>
      <c r="G31" s="43" t="e">
        <f>CONCATENATE(CountryStateCountySite!G31, CHAR(10), LookupGPS!G31, CHAR(10),Date!G31, " ", TrapType_Collectors!G46)</f>
        <v>#N/A</v>
      </c>
      <c r="H31" s="43" t="e">
        <f>CONCATENATE(CountryStateCountySite!H31, CHAR(10), LookupGPS!H31, CHAR(10),Date!H31, " ", TrapType_Collectors!H46)</f>
        <v>#N/A</v>
      </c>
      <c r="I31" s="43" t="e">
        <f>CONCATENATE(CountryStateCountySite!I31, CHAR(10), LookupGPS!I31, CHAR(10),Date!I31, " ", TrapType_Collectors!I46)</f>
        <v>#N/A</v>
      </c>
      <c r="J31" s="43" t="e">
        <f>CONCATENATE(CountryStateCountySite!J31, CHAR(10), LookupGPS!J31, CHAR(10),Date!J31, " ", TrapType_Collectors!J46)</f>
        <v>#N/A</v>
      </c>
      <c r="K31" s="43" t="e">
        <f>CONCATENATE(CountryStateCountySite!K31, CHAR(10), LookupGPS!K31, CHAR(10),Date!K31, " ", TrapType_Collectors!K46)</f>
        <v>#N/A</v>
      </c>
      <c r="L31" s="43" t="e">
        <f>CONCATENATE(CountryStateCountySite!L31, CHAR(10), LookupGPS!L31, CHAR(10),Date!L31, " ", TrapType_Collectors!L46)</f>
        <v>#N/A</v>
      </c>
      <c r="M31" s="43" t="e">
        <f>CONCATENATE(CountryStateCountySite!M31, CHAR(10), LookupGPS!M31, CHAR(10),Date!M31, " ", TrapType_Collectors!M46)</f>
        <v>#N/A</v>
      </c>
      <c r="N31" s="43" t="e">
        <f>CONCATENATE(CountryStateCountySite!N31, CHAR(10), LookupGPS!N31, CHAR(10),Date!N31, " ", TrapType_Collectors!N46)</f>
        <v>#N/A</v>
      </c>
      <c r="O31" s="44" t="e">
        <f>CONCATENATE(CountryStateCountySite!O31, CHAR(10), LookupGPS!O31, CHAR(10),Date!O31, " ", TrapType_Collectors!O46)</f>
        <v>#N/A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6AF4-1B44-4898-8B3B-6107F7B03E9B}">
  <dimension ref="A1:O38"/>
  <sheetViews>
    <sheetView topLeftCell="A16" zoomScaleNormal="100" zoomScalePageLayoutView="110" workbookViewId="0">
      <selection activeCell="A16" sqref="A16"/>
    </sheetView>
  </sheetViews>
  <sheetFormatPr defaultColWidth="8.6328125" defaultRowHeight="14.5"/>
  <cols>
    <col min="1" max="16" width="8.90625" customWidth="1"/>
    <col min="17" max="34" width="6.36328125" customWidth="1"/>
  </cols>
  <sheetData>
    <row r="1" spans="1:15" ht="18.399999999999999" customHeight="1" thickBot="1">
      <c r="A1" s="1" t="s">
        <v>39</v>
      </c>
      <c r="B1" s="1" t="s">
        <v>39</v>
      </c>
      <c r="C1" s="1" t="s">
        <v>39</v>
      </c>
      <c r="D1" s="1" t="s">
        <v>39</v>
      </c>
      <c r="E1" s="1" t="s">
        <v>39</v>
      </c>
      <c r="F1" s="1" t="s">
        <v>39</v>
      </c>
      <c r="G1" s="1" t="s">
        <v>39</v>
      </c>
      <c r="H1" s="1" t="s">
        <v>39</v>
      </c>
      <c r="I1" s="1" t="s">
        <v>39</v>
      </c>
      <c r="J1" s="1" t="s">
        <v>39</v>
      </c>
      <c r="K1" s="1" t="s">
        <v>39</v>
      </c>
      <c r="L1" s="1" t="s">
        <v>39</v>
      </c>
      <c r="M1" s="1" t="s">
        <v>39</v>
      </c>
      <c r="N1" s="1" t="s">
        <v>39</v>
      </c>
      <c r="O1" s="1" t="s">
        <v>39</v>
      </c>
    </row>
    <row r="2" spans="1:15" ht="18.399999999999999" customHeight="1" thickBot="1">
      <c r="A2" s="1" t="s">
        <v>39</v>
      </c>
      <c r="B2" s="1" t="s">
        <v>39</v>
      </c>
      <c r="C2" s="1" t="s">
        <v>39</v>
      </c>
      <c r="D2" s="1" t="s">
        <v>39</v>
      </c>
      <c r="E2" s="1" t="s">
        <v>39</v>
      </c>
      <c r="F2" s="1" t="s">
        <v>39</v>
      </c>
      <c r="G2" s="1" t="s">
        <v>39</v>
      </c>
      <c r="H2" s="1" t="s">
        <v>39</v>
      </c>
      <c r="I2" s="1" t="s">
        <v>39</v>
      </c>
      <c r="J2" s="1" t="s">
        <v>39</v>
      </c>
      <c r="K2" s="1" t="s">
        <v>39</v>
      </c>
      <c r="L2" s="1" t="s">
        <v>39</v>
      </c>
      <c r="M2" s="1" t="s">
        <v>39</v>
      </c>
      <c r="N2" s="1" t="s">
        <v>39</v>
      </c>
      <c r="O2" s="1" t="s">
        <v>39</v>
      </c>
    </row>
    <row r="3" spans="1:15" ht="18.399999999999999" customHeight="1" thickBot="1">
      <c r="A3" s="1" t="s">
        <v>39</v>
      </c>
      <c r="B3" s="1" t="s">
        <v>39</v>
      </c>
      <c r="C3" s="1" t="s">
        <v>39</v>
      </c>
      <c r="D3" s="1" t="s">
        <v>39</v>
      </c>
      <c r="E3" s="1" t="s">
        <v>39</v>
      </c>
      <c r="F3" s="1" t="s">
        <v>39</v>
      </c>
      <c r="G3" s="1" t="s">
        <v>39</v>
      </c>
      <c r="H3" s="1" t="s">
        <v>39</v>
      </c>
      <c r="I3" s="1" t="s">
        <v>39</v>
      </c>
      <c r="J3" s="1" t="s">
        <v>39</v>
      </c>
      <c r="K3" s="1" t="s">
        <v>39</v>
      </c>
      <c r="L3" s="1" t="s">
        <v>39</v>
      </c>
      <c r="M3" s="1" t="s">
        <v>39</v>
      </c>
      <c r="N3" s="1" t="s">
        <v>39</v>
      </c>
      <c r="O3" s="1" t="s">
        <v>39</v>
      </c>
    </row>
    <row r="4" spans="1:15" ht="18.399999999999999" customHeight="1" thickBot="1">
      <c r="A4" s="1" t="s">
        <v>39</v>
      </c>
      <c r="B4" s="1" t="s">
        <v>39</v>
      </c>
      <c r="C4" s="1" t="s">
        <v>39</v>
      </c>
      <c r="D4" s="1" t="s">
        <v>39</v>
      </c>
      <c r="E4" s="1" t="s">
        <v>39</v>
      </c>
      <c r="F4" s="1" t="s">
        <v>39</v>
      </c>
      <c r="G4" s="1" t="s">
        <v>39</v>
      </c>
      <c r="H4" s="1" t="s">
        <v>39</v>
      </c>
      <c r="I4" s="1" t="s">
        <v>39</v>
      </c>
      <c r="J4" s="1" t="s">
        <v>39</v>
      </c>
      <c r="K4" s="1" t="s">
        <v>39</v>
      </c>
      <c r="L4" s="1" t="s">
        <v>39</v>
      </c>
      <c r="M4" s="1" t="s">
        <v>39</v>
      </c>
      <c r="N4" s="1" t="s">
        <v>39</v>
      </c>
      <c r="O4" s="1" t="s">
        <v>39</v>
      </c>
    </row>
    <row r="5" spans="1:15" ht="18.399999999999999" customHeight="1" thickBot="1">
      <c r="A5" s="1" t="s">
        <v>39</v>
      </c>
      <c r="B5" s="1" t="s">
        <v>39</v>
      </c>
      <c r="C5" s="1" t="s">
        <v>39</v>
      </c>
      <c r="D5" s="1" t="s">
        <v>39</v>
      </c>
      <c r="E5" s="1" t="s">
        <v>39</v>
      </c>
      <c r="F5" s="1" t="s">
        <v>39</v>
      </c>
      <c r="G5" s="1" t="s">
        <v>39</v>
      </c>
      <c r="H5" s="1" t="s">
        <v>39</v>
      </c>
      <c r="I5" s="1" t="s">
        <v>39</v>
      </c>
      <c r="J5" s="1" t="s">
        <v>39</v>
      </c>
      <c r="K5" s="1" t="s">
        <v>39</v>
      </c>
      <c r="L5" s="1" t="s">
        <v>39</v>
      </c>
      <c r="M5" s="1" t="s">
        <v>39</v>
      </c>
      <c r="N5" s="1" t="s">
        <v>39</v>
      </c>
      <c r="O5" s="1" t="s">
        <v>39</v>
      </c>
    </row>
    <row r="6" spans="1:15" ht="18.399999999999999" customHeight="1" thickBot="1">
      <c r="A6" s="1" t="s">
        <v>39</v>
      </c>
      <c r="B6" s="1" t="s">
        <v>39</v>
      </c>
      <c r="C6" s="1" t="s">
        <v>39</v>
      </c>
      <c r="D6" s="1" t="s">
        <v>39</v>
      </c>
      <c r="E6" s="1" t="s">
        <v>39</v>
      </c>
      <c r="F6" s="1" t="s">
        <v>39</v>
      </c>
      <c r="G6" s="1" t="s">
        <v>39</v>
      </c>
      <c r="H6" s="1" t="s">
        <v>39</v>
      </c>
      <c r="I6" s="1" t="s">
        <v>39</v>
      </c>
      <c r="J6" s="1" t="s">
        <v>39</v>
      </c>
      <c r="K6" s="1" t="s">
        <v>39</v>
      </c>
      <c r="L6" s="1" t="s">
        <v>39</v>
      </c>
      <c r="M6" s="1" t="s">
        <v>39</v>
      </c>
      <c r="N6" s="1" t="s">
        <v>39</v>
      </c>
      <c r="O6" s="1" t="s">
        <v>39</v>
      </c>
    </row>
    <row r="7" spans="1:15" ht="18.399999999999999" customHeight="1" thickBot="1">
      <c r="A7" s="1" t="s">
        <v>39</v>
      </c>
      <c r="B7" s="1" t="s">
        <v>39</v>
      </c>
      <c r="C7" s="1" t="s">
        <v>39</v>
      </c>
      <c r="D7" s="1" t="s">
        <v>39</v>
      </c>
      <c r="E7" s="1" t="s">
        <v>39</v>
      </c>
      <c r="F7" s="1" t="s">
        <v>39</v>
      </c>
      <c r="G7" s="1" t="s">
        <v>39</v>
      </c>
      <c r="H7" s="1" t="s">
        <v>39</v>
      </c>
      <c r="I7" s="1" t="s">
        <v>39</v>
      </c>
      <c r="J7" s="1" t="s">
        <v>39</v>
      </c>
      <c r="K7" s="1" t="s">
        <v>39</v>
      </c>
      <c r="L7" s="1" t="s">
        <v>39</v>
      </c>
      <c r="M7" s="1" t="s">
        <v>39</v>
      </c>
      <c r="N7" s="1" t="s">
        <v>39</v>
      </c>
      <c r="O7" s="1" t="s">
        <v>39</v>
      </c>
    </row>
    <row r="8" spans="1:15" ht="18.399999999999999" customHeight="1" thickBot="1">
      <c r="A8" s="1" t="s">
        <v>39</v>
      </c>
      <c r="B8" s="1" t="s">
        <v>39</v>
      </c>
      <c r="C8" s="1" t="s">
        <v>39</v>
      </c>
      <c r="D8" s="1" t="s">
        <v>39</v>
      </c>
      <c r="E8" s="1" t="s">
        <v>39</v>
      </c>
      <c r="F8" s="1" t="s">
        <v>39</v>
      </c>
      <c r="G8" s="1" t="s">
        <v>39</v>
      </c>
      <c r="H8" s="1" t="s">
        <v>39</v>
      </c>
      <c r="I8" s="1" t="s">
        <v>39</v>
      </c>
      <c r="J8" s="1" t="s">
        <v>39</v>
      </c>
      <c r="K8" s="1" t="s">
        <v>39</v>
      </c>
      <c r="L8" s="1" t="s">
        <v>39</v>
      </c>
      <c r="M8" s="1" t="s">
        <v>39</v>
      </c>
      <c r="N8" s="1" t="s">
        <v>39</v>
      </c>
      <c r="O8" s="1" t="s">
        <v>39</v>
      </c>
    </row>
    <row r="9" spans="1:15" ht="18.399999999999999" customHeight="1" thickBot="1">
      <c r="A9" s="1" t="s">
        <v>39</v>
      </c>
      <c r="B9" s="1" t="s">
        <v>39</v>
      </c>
      <c r="C9" s="1" t="s">
        <v>39</v>
      </c>
      <c r="D9" s="1" t="s">
        <v>39</v>
      </c>
      <c r="E9" s="1" t="s">
        <v>39</v>
      </c>
      <c r="F9" s="1" t="s">
        <v>39</v>
      </c>
      <c r="G9" s="1" t="s">
        <v>39</v>
      </c>
      <c r="H9" s="1" t="s">
        <v>39</v>
      </c>
      <c r="I9" s="1" t="s">
        <v>39</v>
      </c>
      <c r="J9" s="1" t="s">
        <v>39</v>
      </c>
      <c r="K9" s="1" t="s">
        <v>39</v>
      </c>
      <c r="L9" s="1" t="s">
        <v>39</v>
      </c>
      <c r="M9" s="1" t="s">
        <v>39</v>
      </c>
      <c r="N9" s="1" t="s">
        <v>39</v>
      </c>
      <c r="O9" s="1" t="s">
        <v>39</v>
      </c>
    </row>
    <row r="10" spans="1:15" ht="18.399999999999999" customHeight="1" thickBot="1">
      <c r="A10" s="1" t="s">
        <v>39</v>
      </c>
      <c r="B10" s="1" t="s">
        <v>39</v>
      </c>
      <c r="C10" s="1" t="s">
        <v>39</v>
      </c>
      <c r="D10" s="1" t="s">
        <v>39</v>
      </c>
      <c r="E10" s="1" t="s">
        <v>39</v>
      </c>
      <c r="F10" s="1" t="s">
        <v>39</v>
      </c>
      <c r="G10" s="1" t="s">
        <v>39</v>
      </c>
      <c r="H10" s="1" t="s">
        <v>39</v>
      </c>
      <c r="I10" s="1" t="s">
        <v>39</v>
      </c>
      <c r="J10" s="1" t="s">
        <v>39</v>
      </c>
      <c r="K10" s="1" t="s">
        <v>39</v>
      </c>
      <c r="L10" s="1" t="s">
        <v>39</v>
      </c>
      <c r="M10" s="1" t="s">
        <v>39</v>
      </c>
      <c r="N10" s="1" t="s">
        <v>39</v>
      </c>
      <c r="O10" s="1" t="s">
        <v>39</v>
      </c>
    </row>
    <row r="11" spans="1:15" ht="18.399999999999999" customHeight="1" thickBot="1">
      <c r="A11" s="1" t="s">
        <v>39</v>
      </c>
      <c r="B11" s="1" t="s">
        <v>39</v>
      </c>
      <c r="C11" s="1" t="s">
        <v>39</v>
      </c>
      <c r="D11" s="1" t="s">
        <v>39</v>
      </c>
      <c r="E11" s="1" t="s">
        <v>39</v>
      </c>
      <c r="F11" s="1" t="s">
        <v>39</v>
      </c>
      <c r="G11" s="1" t="s">
        <v>39</v>
      </c>
      <c r="H11" s="1" t="s">
        <v>39</v>
      </c>
      <c r="I11" s="1" t="s">
        <v>39</v>
      </c>
      <c r="J11" s="1" t="s">
        <v>39</v>
      </c>
      <c r="K11" s="1" t="s">
        <v>39</v>
      </c>
      <c r="L11" s="1" t="s">
        <v>39</v>
      </c>
      <c r="M11" s="1" t="s">
        <v>39</v>
      </c>
      <c r="N11" s="1" t="s">
        <v>39</v>
      </c>
      <c r="O11" s="1" t="s">
        <v>39</v>
      </c>
    </row>
    <row r="12" spans="1:15" ht="18.399999999999999" customHeight="1" thickBot="1">
      <c r="A12" s="1" t="s">
        <v>39</v>
      </c>
      <c r="B12" s="1" t="s">
        <v>39</v>
      </c>
      <c r="C12" s="1" t="s">
        <v>39</v>
      </c>
      <c r="D12" s="1" t="s">
        <v>39</v>
      </c>
      <c r="E12" s="1" t="s">
        <v>39</v>
      </c>
      <c r="F12" s="1" t="s">
        <v>39</v>
      </c>
      <c r="G12" s="1" t="s">
        <v>39</v>
      </c>
      <c r="H12" s="1" t="s">
        <v>39</v>
      </c>
      <c r="I12" s="1" t="s">
        <v>39</v>
      </c>
      <c r="J12" s="1" t="s">
        <v>39</v>
      </c>
      <c r="K12" s="1" t="s">
        <v>39</v>
      </c>
      <c r="L12" s="1" t="s">
        <v>39</v>
      </c>
      <c r="M12" s="1" t="s">
        <v>39</v>
      </c>
      <c r="N12" s="1" t="s">
        <v>39</v>
      </c>
      <c r="O12" s="1" t="s">
        <v>39</v>
      </c>
    </row>
    <row r="13" spans="1:15" ht="18.399999999999999" customHeight="1" thickBot="1">
      <c r="A13" s="1" t="s">
        <v>39</v>
      </c>
      <c r="B13" s="1" t="s">
        <v>39</v>
      </c>
      <c r="C13" s="1" t="s">
        <v>39</v>
      </c>
      <c r="D13" s="1" t="s">
        <v>39</v>
      </c>
      <c r="E13" s="1" t="s">
        <v>39</v>
      </c>
      <c r="F13" s="1" t="s">
        <v>39</v>
      </c>
      <c r="G13" s="1" t="s">
        <v>39</v>
      </c>
      <c r="H13" s="1" t="s">
        <v>39</v>
      </c>
      <c r="I13" s="1" t="s">
        <v>39</v>
      </c>
      <c r="J13" s="1" t="s">
        <v>39</v>
      </c>
      <c r="K13" s="1" t="s">
        <v>39</v>
      </c>
      <c r="L13" s="1" t="s">
        <v>39</v>
      </c>
      <c r="M13" s="1" t="s">
        <v>39</v>
      </c>
      <c r="N13" s="1" t="s">
        <v>39</v>
      </c>
      <c r="O13" s="1" t="s">
        <v>39</v>
      </c>
    </row>
    <row r="14" spans="1:15" ht="18.399999999999999" customHeight="1" thickBot="1">
      <c r="A14" s="1" t="s">
        <v>39</v>
      </c>
      <c r="B14" s="1" t="s">
        <v>39</v>
      </c>
      <c r="C14" s="1" t="s">
        <v>39</v>
      </c>
      <c r="D14" s="1" t="s">
        <v>39</v>
      </c>
      <c r="E14" s="1" t="s">
        <v>39</v>
      </c>
      <c r="F14" s="1" t="s">
        <v>39</v>
      </c>
      <c r="G14" s="1" t="s">
        <v>39</v>
      </c>
      <c r="H14" s="1" t="s">
        <v>39</v>
      </c>
      <c r="I14" s="1" t="s">
        <v>39</v>
      </c>
      <c r="J14" s="1" t="s">
        <v>39</v>
      </c>
      <c r="K14" s="1" t="s">
        <v>39</v>
      </c>
      <c r="L14" s="1" t="s">
        <v>39</v>
      </c>
      <c r="M14" s="1" t="s">
        <v>39</v>
      </c>
      <c r="N14" s="1" t="s">
        <v>39</v>
      </c>
      <c r="O14" s="1" t="s">
        <v>39</v>
      </c>
    </row>
    <row r="15" spans="1:15" ht="18.399999999999999" customHeight="1" thickBot="1">
      <c r="A15" s="1" t="s">
        <v>39</v>
      </c>
      <c r="B15" s="1" t="s">
        <v>39</v>
      </c>
      <c r="C15" s="1" t="s">
        <v>39</v>
      </c>
      <c r="D15" s="1" t="s">
        <v>39</v>
      </c>
      <c r="E15" s="1" t="s">
        <v>39</v>
      </c>
      <c r="F15" s="1" t="s">
        <v>39</v>
      </c>
      <c r="G15" s="1" t="s">
        <v>39</v>
      </c>
      <c r="H15" s="1" t="s">
        <v>39</v>
      </c>
      <c r="I15" s="1" t="s">
        <v>39</v>
      </c>
      <c r="J15" s="1" t="s">
        <v>39</v>
      </c>
      <c r="K15" s="1" t="s">
        <v>39</v>
      </c>
      <c r="L15" s="1" t="s">
        <v>39</v>
      </c>
      <c r="M15" s="1" t="s">
        <v>39</v>
      </c>
      <c r="N15" s="1" t="s">
        <v>39</v>
      </c>
      <c r="O15" s="1" t="s">
        <v>39</v>
      </c>
    </row>
    <row r="16" spans="1:15" ht="18.399999999999999" customHeight="1" thickBot="1">
      <c r="A16" s="1" t="s">
        <v>40</v>
      </c>
      <c r="B16" s="1" t="s">
        <v>40</v>
      </c>
      <c r="C16" s="1" t="s">
        <v>40</v>
      </c>
      <c r="D16" s="1" t="s">
        <v>40</v>
      </c>
      <c r="E16" s="1" t="s">
        <v>40</v>
      </c>
      <c r="F16" s="1" t="s">
        <v>40</v>
      </c>
      <c r="G16" s="1" t="s">
        <v>40</v>
      </c>
      <c r="H16" s="1" t="s">
        <v>40</v>
      </c>
      <c r="I16" s="1" t="s">
        <v>40</v>
      </c>
      <c r="J16" s="1" t="s">
        <v>40</v>
      </c>
      <c r="K16" s="1" t="s">
        <v>40</v>
      </c>
      <c r="L16" s="1" t="s">
        <v>40</v>
      </c>
      <c r="M16" s="1" t="s">
        <v>40</v>
      </c>
      <c r="N16" s="1" t="s">
        <v>40</v>
      </c>
      <c r="O16" s="1" t="s">
        <v>40</v>
      </c>
    </row>
    <row r="17" spans="1:15" ht="18.399999999999999" customHeight="1" thickBot="1">
      <c r="A17" s="1" t="s">
        <v>40</v>
      </c>
      <c r="B17" s="1" t="s">
        <v>40</v>
      </c>
      <c r="C17" s="1" t="s">
        <v>40</v>
      </c>
      <c r="D17" s="1" t="s">
        <v>40</v>
      </c>
      <c r="E17" s="1" t="s">
        <v>40</v>
      </c>
      <c r="F17" s="1" t="s">
        <v>40</v>
      </c>
      <c r="G17" s="1" t="s">
        <v>40</v>
      </c>
      <c r="H17" s="1" t="s">
        <v>40</v>
      </c>
      <c r="I17" s="1" t="s">
        <v>40</v>
      </c>
      <c r="J17" s="1" t="s">
        <v>40</v>
      </c>
      <c r="K17" s="1" t="s">
        <v>40</v>
      </c>
      <c r="L17" s="1" t="s">
        <v>40</v>
      </c>
      <c r="M17" s="1" t="s">
        <v>40</v>
      </c>
      <c r="N17" s="1" t="s">
        <v>40</v>
      </c>
      <c r="O17" s="1" t="s">
        <v>40</v>
      </c>
    </row>
    <row r="18" spans="1:15" ht="18.399999999999999" customHeight="1" thickBot="1">
      <c r="A18" s="1" t="s">
        <v>40</v>
      </c>
      <c r="B18" s="1" t="s">
        <v>40</v>
      </c>
      <c r="C18" s="1" t="s">
        <v>40</v>
      </c>
      <c r="D18" s="1" t="s">
        <v>40</v>
      </c>
      <c r="E18" s="1" t="s">
        <v>40</v>
      </c>
      <c r="F18" s="1" t="s">
        <v>40</v>
      </c>
      <c r="G18" s="1" t="s">
        <v>40</v>
      </c>
      <c r="H18" s="1" t="s">
        <v>40</v>
      </c>
      <c r="I18" s="1" t="s">
        <v>40</v>
      </c>
      <c r="J18" s="1" t="s">
        <v>40</v>
      </c>
      <c r="K18" s="1" t="s">
        <v>40</v>
      </c>
      <c r="L18" s="1" t="s">
        <v>40</v>
      </c>
      <c r="M18" s="1" t="s">
        <v>40</v>
      </c>
      <c r="N18" s="1" t="s">
        <v>40</v>
      </c>
      <c r="O18" s="1" t="s">
        <v>40</v>
      </c>
    </row>
    <row r="19" spans="1:15" ht="18.399999999999999" customHeight="1" thickBot="1">
      <c r="A19" s="1" t="s">
        <v>40</v>
      </c>
      <c r="B19" s="1" t="s">
        <v>40</v>
      </c>
      <c r="C19" s="1" t="s">
        <v>40</v>
      </c>
      <c r="D19" s="1" t="s">
        <v>40</v>
      </c>
      <c r="E19" s="1" t="s">
        <v>40</v>
      </c>
      <c r="F19" s="1" t="s">
        <v>40</v>
      </c>
      <c r="G19" s="1" t="s">
        <v>40</v>
      </c>
      <c r="H19" s="1" t="s">
        <v>40</v>
      </c>
      <c r="I19" s="1" t="s">
        <v>40</v>
      </c>
      <c r="J19" s="1" t="s">
        <v>40</v>
      </c>
      <c r="K19" s="1" t="s">
        <v>40</v>
      </c>
      <c r="L19" s="1" t="s">
        <v>40</v>
      </c>
      <c r="M19" s="1" t="s">
        <v>40</v>
      </c>
      <c r="N19" s="1" t="s">
        <v>40</v>
      </c>
      <c r="O19" s="1" t="s">
        <v>40</v>
      </c>
    </row>
    <row r="20" spans="1:15" ht="18.399999999999999" customHeight="1" thickBot="1">
      <c r="A20" s="1" t="s">
        <v>40</v>
      </c>
      <c r="B20" s="1" t="s">
        <v>40</v>
      </c>
      <c r="C20" s="1" t="s">
        <v>40</v>
      </c>
      <c r="D20" s="1" t="s">
        <v>40</v>
      </c>
      <c r="E20" s="1" t="s">
        <v>40</v>
      </c>
      <c r="F20" s="1" t="s">
        <v>40</v>
      </c>
      <c r="G20" s="1" t="s">
        <v>40</v>
      </c>
      <c r="H20" s="1" t="s">
        <v>40</v>
      </c>
      <c r="I20" s="1" t="s">
        <v>40</v>
      </c>
      <c r="J20" s="1" t="s">
        <v>40</v>
      </c>
      <c r="K20" s="1" t="s">
        <v>40</v>
      </c>
      <c r="L20" s="1" t="s">
        <v>40</v>
      </c>
      <c r="M20" s="1" t="s">
        <v>40</v>
      </c>
      <c r="N20" s="1" t="s">
        <v>40</v>
      </c>
      <c r="O20" s="1" t="s">
        <v>40</v>
      </c>
    </row>
    <row r="21" spans="1:15" ht="18.399999999999999" customHeight="1" thickBot="1">
      <c r="A21" s="1" t="s">
        <v>40</v>
      </c>
      <c r="B21" s="1" t="s">
        <v>40</v>
      </c>
      <c r="C21" s="1" t="s">
        <v>40</v>
      </c>
      <c r="D21" s="1" t="s">
        <v>40</v>
      </c>
      <c r="E21" s="1" t="s">
        <v>40</v>
      </c>
      <c r="F21" s="1" t="s">
        <v>40</v>
      </c>
      <c r="G21" s="1" t="s">
        <v>40</v>
      </c>
      <c r="H21" s="1" t="s">
        <v>40</v>
      </c>
      <c r="I21" s="1" t="s">
        <v>40</v>
      </c>
      <c r="J21" s="1" t="s">
        <v>40</v>
      </c>
      <c r="K21" s="1" t="s">
        <v>40</v>
      </c>
      <c r="L21" s="1" t="s">
        <v>40</v>
      </c>
      <c r="M21" s="1" t="s">
        <v>40</v>
      </c>
      <c r="N21" s="1" t="s">
        <v>40</v>
      </c>
      <c r="O21" s="1" t="s">
        <v>40</v>
      </c>
    </row>
    <row r="22" spans="1:15" ht="18.399999999999999" customHeight="1" thickBot="1">
      <c r="A22" s="1" t="s">
        <v>40</v>
      </c>
      <c r="B22" s="1" t="s">
        <v>40</v>
      </c>
      <c r="C22" s="1" t="s">
        <v>40</v>
      </c>
      <c r="D22" s="1" t="s">
        <v>40</v>
      </c>
      <c r="E22" s="1" t="s">
        <v>40</v>
      </c>
      <c r="F22" s="1" t="s">
        <v>40</v>
      </c>
      <c r="G22" s="1" t="s">
        <v>40</v>
      </c>
      <c r="H22" s="1" t="s">
        <v>40</v>
      </c>
      <c r="I22" s="1" t="s">
        <v>40</v>
      </c>
      <c r="J22" s="1" t="s">
        <v>40</v>
      </c>
      <c r="K22" s="1" t="s">
        <v>40</v>
      </c>
      <c r="L22" s="1" t="s">
        <v>40</v>
      </c>
      <c r="M22" s="1" t="s">
        <v>40</v>
      </c>
      <c r="N22" s="1" t="s">
        <v>40</v>
      </c>
      <c r="O22" s="1" t="s">
        <v>40</v>
      </c>
    </row>
    <row r="23" spans="1:15" ht="18.399999999999999" customHeight="1" thickBot="1">
      <c r="A23" s="1" t="s">
        <v>40</v>
      </c>
      <c r="B23" s="1" t="s">
        <v>40</v>
      </c>
      <c r="C23" s="1" t="s">
        <v>40</v>
      </c>
      <c r="D23" s="1" t="s">
        <v>40</v>
      </c>
      <c r="E23" s="1" t="s">
        <v>40</v>
      </c>
      <c r="F23" s="1" t="s">
        <v>40</v>
      </c>
      <c r="G23" s="1" t="s">
        <v>40</v>
      </c>
      <c r="H23" s="1" t="s">
        <v>40</v>
      </c>
      <c r="I23" s="1" t="s">
        <v>40</v>
      </c>
      <c r="J23" s="1" t="s">
        <v>40</v>
      </c>
      <c r="K23" s="1" t="s">
        <v>40</v>
      </c>
      <c r="L23" s="1" t="s">
        <v>40</v>
      </c>
      <c r="M23" s="1" t="s">
        <v>40</v>
      </c>
      <c r="N23" s="1" t="s">
        <v>40</v>
      </c>
      <c r="O23" s="1" t="s">
        <v>40</v>
      </c>
    </row>
    <row r="24" spans="1:15" ht="18.399999999999999" customHeight="1" thickBot="1">
      <c r="A24" s="1" t="s">
        <v>40</v>
      </c>
      <c r="B24" s="1" t="s">
        <v>40</v>
      </c>
      <c r="C24" s="1" t="s">
        <v>40</v>
      </c>
      <c r="D24" s="1" t="s">
        <v>40</v>
      </c>
      <c r="E24" s="1" t="s">
        <v>40</v>
      </c>
      <c r="F24" s="1" t="s">
        <v>40</v>
      </c>
      <c r="G24" s="1" t="s">
        <v>40</v>
      </c>
      <c r="H24" s="1" t="s">
        <v>40</v>
      </c>
      <c r="I24" s="1" t="s">
        <v>40</v>
      </c>
      <c r="J24" s="1" t="s">
        <v>40</v>
      </c>
      <c r="K24" s="1" t="s">
        <v>40</v>
      </c>
      <c r="L24" s="1" t="s">
        <v>40</v>
      </c>
      <c r="M24" s="1" t="s">
        <v>40</v>
      </c>
      <c r="N24" s="1" t="s">
        <v>40</v>
      </c>
      <c r="O24" s="1" t="s">
        <v>40</v>
      </c>
    </row>
    <row r="25" spans="1:15" ht="18.399999999999999" customHeight="1" thickBot="1">
      <c r="A25" s="1" t="s">
        <v>40</v>
      </c>
      <c r="B25" s="1" t="s">
        <v>40</v>
      </c>
      <c r="C25" s="1" t="s">
        <v>40</v>
      </c>
      <c r="D25" s="1" t="s">
        <v>40</v>
      </c>
      <c r="E25" s="1" t="s">
        <v>40</v>
      </c>
      <c r="F25" s="1" t="s">
        <v>40</v>
      </c>
      <c r="G25" s="1" t="s">
        <v>40</v>
      </c>
      <c r="H25" s="1" t="s">
        <v>40</v>
      </c>
      <c r="I25" s="1" t="s">
        <v>40</v>
      </c>
      <c r="J25" s="1" t="s">
        <v>40</v>
      </c>
      <c r="K25" s="1" t="s">
        <v>40</v>
      </c>
      <c r="L25" s="1" t="s">
        <v>40</v>
      </c>
      <c r="M25" s="1" t="s">
        <v>40</v>
      </c>
      <c r="N25" s="1" t="s">
        <v>40</v>
      </c>
      <c r="O25" s="1" t="s">
        <v>40</v>
      </c>
    </row>
    <row r="26" spans="1:15" ht="18.399999999999999" customHeight="1" thickBot="1">
      <c r="A26" s="1" t="s">
        <v>40</v>
      </c>
      <c r="B26" s="1" t="s">
        <v>40</v>
      </c>
      <c r="C26" s="1" t="s">
        <v>40</v>
      </c>
      <c r="D26" s="1" t="s">
        <v>40</v>
      </c>
      <c r="E26" s="1" t="s">
        <v>40</v>
      </c>
      <c r="F26" s="1" t="s">
        <v>40</v>
      </c>
      <c r="G26" s="1" t="s">
        <v>40</v>
      </c>
      <c r="H26" s="1" t="s">
        <v>40</v>
      </c>
      <c r="I26" s="1" t="s">
        <v>40</v>
      </c>
      <c r="J26" s="1" t="s">
        <v>40</v>
      </c>
      <c r="K26" s="1" t="s">
        <v>40</v>
      </c>
      <c r="L26" s="1" t="s">
        <v>40</v>
      </c>
      <c r="M26" s="1" t="s">
        <v>40</v>
      </c>
      <c r="N26" s="1" t="s">
        <v>40</v>
      </c>
      <c r="O26" s="1" t="s">
        <v>40</v>
      </c>
    </row>
    <row r="27" spans="1:15" ht="18.399999999999999" customHeight="1" thickBot="1">
      <c r="A27" s="1" t="s">
        <v>40</v>
      </c>
      <c r="B27" s="1" t="s">
        <v>40</v>
      </c>
      <c r="C27" s="1" t="s">
        <v>40</v>
      </c>
      <c r="D27" s="1" t="s">
        <v>40</v>
      </c>
      <c r="E27" s="1" t="s">
        <v>40</v>
      </c>
      <c r="F27" s="1" t="s">
        <v>40</v>
      </c>
      <c r="G27" s="1" t="s">
        <v>40</v>
      </c>
      <c r="H27" s="1" t="s">
        <v>40</v>
      </c>
      <c r="I27" s="1" t="s">
        <v>40</v>
      </c>
      <c r="J27" s="1" t="s">
        <v>40</v>
      </c>
      <c r="K27" s="1" t="s">
        <v>40</v>
      </c>
      <c r="L27" s="1" t="s">
        <v>40</v>
      </c>
      <c r="M27" s="1" t="s">
        <v>40</v>
      </c>
      <c r="N27" s="1" t="s">
        <v>40</v>
      </c>
      <c r="O27" s="1" t="s">
        <v>40</v>
      </c>
    </row>
    <row r="28" spans="1:15" ht="18.399999999999999" customHeight="1" thickBot="1">
      <c r="A28" s="1" t="s">
        <v>40</v>
      </c>
      <c r="B28" s="1" t="s">
        <v>40</v>
      </c>
      <c r="C28" s="1" t="s">
        <v>40</v>
      </c>
      <c r="D28" s="1" t="s">
        <v>40</v>
      </c>
      <c r="E28" s="1" t="s">
        <v>40</v>
      </c>
      <c r="F28" s="1" t="s">
        <v>40</v>
      </c>
      <c r="G28" s="1" t="s">
        <v>40</v>
      </c>
      <c r="H28" s="1" t="s">
        <v>40</v>
      </c>
      <c r="I28" s="1" t="s">
        <v>40</v>
      </c>
      <c r="J28" s="1" t="s">
        <v>40</v>
      </c>
      <c r="K28" s="1" t="s">
        <v>40</v>
      </c>
      <c r="L28" s="1" t="s">
        <v>40</v>
      </c>
      <c r="M28" s="1" t="s">
        <v>40</v>
      </c>
      <c r="N28" s="1" t="s">
        <v>40</v>
      </c>
      <c r="O28" s="1" t="s">
        <v>40</v>
      </c>
    </row>
    <row r="29" spans="1:15" ht="18.399999999999999" customHeight="1" thickBot="1">
      <c r="A29" s="1" t="s">
        <v>40</v>
      </c>
      <c r="B29" s="1" t="s">
        <v>40</v>
      </c>
      <c r="C29" s="1" t="s">
        <v>40</v>
      </c>
      <c r="D29" s="1" t="s">
        <v>40</v>
      </c>
      <c r="E29" s="1" t="s">
        <v>40</v>
      </c>
      <c r="F29" s="1" t="s">
        <v>40</v>
      </c>
      <c r="G29" s="1" t="s">
        <v>40</v>
      </c>
      <c r="H29" s="1" t="s">
        <v>40</v>
      </c>
      <c r="I29" s="1" t="s">
        <v>40</v>
      </c>
      <c r="J29" s="1" t="s">
        <v>40</v>
      </c>
      <c r="K29" s="1" t="s">
        <v>40</v>
      </c>
      <c r="L29" s="1" t="s">
        <v>40</v>
      </c>
      <c r="M29" s="1" t="s">
        <v>40</v>
      </c>
      <c r="N29" s="1" t="s">
        <v>40</v>
      </c>
      <c r="O29" s="1" t="s">
        <v>40</v>
      </c>
    </row>
    <row r="30" spans="1:15" ht="18.399999999999999" customHeight="1" thickBot="1">
      <c r="A30" s="1" t="s">
        <v>40</v>
      </c>
      <c r="B30" s="1" t="s">
        <v>40</v>
      </c>
      <c r="C30" s="1" t="s">
        <v>40</v>
      </c>
      <c r="D30" s="1" t="s">
        <v>40</v>
      </c>
      <c r="E30" s="1" t="s">
        <v>40</v>
      </c>
      <c r="F30" s="1" t="s">
        <v>40</v>
      </c>
      <c r="G30" s="1" t="s">
        <v>40</v>
      </c>
      <c r="H30" s="1" t="s">
        <v>40</v>
      </c>
      <c r="I30" s="1" t="s">
        <v>40</v>
      </c>
      <c r="J30" s="1" t="s">
        <v>40</v>
      </c>
      <c r="K30" s="1" t="s">
        <v>40</v>
      </c>
      <c r="L30" s="1" t="s">
        <v>40</v>
      </c>
      <c r="M30" s="1" t="s">
        <v>40</v>
      </c>
      <c r="N30" s="1" t="s">
        <v>40</v>
      </c>
      <c r="O30" s="1" t="s">
        <v>40</v>
      </c>
    </row>
    <row r="31" spans="1:15" ht="18.399999999999999" customHeight="1">
      <c r="A31" s="1" t="s">
        <v>40</v>
      </c>
      <c r="B31" s="1" t="s">
        <v>40</v>
      </c>
      <c r="C31" s="1" t="s">
        <v>40</v>
      </c>
      <c r="D31" s="1" t="s">
        <v>40</v>
      </c>
      <c r="E31" s="1" t="s">
        <v>40</v>
      </c>
      <c r="F31" s="1" t="s">
        <v>40</v>
      </c>
      <c r="G31" s="1" t="s">
        <v>40</v>
      </c>
      <c r="H31" s="1" t="s">
        <v>40</v>
      </c>
      <c r="I31" s="1" t="s">
        <v>40</v>
      </c>
      <c r="J31" s="1" t="s">
        <v>40</v>
      </c>
      <c r="K31" s="1" t="s">
        <v>40</v>
      </c>
      <c r="L31" s="1" t="s">
        <v>40</v>
      </c>
      <c r="M31" s="1" t="s">
        <v>40</v>
      </c>
      <c r="N31" s="1" t="s">
        <v>40</v>
      </c>
      <c r="O31" s="1" t="s">
        <v>40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ABA5-7630-4DFB-97D9-2D56BEBD2510}">
  <dimension ref="A1:O38"/>
  <sheetViews>
    <sheetView zoomScale="70" zoomScaleNormal="70" zoomScalePageLayoutView="110" workbookViewId="0"/>
  </sheetViews>
  <sheetFormatPr defaultColWidth="8.6328125" defaultRowHeight="13"/>
  <cols>
    <col min="1" max="15" width="12.6328125" style="25" customWidth="1"/>
    <col min="16" max="16" width="8.90625" style="25" customWidth="1"/>
    <col min="17" max="34" width="6.36328125" style="25" customWidth="1"/>
    <col min="35" max="16384" width="8.6328125" style="25"/>
  </cols>
  <sheetData>
    <row r="1" spans="1:15" ht="25" customHeight="1" thickBot="1">
      <c r="A1" s="24" t="str">
        <f>VLOOKUP(Plot!A1, GPS!$A$1:$C$26,3)</f>
        <v xml:space="preserve"> 40°08.658' N, 79°16.578' W </v>
      </c>
      <c r="B1" s="24" t="str">
        <f>VLOOKUP(Plot!B1, GPS!$A$1:$C$26,3)</f>
        <v xml:space="preserve"> 40°08.698' N, 79°16.412' W </v>
      </c>
      <c r="C1" s="24" t="e">
        <f>VLOOKUP(Plot!C1, GPS!$A$1:$C$26,3)</f>
        <v>#N/A</v>
      </c>
      <c r="D1" s="24" t="str">
        <f>VLOOKUP(Plot!D1, GPS!$A$1:$C$26,3)</f>
        <v xml:space="preserve"> 40°08.658' N, 79°16.578' W </v>
      </c>
      <c r="E1" s="24" t="str">
        <f>VLOOKUP(Plot!E1, GPS!$A$1:$C$26,3)</f>
        <v xml:space="preserve"> 40°08.698' N, 79°16.412' W </v>
      </c>
      <c r="F1" s="24" t="str">
        <f>VLOOKUP(Plot!F1, GPS!$A$1:$C$26,3)</f>
        <v xml:space="preserve"> 40°08.615' N, 79°16.518' W </v>
      </c>
      <c r="G1" s="24" t="str">
        <f>VLOOKUP(Plot!G1, GPS!$A$1:$C$26,3)</f>
        <v xml:space="preserve"> 40°08.723' N, 79°16.447' W </v>
      </c>
      <c r="H1" s="24" t="str">
        <f>VLOOKUP(Plot!H1, GPS!$A$1:$C$26,3)</f>
        <v xml:space="preserve"> 40°08.723' N, 79°16.447' W </v>
      </c>
      <c r="I1" s="24" t="str">
        <f>VLOOKUP(Plot!I1, GPS!$A$1:$C$26,3)</f>
        <v xml:space="preserve"> 40°08.643' N, 79°16.549' W </v>
      </c>
      <c r="J1" s="24" t="str">
        <f>VLOOKUP(Plot!J1, GPS!$A$1:$C$26,3)</f>
        <v xml:space="preserve"> 40°08.658' N, 79°16.578' W </v>
      </c>
      <c r="K1" s="24" t="e">
        <f>VLOOKUP(Plot!K1, GPS!$A$1:$C$26,3)</f>
        <v>#N/A</v>
      </c>
      <c r="L1" s="24" t="e">
        <f>VLOOKUP(Plot!L1, GPS!$A$1:$C$26,3)</f>
        <v>#N/A</v>
      </c>
      <c r="M1" s="24" t="e">
        <f>VLOOKUP(Plot!M1, GPS!$A$1:$C$26,3)</f>
        <v>#N/A</v>
      </c>
      <c r="N1" s="24" t="e">
        <f>VLOOKUP(Plot!N1, GPS!$A$1:$C$26,3)</f>
        <v>#N/A</v>
      </c>
      <c r="O1" s="24" t="e">
        <f>VLOOKUP(Plot!O1, GPS!$A$1:$C$26,3)</f>
        <v>#N/A</v>
      </c>
    </row>
    <row r="2" spans="1:15" ht="25" customHeight="1" thickBot="1">
      <c r="A2" s="24" t="str">
        <f>VLOOKUP(Plot!A2, GPS!$A$1:$C$26,3)</f>
        <v xml:space="preserve"> 40°08.505' N, 79°16.717' W </v>
      </c>
      <c r="B2" s="24" t="str">
        <f>VLOOKUP(Plot!B2, GPS!$A$1:$C$26,3)</f>
        <v xml:space="preserve"> 40°08.570' N, 79°16.824' W </v>
      </c>
      <c r="C2" s="24" t="str">
        <f>VLOOKUP(Plot!C2, GPS!$A$1:$C$26,3)</f>
        <v xml:space="preserve"> 40°08.615' N, 79°16.518' W </v>
      </c>
      <c r="D2" s="24" t="str">
        <f>VLOOKUP(Plot!D2, GPS!$A$1:$C$26,3)</f>
        <v xml:space="preserve"> 40°08.698' N, 79°16.412' W </v>
      </c>
      <c r="E2" s="24" t="str">
        <f>VLOOKUP(Plot!E2, GPS!$A$1:$C$26,3)</f>
        <v xml:space="preserve"> 40°08.633' N, 79°16.727' W </v>
      </c>
      <c r="F2" s="24" t="str">
        <f>VLOOKUP(Plot!F2, GPS!$A$1:$C$26,3)</f>
        <v xml:space="preserve"> 40°08.647' N, 79°16.769' W </v>
      </c>
      <c r="G2" s="24" t="str">
        <f>VLOOKUP(Plot!G2, GPS!$A$1:$C$26,3)</f>
        <v xml:space="preserve"> 40°08.509' N, 79°16.771' W </v>
      </c>
      <c r="H2" s="24" t="str">
        <f>VLOOKUP(Plot!H2, GPS!$A$1:$C$26,3)</f>
        <v xml:space="preserve"> 40°08.677' N, 79°16.607' W </v>
      </c>
      <c r="I2" s="24" t="str">
        <f>VLOOKUP(Plot!I2, GPS!$A$1:$C$26,3)</f>
        <v xml:space="preserve"> 40°08.682' N, 79°16.495' W </v>
      </c>
      <c r="J2" s="24" t="str">
        <f>VLOOKUP(Plot!J2, GPS!$A$1:$C$26,3)</f>
        <v xml:space="preserve"> 40°08.512' N, 79°16.799' W </v>
      </c>
      <c r="K2" s="24" t="e">
        <f>VLOOKUP(Plot!K2, GPS!$A$1:$C$26,3)</f>
        <v>#N/A</v>
      </c>
      <c r="L2" s="24" t="e">
        <f>VLOOKUP(Plot!L2, GPS!$A$1:$C$26,3)</f>
        <v>#N/A</v>
      </c>
      <c r="M2" s="24" t="e">
        <f>VLOOKUP(Plot!M2, GPS!$A$1:$C$26,3)</f>
        <v>#N/A</v>
      </c>
      <c r="N2" s="24" t="e">
        <f>VLOOKUP(Plot!N2, GPS!$A$1:$C$26,3)</f>
        <v>#N/A</v>
      </c>
      <c r="O2" s="24" t="e">
        <f>VLOOKUP(Plot!O2, GPS!$A$1:$C$26,3)</f>
        <v>#N/A</v>
      </c>
    </row>
    <row r="3" spans="1:15" ht="25" customHeight="1" thickBot="1">
      <c r="A3" s="24" t="str">
        <f>VLOOKUP(Plot!A3, GPS!$A$1:$C$26,3)</f>
        <v xml:space="preserve"> 40°08.512' N, 79°16.799' W </v>
      </c>
      <c r="B3" s="24" t="str">
        <f>VLOOKUP(Plot!B3, GPS!$A$1:$C$26,3)</f>
        <v xml:space="preserve"> 40°08.512' N, 79°16.799' W </v>
      </c>
      <c r="C3" s="24" t="str">
        <f>VLOOKUP(Plot!C3, GPS!$A$1:$C$26,3)</f>
        <v xml:space="preserve"> 40°08.643' N, 79°16.549' W </v>
      </c>
      <c r="D3" s="24" t="str">
        <f>VLOOKUP(Plot!D3, GPS!$A$1:$C$26,3)</f>
        <v xml:space="preserve"> 40°08.779' N, 79°16.498' W </v>
      </c>
      <c r="E3" s="24" t="e">
        <f>VLOOKUP(Plot!E3, GPS!$A$1:$C$26,3)</f>
        <v>#N/A</v>
      </c>
      <c r="F3" s="24" t="e">
        <f>VLOOKUP(Plot!F3, GPS!$A$1:$C$26,3)</f>
        <v>#N/A</v>
      </c>
      <c r="G3" s="24" t="str">
        <f>VLOOKUP(Plot!G3, GPS!$A$1:$C$26,3)</f>
        <v xml:space="preserve"> 40°08.560' N, 79°16.734' W </v>
      </c>
      <c r="H3" s="24" t="str">
        <f>VLOOKUP(Plot!H3, GPS!$A$1:$C$26,3)</f>
        <v xml:space="preserve"> 40°08.682' N, 79°16.495' W </v>
      </c>
      <c r="I3" s="24" t="str">
        <f>VLOOKUP(Plot!I3, GPS!$A$1:$C$26,3)</f>
        <v xml:space="preserve"> 40°08.552' N, 79°16.680' W </v>
      </c>
      <c r="J3" s="24" t="str">
        <f>VLOOKUP(Plot!J3, GPS!$A$1:$C$26,3)</f>
        <v xml:space="preserve"> 40°08.682' N, 79°16.495' W </v>
      </c>
      <c r="K3" s="24" t="e">
        <f>VLOOKUP(Plot!K3, GPS!$A$1:$C$26,3)</f>
        <v>#N/A</v>
      </c>
      <c r="L3" s="24" t="e">
        <f>VLOOKUP(Plot!L3, GPS!$A$1:$C$26,3)</f>
        <v>#N/A</v>
      </c>
      <c r="M3" s="24" t="e">
        <f>VLOOKUP(Plot!M3, GPS!$A$1:$C$26,3)</f>
        <v>#N/A</v>
      </c>
      <c r="N3" s="24" t="e">
        <f>VLOOKUP(Plot!N3, GPS!$A$1:$C$26,3)</f>
        <v>#N/A</v>
      </c>
      <c r="O3" s="24" t="e">
        <f>VLOOKUP(Plot!O3, GPS!$A$1:$C$26,3)</f>
        <v>#N/A</v>
      </c>
    </row>
    <row r="4" spans="1:15" ht="25" customHeight="1" thickBot="1">
      <c r="A4" s="24" t="str">
        <f>VLOOKUP(Plot!A4, GPS!$A$1:$C$26,3)</f>
        <v xml:space="preserve"> 40°08.509' N, 79°16.771' W </v>
      </c>
      <c r="B4" s="24" t="str">
        <f>VLOOKUP(Plot!B4, GPS!$A$1:$C$26,3)</f>
        <v xml:space="preserve"> 40°08.512' N, 79°16.799' W </v>
      </c>
      <c r="C4" s="24" t="str">
        <f>VLOOKUP(Plot!C4, GPS!$A$1:$C$26,3)</f>
        <v xml:space="preserve"> 40°08.512' N, 79°16.799' W </v>
      </c>
      <c r="D4" s="24" t="str">
        <f>VLOOKUP(Plot!D4, GPS!$A$1:$C$26,3)</f>
        <v xml:space="preserve"> 40°08.779' N, 79°16.498' W </v>
      </c>
      <c r="E4" s="24" t="e">
        <f>VLOOKUP(Plot!E4, GPS!$A$1:$C$26,3)</f>
        <v>#N/A</v>
      </c>
      <c r="F4" s="24" t="e">
        <f>VLOOKUP(Plot!F4, GPS!$A$1:$C$26,3)</f>
        <v>#N/A</v>
      </c>
      <c r="G4" s="24" t="str">
        <f>VLOOKUP(Plot!G4, GPS!$A$1:$C$26,3)</f>
        <v xml:space="preserve"> 40°08.742' N, 79°16.469' W </v>
      </c>
      <c r="H4" s="24" t="str">
        <f>VLOOKUP(Plot!H4, GPS!$A$1:$C$26,3)</f>
        <v xml:space="preserve"> 40°08.698' N, 79°16.412' W </v>
      </c>
      <c r="I4" s="24" t="str">
        <f>VLOOKUP(Plot!I4, GPS!$A$1:$C$26,3)</f>
        <v xml:space="preserve"> 40°08.698' N, 79°16.412' W </v>
      </c>
      <c r="J4" s="24" t="str">
        <f>VLOOKUP(Plot!J4, GPS!$A$1:$C$26,3)</f>
        <v xml:space="preserve"> 40°08.512' N, 79°16.799' W </v>
      </c>
      <c r="K4" s="24" t="e">
        <f>VLOOKUP(Plot!K4, GPS!$A$1:$C$26,3)</f>
        <v>#N/A</v>
      </c>
      <c r="L4" s="24" t="e">
        <f>VLOOKUP(Plot!L4, GPS!$A$1:$C$26,3)</f>
        <v>#N/A</v>
      </c>
      <c r="M4" s="24" t="e">
        <f>VLOOKUP(Plot!M4, GPS!$A$1:$C$26,3)</f>
        <v>#N/A</v>
      </c>
      <c r="N4" s="24" t="e">
        <f>VLOOKUP(Plot!N4, GPS!$A$1:$C$26,3)</f>
        <v>#N/A</v>
      </c>
      <c r="O4" s="24" t="e">
        <f>VLOOKUP(Plot!O4, GPS!$A$1:$C$26,3)</f>
        <v>#N/A</v>
      </c>
    </row>
    <row r="5" spans="1:15" ht="25" customHeight="1" thickBot="1">
      <c r="A5" s="24" t="str">
        <f>VLOOKUP(Plot!A5, GPS!$A$1:$C$26,3)</f>
        <v xml:space="preserve"> 40°08.677' N, 79°16.607' W </v>
      </c>
      <c r="B5" s="24" t="str">
        <f>VLOOKUP(Plot!B5, GPS!$A$1:$C$26,3)</f>
        <v xml:space="preserve"> 40°08.682' N, 79°16.495' W </v>
      </c>
      <c r="C5" s="24" t="e">
        <f>VLOOKUP(Plot!C5, GPS!$A$1:$C$26,3)</f>
        <v>#N/A</v>
      </c>
      <c r="D5" s="24" t="str">
        <f>VLOOKUP(Plot!D5, GPS!$A$1:$C$26,3)</f>
        <v xml:space="preserve"> 40°08.658' N, 79°16.578' W </v>
      </c>
      <c r="E5" s="24" t="e">
        <f>VLOOKUP(Plot!E5, GPS!$A$1:$C$26,3)</f>
        <v>#N/A</v>
      </c>
      <c r="F5" s="24" t="e">
        <f>VLOOKUP(Plot!F5, GPS!$A$1:$C$26,3)</f>
        <v>#N/A</v>
      </c>
      <c r="G5" s="24" t="str">
        <f>VLOOKUP(Plot!G5, GPS!$A$1:$C$26,3)</f>
        <v xml:space="preserve"> 40°08.574' N, 79°16.778' W </v>
      </c>
      <c r="H5" s="24" t="str">
        <f>VLOOKUP(Plot!H5, GPS!$A$1:$C$26,3)</f>
        <v xml:space="preserve"> 40°08.574' N, 79°16.778' W </v>
      </c>
      <c r="I5" s="24" t="str">
        <f>VLOOKUP(Plot!I5, GPS!$A$1:$C$26,3)</f>
        <v xml:space="preserve"> 40°08.570' N, 79°16.824' W </v>
      </c>
      <c r="J5" s="24" t="str">
        <f>VLOOKUP(Plot!J5, GPS!$A$1:$C$26,3)</f>
        <v xml:space="preserve"> 40°08.560' N, 79°16.734' W </v>
      </c>
      <c r="K5" s="24" t="e">
        <f>VLOOKUP(Plot!K5, GPS!$A$1:$C$26,3)</f>
        <v>#N/A</v>
      </c>
      <c r="L5" s="24" t="e">
        <f>VLOOKUP(Plot!L5, GPS!$A$1:$C$26,3)</f>
        <v>#N/A</v>
      </c>
      <c r="M5" s="24" t="e">
        <f>VLOOKUP(Plot!M5, GPS!$A$1:$C$26,3)</f>
        <v>#N/A</v>
      </c>
      <c r="N5" s="24" t="e">
        <f>VLOOKUP(Plot!N5, GPS!$A$1:$C$26,3)</f>
        <v>#N/A</v>
      </c>
      <c r="O5" s="24" t="e">
        <f>VLOOKUP(Plot!O5, GPS!$A$1:$C$26,3)</f>
        <v>#N/A</v>
      </c>
    </row>
    <row r="6" spans="1:15" ht="25" customHeight="1" thickBot="1">
      <c r="A6" s="24" t="str">
        <f>VLOOKUP(Plot!A6, GPS!$A$1:$C$26,3)</f>
        <v xml:space="preserve"> 40°08.742' N, 79°16.469' W </v>
      </c>
      <c r="B6" s="24" t="str">
        <f>VLOOKUP(Plot!B6, GPS!$A$1:$C$26,3)</f>
        <v xml:space="preserve"> 40°08.633' N, 79°16.727' W </v>
      </c>
      <c r="C6" s="24" t="str">
        <f>VLOOKUP(Plot!C6, GPS!$A$1:$C$26,3)</f>
        <v xml:space="preserve"> 40°08.560' N, 79°16.734' W </v>
      </c>
      <c r="D6" s="24" t="str">
        <f>VLOOKUP(Plot!D6, GPS!$A$1:$C$26,3)</f>
        <v xml:space="preserve"> 40°08.677' N, 79°16.607' W </v>
      </c>
      <c r="E6" s="24" t="e">
        <f>VLOOKUP(Plot!E6, GPS!$A$1:$C$26,3)</f>
        <v>#N/A</v>
      </c>
      <c r="F6" s="24" t="e">
        <f>VLOOKUP(Plot!F6, GPS!$A$1:$C$26,3)</f>
        <v>#N/A</v>
      </c>
      <c r="G6" s="24" t="str">
        <f>VLOOKUP(Plot!G6, GPS!$A$1:$C$26,3)</f>
        <v xml:space="preserve"> 40°08.560' N, 79°16.734' W </v>
      </c>
      <c r="H6" s="24" t="str">
        <f>VLOOKUP(Plot!H6, GPS!$A$1:$C$26,3)</f>
        <v xml:space="preserve"> 40°08.574' N, 79°16.778' W </v>
      </c>
      <c r="I6" s="24" t="str">
        <f>VLOOKUP(Plot!I6, GPS!$A$1:$C$26,3)</f>
        <v xml:space="preserve"> 40°08.647' N, 79°16.769' W </v>
      </c>
      <c r="J6" s="24" t="str">
        <f>VLOOKUP(Plot!J6, GPS!$A$1:$C$26,3)</f>
        <v xml:space="preserve"> 40°08.779' N, 79°16.498' W </v>
      </c>
      <c r="K6" s="24" t="e">
        <f>VLOOKUP(Plot!K6, GPS!$A$1:$C$26,3)</f>
        <v>#N/A</v>
      </c>
      <c r="L6" s="24" t="e">
        <f>VLOOKUP(Plot!L6, GPS!$A$1:$C$26,3)</f>
        <v>#N/A</v>
      </c>
      <c r="M6" s="24" t="e">
        <f>VLOOKUP(Plot!M6, GPS!$A$1:$C$26,3)</f>
        <v>#N/A</v>
      </c>
      <c r="N6" s="24" t="e">
        <f>VLOOKUP(Plot!N6, GPS!$A$1:$C$26,3)</f>
        <v>#N/A</v>
      </c>
      <c r="O6" s="24" t="e">
        <f>VLOOKUP(Plot!O6, GPS!$A$1:$C$26,3)</f>
        <v>#N/A</v>
      </c>
    </row>
    <row r="7" spans="1:15" ht="25" customHeight="1" thickBot="1">
      <c r="A7" s="24" t="str">
        <f>VLOOKUP(Plot!A7, GPS!$A$1:$C$26,3)</f>
        <v xml:space="preserve"> 40°08.505' N, 79°16.717' W </v>
      </c>
      <c r="B7" s="24" t="str">
        <f>VLOOKUP(Plot!B7, GPS!$A$1:$C$26,3)</f>
        <v xml:space="preserve"> 40°08.505' N, 79°16.717' W </v>
      </c>
      <c r="C7" s="24" t="str">
        <f>VLOOKUP(Plot!C7, GPS!$A$1:$C$26,3)</f>
        <v xml:space="preserve"> 40°08.505' N, 79°16.717' W </v>
      </c>
      <c r="D7" s="24" t="str">
        <f>VLOOKUP(Plot!D7, GPS!$A$1:$C$26,3)</f>
        <v xml:space="preserve"> 40°08.643' N, 79°16.549' W </v>
      </c>
      <c r="E7" s="24" t="e">
        <f>VLOOKUP(Plot!E7, GPS!$A$1:$C$26,3)</f>
        <v>#N/A</v>
      </c>
      <c r="F7" s="24" t="e">
        <f>VLOOKUP(Plot!F7, GPS!$A$1:$C$26,3)</f>
        <v>#N/A</v>
      </c>
      <c r="G7" s="24" t="str">
        <f>VLOOKUP(Plot!G7, GPS!$A$1:$C$26,3)</f>
        <v xml:space="preserve"> 40°08.509' N, 79°16.771' W </v>
      </c>
      <c r="H7" s="24" t="str">
        <f>VLOOKUP(Plot!H7, GPS!$A$1:$C$26,3)</f>
        <v xml:space="preserve"> 40°08.658' N, 79°16.465' W </v>
      </c>
      <c r="I7" s="24" t="str">
        <f>VLOOKUP(Plot!I7, GPS!$A$1:$C$26,3)</f>
        <v xml:space="preserve"> 40°08.698' N, 79°16.412' W </v>
      </c>
      <c r="J7" s="24" t="e">
        <f>VLOOKUP(Plot!J7, GPS!$A$1:$C$26,3)</f>
        <v>#N/A</v>
      </c>
      <c r="K7" s="24" t="e">
        <f>VLOOKUP(Plot!K7, GPS!$A$1:$C$26,3)</f>
        <v>#N/A</v>
      </c>
      <c r="L7" s="24" t="e">
        <f>VLOOKUP(Plot!L7, GPS!$A$1:$C$26,3)</f>
        <v>#N/A</v>
      </c>
      <c r="M7" s="24" t="e">
        <f>VLOOKUP(Plot!M7, GPS!$A$1:$C$26,3)</f>
        <v>#N/A</v>
      </c>
      <c r="N7" s="24" t="e">
        <f>VLOOKUP(Plot!N7, GPS!$A$1:$C$26,3)</f>
        <v>#N/A</v>
      </c>
      <c r="O7" s="24" t="e">
        <f>VLOOKUP(Plot!O7, GPS!$A$1:$C$26,3)</f>
        <v>#N/A</v>
      </c>
    </row>
    <row r="8" spans="1:15" ht="25" customHeight="1" thickBot="1">
      <c r="A8" s="24" t="str">
        <f>VLOOKUP(Plot!A8, GPS!$A$1:$C$26,3)</f>
        <v xml:space="preserve"> 40°08.505' N, 79°16.717' W </v>
      </c>
      <c r="B8" s="24" t="str">
        <f>VLOOKUP(Plot!B8, GPS!$A$1:$C$26,3)</f>
        <v xml:space="preserve"> 40°08.742' N, 79°16.469' W </v>
      </c>
      <c r="C8" s="24" t="str">
        <f>VLOOKUP(Plot!C8, GPS!$A$1:$C$26,3)</f>
        <v xml:space="preserve"> 40°08.512' N, 79°16.799' W </v>
      </c>
      <c r="D8" s="24" t="str">
        <f>VLOOKUP(Plot!D8, GPS!$A$1:$C$26,3)</f>
        <v xml:space="preserve"> 40°08.658' N, 79°16.465' W </v>
      </c>
      <c r="E8" s="24" t="e">
        <f>VLOOKUP(Plot!E8, GPS!$A$1:$C$26,3)</f>
        <v>#N/A</v>
      </c>
      <c r="F8" s="24" t="e">
        <f>VLOOKUP(Plot!F8, GPS!$A$1:$C$26,3)</f>
        <v>#N/A</v>
      </c>
      <c r="G8" s="24" t="str">
        <f>VLOOKUP(Plot!G8, GPS!$A$1:$C$26,3)</f>
        <v xml:space="preserve"> 40°08.682' N, 79°16.495' W </v>
      </c>
      <c r="H8" s="24" t="str">
        <f>VLOOKUP(Plot!H8, GPS!$A$1:$C$26,3)</f>
        <v xml:space="preserve"> 40°08.682' N, 79°16.495' W </v>
      </c>
      <c r="I8" s="24" t="str">
        <f>VLOOKUP(Plot!I8, GPS!$A$1:$C$26,3)</f>
        <v xml:space="preserve"> 40°08.509' N, 79°16.771' W </v>
      </c>
      <c r="J8" s="24" t="e">
        <f>VLOOKUP(Plot!J8, GPS!$A$1:$C$26,3)</f>
        <v>#N/A</v>
      </c>
      <c r="K8" s="24" t="e">
        <f>VLOOKUP(Plot!K8, GPS!$A$1:$C$26,3)</f>
        <v>#N/A</v>
      </c>
      <c r="L8" s="24" t="e">
        <f>VLOOKUP(Plot!L8, GPS!$A$1:$C$26,3)</f>
        <v>#N/A</v>
      </c>
      <c r="M8" s="24" t="e">
        <f>VLOOKUP(Plot!M8, GPS!$A$1:$C$26,3)</f>
        <v>#N/A</v>
      </c>
      <c r="N8" s="24" t="e">
        <f>VLOOKUP(Plot!N8, GPS!$A$1:$C$26,3)</f>
        <v>#N/A</v>
      </c>
      <c r="O8" s="24" t="e">
        <f>VLOOKUP(Plot!O8, GPS!$A$1:$C$26,3)</f>
        <v>#N/A</v>
      </c>
    </row>
    <row r="9" spans="1:15" ht="25" customHeight="1" thickBot="1">
      <c r="A9" s="24" t="str">
        <f>VLOOKUP(Plot!A9, GPS!$A$1:$C$26,3)</f>
        <v xml:space="preserve"> 40°08.742' N, 79°16.469' W </v>
      </c>
      <c r="B9" s="24" t="str">
        <f>VLOOKUP(Plot!B9, GPS!$A$1:$C$26,3)</f>
        <v xml:space="preserve"> 40°08.779' N, 79°16.498' W </v>
      </c>
      <c r="C9" s="24" t="str">
        <f>VLOOKUP(Plot!C9, GPS!$A$1:$C$26,3)</f>
        <v xml:space="preserve"> 40°08.740' N, 79°16.555' W </v>
      </c>
      <c r="D9" s="24" t="str">
        <f>VLOOKUP(Plot!D9, GPS!$A$1:$C$26,3)</f>
        <v xml:space="preserve"> 40°08.505' N, 79°16.717' W </v>
      </c>
      <c r="E9" s="24" t="str">
        <f>VLOOKUP(Plot!E9, GPS!$A$1:$C$26,3)</f>
        <v xml:space="preserve"> 40°08.560' N, 79°16.734' W </v>
      </c>
      <c r="F9" s="24" t="str">
        <f>VLOOKUP(Plot!F9, GPS!$A$1:$C$26,3)</f>
        <v xml:space="preserve"> 40°08.742' N, 79°16.469' W </v>
      </c>
      <c r="G9" s="24" t="str">
        <f>VLOOKUP(Plot!G9, GPS!$A$1:$C$26,3)</f>
        <v xml:space="preserve"> 40°08.512' N, 79°16.799' W </v>
      </c>
      <c r="H9" s="24" t="str">
        <f>VLOOKUP(Plot!H9, GPS!$A$1:$C$26,3)</f>
        <v xml:space="preserve"> 40°08.574' N, 79°16.778' W </v>
      </c>
      <c r="I9" s="24" t="str">
        <f>VLOOKUP(Plot!I9, GPS!$A$1:$C$26,3)</f>
        <v xml:space="preserve"> 40°08.512' N, 79°16.799' W </v>
      </c>
      <c r="J9" s="24" t="e">
        <f>VLOOKUP(Plot!J9, GPS!$A$1:$C$26,3)</f>
        <v>#N/A</v>
      </c>
      <c r="K9" s="24" t="e">
        <f>VLOOKUP(Plot!K9, GPS!$A$1:$C$26,3)</f>
        <v>#N/A</v>
      </c>
      <c r="L9" s="24" t="e">
        <f>VLOOKUP(Plot!L9, GPS!$A$1:$C$26,3)</f>
        <v>#N/A</v>
      </c>
      <c r="M9" s="24" t="e">
        <f>VLOOKUP(Plot!M9, GPS!$A$1:$C$26,3)</f>
        <v>#N/A</v>
      </c>
      <c r="N9" s="24" t="e">
        <f>VLOOKUP(Plot!N9, GPS!$A$1:$C$26,3)</f>
        <v>#N/A</v>
      </c>
      <c r="O9" s="24" t="e">
        <f>VLOOKUP(Plot!O9, GPS!$A$1:$C$26,3)</f>
        <v>#N/A</v>
      </c>
    </row>
    <row r="10" spans="1:15" ht="25" customHeight="1" thickBot="1">
      <c r="A10" s="24" t="str">
        <f>VLOOKUP(Plot!A10, GPS!$A$1:$C$26,3)</f>
        <v xml:space="preserve"> 40°08.505' N, 79°16.717' W </v>
      </c>
      <c r="B10" s="24" t="str">
        <f>VLOOKUP(Plot!B10, GPS!$A$1:$C$26,3)</f>
        <v xml:space="preserve"> 40°08.570' N, 79°16.824' W </v>
      </c>
      <c r="C10" s="24" t="str">
        <f>VLOOKUP(Plot!C10, GPS!$A$1:$C$26,3)</f>
        <v xml:space="preserve"> 40°08.723' N, 79°16.447' W </v>
      </c>
      <c r="D10" s="24" t="str">
        <f>VLOOKUP(Plot!D10, GPS!$A$1:$C$26,3)</f>
        <v xml:space="preserve"> 40°08.560' N, 79°16.734' W </v>
      </c>
      <c r="E10" s="24" t="str">
        <f>VLOOKUP(Plot!E10, GPS!$A$1:$C$26,3)</f>
        <v xml:space="preserve"> 40°08.633' N, 79°16.727' W </v>
      </c>
      <c r="F10" s="24" t="str">
        <f>VLOOKUP(Plot!F10, GPS!$A$1:$C$26,3)</f>
        <v xml:space="preserve"> 40°08.740' N, 79°16.555' W </v>
      </c>
      <c r="G10" s="24" t="str">
        <f>VLOOKUP(Plot!G10, GPS!$A$1:$C$26,3)</f>
        <v xml:space="preserve"> 40°08.512' N, 79°16.799' W </v>
      </c>
      <c r="H10" s="24" t="str">
        <f>VLOOKUP(Plot!H10, GPS!$A$1:$C$26,3)</f>
        <v xml:space="preserve"> 40°08.509' N, 79°16.771' W </v>
      </c>
      <c r="I10" s="24" t="str">
        <f>VLOOKUP(Plot!I10, GPS!$A$1:$C$26,3)</f>
        <v xml:space="preserve"> 40°08.512' N, 79°16.799' W </v>
      </c>
      <c r="J10" s="24" t="e">
        <f>VLOOKUP(Plot!J10, GPS!$A$1:$C$26,3)</f>
        <v>#N/A</v>
      </c>
      <c r="K10" s="24" t="e">
        <f>VLOOKUP(Plot!K10, GPS!$A$1:$C$26,3)</f>
        <v>#N/A</v>
      </c>
      <c r="L10" s="24" t="e">
        <f>VLOOKUP(Plot!L10, GPS!$A$1:$C$26,3)</f>
        <v>#N/A</v>
      </c>
      <c r="M10" s="24" t="e">
        <f>VLOOKUP(Plot!M10, GPS!$A$1:$C$26,3)</f>
        <v>#N/A</v>
      </c>
      <c r="N10" s="24" t="e">
        <f>VLOOKUP(Plot!N10, GPS!$A$1:$C$26,3)</f>
        <v>#N/A</v>
      </c>
      <c r="O10" s="24" t="e">
        <f>VLOOKUP(Plot!O10, GPS!$A$1:$C$26,3)</f>
        <v>#N/A</v>
      </c>
    </row>
    <row r="11" spans="1:15" ht="25" customHeight="1" thickBot="1">
      <c r="A11" s="24" t="e">
        <f>VLOOKUP(Plot!A11, GPS!$A$1:$C$26,3)</f>
        <v>#N/A</v>
      </c>
      <c r="B11" s="24" t="e">
        <f>VLOOKUP(Plot!B11, GPS!$A$1:$C$26,3)</f>
        <v>#N/A</v>
      </c>
      <c r="C11" s="24" t="e">
        <f>VLOOKUP(Plot!C11, GPS!$A$1:$C$26,3)</f>
        <v>#N/A</v>
      </c>
      <c r="D11" s="24" t="e">
        <f>VLOOKUP(Plot!D11, GPS!$A$1:$C$26,3)</f>
        <v>#N/A</v>
      </c>
      <c r="E11" s="24" t="e">
        <f>VLOOKUP(Plot!E11, GPS!$A$1:$C$26,3)</f>
        <v>#N/A</v>
      </c>
      <c r="F11" s="24" t="e">
        <f>VLOOKUP(Plot!F11, GPS!$A$1:$C$26,3)</f>
        <v>#N/A</v>
      </c>
      <c r="G11" s="24" t="e">
        <f>VLOOKUP(Plot!G11, GPS!$A$1:$C$26,3)</f>
        <v>#N/A</v>
      </c>
      <c r="H11" s="24" t="e">
        <f>VLOOKUP(Plot!H11, GPS!$A$1:$C$26,3)</f>
        <v>#N/A</v>
      </c>
      <c r="I11" s="24" t="e">
        <f>VLOOKUP(Plot!I11, GPS!$A$1:$C$26,3)</f>
        <v>#N/A</v>
      </c>
      <c r="J11" s="24" t="e">
        <f>VLOOKUP(Plot!J11, GPS!$A$1:$C$26,3)</f>
        <v>#N/A</v>
      </c>
      <c r="K11" s="24" t="e">
        <f>VLOOKUP(Plot!K11, GPS!$A$1:$C$26,3)</f>
        <v>#N/A</v>
      </c>
      <c r="L11" s="24" t="e">
        <f>VLOOKUP(Plot!L11, GPS!$A$1:$C$26,3)</f>
        <v>#N/A</v>
      </c>
      <c r="M11" s="24" t="e">
        <f>VLOOKUP(Plot!M11, GPS!$A$1:$C$26,3)</f>
        <v>#N/A</v>
      </c>
      <c r="N11" s="24" t="e">
        <f>VLOOKUP(Plot!N11, GPS!$A$1:$C$26,3)</f>
        <v>#N/A</v>
      </c>
      <c r="O11" s="24" t="e">
        <f>VLOOKUP(Plot!O11, GPS!$A$1:$C$26,3)</f>
        <v>#N/A</v>
      </c>
    </row>
    <row r="12" spans="1:15" ht="25" customHeight="1" thickBot="1">
      <c r="A12" s="24" t="e">
        <f>VLOOKUP(Plot!A12, GPS!$A$1:$C$26,3)</f>
        <v>#N/A</v>
      </c>
      <c r="B12" s="24" t="e">
        <f>VLOOKUP(Plot!B12, GPS!$A$1:$C$26,3)</f>
        <v>#N/A</v>
      </c>
      <c r="C12" s="24" t="e">
        <f>VLOOKUP(Plot!C12, GPS!$A$1:$C$26,3)</f>
        <v>#N/A</v>
      </c>
      <c r="D12" s="24" t="e">
        <f>VLOOKUP(Plot!D12, GPS!$A$1:$C$26,3)</f>
        <v>#N/A</v>
      </c>
      <c r="E12" s="24" t="e">
        <f>VLOOKUP(Plot!E12, GPS!$A$1:$C$26,3)</f>
        <v>#N/A</v>
      </c>
      <c r="F12" s="24" t="e">
        <f>VLOOKUP(Plot!F12, GPS!$A$1:$C$26,3)</f>
        <v>#N/A</v>
      </c>
      <c r="G12" s="24" t="e">
        <f>VLOOKUP(Plot!G12, GPS!$A$1:$C$26,3)</f>
        <v>#N/A</v>
      </c>
      <c r="H12" s="24" t="e">
        <f>VLOOKUP(Plot!H12, GPS!$A$1:$C$26,3)</f>
        <v>#N/A</v>
      </c>
      <c r="I12" s="24" t="e">
        <f>VLOOKUP(Plot!I12, GPS!$A$1:$C$26,3)</f>
        <v>#N/A</v>
      </c>
      <c r="J12" s="24" t="e">
        <f>VLOOKUP(Plot!J12, GPS!$A$1:$C$26,3)</f>
        <v>#N/A</v>
      </c>
      <c r="K12" s="24" t="e">
        <f>VLOOKUP(Plot!K12, GPS!$A$1:$C$26,3)</f>
        <v>#N/A</v>
      </c>
      <c r="L12" s="24" t="e">
        <f>VLOOKUP(Plot!L12, GPS!$A$1:$C$26,3)</f>
        <v>#N/A</v>
      </c>
      <c r="M12" s="24" t="e">
        <f>VLOOKUP(Plot!M12, GPS!$A$1:$C$26,3)</f>
        <v>#N/A</v>
      </c>
      <c r="N12" s="24" t="e">
        <f>VLOOKUP(Plot!N12, GPS!$A$1:$C$26,3)</f>
        <v>#N/A</v>
      </c>
      <c r="O12" s="24" t="e">
        <f>VLOOKUP(Plot!O12, GPS!$A$1:$C$26,3)</f>
        <v>#N/A</v>
      </c>
    </row>
    <row r="13" spans="1:15" ht="25" customHeight="1" thickBot="1">
      <c r="A13" s="24" t="e">
        <f>VLOOKUP(Plot!A13, GPS!$A$1:$C$26,3)</f>
        <v>#N/A</v>
      </c>
      <c r="B13" s="24" t="e">
        <f>VLOOKUP(Plot!B13, GPS!$A$1:$C$26,3)</f>
        <v>#N/A</v>
      </c>
      <c r="C13" s="24" t="e">
        <f>VLOOKUP(Plot!C13, GPS!$A$1:$C$26,3)</f>
        <v>#N/A</v>
      </c>
      <c r="D13" s="24" t="e">
        <f>VLOOKUP(Plot!D13, GPS!$A$1:$C$26,3)</f>
        <v>#N/A</v>
      </c>
      <c r="E13" s="24" t="e">
        <f>VLOOKUP(Plot!E13, GPS!$A$1:$C$26,3)</f>
        <v>#N/A</v>
      </c>
      <c r="F13" s="24" t="e">
        <f>VLOOKUP(Plot!F13, GPS!$A$1:$C$26,3)</f>
        <v>#N/A</v>
      </c>
      <c r="G13" s="24" t="e">
        <f>VLOOKUP(Plot!G13, GPS!$A$1:$C$26,3)</f>
        <v>#N/A</v>
      </c>
      <c r="H13" s="24" t="e">
        <f>VLOOKUP(Plot!H13, GPS!$A$1:$C$26,3)</f>
        <v>#N/A</v>
      </c>
      <c r="I13" s="24" t="e">
        <f>VLOOKUP(Plot!I13, GPS!$A$1:$C$26,3)</f>
        <v>#N/A</v>
      </c>
      <c r="J13" s="24" t="e">
        <f>VLOOKUP(Plot!J13, GPS!$A$1:$C$26,3)</f>
        <v>#N/A</v>
      </c>
      <c r="K13" s="24" t="e">
        <f>VLOOKUP(Plot!K13, GPS!$A$1:$C$26,3)</f>
        <v>#N/A</v>
      </c>
      <c r="L13" s="24" t="e">
        <f>VLOOKUP(Plot!L13, GPS!$A$1:$C$26,3)</f>
        <v>#N/A</v>
      </c>
      <c r="M13" s="24" t="e">
        <f>VLOOKUP(Plot!M13, GPS!$A$1:$C$26,3)</f>
        <v>#N/A</v>
      </c>
      <c r="N13" s="24" t="e">
        <f>VLOOKUP(Plot!N13, GPS!$A$1:$C$26,3)</f>
        <v>#N/A</v>
      </c>
      <c r="O13" s="24" t="e">
        <f>VLOOKUP(Plot!O13, GPS!$A$1:$C$26,3)</f>
        <v>#N/A</v>
      </c>
    </row>
    <row r="14" spans="1:15" ht="25" customHeight="1" thickBot="1">
      <c r="A14" s="24" t="e">
        <f>VLOOKUP(Plot!A14, GPS!$A$1:$C$26,3)</f>
        <v>#N/A</v>
      </c>
      <c r="B14" s="24" t="e">
        <f>VLOOKUP(Plot!B14, GPS!$A$1:$C$26,3)</f>
        <v>#N/A</v>
      </c>
      <c r="C14" s="24" t="e">
        <f>VLOOKUP(Plot!C14, GPS!$A$1:$C$26,3)</f>
        <v>#N/A</v>
      </c>
      <c r="D14" s="24" t="e">
        <f>VLOOKUP(Plot!D14, GPS!$A$1:$C$26,3)</f>
        <v>#N/A</v>
      </c>
      <c r="E14" s="24" t="e">
        <f>VLOOKUP(Plot!E14, GPS!$A$1:$C$26,3)</f>
        <v>#N/A</v>
      </c>
      <c r="F14" s="24" t="e">
        <f>VLOOKUP(Plot!F14, GPS!$A$1:$C$26,3)</f>
        <v>#N/A</v>
      </c>
      <c r="G14" s="24" t="e">
        <f>VLOOKUP(Plot!G14, GPS!$A$1:$C$26,3)</f>
        <v>#N/A</v>
      </c>
      <c r="H14" s="24" t="e">
        <f>VLOOKUP(Plot!H14, GPS!$A$1:$C$26,3)</f>
        <v>#N/A</v>
      </c>
      <c r="I14" s="24" t="e">
        <f>VLOOKUP(Plot!I14, GPS!$A$1:$C$26,3)</f>
        <v>#N/A</v>
      </c>
      <c r="J14" s="24" t="e">
        <f>VLOOKUP(Plot!J14, GPS!$A$1:$C$26,3)</f>
        <v>#N/A</v>
      </c>
      <c r="K14" s="24" t="e">
        <f>VLOOKUP(Plot!K14, GPS!$A$1:$C$26,3)</f>
        <v>#N/A</v>
      </c>
      <c r="L14" s="24" t="e">
        <f>VLOOKUP(Plot!L14, GPS!$A$1:$C$26,3)</f>
        <v>#N/A</v>
      </c>
      <c r="M14" s="24" t="e">
        <f>VLOOKUP(Plot!M14, GPS!$A$1:$C$26,3)</f>
        <v>#N/A</v>
      </c>
      <c r="N14" s="24" t="e">
        <f>VLOOKUP(Plot!N14, GPS!$A$1:$C$26,3)</f>
        <v>#N/A</v>
      </c>
      <c r="O14" s="24" t="e">
        <f>VLOOKUP(Plot!O14, GPS!$A$1:$C$26,3)</f>
        <v>#N/A</v>
      </c>
    </row>
    <row r="15" spans="1:15" ht="25" customHeight="1" thickBot="1">
      <c r="A15" s="24" t="e">
        <f>VLOOKUP(Plot!A15, GPS!$A$1:$C$26,3)</f>
        <v>#N/A</v>
      </c>
      <c r="B15" s="24" t="e">
        <f>VLOOKUP(Plot!B15, GPS!$A$1:$C$26,3)</f>
        <v>#N/A</v>
      </c>
      <c r="C15" s="24" t="e">
        <f>VLOOKUP(Plot!C15, GPS!$A$1:$C$26,3)</f>
        <v>#N/A</v>
      </c>
      <c r="D15" s="24" t="e">
        <f>VLOOKUP(Plot!D15, GPS!$A$1:$C$26,3)</f>
        <v>#N/A</v>
      </c>
      <c r="E15" s="24" t="e">
        <f>VLOOKUP(Plot!E15, GPS!$A$1:$C$26,3)</f>
        <v>#N/A</v>
      </c>
      <c r="F15" s="24" t="e">
        <f>VLOOKUP(Plot!F15, GPS!$A$1:$C$26,3)</f>
        <v>#N/A</v>
      </c>
      <c r="G15" s="24" t="e">
        <f>VLOOKUP(Plot!G15, GPS!$A$1:$C$26,3)</f>
        <v>#N/A</v>
      </c>
      <c r="H15" s="24" t="e">
        <f>VLOOKUP(Plot!H15, GPS!$A$1:$C$26,3)</f>
        <v>#N/A</v>
      </c>
      <c r="I15" s="24" t="e">
        <f>VLOOKUP(Plot!I15, GPS!$A$1:$C$26,3)</f>
        <v>#N/A</v>
      </c>
      <c r="J15" s="24" t="e">
        <f>VLOOKUP(Plot!J15, GPS!$A$1:$C$26,3)</f>
        <v>#N/A</v>
      </c>
      <c r="K15" s="24" t="e">
        <f>VLOOKUP(Plot!K15, GPS!$A$1:$C$26,3)</f>
        <v>#N/A</v>
      </c>
      <c r="L15" s="24" t="e">
        <f>VLOOKUP(Plot!L15, GPS!$A$1:$C$26,3)</f>
        <v>#N/A</v>
      </c>
      <c r="M15" s="24" t="e">
        <f>VLOOKUP(Plot!M15, GPS!$A$1:$C$26,3)</f>
        <v>#N/A</v>
      </c>
      <c r="N15" s="24" t="e">
        <f>VLOOKUP(Plot!N15, GPS!$A$1:$C$26,3)</f>
        <v>#N/A</v>
      </c>
      <c r="O15" s="24" t="e">
        <f>VLOOKUP(Plot!O15, GPS!$A$1:$C$26,3)</f>
        <v>#N/A</v>
      </c>
    </row>
    <row r="16" spans="1:15" ht="25" customHeight="1" thickBot="1">
      <c r="A16" s="24" t="e">
        <f>VLOOKUP(Plot!A16, GPS!$A$1:$C$26,3)</f>
        <v>#N/A</v>
      </c>
      <c r="B16" s="24" t="e">
        <f>VLOOKUP(Plot!B16, GPS!$A$1:$C$26,3)</f>
        <v>#N/A</v>
      </c>
      <c r="C16" s="24" t="e">
        <f>VLOOKUP(Plot!C16, GPS!$A$1:$C$26,3)</f>
        <v>#N/A</v>
      </c>
      <c r="D16" s="24" t="e">
        <f>VLOOKUP(Plot!D16, GPS!$A$1:$C$26,3)</f>
        <v>#N/A</v>
      </c>
      <c r="E16" s="24" t="e">
        <f>VLOOKUP(Plot!E16, GPS!$A$1:$C$26,3)</f>
        <v>#N/A</v>
      </c>
      <c r="F16" s="24" t="e">
        <f>VLOOKUP(Plot!F16, GPS!$A$1:$C$26,3)</f>
        <v>#N/A</v>
      </c>
      <c r="G16" s="24" t="e">
        <f>VLOOKUP(Plot!G16, GPS!$A$1:$C$26,3)</f>
        <v>#N/A</v>
      </c>
      <c r="H16" s="24" t="e">
        <f>VLOOKUP(Plot!H16, GPS!$A$1:$C$26,3)</f>
        <v>#N/A</v>
      </c>
      <c r="I16" s="24" t="e">
        <f>VLOOKUP(Plot!I16, GPS!$A$1:$C$26,3)</f>
        <v>#N/A</v>
      </c>
      <c r="J16" s="24" t="e">
        <f>VLOOKUP(Plot!J16, GPS!$A$1:$C$26,3)</f>
        <v>#N/A</v>
      </c>
      <c r="K16" s="24" t="e">
        <f>VLOOKUP(Plot!K16, GPS!$A$1:$C$26,3)</f>
        <v>#N/A</v>
      </c>
      <c r="L16" s="24" t="e">
        <f>VLOOKUP(Plot!L16, GPS!$A$1:$C$26,3)</f>
        <v>#N/A</v>
      </c>
      <c r="M16" s="24" t="e">
        <f>VLOOKUP(Plot!M16, GPS!$A$1:$C$26,3)</f>
        <v>#N/A</v>
      </c>
      <c r="N16" s="24" t="e">
        <f>VLOOKUP(Plot!N16, GPS!$A$1:$C$26,3)</f>
        <v>#N/A</v>
      </c>
      <c r="O16" s="24" t="e">
        <f>VLOOKUP(Plot!O16, GPS!$A$1:$C$26,3)</f>
        <v>#N/A</v>
      </c>
    </row>
    <row r="17" spans="1:15" ht="25" customHeight="1" thickBot="1">
      <c r="A17" s="24" t="e">
        <f>VLOOKUP(Plot!A17, GPS!$A$1:$C$26,3)</f>
        <v>#N/A</v>
      </c>
      <c r="B17" s="24" t="e">
        <f>VLOOKUP(Plot!B17, GPS!$A$1:$C$26,3)</f>
        <v>#N/A</v>
      </c>
      <c r="C17" s="24" t="e">
        <f>VLOOKUP(Plot!C17, GPS!$A$1:$C$26,3)</f>
        <v>#N/A</v>
      </c>
      <c r="D17" s="24" t="e">
        <f>VLOOKUP(Plot!D17, GPS!$A$1:$C$26,3)</f>
        <v>#N/A</v>
      </c>
      <c r="E17" s="24" t="e">
        <f>VLOOKUP(Plot!E17, GPS!$A$1:$C$26,3)</f>
        <v>#N/A</v>
      </c>
      <c r="F17" s="24" t="e">
        <f>VLOOKUP(Plot!F17, GPS!$A$1:$C$26,3)</f>
        <v>#N/A</v>
      </c>
      <c r="G17" s="24" t="e">
        <f>VLOOKUP(Plot!G17, GPS!$A$1:$C$26,3)</f>
        <v>#N/A</v>
      </c>
      <c r="H17" s="24" t="e">
        <f>VLOOKUP(Plot!H17, GPS!$A$1:$C$26,3)</f>
        <v>#N/A</v>
      </c>
      <c r="I17" s="24" t="e">
        <f>VLOOKUP(Plot!I17, GPS!$A$1:$C$26,3)</f>
        <v>#N/A</v>
      </c>
      <c r="J17" s="24" t="e">
        <f>VLOOKUP(Plot!J17, GPS!$A$1:$C$26,3)</f>
        <v>#N/A</v>
      </c>
      <c r="K17" s="24" t="e">
        <f>VLOOKUP(Plot!K17, GPS!$A$1:$C$26,3)</f>
        <v>#N/A</v>
      </c>
      <c r="L17" s="24" t="e">
        <f>VLOOKUP(Plot!L17, GPS!$A$1:$C$26,3)</f>
        <v>#N/A</v>
      </c>
      <c r="M17" s="24" t="e">
        <f>VLOOKUP(Plot!M17, GPS!$A$1:$C$26,3)</f>
        <v>#N/A</v>
      </c>
      <c r="N17" s="24" t="e">
        <f>VLOOKUP(Plot!N17, GPS!$A$1:$C$26,3)</f>
        <v>#N/A</v>
      </c>
      <c r="O17" s="24" t="e">
        <f>VLOOKUP(Plot!O17, GPS!$A$1:$C$26,3)</f>
        <v>#N/A</v>
      </c>
    </row>
    <row r="18" spans="1:15" ht="25" customHeight="1" thickBot="1">
      <c r="A18" s="24" t="e">
        <f>VLOOKUP(Plot!A18, GPS!$A$1:$C$26,3)</f>
        <v>#N/A</v>
      </c>
      <c r="B18" s="24" t="e">
        <f>VLOOKUP(Plot!B18, GPS!$A$1:$C$26,3)</f>
        <v>#N/A</v>
      </c>
      <c r="C18" s="24" t="e">
        <f>VLOOKUP(Plot!C18, GPS!$A$1:$C$26,3)</f>
        <v>#N/A</v>
      </c>
      <c r="D18" s="24" t="e">
        <f>VLOOKUP(Plot!D18, GPS!$A$1:$C$26,3)</f>
        <v>#N/A</v>
      </c>
      <c r="E18" s="24" t="e">
        <f>VLOOKUP(Plot!E18, GPS!$A$1:$C$26,3)</f>
        <v>#N/A</v>
      </c>
      <c r="F18" s="24" t="e">
        <f>VLOOKUP(Plot!F18, GPS!$A$1:$C$26,3)</f>
        <v>#N/A</v>
      </c>
      <c r="G18" s="24" t="e">
        <f>VLOOKUP(Plot!G18, GPS!$A$1:$C$26,3)</f>
        <v>#N/A</v>
      </c>
      <c r="H18" s="24" t="e">
        <f>VLOOKUP(Plot!H18, GPS!$A$1:$C$26,3)</f>
        <v>#N/A</v>
      </c>
      <c r="I18" s="24" t="e">
        <f>VLOOKUP(Plot!I18, GPS!$A$1:$C$26,3)</f>
        <v>#N/A</v>
      </c>
      <c r="J18" s="24" t="e">
        <f>VLOOKUP(Plot!J18, GPS!$A$1:$C$26,3)</f>
        <v>#N/A</v>
      </c>
      <c r="K18" s="24" t="e">
        <f>VLOOKUP(Plot!K18, GPS!$A$1:$C$26,3)</f>
        <v>#N/A</v>
      </c>
      <c r="L18" s="24" t="e">
        <f>VLOOKUP(Plot!L18, GPS!$A$1:$C$26,3)</f>
        <v>#N/A</v>
      </c>
      <c r="M18" s="24" t="e">
        <f>VLOOKUP(Plot!M18, GPS!$A$1:$C$26,3)</f>
        <v>#N/A</v>
      </c>
      <c r="N18" s="24" t="e">
        <f>VLOOKUP(Plot!N18, GPS!$A$1:$C$26,3)</f>
        <v>#N/A</v>
      </c>
      <c r="O18" s="24" t="e">
        <f>VLOOKUP(Plot!O18, GPS!$A$1:$C$26,3)</f>
        <v>#N/A</v>
      </c>
    </row>
    <row r="19" spans="1:15" ht="25" customHeight="1" thickBot="1">
      <c r="A19" s="24" t="e">
        <f>VLOOKUP(Plot!A19, GPS!$A$1:$C$26,3)</f>
        <v>#N/A</v>
      </c>
      <c r="B19" s="24" t="e">
        <f>VLOOKUP(Plot!B19, GPS!$A$1:$C$26,3)</f>
        <v>#N/A</v>
      </c>
      <c r="C19" s="24" t="e">
        <f>VLOOKUP(Plot!C19, GPS!$A$1:$C$26,3)</f>
        <v>#N/A</v>
      </c>
      <c r="D19" s="24" t="e">
        <f>VLOOKUP(Plot!D19, GPS!$A$1:$C$26,3)</f>
        <v>#N/A</v>
      </c>
      <c r="E19" s="24" t="e">
        <f>VLOOKUP(Plot!E19, GPS!$A$1:$C$26,3)</f>
        <v>#N/A</v>
      </c>
      <c r="F19" s="24" t="e">
        <f>VLOOKUP(Plot!F19, GPS!$A$1:$C$26,3)</f>
        <v>#N/A</v>
      </c>
      <c r="G19" s="24" t="e">
        <f>VLOOKUP(Plot!G19, GPS!$A$1:$C$26,3)</f>
        <v>#N/A</v>
      </c>
      <c r="H19" s="24" t="e">
        <f>VLOOKUP(Plot!H19, GPS!$A$1:$C$26,3)</f>
        <v>#N/A</v>
      </c>
      <c r="I19" s="24" t="e">
        <f>VLOOKUP(Plot!I19, GPS!$A$1:$C$26,3)</f>
        <v>#N/A</v>
      </c>
      <c r="J19" s="24" t="e">
        <f>VLOOKUP(Plot!J19, GPS!$A$1:$C$26,3)</f>
        <v>#N/A</v>
      </c>
      <c r="K19" s="24" t="e">
        <f>VLOOKUP(Plot!K19, GPS!$A$1:$C$26,3)</f>
        <v>#N/A</v>
      </c>
      <c r="L19" s="24" t="e">
        <f>VLOOKUP(Plot!L19, GPS!$A$1:$C$26,3)</f>
        <v>#N/A</v>
      </c>
      <c r="M19" s="24" t="e">
        <f>VLOOKUP(Plot!M19, GPS!$A$1:$C$26,3)</f>
        <v>#N/A</v>
      </c>
      <c r="N19" s="24" t="e">
        <f>VLOOKUP(Plot!N19, GPS!$A$1:$C$26,3)</f>
        <v>#N/A</v>
      </c>
      <c r="O19" s="24" t="e">
        <f>VLOOKUP(Plot!O19, GPS!$A$1:$C$26,3)</f>
        <v>#N/A</v>
      </c>
    </row>
    <row r="20" spans="1:15" ht="25" customHeight="1" thickBot="1">
      <c r="A20" s="24" t="e">
        <f>VLOOKUP(Plot!A20, GPS!$A$1:$C$26,3)</f>
        <v>#N/A</v>
      </c>
      <c r="B20" s="24" t="e">
        <f>VLOOKUP(Plot!B20, GPS!$A$1:$C$26,3)</f>
        <v>#N/A</v>
      </c>
      <c r="C20" s="24" t="e">
        <f>VLOOKUP(Plot!C20, GPS!$A$1:$C$26,3)</f>
        <v>#N/A</v>
      </c>
      <c r="D20" s="24" t="e">
        <f>VLOOKUP(Plot!D20, GPS!$A$1:$C$26,3)</f>
        <v>#N/A</v>
      </c>
      <c r="E20" s="24" t="e">
        <f>VLOOKUP(Plot!E20, GPS!$A$1:$C$26,3)</f>
        <v>#N/A</v>
      </c>
      <c r="F20" s="24" t="e">
        <f>VLOOKUP(Plot!F20, GPS!$A$1:$C$26,3)</f>
        <v>#N/A</v>
      </c>
      <c r="G20" s="24" t="e">
        <f>VLOOKUP(Plot!G20, GPS!$A$1:$C$26,3)</f>
        <v>#N/A</v>
      </c>
      <c r="H20" s="24" t="e">
        <f>VLOOKUP(Plot!H20, GPS!$A$1:$C$26,3)</f>
        <v>#N/A</v>
      </c>
      <c r="I20" s="24" t="e">
        <f>VLOOKUP(Plot!I20, GPS!$A$1:$C$26,3)</f>
        <v>#N/A</v>
      </c>
      <c r="J20" s="24" t="e">
        <f>VLOOKUP(Plot!J20, GPS!$A$1:$C$26,3)</f>
        <v>#N/A</v>
      </c>
      <c r="K20" s="24" t="e">
        <f>VLOOKUP(Plot!K20, GPS!$A$1:$C$26,3)</f>
        <v>#N/A</v>
      </c>
      <c r="L20" s="24" t="e">
        <f>VLOOKUP(Plot!L20, GPS!$A$1:$C$26,3)</f>
        <v>#N/A</v>
      </c>
      <c r="M20" s="24" t="e">
        <f>VLOOKUP(Plot!M20, GPS!$A$1:$C$26,3)</f>
        <v>#N/A</v>
      </c>
      <c r="N20" s="24" t="e">
        <f>VLOOKUP(Plot!N20, GPS!$A$1:$C$26,3)</f>
        <v>#N/A</v>
      </c>
      <c r="O20" s="24" t="e">
        <f>VLOOKUP(Plot!O20, GPS!$A$1:$C$26,3)</f>
        <v>#N/A</v>
      </c>
    </row>
    <row r="21" spans="1:15" ht="25" customHeight="1" thickBot="1">
      <c r="A21" s="24" t="e">
        <f>VLOOKUP(Plot!A21, GPS!$A$1:$C$26,3)</f>
        <v>#N/A</v>
      </c>
      <c r="B21" s="24" t="e">
        <f>VLOOKUP(Plot!B21, GPS!$A$1:$C$26,3)</f>
        <v>#N/A</v>
      </c>
      <c r="C21" s="24" t="e">
        <f>VLOOKUP(Plot!C21, GPS!$A$1:$C$26,3)</f>
        <v>#N/A</v>
      </c>
      <c r="D21" s="24" t="e">
        <f>VLOOKUP(Plot!D21, GPS!$A$1:$C$26,3)</f>
        <v>#N/A</v>
      </c>
      <c r="E21" s="24" t="e">
        <f>VLOOKUP(Plot!E21, GPS!$A$1:$C$26,3)</f>
        <v>#N/A</v>
      </c>
      <c r="F21" s="24" t="e">
        <f>VLOOKUP(Plot!F21, GPS!$A$1:$C$26,3)</f>
        <v>#N/A</v>
      </c>
      <c r="G21" s="24" t="e">
        <f>VLOOKUP(Plot!G21, GPS!$A$1:$C$26,3)</f>
        <v>#N/A</v>
      </c>
      <c r="H21" s="24" t="e">
        <f>VLOOKUP(Plot!H21, GPS!$A$1:$C$26,3)</f>
        <v>#N/A</v>
      </c>
      <c r="I21" s="24" t="e">
        <f>VLOOKUP(Plot!I21, GPS!$A$1:$C$26,3)</f>
        <v>#N/A</v>
      </c>
      <c r="J21" s="24" t="e">
        <f>VLOOKUP(Plot!J21, GPS!$A$1:$C$26,3)</f>
        <v>#N/A</v>
      </c>
      <c r="K21" s="24" t="e">
        <f>VLOOKUP(Plot!K21, GPS!$A$1:$C$26,3)</f>
        <v>#N/A</v>
      </c>
      <c r="L21" s="24" t="e">
        <f>VLOOKUP(Plot!L21, GPS!$A$1:$C$26,3)</f>
        <v>#N/A</v>
      </c>
      <c r="M21" s="24" t="e">
        <f>VLOOKUP(Plot!M21, GPS!$A$1:$C$26,3)</f>
        <v>#N/A</v>
      </c>
      <c r="N21" s="24" t="e">
        <f>VLOOKUP(Plot!N21, GPS!$A$1:$C$26,3)</f>
        <v>#N/A</v>
      </c>
      <c r="O21" s="24" t="e">
        <f>VLOOKUP(Plot!O21, GPS!$A$1:$C$26,3)</f>
        <v>#N/A</v>
      </c>
    </row>
    <row r="22" spans="1:15" ht="25" customHeight="1" thickBot="1">
      <c r="A22" s="24" t="e">
        <f>VLOOKUP(Plot!A22, GPS!$A$1:$C$26,3)</f>
        <v>#N/A</v>
      </c>
      <c r="B22" s="24" t="e">
        <f>VLOOKUP(Plot!B22, GPS!$A$1:$C$26,3)</f>
        <v>#N/A</v>
      </c>
      <c r="C22" s="24" t="e">
        <f>VLOOKUP(Plot!C22, GPS!$A$1:$C$26,3)</f>
        <v>#N/A</v>
      </c>
      <c r="D22" s="24" t="e">
        <f>VLOOKUP(Plot!D22, GPS!$A$1:$C$26,3)</f>
        <v>#N/A</v>
      </c>
      <c r="E22" s="24" t="e">
        <f>VLOOKUP(Plot!E22, GPS!$A$1:$C$26,3)</f>
        <v>#N/A</v>
      </c>
      <c r="F22" s="24" t="e">
        <f>VLOOKUP(Plot!F22, GPS!$A$1:$C$26,3)</f>
        <v>#N/A</v>
      </c>
      <c r="G22" s="24" t="e">
        <f>VLOOKUP(Plot!G22, GPS!$A$1:$C$26,3)</f>
        <v>#N/A</v>
      </c>
      <c r="H22" s="24" t="e">
        <f>VLOOKUP(Plot!H22, GPS!$A$1:$C$26,3)</f>
        <v>#N/A</v>
      </c>
      <c r="I22" s="24" t="e">
        <f>VLOOKUP(Plot!I22, GPS!$A$1:$C$26,3)</f>
        <v>#N/A</v>
      </c>
      <c r="J22" s="24" t="e">
        <f>VLOOKUP(Plot!J22, GPS!$A$1:$C$26,3)</f>
        <v>#N/A</v>
      </c>
      <c r="K22" s="24" t="e">
        <f>VLOOKUP(Plot!K22, GPS!$A$1:$C$26,3)</f>
        <v>#N/A</v>
      </c>
      <c r="L22" s="24" t="e">
        <f>VLOOKUP(Plot!L22, GPS!$A$1:$C$26,3)</f>
        <v>#N/A</v>
      </c>
      <c r="M22" s="24" t="e">
        <f>VLOOKUP(Plot!M22, GPS!$A$1:$C$26,3)</f>
        <v>#N/A</v>
      </c>
      <c r="N22" s="24" t="e">
        <f>VLOOKUP(Plot!N22, GPS!$A$1:$C$26,3)</f>
        <v>#N/A</v>
      </c>
      <c r="O22" s="24" t="e">
        <f>VLOOKUP(Plot!O22, GPS!$A$1:$C$26,3)</f>
        <v>#N/A</v>
      </c>
    </row>
    <row r="23" spans="1:15" ht="25" customHeight="1" thickBot="1">
      <c r="A23" s="24" t="e">
        <f>VLOOKUP(Plot!A23, GPS!$A$1:$C$26,3)</f>
        <v>#N/A</v>
      </c>
      <c r="B23" s="24" t="e">
        <f>VLOOKUP(Plot!B23, GPS!$A$1:$C$26,3)</f>
        <v>#N/A</v>
      </c>
      <c r="C23" s="24" t="e">
        <f>VLOOKUP(Plot!C23, GPS!$A$1:$C$26,3)</f>
        <v>#N/A</v>
      </c>
      <c r="D23" s="24" t="e">
        <f>VLOOKUP(Plot!D23, GPS!$A$1:$C$26,3)</f>
        <v>#N/A</v>
      </c>
      <c r="E23" s="24" t="e">
        <f>VLOOKUP(Plot!E23, GPS!$A$1:$C$26,3)</f>
        <v>#N/A</v>
      </c>
      <c r="F23" s="24" t="e">
        <f>VLOOKUP(Plot!F23, GPS!$A$1:$C$26,3)</f>
        <v>#N/A</v>
      </c>
      <c r="G23" s="24" t="e">
        <f>VLOOKUP(Plot!G23, GPS!$A$1:$C$26,3)</f>
        <v>#N/A</v>
      </c>
      <c r="H23" s="24" t="e">
        <f>VLOOKUP(Plot!H23, GPS!$A$1:$C$26,3)</f>
        <v>#N/A</v>
      </c>
      <c r="I23" s="24" t="e">
        <f>VLOOKUP(Plot!I23, GPS!$A$1:$C$26,3)</f>
        <v>#N/A</v>
      </c>
      <c r="J23" s="24" t="e">
        <f>VLOOKUP(Plot!J23, GPS!$A$1:$C$26,3)</f>
        <v>#N/A</v>
      </c>
      <c r="K23" s="24" t="e">
        <f>VLOOKUP(Plot!K23, GPS!$A$1:$C$26,3)</f>
        <v>#N/A</v>
      </c>
      <c r="L23" s="24" t="e">
        <f>VLOOKUP(Plot!L23, GPS!$A$1:$C$26,3)</f>
        <v>#N/A</v>
      </c>
      <c r="M23" s="24" t="e">
        <f>VLOOKUP(Plot!M23, GPS!$A$1:$C$26,3)</f>
        <v>#N/A</v>
      </c>
      <c r="N23" s="24" t="e">
        <f>VLOOKUP(Plot!N23, GPS!$A$1:$C$26,3)</f>
        <v>#N/A</v>
      </c>
      <c r="O23" s="24" t="e">
        <f>VLOOKUP(Plot!O23, GPS!$A$1:$C$26,3)</f>
        <v>#N/A</v>
      </c>
    </row>
    <row r="24" spans="1:15" ht="25" customHeight="1" thickBot="1">
      <c r="A24" s="24" t="e">
        <f>VLOOKUP(Plot!A24, GPS!$A$1:$C$26,3)</f>
        <v>#N/A</v>
      </c>
      <c r="B24" s="24" t="e">
        <f>VLOOKUP(Plot!B24, GPS!$A$1:$C$26,3)</f>
        <v>#N/A</v>
      </c>
      <c r="C24" s="24" t="e">
        <f>VLOOKUP(Plot!C24, GPS!$A$1:$C$26,3)</f>
        <v>#N/A</v>
      </c>
      <c r="D24" s="24" t="e">
        <f>VLOOKUP(Plot!D24, GPS!$A$1:$C$26,3)</f>
        <v>#N/A</v>
      </c>
      <c r="E24" s="24" t="e">
        <f>VLOOKUP(Plot!E24, GPS!$A$1:$C$26,3)</f>
        <v>#N/A</v>
      </c>
      <c r="F24" s="24" t="e">
        <f>VLOOKUP(Plot!F24, GPS!$A$1:$C$26,3)</f>
        <v>#N/A</v>
      </c>
      <c r="G24" s="24" t="e">
        <f>VLOOKUP(Plot!G24, GPS!$A$1:$C$26,3)</f>
        <v>#N/A</v>
      </c>
      <c r="H24" s="24" t="e">
        <f>VLOOKUP(Plot!H24, GPS!$A$1:$C$26,3)</f>
        <v>#N/A</v>
      </c>
      <c r="I24" s="24" t="e">
        <f>VLOOKUP(Plot!I24, GPS!$A$1:$C$26,3)</f>
        <v>#N/A</v>
      </c>
      <c r="J24" s="24" t="e">
        <f>VLOOKUP(Plot!J24, GPS!$A$1:$C$26,3)</f>
        <v>#N/A</v>
      </c>
      <c r="K24" s="24" t="e">
        <f>VLOOKUP(Plot!K24, GPS!$A$1:$C$26,3)</f>
        <v>#N/A</v>
      </c>
      <c r="L24" s="24" t="e">
        <f>VLOOKUP(Plot!L24, GPS!$A$1:$C$26,3)</f>
        <v>#N/A</v>
      </c>
      <c r="M24" s="24" t="e">
        <f>VLOOKUP(Plot!M24, GPS!$A$1:$C$26,3)</f>
        <v>#N/A</v>
      </c>
      <c r="N24" s="24" t="e">
        <f>VLOOKUP(Plot!N24, GPS!$A$1:$C$26,3)</f>
        <v>#N/A</v>
      </c>
      <c r="O24" s="24" t="e">
        <f>VLOOKUP(Plot!O24, GPS!$A$1:$C$26,3)</f>
        <v>#N/A</v>
      </c>
    </row>
    <row r="25" spans="1:15" ht="25" customHeight="1" thickBot="1">
      <c r="A25" s="24" t="e">
        <f>VLOOKUP(Plot!A25, GPS!$A$1:$C$26,3)</f>
        <v>#N/A</v>
      </c>
      <c r="B25" s="24" t="e">
        <f>VLOOKUP(Plot!B25, GPS!$A$1:$C$26,3)</f>
        <v>#N/A</v>
      </c>
      <c r="C25" s="24" t="e">
        <f>VLOOKUP(Plot!C25, GPS!$A$1:$C$26,3)</f>
        <v>#N/A</v>
      </c>
      <c r="D25" s="24" t="e">
        <f>VLOOKUP(Plot!D25, GPS!$A$1:$C$26,3)</f>
        <v>#N/A</v>
      </c>
      <c r="E25" s="24" t="e">
        <f>VLOOKUP(Plot!E25, GPS!$A$1:$C$26,3)</f>
        <v>#N/A</v>
      </c>
      <c r="F25" s="24" t="e">
        <f>VLOOKUP(Plot!F25, GPS!$A$1:$C$26,3)</f>
        <v>#N/A</v>
      </c>
      <c r="G25" s="24" t="e">
        <f>VLOOKUP(Plot!G25, GPS!$A$1:$C$26,3)</f>
        <v>#N/A</v>
      </c>
      <c r="H25" s="24" t="e">
        <f>VLOOKUP(Plot!H25, GPS!$A$1:$C$26,3)</f>
        <v>#N/A</v>
      </c>
      <c r="I25" s="24" t="e">
        <f>VLOOKUP(Plot!I25, GPS!$A$1:$C$26,3)</f>
        <v>#N/A</v>
      </c>
      <c r="J25" s="24" t="e">
        <f>VLOOKUP(Plot!J25, GPS!$A$1:$C$26,3)</f>
        <v>#N/A</v>
      </c>
      <c r="K25" s="24" t="e">
        <f>VLOOKUP(Plot!K25, GPS!$A$1:$C$26,3)</f>
        <v>#N/A</v>
      </c>
      <c r="L25" s="24" t="e">
        <f>VLOOKUP(Plot!L25, GPS!$A$1:$C$26,3)</f>
        <v>#N/A</v>
      </c>
      <c r="M25" s="24" t="e">
        <f>VLOOKUP(Plot!M25, GPS!$A$1:$C$26,3)</f>
        <v>#N/A</v>
      </c>
      <c r="N25" s="24" t="e">
        <f>VLOOKUP(Plot!N25, GPS!$A$1:$C$26,3)</f>
        <v>#N/A</v>
      </c>
      <c r="O25" s="24" t="e">
        <f>VLOOKUP(Plot!O25, GPS!$A$1:$C$26,3)</f>
        <v>#N/A</v>
      </c>
    </row>
    <row r="26" spans="1:15" ht="25" customHeight="1" thickBot="1">
      <c r="A26" s="24" t="e">
        <f>VLOOKUP(Plot!A26, GPS!$A$1:$C$26,3)</f>
        <v>#N/A</v>
      </c>
      <c r="B26" s="24" t="e">
        <f>VLOOKUP(Plot!B26, GPS!$A$1:$C$26,3)</f>
        <v>#N/A</v>
      </c>
      <c r="C26" s="24" t="e">
        <f>VLOOKUP(Plot!C26, GPS!$A$1:$C$26,3)</f>
        <v>#N/A</v>
      </c>
      <c r="D26" s="24" t="e">
        <f>VLOOKUP(Plot!D26, GPS!$A$1:$C$26,3)</f>
        <v>#N/A</v>
      </c>
      <c r="E26" s="24" t="e">
        <f>VLOOKUP(Plot!E26, GPS!$A$1:$C$26,3)</f>
        <v>#N/A</v>
      </c>
      <c r="F26" s="24" t="e">
        <f>VLOOKUP(Plot!F26, GPS!$A$1:$C$26,3)</f>
        <v>#N/A</v>
      </c>
      <c r="G26" s="24" t="e">
        <f>VLOOKUP(Plot!G26, GPS!$A$1:$C$26,3)</f>
        <v>#N/A</v>
      </c>
      <c r="H26" s="24" t="e">
        <f>VLOOKUP(Plot!H26, GPS!$A$1:$C$26,3)</f>
        <v>#N/A</v>
      </c>
      <c r="I26" s="24" t="e">
        <f>VLOOKUP(Plot!I26, GPS!$A$1:$C$26,3)</f>
        <v>#N/A</v>
      </c>
      <c r="J26" s="24" t="e">
        <f>VLOOKUP(Plot!J26, GPS!$A$1:$C$26,3)</f>
        <v>#N/A</v>
      </c>
      <c r="K26" s="24" t="e">
        <f>VLOOKUP(Plot!K26, GPS!$A$1:$C$26,3)</f>
        <v>#N/A</v>
      </c>
      <c r="L26" s="24" t="e">
        <f>VLOOKUP(Plot!L26, GPS!$A$1:$C$26,3)</f>
        <v>#N/A</v>
      </c>
      <c r="M26" s="24" t="e">
        <f>VLOOKUP(Plot!M26, GPS!$A$1:$C$26,3)</f>
        <v>#N/A</v>
      </c>
      <c r="N26" s="24" t="e">
        <f>VLOOKUP(Plot!N26, GPS!$A$1:$C$26,3)</f>
        <v>#N/A</v>
      </c>
      <c r="O26" s="24" t="e">
        <f>VLOOKUP(Plot!O26, GPS!$A$1:$C$26,3)</f>
        <v>#N/A</v>
      </c>
    </row>
    <row r="27" spans="1:15" ht="25" customHeight="1" thickBot="1">
      <c r="A27" s="24" t="e">
        <f>VLOOKUP(Plot!A27, GPS!$A$1:$C$26,3)</f>
        <v>#N/A</v>
      </c>
      <c r="B27" s="24" t="e">
        <f>VLOOKUP(Plot!B27, GPS!$A$1:$C$26,3)</f>
        <v>#N/A</v>
      </c>
      <c r="C27" s="24" t="e">
        <f>VLOOKUP(Plot!C27, GPS!$A$1:$C$26,3)</f>
        <v>#N/A</v>
      </c>
      <c r="D27" s="24" t="e">
        <f>VLOOKUP(Plot!D27, GPS!$A$1:$C$26,3)</f>
        <v>#N/A</v>
      </c>
      <c r="E27" s="24" t="e">
        <f>VLOOKUP(Plot!E27, GPS!$A$1:$C$26,3)</f>
        <v>#N/A</v>
      </c>
      <c r="F27" s="24" t="e">
        <f>VLOOKUP(Plot!F27, GPS!$A$1:$C$26,3)</f>
        <v>#N/A</v>
      </c>
      <c r="G27" s="24" t="e">
        <f>VLOOKUP(Plot!G27, GPS!$A$1:$C$26,3)</f>
        <v>#N/A</v>
      </c>
      <c r="H27" s="24" t="e">
        <f>VLOOKUP(Plot!H27, GPS!$A$1:$C$26,3)</f>
        <v>#N/A</v>
      </c>
      <c r="I27" s="24" t="e">
        <f>VLOOKUP(Plot!I27, GPS!$A$1:$C$26,3)</f>
        <v>#N/A</v>
      </c>
      <c r="J27" s="24" t="e">
        <f>VLOOKUP(Plot!J27, GPS!$A$1:$C$26,3)</f>
        <v>#N/A</v>
      </c>
      <c r="K27" s="24" t="e">
        <f>VLOOKUP(Plot!K27, GPS!$A$1:$C$26,3)</f>
        <v>#N/A</v>
      </c>
      <c r="L27" s="24" t="e">
        <f>VLOOKUP(Plot!L27, GPS!$A$1:$C$26,3)</f>
        <v>#N/A</v>
      </c>
      <c r="M27" s="24" t="e">
        <f>VLOOKUP(Plot!M27, GPS!$A$1:$C$26,3)</f>
        <v>#N/A</v>
      </c>
      <c r="N27" s="24" t="e">
        <f>VLOOKUP(Plot!N27, GPS!$A$1:$C$26,3)</f>
        <v>#N/A</v>
      </c>
      <c r="O27" s="24" t="e">
        <f>VLOOKUP(Plot!O27, GPS!$A$1:$C$26,3)</f>
        <v>#N/A</v>
      </c>
    </row>
    <row r="28" spans="1:15" ht="25" customHeight="1" thickBot="1">
      <c r="A28" s="24" t="e">
        <f>VLOOKUP(Plot!A28, GPS!$A$1:$C$26,3)</f>
        <v>#N/A</v>
      </c>
      <c r="B28" s="24" t="e">
        <f>VLOOKUP(Plot!B28, GPS!$A$1:$C$26,3)</f>
        <v>#N/A</v>
      </c>
      <c r="C28" s="24" t="e">
        <f>VLOOKUP(Plot!C28, GPS!$A$1:$C$26,3)</f>
        <v>#N/A</v>
      </c>
      <c r="D28" s="24" t="e">
        <f>VLOOKUP(Plot!D28, GPS!$A$1:$C$26,3)</f>
        <v>#N/A</v>
      </c>
      <c r="E28" s="24" t="e">
        <f>VLOOKUP(Plot!E28, GPS!$A$1:$C$26,3)</f>
        <v>#N/A</v>
      </c>
      <c r="F28" s="24" t="e">
        <f>VLOOKUP(Plot!F28, GPS!$A$1:$C$26,3)</f>
        <v>#N/A</v>
      </c>
      <c r="G28" s="24" t="e">
        <f>VLOOKUP(Plot!G28, GPS!$A$1:$C$26,3)</f>
        <v>#N/A</v>
      </c>
      <c r="H28" s="24" t="e">
        <f>VLOOKUP(Plot!H28, GPS!$A$1:$C$26,3)</f>
        <v>#N/A</v>
      </c>
      <c r="I28" s="24" t="e">
        <f>VLOOKUP(Plot!I28, GPS!$A$1:$C$26,3)</f>
        <v>#N/A</v>
      </c>
      <c r="J28" s="24" t="e">
        <f>VLOOKUP(Plot!J28, GPS!$A$1:$C$26,3)</f>
        <v>#N/A</v>
      </c>
      <c r="K28" s="24" t="e">
        <f>VLOOKUP(Plot!K28, GPS!$A$1:$C$26,3)</f>
        <v>#N/A</v>
      </c>
      <c r="L28" s="24" t="e">
        <f>VLOOKUP(Plot!L28, GPS!$A$1:$C$26,3)</f>
        <v>#N/A</v>
      </c>
      <c r="M28" s="24" t="e">
        <f>VLOOKUP(Plot!M28, GPS!$A$1:$C$26,3)</f>
        <v>#N/A</v>
      </c>
      <c r="N28" s="24" t="e">
        <f>VLOOKUP(Plot!N28, GPS!$A$1:$C$26,3)</f>
        <v>#N/A</v>
      </c>
      <c r="O28" s="24" t="e">
        <f>VLOOKUP(Plot!O28, GPS!$A$1:$C$26,3)</f>
        <v>#N/A</v>
      </c>
    </row>
    <row r="29" spans="1:15" ht="25" customHeight="1" thickBot="1">
      <c r="A29" s="24" t="e">
        <f>VLOOKUP(Plot!A29, GPS!$A$1:$C$26,3)</f>
        <v>#N/A</v>
      </c>
      <c r="B29" s="24" t="e">
        <f>VLOOKUP(Plot!B29, GPS!$A$1:$C$26,3)</f>
        <v>#N/A</v>
      </c>
      <c r="C29" s="24" t="e">
        <f>VLOOKUP(Plot!C29, GPS!$A$1:$C$26,3)</f>
        <v>#N/A</v>
      </c>
      <c r="D29" s="24" t="e">
        <f>VLOOKUP(Plot!D29, GPS!$A$1:$C$26,3)</f>
        <v>#N/A</v>
      </c>
      <c r="E29" s="24" t="e">
        <f>VLOOKUP(Plot!E29, GPS!$A$1:$C$26,3)</f>
        <v>#N/A</v>
      </c>
      <c r="F29" s="24" t="e">
        <f>VLOOKUP(Plot!F29, GPS!$A$1:$C$26,3)</f>
        <v>#N/A</v>
      </c>
      <c r="G29" s="24" t="e">
        <f>VLOOKUP(Plot!G29, GPS!$A$1:$C$26,3)</f>
        <v>#N/A</v>
      </c>
      <c r="H29" s="24" t="e">
        <f>VLOOKUP(Plot!H29, GPS!$A$1:$C$26,3)</f>
        <v>#N/A</v>
      </c>
      <c r="I29" s="24" t="e">
        <f>VLOOKUP(Plot!I29, GPS!$A$1:$C$26,3)</f>
        <v>#N/A</v>
      </c>
      <c r="J29" s="24" t="e">
        <f>VLOOKUP(Plot!J29, GPS!$A$1:$C$26,3)</f>
        <v>#N/A</v>
      </c>
      <c r="K29" s="24" t="e">
        <f>VLOOKUP(Plot!K29, GPS!$A$1:$C$26,3)</f>
        <v>#N/A</v>
      </c>
      <c r="L29" s="24" t="e">
        <f>VLOOKUP(Plot!L29, GPS!$A$1:$C$26,3)</f>
        <v>#N/A</v>
      </c>
      <c r="M29" s="24" t="e">
        <f>VLOOKUP(Plot!M29, GPS!$A$1:$C$26,3)</f>
        <v>#N/A</v>
      </c>
      <c r="N29" s="24" t="e">
        <f>VLOOKUP(Plot!N29, GPS!$A$1:$C$26,3)</f>
        <v>#N/A</v>
      </c>
      <c r="O29" s="24" t="e">
        <f>VLOOKUP(Plot!O29, GPS!$A$1:$C$26,3)</f>
        <v>#N/A</v>
      </c>
    </row>
    <row r="30" spans="1:15" ht="25" customHeight="1" thickBot="1">
      <c r="A30" s="24" t="e">
        <f>VLOOKUP(Plot!A30, GPS!$A$1:$C$26,3)</f>
        <v>#N/A</v>
      </c>
      <c r="B30" s="24" t="e">
        <f>VLOOKUP(Plot!B30, GPS!$A$1:$C$26,3)</f>
        <v>#N/A</v>
      </c>
      <c r="C30" s="24" t="e">
        <f>VLOOKUP(Plot!C30, GPS!$A$1:$C$26,3)</f>
        <v>#N/A</v>
      </c>
      <c r="D30" s="24" t="e">
        <f>VLOOKUP(Plot!D30, GPS!$A$1:$C$26,3)</f>
        <v>#N/A</v>
      </c>
      <c r="E30" s="24" t="e">
        <f>VLOOKUP(Plot!E30, GPS!$A$1:$C$26,3)</f>
        <v>#N/A</v>
      </c>
      <c r="F30" s="24" t="e">
        <f>VLOOKUP(Plot!F30, GPS!$A$1:$C$26,3)</f>
        <v>#N/A</v>
      </c>
      <c r="G30" s="24" t="e">
        <f>VLOOKUP(Plot!G30, GPS!$A$1:$C$26,3)</f>
        <v>#N/A</v>
      </c>
      <c r="H30" s="24" t="e">
        <f>VLOOKUP(Plot!H30, GPS!$A$1:$C$26,3)</f>
        <v>#N/A</v>
      </c>
      <c r="I30" s="24" t="e">
        <f>VLOOKUP(Plot!I30, GPS!$A$1:$C$26,3)</f>
        <v>#N/A</v>
      </c>
      <c r="J30" s="24" t="e">
        <f>VLOOKUP(Plot!J30, GPS!$A$1:$C$26,3)</f>
        <v>#N/A</v>
      </c>
      <c r="K30" s="24" t="e">
        <f>VLOOKUP(Plot!K30, GPS!$A$1:$C$26,3)</f>
        <v>#N/A</v>
      </c>
      <c r="L30" s="24" t="e">
        <f>VLOOKUP(Plot!L30, GPS!$A$1:$C$26,3)</f>
        <v>#N/A</v>
      </c>
      <c r="M30" s="24" t="e">
        <f>VLOOKUP(Plot!M30, GPS!$A$1:$C$26,3)</f>
        <v>#N/A</v>
      </c>
      <c r="N30" s="24" t="e">
        <f>VLOOKUP(Plot!N30, GPS!$A$1:$C$26,3)</f>
        <v>#N/A</v>
      </c>
      <c r="O30" s="24" t="e">
        <f>VLOOKUP(Plot!O30, GPS!$A$1:$C$26,3)</f>
        <v>#N/A</v>
      </c>
    </row>
    <row r="31" spans="1:15" ht="25" customHeight="1">
      <c r="A31" s="24" t="e">
        <f>VLOOKUP(Plot!A31, GPS!$A$1:$C$26,3)</f>
        <v>#N/A</v>
      </c>
      <c r="B31" s="24" t="e">
        <f>VLOOKUP(Plot!B31, GPS!$A$1:$C$26,3)</f>
        <v>#N/A</v>
      </c>
      <c r="C31" s="24" t="e">
        <f>VLOOKUP(Plot!C31, GPS!$A$1:$C$26,3)</f>
        <v>#N/A</v>
      </c>
      <c r="D31" s="24" t="e">
        <f>VLOOKUP(Plot!D31, GPS!$A$1:$C$26,3)</f>
        <v>#N/A</v>
      </c>
      <c r="E31" s="24" t="e">
        <f>VLOOKUP(Plot!E31, GPS!$A$1:$C$26,3)</f>
        <v>#N/A</v>
      </c>
      <c r="F31" s="24" t="e">
        <f>VLOOKUP(Plot!F31, GPS!$A$1:$C$26,3)</f>
        <v>#N/A</v>
      </c>
      <c r="G31" s="24" t="e">
        <f>VLOOKUP(Plot!G31, GPS!$A$1:$C$26,3)</f>
        <v>#N/A</v>
      </c>
      <c r="H31" s="24" t="e">
        <f>VLOOKUP(Plot!H31, GPS!$A$1:$C$26,3)</f>
        <v>#N/A</v>
      </c>
      <c r="I31" s="24" t="e">
        <f>VLOOKUP(Plot!I31, GPS!$A$1:$C$26,3)</f>
        <v>#N/A</v>
      </c>
      <c r="J31" s="24" t="e">
        <f>VLOOKUP(Plot!J31, GPS!$A$1:$C$26,3)</f>
        <v>#N/A</v>
      </c>
      <c r="K31" s="24" t="e">
        <f>VLOOKUP(Plot!K31, GPS!$A$1:$C$26,3)</f>
        <v>#N/A</v>
      </c>
      <c r="L31" s="24" t="e">
        <f>VLOOKUP(Plot!L31, GPS!$A$1:$C$26,3)</f>
        <v>#N/A</v>
      </c>
      <c r="M31" s="24" t="e">
        <f>VLOOKUP(Plot!M31, GPS!$A$1:$C$26,3)</f>
        <v>#N/A</v>
      </c>
      <c r="N31" s="24" t="e">
        <f>VLOOKUP(Plot!N31, GPS!$A$1:$C$26,3)</f>
        <v>#N/A</v>
      </c>
      <c r="O31" s="24" t="e">
        <f>VLOOKUP(Plot!O31, GPS!$A$1:$C$26,3)</f>
        <v>#N/A</v>
      </c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9309-F812-491A-9A1B-3B8AD38A1F50}">
  <dimension ref="A1:E26"/>
  <sheetViews>
    <sheetView workbookViewId="0">
      <selection activeCell="D14" sqref="D14"/>
    </sheetView>
  </sheetViews>
  <sheetFormatPr defaultRowHeight="14.5"/>
  <cols>
    <col min="2" max="2" width="26.54296875" customWidth="1"/>
    <col min="3" max="3" width="28.08984375" customWidth="1"/>
    <col min="4" max="4" width="13" customWidth="1"/>
    <col min="5" max="5" width="12.36328125" customWidth="1"/>
  </cols>
  <sheetData>
    <row r="1" spans="1:5">
      <c r="A1" s="3" t="s">
        <v>32</v>
      </c>
      <c r="B1" s="3" t="s">
        <v>0</v>
      </c>
      <c r="C1" t="s">
        <v>41</v>
      </c>
      <c r="D1" t="s">
        <v>74</v>
      </c>
      <c r="E1" t="s">
        <v>75</v>
      </c>
    </row>
    <row r="2" spans="1:5">
      <c r="A2" s="3">
        <v>41</v>
      </c>
      <c r="B2" s="4" t="s">
        <v>1</v>
      </c>
      <c r="C2" s="4" t="str">
        <f>CONCATENATE(MID(B2, 2, 11), " N, ", MID(B2, 16, 10), " W ")</f>
        <v xml:space="preserve"> 40°08.647' N, 79°16.769' W </v>
      </c>
      <c r="D2" t="str">
        <f>CONCATENATE(MID(B2, 2, 11), " N")</f>
        <v xml:space="preserve"> 40°08.647' N</v>
      </c>
      <c r="E2" t="str">
        <f>CONCATENATE(MID(B2, 16, 10), " W ")</f>
        <v xml:space="preserve">79°16.769' W </v>
      </c>
    </row>
    <row r="3" spans="1:5">
      <c r="A3" s="3">
        <v>42</v>
      </c>
      <c r="B3" s="4" t="s">
        <v>2</v>
      </c>
      <c r="C3" s="4" t="str">
        <f t="shared" ref="C3:C26" si="0">CONCATENATE(MID(B3, 2, 11), " N, ", MID(B3, 16, 10), " W ")</f>
        <v xml:space="preserve"> 40°08.633' N, 79°16.727' W </v>
      </c>
      <c r="D3" t="str">
        <f t="shared" ref="D3:D26" si="1">CONCATENATE(MID(B3, 2, 11), " N")</f>
        <v xml:space="preserve"> 40°08.633' N</v>
      </c>
      <c r="E3" t="str">
        <f t="shared" ref="E3:E26" si="2">CONCATENATE(MID(B3, 16, 10), " W ")</f>
        <v xml:space="preserve">79°16.727' W </v>
      </c>
    </row>
    <row r="4" spans="1:5">
      <c r="A4" s="3">
        <v>43</v>
      </c>
      <c r="B4" s="4" t="s">
        <v>3</v>
      </c>
      <c r="C4" s="4" t="str">
        <f t="shared" si="0"/>
        <v xml:space="preserve"> 40°08.611' N, 79°16.677' W </v>
      </c>
      <c r="D4" t="str">
        <f t="shared" si="1"/>
        <v xml:space="preserve"> 40°08.611' N</v>
      </c>
      <c r="E4" t="str">
        <f t="shared" si="2"/>
        <v xml:space="preserve">79°16.677' W </v>
      </c>
    </row>
    <row r="5" spans="1:5">
      <c r="A5" s="3">
        <v>44</v>
      </c>
      <c r="B5" s="4" t="s">
        <v>4</v>
      </c>
      <c r="C5" s="4" t="str">
        <f t="shared" si="0"/>
        <v xml:space="preserve"> 40°08.595' N, 79°16.614' W </v>
      </c>
      <c r="D5" t="str">
        <f t="shared" si="1"/>
        <v xml:space="preserve"> 40°08.595' N</v>
      </c>
      <c r="E5" t="str">
        <f t="shared" si="2"/>
        <v xml:space="preserve">79°16.614' W </v>
      </c>
    </row>
    <row r="6" spans="1:5">
      <c r="A6" s="3">
        <v>45</v>
      </c>
      <c r="B6" s="4" t="s">
        <v>5</v>
      </c>
      <c r="C6" s="4" t="str">
        <f t="shared" si="0"/>
        <v xml:space="preserve"> 40°08.570' N, 79°16.824' W </v>
      </c>
      <c r="D6" t="str">
        <f t="shared" si="1"/>
        <v xml:space="preserve"> 40°08.570' N</v>
      </c>
      <c r="E6" t="str">
        <f t="shared" si="2"/>
        <v xml:space="preserve">79°16.824' W </v>
      </c>
    </row>
    <row r="7" spans="1:5">
      <c r="A7" s="3">
        <v>46</v>
      </c>
      <c r="B7" s="4" t="s">
        <v>6</v>
      </c>
      <c r="C7" s="4" t="str">
        <f t="shared" si="0"/>
        <v xml:space="preserve"> 40°08.574' N, 79°16.778' W </v>
      </c>
      <c r="D7" t="str">
        <f t="shared" si="1"/>
        <v xml:space="preserve"> 40°08.574' N</v>
      </c>
      <c r="E7" t="str">
        <f t="shared" si="2"/>
        <v xml:space="preserve">79°16.778' W </v>
      </c>
    </row>
    <row r="8" spans="1:5">
      <c r="A8" s="3">
        <v>47</v>
      </c>
      <c r="B8" s="4" t="s">
        <v>7</v>
      </c>
      <c r="C8" s="4" t="str">
        <f t="shared" si="0"/>
        <v xml:space="preserve"> 40°08.560' N, 79°16.734' W </v>
      </c>
      <c r="D8" t="str">
        <f t="shared" si="1"/>
        <v xml:space="preserve"> 40°08.560' N</v>
      </c>
      <c r="E8" t="str">
        <f t="shared" si="2"/>
        <v xml:space="preserve">79°16.734' W </v>
      </c>
    </row>
    <row r="9" spans="1:5">
      <c r="A9" s="3">
        <v>48</v>
      </c>
      <c r="B9" s="4" t="s">
        <v>8</v>
      </c>
      <c r="C9" s="4" t="str">
        <f t="shared" si="0"/>
        <v xml:space="preserve"> 40°08.552' N, 79°16.680' W </v>
      </c>
      <c r="D9" t="str">
        <f t="shared" si="1"/>
        <v xml:space="preserve"> 40°08.552' N</v>
      </c>
      <c r="E9" t="str">
        <f t="shared" si="2"/>
        <v xml:space="preserve">79°16.680' W </v>
      </c>
    </row>
    <row r="10" spans="1:5">
      <c r="A10" s="3">
        <v>49</v>
      </c>
      <c r="B10" s="4" t="s">
        <v>9</v>
      </c>
      <c r="C10" s="4" t="str">
        <f t="shared" si="0"/>
        <v xml:space="preserve"> 40°08.512' N, 79°16.799' W </v>
      </c>
      <c r="D10" t="str">
        <f t="shared" si="1"/>
        <v xml:space="preserve"> 40°08.512' N</v>
      </c>
      <c r="E10" t="str">
        <f t="shared" si="2"/>
        <v xml:space="preserve">79°16.799' W </v>
      </c>
    </row>
    <row r="11" spans="1:5">
      <c r="A11" s="3">
        <v>50</v>
      </c>
      <c r="B11" s="4" t="s">
        <v>10</v>
      </c>
      <c r="C11" s="4" t="str">
        <f t="shared" si="0"/>
        <v xml:space="preserve"> 40°08.521' N, 79°16.840' W </v>
      </c>
      <c r="D11" t="str">
        <f t="shared" si="1"/>
        <v xml:space="preserve"> 40°08.521' N</v>
      </c>
      <c r="E11" t="str">
        <f t="shared" si="2"/>
        <v xml:space="preserve">79°16.840' W </v>
      </c>
    </row>
    <row r="12" spans="1:5">
      <c r="A12" s="3">
        <v>51</v>
      </c>
      <c r="B12" s="4" t="s">
        <v>11</v>
      </c>
      <c r="C12" s="4" t="str">
        <f t="shared" si="0"/>
        <v xml:space="preserve"> 40°08.509' N, 79°16.771' W </v>
      </c>
      <c r="D12" t="str">
        <f t="shared" si="1"/>
        <v xml:space="preserve"> 40°08.509' N</v>
      </c>
      <c r="E12" t="str">
        <f t="shared" si="2"/>
        <v xml:space="preserve">79°16.771' W </v>
      </c>
    </row>
    <row r="13" spans="1:5">
      <c r="A13" s="3">
        <v>52</v>
      </c>
      <c r="B13" s="4" t="s">
        <v>12</v>
      </c>
      <c r="C13" s="4" t="str">
        <f t="shared" si="0"/>
        <v xml:space="preserve"> 40°08.505' N, 79°16.717' W </v>
      </c>
      <c r="D13" t="str">
        <f t="shared" si="1"/>
        <v xml:space="preserve"> 40°08.505' N</v>
      </c>
      <c r="E13" t="str">
        <f t="shared" si="2"/>
        <v xml:space="preserve">79°16.717' W </v>
      </c>
    </row>
    <row r="14" spans="1:5">
      <c r="A14" s="3">
        <v>53</v>
      </c>
      <c r="B14" s="4" t="s">
        <v>13</v>
      </c>
      <c r="C14" s="4" t="str">
        <f t="shared" si="0"/>
        <v xml:space="preserve"> 40°08.643' N, 79°16.549' W </v>
      </c>
      <c r="D14" t="str">
        <f t="shared" si="1"/>
        <v xml:space="preserve"> 40°08.643' N</v>
      </c>
      <c r="E14" t="str">
        <f t="shared" si="2"/>
        <v xml:space="preserve">79°16.549' W </v>
      </c>
    </row>
    <row r="15" spans="1:5">
      <c r="A15" s="3">
        <v>54</v>
      </c>
      <c r="B15" s="4" t="s">
        <v>14</v>
      </c>
      <c r="C15" s="4" t="str">
        <f t="shared" si="0"/>
        <v xml:space="preserve"> 40°08.615' N, 79°16.518' W </v>
      </c>
      <c r="D15" t="str">
        <f t="shared" si="1"/>
        <v xml:space="preserve"> 40°08.615' N</v>
      </c>
      <c r="E15" t="str">
        <f t="shared" si="2"/>
        <v xml:space="preserve">79°16.518' W </v>
      </c>
    </row>
    <row r="16" spans="1:5">
      <c r="A16" s="3">
        <v>55</v>
      </c>
      <c r="B16" s="4" t="s">
        <v>15</v>
      </c>
      <c r="C16" s="4" t="str">
        <f t="shared" si="0"/>
        <v xml:space="preserve"> 40°08.658' N, 79°16.578' W </v>
      </c>
      <c r="D16" t="str">
        <f t="shared" si="1"/>
        <v xml:space="preserve"> 40°08.658' N</v>
      </c>
      <c r="E16" t="str">
        <f t="shared" si="2"/>
        <v xml:space="preserve">79°16.578' W </v>
      </c>
    </row>
    <row r="17" spans="1:5">
      <c r="A17" s="3">
        <v>56</v>
      </c>
      <c r="B17" s="4" t="s">
        <v>16</v>
      </c>
      <c r="C17" s="4" t="str">
        <f t="shared" si="0"/>
        <v xml:space="preserve"> 40°08.677' N, 79°16.607' W </v>
      </c>
      <c r="D17" t="str">
        <f t="shared" si="1"/>
        <v xml:space="preserve"> 40°08.677' N</v>
      </c>
      <c r="E17" t="str">
        <f t="shared" si="2"/>
        <v xml:space="preserve">79°16.607' W </v>
      </c>
    </row>
    <row r="18" spans="1:5">
      <c r="A18" s="3">
        <v>57</v>
      </c>
      <c r="B18" s="4" t="s">
        <v>17</v>
      </c>
      <c r="C18" s="4" t="str">
        <f t="shared" si="0"/>
        <v xml:space="preserve"> 40°08.682' N, 79°16.495' W </v>
      </c>
      <c r="D18" t="str">
        <f t="shared" si="1"/>
        <v xml:space="preserve"> 40°08.682' N</v>
      </c>
      <c r="E18" t="str">
        <f t="shared" si="2"/>
        <v xml:space="preserve">79°16.495' W </v>
      </c>
    </row>
    <row r="19" spans="1:5">
      <c r="A19" s="3">
        <v>58</v>
      </c>
      <c r="B19" s="4" t="s">
        <v>18</v>
      </c>
      <c r="C19" s="4" t="str">
        <f t="shared" si="0"/>
        <v xml:space="preserve"> 40°08.658' N, 79°16.465' W </v>
      </c>
      <c r="D19" t="str">
        <f t="shared" si="1"/>
        <v xml:space="preserve"> 40°08.658' N</v>
      </c>
      <c r="E19" t="str">
        <f t="shared" si="2"/>
        <v xml:space="preserve">79°16.465' W </v>
      </c>
    </row>
    <row r="20" spans="1:5">
      <c r="A20" s="3">
        <v>59</v>
      </c>
      <c r="B20" s="4" t="s">
        <v>19</v>
      </c>
      <c r="C20" s="4" t="str">
        <f t="shared" si="0"/>
        <v xml:space="preserve"> 40°08.700' N, 79°16.521' W </v>
      </c>
      <c r="D20" t="str">
        <f t="shared" si="1"/>
        <v xml:space="preserve"> 40°08.700' N</v>
      </c>
      <c r="E20" t="str">
        <f t="shared" si="2"/>
        <v xml:space="preserve">79°16.521' W </v>
      </c>
    </row>
    <row r="21" spans="1:5">
      <c r="A21" s="3">
        <v>60</v>
      </c>
      <c r="B21" s="4" t="s">
        <v>20</v>
      </c>
      <c r="C21" s="4" t="str">
        <f t="shared" si="0"/>
        <v xml:space="preserve"> 40°08.740' N, 79°16.555' W </v>
      </c>
      <c r="D21" t="str">
        <f t="shared" si="1"/>
        <v xml:space="preserve"> 40°08.740' N</v>
      </c>
      <c r="E21" t="str">
        <f t="shared" si="2"/>
        <v xml:space="preserve">79°16.555' W </v>
      </c>
    </row>
    <row r="22" spans="1:5">
      <c r="A22" s="3">
        <v>61</v>
      </c>
      <c r="B22" s="4" t="s">
        <v>21</v>
      </c>
      <c r="C22" s="4" t="str">
        <f t="shared" si="0"/>
        <v xml:space="preserve"> 40°08.723' N, 79°16.447' W </v>
      </c>
      <c r="D22" t="str">
        <f t="shared" si="1"/>
        <v xml:space="preserve"> 40°08.723' N</v>
      </c>
      <c r="E22" t="str">
        <f t="shared" si="2"/>
        <v xml:space="preserve">79°16.447' W </v>
      </c>
    </row>
    <row r="23" spans="1:5">
      <c r="A23" s="3">
        <v>62</v>
      </c>
      <c r="B23" s="4" t="s">
        <v>22</v>
      </c>
      <c r="C23" s="4" t="str">
        <f t="shared" si="0"/>
        <v xml:space="preserve"> 40°08.698' N, 79°16.412' W </v>
      </c>
      <c r="D23" t="str">
        <f t="shared" si="1"/>
        <v xml:space="preserve"> 40°08.698' N</v>
      </c>
      <c r="E23" t="str">
        <f t="shared" si="2"/>
        <v xml:space="preserve">79°16.412' W </v>
      </c>
    </row>
    <row r="24" spans="1:5">
      <c r="A24" s="3">
        <v>63</v>
      </c>
      <c r="B24" s="4" t="s">
        <v>23</v>
      </c>
      <c r="C24" s="4" t="str">
        <f t="shared" si="0"/>
        <v xml:space="preserve"> 40°08.742' N, 79°16.469' W </v>
      </c>
      <c r="D24" t="str">
        <f t="shared" si="1"/>
        <v xml:space="preserve"> 40°08.742' N</v>
      </c>
      <c r="E24" t="str">
        <f t="shared" si="2"/>
        <v xml:space="preserve">79°16.469' W </v>
      </c>
    </row>
    <row r="25" spans="1:5">
      <c r="A25" s="3">
        <v>64</v>
      </c>
      <c r="B25" s="4" t="s">
        <v>24</v>
      </c>
      <c r="C25" s="4" t="str">
        <f t="shared" si="0"/>
        <v xml:space="preserve"> 40°08.779' N, 79°16.498' W </v>
      </c>
      <c r="D25" t="str">
        <f t="shared" si="1"/>
        <v xml:space="preserve"> 40°08.779' N</v>
      </c>
      <c r="E25" t="str">
        <f t="shared" si="2"/>
        <v xml:space="preserve">79°16.498' W </v>
      </c>
    </row>
    <row r="26" spans="1:5">
      <c r="A26" s="3">
        <v>65</v>
      </c>
      <c r="B26" s="4" t="s">
        <v>25</v>
      </c>
      <c r="C26" s="4" t="str">
        <f t="shared" si="0"/>
        <v xml:space="preserve"> 40°08.751' N, 79°16.454' W </v>
      </c>
      <c r="D26" t="str">
        <f t="shared" si="1"/>
        <v xml:space="preserve"> 40°08.751' N</v>
      </c>
      <c r="E26" t="str">
        <f t="shared" si="2"/>
        <v xml:space="preserve">79°16.454' W 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8AA9-CB4F-4754-AFE6-060F48E2FD7C}">
  <dimension ref="A1:J193"/>
  <sheetViews>
    <sheetView workbookViewId="0">
      <selection activeCell="J2" sqref="J2"/>
    </sheetView>
  </sheetViews>
  <sheetFormatPr defaultRowHeight="14.5"/>
  <cols>
    <col min="2" max="2" width="8.7265625" style="29"/>
    <col min="3" max="4" width="10.08984375" bestFit="1" customWidth="1"/>
  </cols>
  <sheetData>
    <row r="1" spans="1:10" ht="58">
      <c r="A1" s="6" t="s">
        <v>32</v>
      </c>
      <c r="B1" s="27" t="s">
        <v>37</v>
      </c>
      <c r="C1" s="5" t="s">
        <v>26</v>
      </c>
      <c r="D1" s="5" t="s">
        <v>27</v>
      </c>
      <c r="E1" s="6" t="s">
        <v>28</v>
      </c>
      <c r="F1" s="6" t="s">
        <v>33</v>
      </c>
      <c r="G1" s="7" t="s">
        <v>29</v>
      </c>
      <c r="H1" s="8" t="s">
        <v>30</v>
      </c>
      <c r="I1" s="6" t="s">
        <v>31</v>
      </c>
      <c r="J1" s="6" t="s">
        <v>42</v>
      </c>
    </row>
    <row r="2" spans="1:10">
      <c r="A2" s="12">
        <v>41</v>
      </c>
      <c r="B2" s="28" t="str">
        <f t="shared" ref="B2:B33" si="0">CONCATENATE(G2,"_",A2)</f>
        <v>0_41</v>
      </c>
      <c r="C2" s="9">
        <v>44713</v>
      </c>
      <c r="D2" s="10">
        <v>44727</v>
      </c>
      <c r="E2" s="11" t="str">
        <f t="shared" ref="E2:E33" si="1">_xlfn.CONCAT(I2, "(", A2, "/", F2, ")")</f>
        <v>F(41/0)</v>
      </c>
      <c r="F2" s="12">
        <v>0</v>
      </c>
      <c r="G2" s="12">
        <v>0</v>
      </c>
      <c r="H2" s="13" t="str">
        <f t="shared" ref="H2:H33" si="2">_xlfn.CONCAT(G2,"_",F2)</f>
        <v>0_0</v>
      </c>
      <c r="I2" s="12" t="s">
        <v>34</v>
      </c>
      <c r="J2" s="12" t="str">
        <f>IF(I2="F","Forest",IF(I2="S","Salvaged",IF(I2="W","Windthrow")))</f>
        <v>Forest</v>
      </c>
    </row>
    <row r="3" spans="1:10">
      <c r="A3" s="12">
        <v>42</v>
      </c>
      <c r="B3" s="28" t="str">
        <f t="shared" si="0"/>
        <v>0_42</v>
      </c>
      <c r="C3" s="9">
        <v>44714</v>
      </c>
      <c r="D3" s="10">
        <v>44727</v>
      </c>
      <c r="E3" s="11" t="str">
        <f t="shared" si="1"/>
        <v>S(42/1)</v>
      </c>
      <c r="F3" s="12">
        <v>1</v>
      </c>
      <c r="G3" s="12">
        <v>0</v>
      </c>
      <c r="H3" s="13" t="str">
        <f t="shared" si="2"/>
        <v>0_1</v>
      </c>
      <c r="I3" s="12" t="s">
        <v>35</v>
      </c>
      <c r="J3" s="12" t="str">
        <f t="shared" ref="J3:J66" si="3">IF(I3="F","Forest",IF(I3="S","Salvaged",IF(I3="W","Windthrow")))</f>
        <v>Salvaged</v>
      </c>
    </row>
    <row r="4" spans="1:10">
      <c r="A4" s="12">
        <v>43</v>
      </c>
      <c r="B4" s="28" t="str">
        <f t="shared" si="0"/>
        <v>0_43</v>
      </c>
      <c r="C4" s="9">
        <v>44714</v>
      </c>
      <c r="D4" s="10">
        <v>44727</v>
      </c>
      <c r="E4" s="11" t="str">
        <f t="shared" si="1"/>
        <v>W(43/2)</v>
      </c>
      <c r="F4" s="12">
        <v>2</v>
      </c>
      <c r="G4" s="12">
        <v>0</v>
      </c>
      <c r="H4" s="13" t="str">
        <f t="shared" si="2"/>
        <v>0_2</v>
      </c>
      <c r="I4" s="12" t="s">
        <v>36</v>
      </c>
      <c r="J4" s="12" t="str">
        <f t="shared" si="3"/>
        <v>Windthrow</v>
      </c>
    </row>
    <row r="5" spans="1:10">
      <c r="A5" s="12">
        <v>44</v>
      </c>
      <c r="B5" s="28" t="str">
        <f t="shared" si="0"/>
        <v>0_44</v>
      </c>
      <c r="C5" s="9">
        <v>44713</v>
      </c>
      <c r="D5" s="10">
        <v>44727</v>
      </c>
      <c r="E5" s="11" t="str">
        <f t="shared" si="1"/>
        <v>F(44/3)</v>
      </c>
      <c r="F5" s="12">
        <v>3</v>
      </c>
      <c r="G5" s="12">
        <v>0</v>
      </c>
      <c r="H5" s="13" t="str">
        <f t="shared" si="2"/>
        <v>0_3</v>
      </c>
      <c r="I5" s="12" t="s">
        <v>34</v>
      </c>
      <c r="J5" s="12" t="str">
        <f t="shared" si="3"/>
        <v>Forest</v>
      </c>
    </row>
    <row r="6" spans="1:10">
      <c r="A6" s="12">
        <v>45</v>
      </c>
      <c r="B6" s="28" t="str">
        <f t="shared" si="0"/>
        <v>0_45</v>
      </c>
      <c r="C6" s="9">
        <v>44714</v>
      </c>
      <c r="D6" s="10">
        <v>44727</v>
      </c>
      <c r="E6" s="11" t="str">
        <f t="shared" si="1"/>
        <v>F(45/4)</v>
      </c>
      <c r="F6" s="12">
        <v>4</v>
      </c>
      <c r="G6" s="12">
        <v>0</v>
      </c>
      <c r="H6" s="13" t="str">
        <f t="shared" si="2"/>
        <v>0_4</v>
      </c>
      <c r="I6" s="12" t="s">
        <v>34</v>
      </c>
      <c r="J6" s="12" t="str">
        <f t="shared" si="3"/>
        <v>Forest</v>
      </c>
    </row>
    <row r="7" spans="1:10">
      <c r="A7" s="12">
        <v>46</v>
      </c>
      <c r="B7" s="28" t="str">
        <f t="shared" si="0"/>
        <v>0_46</v>
      </c>
      <c r="C7" s="9">
        <v>44714</v>
      </c>
      <c r="D7" s="10">
        <v>44727</v>
      </c>
      <c r="E7" s="11" t="str">
        <f t="shared" si="1"/>
        <v>S(46/5)</v>
      </c>
      <c r="F7" s="12">
        <v>5</v>
      </c>
      <c r="G7" s="12">
        <v>0</v>
      </c>
      <c r="H7" s="13" t="str">
        <f t="shared" si="2"/>
        <v>0_5</v>
      </c>
      <c r="I7" s="12" t="s">
        <v>35</v>
      </c>
      <c r="J7" s="12" t="str">
        <f t="shared" si="3"/>
        <v>Salvaged</v>
      </c>
    </row>
    <row r="8" spans="1:10">
      <c r="A8" s="12">
        <v>47</v>
      </c>
      <c r="B8" s="28" t="str">
        <f t="shared" si="0"/>
        <v>0_47</v>
      </c>
      <c r="C8" s="9">
        <v>44714</v>
      </c>
      <c r="D8" s="10">
        <v>44727</v>
      </c>
      <c r="E8" s="11" t="str">
        <f t="shared" si="1"/>
        <v>W(47/6)</v>
      </c>
      <c r="F8" s="12">
        <v>6</v>
      </c>
      <c r="G8" s="12">
        <v>0</v>
      </c>
      <c r="H8" s="13" t="str">
        <f t="shared" si="2"/>
        <v>0_6</v>
      </c>
      <c r="I8" s="12" t="s">
        <v>36</v>
      </c>
      <c r="J8" s="12" t="str">
        <f t="shared" si="3"/>
        <v>Windthrow</v>
      </c>
    </row>
    <row r="9" spans="1:10">
      <c r="A9" s="15">
        <v>48</v>
      </c>
      <c r="B9" s="28" t="str">
        <f t="shared" si="0"/>
        <v>0_48</v>
      </c>
      <c r="C9" s="14">
        <v>44714</v>
      </c>
      <c r="D9" s="14">
        <v>44727</v>
      </c>
      <c r="E9" s="15" t="str">
        <f t="shared" si="1"/>
        <v>F(48/7)</v>
      </c>
      <c r="F9" s="15">
        <v>7</v>
      </c>
      <c r="G9" s="15">
        <v>0</v>
      </c>
      <c r="H9" s="16" t="str">
        <f t="shared" si="2"/>
        <v>0_7</v>
      </c>
      <c r="I9" s="15" t="s">
        <v>34</v>
      </c>
      <c r="J9" s="12" t="str">
        <f t="shared" si="3"/>
        <v>Forest</v>
      </c>
    </row>
    <row r="10" spans="1:10">
      <c r="A10" s="12">
        <v>49</v>
      </c>
      <c r="B10" s="28" t="str">
        <f t="shared" si="0"/>
        <v>0_49</v>
      </c>
      <c r="C10" s="9">
        <v>44714</v>
      </c>
      <c r="D10" s="10">
        <v>44727</v>
      </c>
      <c r="E10" s="11" t="str">
        <f t="shared" si="1"/>
        <v>S(49/8)</v>
      </c>
      <c r="F10" s="12">
        <v>8</v>
      </c>
      <c r="G10" s="12">
        <v>0</v>
      </c>
      <c r="H10" s="13" t="str">
        <f t="shared" si="2"/>
        <v>0_8</v>
      </c>
      <c r="I10" s="12" t="s">
        <v>35</v>
      </c>
      <c r="J10" s="12" t="str">
        <f t="shared" si="3"/>
        <v>Salvaged</v>
      </c>
    </row>
    <row r="11" spans="1:10">
      <c r="A11" s="12">
        <v>50</v>
      </c>
      <c r="B11" s="28" t="str">
        <f t="shared" si="0"/>
        <v>0_50</v>
      </c>
      <c r="C11" s="9">
        <v>44714</v>
      </c>
      <c r="D11" s="10">
        <v>44727</v>
      </c>
      <c r="E11" s="11" t="str">
        <f t="shared" si="1"/>
        <v>F(50/9)</v>
      </c>
      <c r="F11" s="12">
        <v>9</v>
      </c>
      <c r="G11" s="12">
        <v>0</v>
      </c>
      <c r="H11" s="13" t="str">
        <f t="shared" si="2"/>
        <v>0_9</v>
      </c>
      <c r="I11" s="12" t="s">
        <v>34</v>
      </c>
      <c r="J11" s="12" t="str">
        <f t="shared" si="3"/>
        <v>Forest</v>
      </c>
    </row>
    <row r="12" spans="1:10">
      <c r="A12" s="12">
        <v>51</v>
      </c>
      <c r="B12" s="28" t="str">
        <f t="shared" si="0"/>
        <v>0_51</v>
      </c>
      <c r="C12" s="9">
        <v>44714</v>
      </c>
      <c r="D12" s="10">
        <v>44727</v>
      </c>
      <c r="E12" s="11" t="str">
        <f t="shared" si="1"/>
        <v>W(51/10)</v>
      </c>
      <c r="F12" s="12">
        <v>10</v>
      </c>
      <c r="G12" s="12">
        <v>0</v>
      </c>
      <c r="H12" s="13" t="str">
        <f t="shared" si="2"/>
        <v>0_10</v>
      </c>
      <c r="I12" s="12" t="s">
        <v>36</v>
      </c>
      <c r="J12" s="12" t="str">
        <f t="shared" si="3"/>
        <v>Windthrow</v>
      </c>
    </row>
    <row r="13" spans="1:10">
      <c r="A13" s="18">
        <v>52</v>
      </c>
      <c r="B13" s="28" t="str">
        <f t="shared" si="0"/>
        <v>0_52</v>
      </c>
      <c r="C13" s="17">
        <v>44714</v>
      </c>
      <c r="D13" s="17">
        <v>44727</v>
      </c>
      <c r="E13" s="18" t="str">
        <f t="shared" si="1"/>
        <v>F(52/11)</v>
      </c>
      <c r="F13" s="18">
        <v>11</v>
      </c>
      <c r="G13" s="18">
        <v>0</v>
      </c>
      <c r="H13" s="19" t="str">
        <f t="shared" si="2"/>
        <v>0_11</v>
      </c>
      <c r="I13" s="18" t="s">
        <v>34</v>
      </c>
      <c r="J13" s="12" t="str">
        <f t="shared" si="3"/>
        <v>Forest</v>
      </c>
    </row>
    <row r="14" spans="1:10">
      <c r="A14" s="12">
        <v>53</v>
      </c>
      <c r="B14" s="28" t="str">
        <f t="shared" si="0"/>
        <v>0_53</v>
      </c>
      <c r="C14" s="9">
        <v>44713</v>
      </c>
      <c r="D14" s="10">
        <v>44727</v>
      </c>
      <c r="E14" s="11" t="str">
        <f t="shared" si="1"/>
        <v>S(53/12)</v>
      </c>
      <c r="F14" s="12">
        <v>12</v>
      </c>
      <c r="G14" s="12">
        <v>0</v>
      </c>
      <c r="H14" s="13" t="str">
        <f t="shared" si="2"/>
        <v>0_12</v>
      </c>
      <c r="I14" s="12" t="s">
        <v>35</v>
      </c>
      <c r="J14" s="12" t="str">
        <f t="shared" si="3"/>
        <v>Salvaged</v>
      </c>
    </row>
    <row r="15" spans="1:10">
      <c r="A15" s="12">
        <v>54</v>
      </c>
      <c r="B15" s="28" t="str">
        <f t="shared" si="0"/>
        <v>0_54</v>
      </c>
      <c r="C15" s="9">
        <v>44713</v>
      </c>
      <c r="D15" s="10">
        <v>44727</v>
      </c>
      <c r="E15" s="11" t="str">
        <f t="shared" si="1"/>
        <v>F(54/13)</v>
      </c>
      <c r="F15" s="12">
        <v>13</v>
      </c>
      <c r="G15" s="12">
        <v>0</v>
      </c>
      <c r="H15" s="13" t="str">
        <f t="shared" si="2"/>
        <v>0_13</v>
      </c>
      <c r="I15" s="12" t="s">
        <v>34</v>
      </c>
      <c r="J15" s="12" t="str">
        <f t="shared" si="3"/>
        <v>Forest</v>
      </c>
    </row>
    <row r="16" spans="1:10">
      <c r="A16" s="12">
        <v>55</v>
      </c>
      <c r="B16" s="28" t="str">
        <f t="shared" si="0"/>
        <v>0_55</v>
      </c>
      <c r="C16" s="9">
        <v>44713</v>
      </c>
      <c r="D16" s="10">
        <v>44727</v>
      </c>
      <c r="E16" s="11" t="str">
        <f t="shared" si="1"/>
        <v>W(55/14)</v>
      </c>
      <c r="F16" s="12">
        <v>14</v>
      </c>
      <c r="G16" s="12">
        <v>0</v>
      </c>
      <c r="H16" s="13" t="str">
        <f t="shared" si="2"/>
        <v>0_14</v>
      </c>
      <c r="I16" s="12" t="s">
        <v>36</v>
      </c>
      <c r="J16" s="12" t="str">
        <f t="shared" si="3"/>
        <v>Windthrow</v>
      </c>
    </row>
    <row r="17" spans="1:10">
      <c r="A17" s="12">
        <v>56</v>
      </c>
      <c r="B17" s="28" t="str">
        <f t="shared" si="0"/>
        <v>0_56</v>
      </c>
      <c r="C17" s="9">
        <v>44713</v>
      </c>
      <c r="D17" s="10">
        <v>44727</v>
      </c>
      <c r="E17" s="11" t="str">
        <f t="shared" si="1"/>
        <v>F(56/15)</v>
      </c>
      <c r="F17" s="12">
        <v>15</v>
      </c>
      <c r="G17" s="12">
        <v>0</v>
      </c>
      <c r="H17" s="13" t="str">
        <f t="shared" si="2"/>
        <v>0_15</v>
      </c>
      <c r="I17" s="12" t="s">
        <v>34</v>
      </c>
      <c r="J17" s="12" t="str">
        <f t="shared" si="3"/>
        <v>Forest</v>
      </c>
    </row>
    <row r="18" spans="1:10">
      <c r="A18" s="12">
        <v>57</v>
      </c>
      <c r="B18" s="28" t="str">
        <f t="shared" si="0"/>
        <v>0_57</v>
      </c>
      <c r="C18" s="9">
        <v>44713</v>
      </c>
      <c r="D18" s="10">
        <v>44727</v>
      </c>
      <c r="E18" s="11" t="str">
        <f t="shared" si="1"/>
        <v>S(57/16)</v>
      </c>
      <c r="F18" s="12">
        <v>16</v>
      </c>
      <c r="G18" s="12">
        <v>0</v>
      </c>
      <c r="H18" s="13" t="str">
        <f t="shared" si="2"/>
        <v>0_16</v>
      </c>
      <c r="I18" s="12" t="s">
        <v>35</v>
      </c>
      <c r="J18" s="12" t="str">
        <f t="shared" si="3"/>
        <v>Salvaged</v>
      </c>
    </row>
    <row r="19" spans="1:10">
      <c r="A19" s="12">
        <v>58</v>
      </c>
      <c r="B19" s="28" t="str">
        <f t="shared" si="0"/>
        <v>0_58</v>
      </c>
      <c r="C19" s="9">
        <v>44713</v>
      </c>
      <c r="D19" s="10">
        <v>44727</v>
      </c>
      <c r="E19" s="11" t="str">
        <f t="shared" si="1"/>
        <v>F(58/17)</v>
      </c>
      <c r="F19" s="12">
        <v>17</v>
      </c>
      <c r="G19" s="12">
        <v>0</v>
      </c>
      <c r="H19" s="13" t="str">
        <f t="shared" si="2"/>
        <v>0_17</v>
      </c>
      <c r="I19" s="12" t="s">
        <v>34</v>
      </c>
      <c r="J19" s="12" t="str">
        <f t="shared" si="3"/>
        <v>Forest</v>
      </c>
    </row>
    <row r="20" spans="1:10">
      <c r="A20" s="12">
        <v>59</v>
      </c>
      <c r="B20" s="28" t="str">
        <f t="shared" si="0"/>
        <v>0_59</v>
      </c>
      <c r="C20" s="9">
        <v>44713</v>
      </c>
      <c r="D20" s="10">
        <v>44727</v>
      </c>
      <c r="E20" s="11" t="str">
        <f t="shared" si="1"/>
        <v>W(59/18)</v>
      </c>
      <c r="F20" s="12">
        <v>18</v>
      </c>
      <c r="G20" s="12">
        <v>0</v>
      </c>
      <c r="H20" s="13" t="str">
        <f t="shared" si="2"/>
        <v>0_18</v>
      </c>
      <c r="I20" s="12" t="s">
        <v>36</v>
      </c>
      <c r="J20" s="12" t="str">
        <f t="shared" si="3"/>
        <v>Windthrow</v>
      </c>
    </row>
    <row r="21" spans="1:10">
      <c r="A21" s="12">
        <v>60</v>
      </c>
      <c r="B21" s="28" t="str">
        <f t="shared" si="0"/>
        <v>0_60</v>
      </c>
      <c r="C21" s="9">
        <v>44713</v>
      </c>
      <c r="D21" s="10">
        <v>44727</v>
      </c>
      <c r="E21" s="11" t="str">
        <f t="shared" si="1"/>
        <v>F(60/19)</v>
      </c>
      <c r="F21" s="12">
        <v>19</v>
      </c>
      <c r="G21" s="12">
        <v>0</v>
      </c>
      <c r="H21" s="13" t="str">
        <f t="shared" si="2"/>
        <v>0_19</v>
      </c>
      <c r="I21" s="12" t="s">
        <v>34</v>
      </c>
      <c r="J21" s="12" t="str">
        <f t="shared" si="3"/>
        <v>Forest</v>
      </c>
    </row>
    <row r="22" spans="1:10">
      <c r="A22" s="12">
        <v>61</v>
      </c>
      <c r="B22" s="28" t="str">
        <f t="shared" si="0"/>
        <v>0_61</v>
      </c>
      <c r="C22" s="9">
        <v>44713</v>
      </c>
      <c r="D22" s="10">
        <v>44727</v>
      </c>
      <c r="E22" s="11" t="str">
        <f t="shared" si="1"/>
        <v>S(61/20)</v>
      </c>
      <c r="F22" s="12">
        <v>20</v>
      </c>
      <c r="G22" s="12">
        <v>0</v>
      </c>
      <c r="H22" s="13" t="str">
        <f t="shared" si="2"/>
        <v>0_20</v>
      </c>
      <c r="I22" s="12" t="s">
        <v>35</v>
      </c>
      <c r="J22" s="12" t="str">
        <f t="shared" si="3"/>
        <v>Salvaged</v>
      </c>
    </row>
    <row r="23" spans="1:10">
      <c r="A23" s="15">
        <v>62</v>
      </c>
      <c r="B23" s="28" t="str">
        <f t="shared" si="0"/>
        <v>0_62</v>
      </c>
      <c r="C23" s="14">
        <v>44713</v>
      </c>
      <c r="D23" s="14">
        <v>44727</v>
      </c>
      <c r="E23" s="15" t="str">
        <f t="shared" si="1"/>
        <v>F(62/21)</v>
      </c>
      <c r="F23" s="15">
        <v>21</v>
      </c>
      <c r="G23" s="15">
        <v>0</v>
      </c>
      <c r="H23" s="16" t="str">
        <f t="shared" si="2"/>
        <v>0_21</v>
      </c>
      <c r="I23" s="15" t="s">
        <v>34</v>
      </c>
      <c r="J23" s="12" t="str">
        <f t="shared" si="3"/>
        <v>Forest</v>
      </c>
    </row>
    <row r="24" spans="1:10">
      <c r="A24" s="12">
        <v>63</v>
      </c>
      <c r="B24" s="28" t="str">
        <f t="shared" si="0"/>
        <v>0_63</v>
      </c>
      <c r="C24" s="9">
        <v>44713</v>
      </c>
      <c r="D24" s="10">
        <v>44727</v>
      </c>
      <c r="E24" s="11" t="str">
        <f t="shared" si="1"/>
        <v>W(63/22)</v>
      </c>
      <c r="F24" s="12">
        <v>22</v>
      </c>
      <c r="G24" s="12">
        <v>0</v>
      </c>
      <c r="H24" s="13" t="str">
        <f t="shared" si="2"/>
        <v>0_22</v>
      </c>
      <c r="I24" s="12" t="s">
        <v>36</v>
      </c>
      <c r="J24" s="12" t="str">
        <f t="shared" si="3"/>
        <v>Windthrow</v>
      </c>
    </row>
    <row r="25" spans="1:10">
      <c r="A25" s="12">
        <v>64</v>
      </c>
      <c r="B25" s="28" t="str">
        <f t="shared" si="0"/>
        <v>0_64</v>
      </c>
      <c r="C25" s="9">
        <v>44713</v>
      </c>
      <c r="D25" s="10">
        <v>44727</v>
      </c>
      <c r="E25" s="11" t="str">
        <f t="shared" si="1"/>
        <v>F(64/23)</v>
      </c>
      <c r="F25" s="12">
        <v>23</v>
      </c>
      <c r="G25" s="12">
        <v>0</v>
      </c>
      <c r="H25" s="13" t="str">
        <f t="shared" si="2"/>
        <v>0_23</v>
      </c>
      <c r="I25" s="12" t="s">
        <v>34</v>
      </c>
      <c r="J25" s="12" t="str">
        <f t="shared" si="3"/>
        <v>Forest</v>
      </c>
    </row>
    <row r="26" spans="1:10">
      <c r="A26" s="12">
        <v>41</v>
      </c>
      <c r="B26" s="28" t="str">
        <f t="shared" si="0"/>
        <v>1_41</v>
      </c>
      <c r="C26" s="9">
        <v>44727</v>
      </c>
      <c r="D26" s="9">
        <v>44741</v>
      </c>
      <c r="E26" s="12" t="str">
        <f t="shared" si="1"/>
        <v>F(41/0)</v>
      </c>
      <c r="F26" s="12">
        <v>0</v>
      </c>
      <c r="G26" s="12">
        <v>1</v>
      </c>
      <c r="H26" s="13" t="str">
        <f t="shared" si="2"/>
        <v>1_0</v>
      </c>
      <c r="I26" s="12" t="s">
        <v>34</v>
      </c>
      <c r="J26" s="12" t="str">
        <f t="shared" si="3"/>
        <v>Forest</v>
      </c>
    </row>
    <row r="27" spans="1:10">
      <c r="A27" s="12">
        <v>42</v>
      </c>
      <c r="B27" s="28" t="str">
        <f t="shared" si="0"/>
        <v>1_42</v>
      </c>
      <c r="C27" s="9">
        <v>44727</v>
      </c>
      <c r="D27" s="9">
        <v>44741</v>
      </c>
      <c r="E27" s="12" t="str">
        <f t="shared" si="1"/>
        <v>S(42/1)</v>
      </c>
      <c r="F27" s="12">
        <v>1</v>
      </c>
      <c r="G27" s="12">
        <v>1</v>
      </c>
      <c r="H27" s="13" t="str">
        <f t="shared" si="2"/>
        <v>1_1</v>
      </c>
      <c r="I27" s="12" t="s">
        <v>35</v>
      </c>
      <c r="J27" s="12" t="str">
        <f t="shared" si="3"/>
        <v>Salvaged</v>
      </c>
    </row>
    <row r="28" spans="1:10">
      <c r="A28" s="12">
        <v>43</v>
      </c>
      <c r="B28" s="28" t="str">
        <f t="shared" si="0"/>
        <v>1_43</v>
      </c>
      <c r="C28" s="9">
        <v>44727</v>
      </c>
      <c r="D28" s="9">
        <v>44741</v>
      </c>
      <c r="E28" s="12" t="str">
        <f t="shared" si="1"/>
        <v>W(43/2)</v>
      </c>
      <c r="F28" s="12">
        <v>2</v>
      </c>
      <c r="G28" s="12">
        <v>1</v>
      </c>
      <c r="H28" s="13" t="str">
        <f t="shared" si="2"/>
        <v>1_2</v>
      </c>
      <c r="I28" s="12" t="s">
        <v>36</v>
      </c>
      <c r="J28" s="12" t="str">
        <f t="shared" si="3"/>
        <v>Windthrow</v>
      </c>
    </row>
    <row r="29" spans="1:10">
      <c r="A29" s="12">
        <v>44</v>
      </c>
      <c r="B29" s="28" t="str">
        <f t="shared" si="0"/>
        <v>1_44</v>
      </c>
      <c r="C29" s="9">
        <v>44727</v>
      </c>
      <c r="D29" s="9">
        <v>44741</v>
      </c>
      <c r="E29" s="12" t="str">
        <f t="shared" si="1"/>
        <v>F(44/3)</v>
      </c>
      <c r="F29" s="12">
        <v>3</v>
      </c>
      <c r="G29" s="12">
        <v>1</v>
      </c>
      <c r="H29" s="13" t="str">
        <f t="shared" si="2"/>
        <v>1_3</v>
      </c>
      <c r="I29" s="12" t="s">
        <v>34</v>
      </c>
      <c r="J29" s="12" t="str">
        <f t="shared" si="3"/>
        <v>Forest</v>
      </c>
    </row>
    <row r="30" spans="1:10">
      <c r="A30" s="21">
        <v>45</v>
      </c>
      <c r="B30" s="28" t="str">
        <f t="shared" si="0"/>
        <v>1_45</v>
      </c>
      <c r="C30" s="20">
        <v>44727</v>
      </c>
      <c r="D30" s="20">
        <v>44741</v>
      </c>
      <c r="E30" s="21" t="str">
        <f t="shared" si="1"/>
        <v>F(45/4)</v>
      </c>
      <c r="F30" s="21">
        <v>4</v>
      </c>
      <c r="G30" s="21">
        <v>1</v>
      </c>
      <c r="H30" s="22" t="str">
        <f t="shared" si="2"/>
        <v>1_4</v>
      </c>
      <c r="I30" s="21" t="s">
        <v>34</v>
      </c>
      <c r="J30" s="12" t="str">
        <f t="shared" si="3"/>
        <v>Forest</v>
      </c>
    </row>
    <row r="31" spans="1:10">
      <c r="A31" s="12">
        <v>46</v>
      </c>
      <c r="B31" s="28" t="str">
        <f t="shared" si="0"/>
        <v>1_46</v>
      </c>
      <c r="C31" s="9">
        <v>44727</v>
      </c>
      <c r="D31" s="9">
        <v>44741</v>
      </c>
      <c r="E31" s="12" t="str">
        <f t="shared" si="1"/>
        <v>S(46/5)</v>
      </c>
      <c r="F31" s="12">
        <v>5</v>
      </c>
      <c r="G31" s="12">
        <v>1</v>
      </c>
      <c r="H31" s="13" t="str">
        <f t="shared" si="2"/>
        <v>1_5</v>
      </c>
      <c r="I31" s="12" t="s">
        <v>35</v>
      </c>
      <c r="J31" s="12" t="str">
        <f t="shared" si="3"/>
        <v>Salvaged</v>
      </c>
    </row>
    <row r="32" spans="1:10">
      <c r="A32" s="12">
        <v>47</v>
      </c>
      <c r="B32" s="28" t="str">
        <f t="shared" si="0"/>
        <v>1_47</v>
      </c>
      <c r="C32" s="9">
        <v>44727</v>
      </c>
      <c r="D32" s="9">
        <v>44741</v>
      </c>
      <c r="E32" s="12" t="str">
        <f t="shared" si="1"/>
        <v>W(47/6)</v>
      </c>
      <c r="F32" s="12">
        <v>6</v>
      </c>
      <c r="G32" s="12">
        <v>1</v>
      </c>
      <c r="H32" s="13" t="str">
        <f t="shared" si="2"/>
        <v>1_6</v>
      </c>
      <c r="I32" s="12" t="s">
        <v>36</v>
      </c>
      <c r="J32" s="12" t="str">
        <f t="shared" si="3"/>
        <v>Windthrow</v>
      </c>
    </row>
    <row r="33" spans="1:10">
      <c r="A33" s="12">
        <v>48</v>
      </c>
      <c r="B33" s="28" t="str">
        <f t="shared" si="0"/>
        <v>1_48</v>
      </c>
      <c r="C33" s="9">
        <v>44727</v>
      </c>
      <c r="D33" s="9">
        <v>44741</v>
      </c>
      <c r="E33" s="12" t="str">
        <f t="shared" si="1"/>
        <v>F(48/7)</v>
      </c>
      <c r="F33" s="12">
        <v>7</v>
      </c>
      <c r="G33" s="12">
        <v>1</v>
      </c>
      <c r="H33" s="13" t="str">
        <f t="shared" si="2"/>
        <v>1_7</v>
      </c>
      <c r="I33" s="12" t="s">
        <v>34</v>
      </c>
      <c r="J33" s="12" t="str">
        <f t="shared" si="3"/>
        <v>Forest</v>
      </c>
    </row>
    <row r="34" spans="1:10">
      <c r="A34" s="12">
        <v>49</v>
      </c>
      <c r="B34" s="28" t="str">
        <f t="shared" ref="B34:B65" si="4">CONCATENATE(G34,"_",A34)</f>
        <v>1_49</v>
      </c>
      <c r="C34" s="9">
        <v>44727</v>
      </c>
      <c r="D34" s="9">
        <v>44741</v>
      </c>
      <c r="E34" s="12" t="str">
        <f t="shared" ref="E34:E65" si="5">_xlfn.CONCAT(I34, "(", A34, "/", F34, ")")</f>
        <v>S(49/8)</v>
      </c>
      <c r="F34" s="12">
        <v>8</v>
      </c>
      <c r="G34" s="12">
        <v>1</v>
      </c>
      <c r="H34" s="13" t="str">
        <f t="shared" ref="H34:H65" si="6">_xlfn.CONCAT(G34,"_",F34)</f>
        <v>1_8</v>
      </c>
      <c r="I34" s="12" t="s">
        <v>35</v>
      </c>
      <c r="J34" s="12" t="str">
        <f t="shared" si="3"/>
        <v>Salvaged</v>
      </c>
    </row>
    <row r="35" spans="1:10">
      <c r="A35" s="12">
        <v>50</v>
      </c>
      <c r="B35" s="28" t="str">
        <f t="shared" si="4"/>
        <v>1_50</v>
      </c>
      <c r="C35" s="9">
        <v>44727</v>
      </c>
      <c r="D35" s="9">
        <v>44741</v>
      </c>
      <c r="E35" s="12" t="str">
        <f t="shared" si="5"/>
        <v>F(50/9)</v>
      </c>
      <c r="F35" s="12">
        <v>9</v>
      </c>
      <c r="G35" s="12">
        <v>1</v>
      </c>
      <c r="H35" s="13" t="str">
        <f t="shared" si="6"/>
        <v>1_9</v>
      </c>
      <c r="I35" s="12" t="s">
        <v>34</v>
      </c>
      <c r="J35" s="12" t="str">
        <f t="shared" si="3"/>
        <v>Forest</v>
      </c>
    </row>
    <row r="36" spans="1:10">
      <c r="A36" s="12">
        <v>51</v>
      </c>
      <c r="B36" s="28" t="str">
        <f t="shared" si="4"/>
        <v>1_51</v>
      </c>
      <c r="C36" s="9">
        <v>44727</v>
      </c>
      <c r="D36" s="9">
        <v>44741</v>
      </c>
      <c r="E36" s="12" t="str">
        <f t="shared" si="5"/>
        <v>W(51/10)</v>
      </c>
      <c r="F36" s="12">
        <v>10</v>
      </c>
      <c r="G36" s="12">
        <v>1</v>
      </c>
      <c r="H36" s="13" t="str">
        <f t="shared" si="6"/>
        <v>1_10</v>
      </c>
      <c r="I36" s="12" t="s">
        <v>36</v>
      </c>
      <c r="J36" s="12" t="str">
        <f t="shared" si="3"/>
        <v>Windthrow</v>
      </c>
    </row>
    <row r="37" spans="1:10">
      <c r="A37" s="12">
        <v>52</v>
      </c>
      <c r="B37" s="28" t="str">
        <f t="shared" si="4"/>
        <v>1_52</v>
      </c>
      <c r="C37" s="9">
        <v>44727</v>
      </c>
      <c r="D37" s="9">
        <v>44741</v>
      </c>
      <c r="E37" s="12" t="str">
        <f t="shared" si="5"/>
        <v>F(52/11)</v>
      </c>
      <c r="F37" s="12">
        <v>11</v>
      </c>
      <c r="G37" s="12">
        <v>1</v>
      </c>
      <c r="H37" s="13" t="str">
        <f t="shared" si="6"/>
        <v>1_11</v>
      </c>
      <c r="I37" s="12" t="s">
        <v>34</v>
      </c>
      <c r="J37" s="12" t="str">
        <f t="shared" si="3"/>
        <v>Forest</v>
      </c>
    </row>
    <row r="38" spans="1:10">
      <c r="A38" s="12">
        <v>53</v>
      </c>
      <c r="B38" s="28" t="str">
        <f t="shared" si="4"/>
        <v>1_53</v>
      </c>
      <c r="C38" s="9">
        <v>44727</v>
      </c>
      <c r="D38" s="9">
        <v>44741</v>
      </c>
      <c r="E38" s="12" t="str">
        <f t="shared" si="5"/>
        <v>S(53/12)</v>
      </c>
      <c r="F38" s="12">
        <v>12</v>
      </c>
      <c r="G38" s="12">
        <v>1</v>
      </c>
      <c r="H38" s="13" t="str">
        <f t="shared" si="6"/>
        <v>1_12</v>
      </c>
      <c r="I38" s="12" t="s">
        <v>35</v>
      </c>
      <c r="J38" s="12" t="str">
        <f t="shared" si="3"/>
        <v>Salvaged</v>
      </c>
    </row>
    <row r="39" spans="1:10">
      <c r="A39" s="15">
        <v>54</v>
      </c>
      <c r="B39" s="28" t="str">
        <f t="shared" si="4"/>
        <v>1_54</v>
      </c>
      <c r="C39" s="14">
        <v>44727</v>
      </c>
      <c r="D39" s="14">
        <v>44741</v>
      </c>
      <c r="E39" s="15" t="str">
        <f t="shared" si="5"/>
        <v>F(54/13)</v>
      </c>
      <c r="F39" s="15">
        <v>13</v>
      </c>
      <c r="G39" s="15">
        <v>1</v>
      </c>
      <c r="H39" s="16" t="str">
        <f t="shared" si="6"/>
        <v>1_13</v>
      </c>
      <c r="I39" s="15" t="s">
        <v>34</v>
      </c>
      <c r="J39" s="12" t="str">
        <f t="shared" si="3"/>
        <v>Forest</v>
      </c>
    </row>
    <row r="40" spans="1:10">
      <c r="A40" s="12">
        <v>55</v>
      </c>
      <c r="B40" s="28" t="str">
        <f t="shared" si="4"/>
        <v>1_55</v>
      </c>
      <c r="C40" s="9">
        <v>44727</v>
      </c>
      <c r="D40" s="9">
        <v>44741</v>
      </c>
      <c r="E40" s="12" t="str">
        <f t="shared" si="5"/>
        <v>W(55/14)</v>
      </c>
      <c r="F40" s="12">
        <v>14</v>
      </c>
      <c r="G40" s="12">
        <v>1</v>
      </c>
      <c r="H40" s="13" t="str">
        <f t="shared" si="6"/>
        <v>1_14</v>
      </c>
      <c r="I40" s="12" t="s">
        <v>36</v>
      </c>
      <c r="J40" s="12" t="str">
        <f t="shared" si="3"/>
        <v>Windthrow</v>
      </c>
    </row>
    <row r="41" spans="1:10">
      <c r="A41" s="12">
        <v>56</v>
      </c>
      <c r="B41" s="28" t="str">
        <f t="shared" si="4"/>
        <v>1_56</v>
      </c>
      <c r="C41" s="9">
        <v>44727</v>
      </c>
      <c r="D41" s="9">
        <v>44741</v>
      </c>
      <c r="E41" s="12" t="str">
        <f t="shared" si="5"/>
        <v>F(56/15)</v>
      </c>
      <c r="F41" s="12">
        <v>15</v>
      </c>
      <c r="G41" s="12">
        <v>1</v>
      </c>
      <c r="H41" s="13" t="str">
        <f t="shared" si="6"/>
        <v>1_15</v>
      </c>
      <c r="I41" s="12" t="s">
        <v>34</v>
      </c>
      <c r="J41" s="12" t="str">
        <f t="shared" si="3"/>
        <v>Forest</v>
      </c>
    </row>
    <row r="42" spans="1:10">
      <c r="A42" s="12">
        <v>57</v>
      </c>
      <c r="B42" s="28" t="str">
        <f t="shared" si="4"/>
        <v>1_57</v>
      </c>
      <c r="C42" s="9">
        <v>44727</v>
      </c>
      <c r="D42" s="9">
        <v>44741</v>
      </c>
      <c r="E42" s="12" t="str">
        <f t="shared" si="5"/>
        <v>S(57/16)</v>
      </c>
      <c r="F42" s="12">
        <v>16</v>
      </c>
      <c r="G42" s="12">
        <v>1</v>
      </c>
      <c r="H42" s="13" t="str">
        <f t="shared" si="6"/>
        <v>1_16</v>
      </c>
      <c r="I42" s="12" t="s">
        <v>35</v>
      </c>
      <c r="J42" s="12" t="str">
        <f t="shared" si="3"/>
        <v>Salvaged</v>
      </c>
    </row>
    <row r="43" spans="1:10">
      <c r="A43" s="12">
        <v>58</v>
      </c>
      <c r="B43" s="28" t="str">
        <f t="shared" si="4"/>
        <v>1_58</v>
      </c>
      <c r="C43" s="9">
        <v>44727</v>
      </c>
      <c r="D43" s="9">
        <v>44741</v>
      </c>
      <c r="E43" s="12" t="str">
        <f t="shared" si="5"/>
        <v>F(58/17)</v>
      </c>
      <c r="F43" s="12">
        <v>17</v>
      </c>
      <c r="G43" s="12">
        <v>1</v>
      </c>
      <c r="H43" s="13" t="str">
        <f t="shared" si="6"/>
        <v>1_17</v>
      </c>
      <c r="I43" s="12" t="s">
        <v>34</v>
      </c>
      <c r="J43" s="12" t="str">
        <f t="shared" si="3"/>
        <v>Forest</v>
      </c>
    </row>
    <row r="44" spans="1:10">
      <c r="A44" s="12">
        <v>59</v>
      </c>
      <c r="B44" s="28" t="str">
        <f t="shared" si="4"/>
        <v>1_59</v>
      </c>
      <c r="C44" s="9">
        <v>44727</v>
      </c>
      <c r="D44" s="9">
        <v>44741</v>
      </c>
      <c r="E44" s="12" t="str">
        <f t="shared" si="5"/>
        <v>W(59/18)</v>
      </c>
      <c r="F44" s="12">
        <v>18</v>
      </c>
      <c r="G44" s="12">
        <v>1</v>
      </c>
      <c r="H44" s="13" t="str">
        <f t="shared" si="6"/>
        <v>1_18</v>
      </c>
      <c r="I44" s="12" t="s">
        <v>36</v>
      </c>
      <c r="J44" s="12" t="str">
        <f t="shared" si="3"/>
        <v>Windthrow</v>
      </c>
    </row>
    <row r="45" spans="1:10">
      <c r="A45" s="12">
        <v>60</v>
      </c>
      <c r="B45" s="28" t="str">
        <f t="shared" si="4"/>
        <v>1_60</v>
      </c>
      <c r="C45" s="9">
        <v>44727</v>
      </c>
      <c r="D45" s="9">
        <v>44741</v>
      </c>
      <c r="E45" s="12" t="str">
        <f t="shared" si="5"/>
        <v>F(60/19)</v>
      </c>
      <c r="F45" s="12">
        <v>19</v>
      </c>
      <c r="G45" s="12">
        <v>1</v>
      </c>
      <c r="H45" s="13" t="str">
        <f t="shared" si="6"/>
        <v>1_19</v>
      </c>
      <c r="I45" s="12" t="s">
        <v>34</v>
      </c>
      <c r="J45" s="12" t="str">
        <f t="shared" si="3"/>
        <v>Forest</v>
      </c>
    </row>
    <row r="46" spans="1:10">
      <c r="A46" s="12">
        <v>61</v>
      </c>
      <c r="B46" s="28" t="str">
        <f t="shared" si="4"/>
        <v>1_61</v>
      </c>
      <c r="C46" s="9">
        <v>44727</v>
      </c>
      <c r="D46" s="9">
        <v>44741</v>
      </c>
      <c r="E46" s="12" t="str">
        <f t="shared" si="5"/>
        <v>S(61/20)</v>
      </c>
      <c r="F46" s="12">
        <v>20</v>
      </c>
      <c r="G46" s="12">
        <v>1</v>
      </c>
      <c r="H46" s="13" t="str">
        <f t="shared" si="6"/>
        <v>1_20</v>
      </c>
      <c r="I46" s="12" t="s">
        <v>35</v>
      </c>
      <c r="J46" s="12" t="str">
        <f t="shared" si="3"/>
        <v>Salvaged</v>
      </c>
    </row>
    <row r="47" spans="1:10">
      <c r="A47" s="15">
        <v>62</v>
      </c>
      <c r="B47" s="28" t="str">
        <f t="shared" si="4"/>
        <v>1_62</v>
      </c>
      <c r="C47" s="14">
        <v>44727</v>
      </c>
      <c r="D47" s="14">
        <v>44741</v>
      </c>
      <c r="E47" s="15" t="str">
        <f t="shared" si="5"/>
        <v>F(62/21)</v>
      </c>
      <c r="F47" s="15">
        <v>21</v>
      </c>
      <c r="G47" s="15">
        <v>1</v>
      </c>
      <c r="H47" s="16" t="str">
        <f t="shared" si="6"/>
        <v>1_21</v>
      </c>
      <c r="I47" s="15" t="s">
        <v>34</v>
      </c>
      <c r="J47" s="12" t="str">
        <f t="shared" si="3"/>
        <v>Forest</v>
      </c>
    </row>
    <row r="48" spans="1:10">
      <c r="A48" s="12">
        <v>63</v>
      </c>
      <c r="B48" s="28" t="str">
        <f t="shared" si="4"/>
        <v>1_63</v>
      </c>
      <c r="C48" s="9">
        <v>44727</v>
      </c>
      <c r="D48" s="9">
        <v>44741</v>
      </c>
      <c r="E48" s="12" t="str">
        <f t="shared" si="5"/>
        <v>W(63/22)</v>
      </c>
      <c r="F48" s="12">
        <v>22</v>
      </c>
      <c r="G48" s="12">
        <v>1</v>
      </c>
      <c r="H48" s="13" t="str">
        <f t="shared" si="6"/>
        <v>1_22</v>
      </c>
      <c r="I48" s="12" t="s">
        <v>36</v>
      </c>
      <c r="J48" s="12" t="str">
        <f t="shared" si="3"/>
        <v>Windthrow</v>
      </c>
    </row>
    <row r="49" spans="1:10">
      <c r="A49" s="12">
        <v>64</v>
      </c>
      <c r="B49" s="28" t="str">
        <f t="shared" si="4"/>
        <v>1_64</v>
      </c>
      <c r="C49" s="9">
        <v>44727</v>
      </c>
      <c r="D49" s="9">
        <v>44741</v>
      </c>
      <c r="E49" s="12" t="str">
        <f t="shared" si="5"/>
        <v>F(64/23)</v>
      </c>
      <c r="F49" s="12">
        <v>23</v>
      </c>
      <c r="G49" s="12">
        <v>1</v>
      </c>
      <c r="H49" s="13" t="str">
        <f t="shared" si="6"/>
        <v>1_23</v>
      </c>
      <c r="I49" s="12" t="s">
        <v>34</v>
      </c>
      <c r="J49" s="12" t="str">
        <f t="shared" si="3"/>
        <v>Forest</v>
      </c>
    </row>
    <row r="50" spans="1:10">
      <c r="A50" s="12">
        <v>41</v>
      </c>
      <c r="B50" s="28" t="str">
        <f t="shared" si="4"/>
        <v>2_41</v>
      </c>
      <c r="C50" s="9">
        <v>44741</v>
      </c>
      <c r="D50" s="10">
        <v>44755</v>
      </c>
      <c r="E50" s="11" t="str">
        <f t="shared" si="5"/>
        <v>F(41/0)</v>
      </c>
      <c r="F50" s="12">
        <v>0</v>
      </c>
      <c r="G50" s="12">
        <v>2</v>
      </c>
      <c r="H50" s="13" t="str">
        <f t="shared" si="6"/>
        <v>2_0</v>
      </c>
      <c r="I50" s="12" t="s">
        <v>34</v>
      </c>
      <c r="J50" s="12" t="str">
        <f t="shared" si="3"/>
        <v>Forest</v>
      </c>
    </row>
    <row r="51" spans="1:10">
      <c r="A51" s="12">
        <v>42</v>
      </c>
      <c r="B51" s="28" t="str">
        <f t="shared" si="4"/>
        <v>2_42</v>
      </c>
      <c r="C51" s="9">
        <v>44741</v>
      </c>
      <c r="D51" s="10">
        <v>44755</v>
      </c>
      <c r="E51" s="11" t="str">
        <f t="shared" si="5"/>
        <v>S(42/1)</v>
      </c>
      <c r="F51" s="12">
        <v>1</v>
      </c>
      <c r="G51" s="12">
        <v>2</v>
      </c>
      <c r="H51" s="13" t="str">
        <f t="shared" si="6"/>
        <v>2_1</v>
      </c>
      <c r="I51" s="12" t="s">
        <v>35</v>
      </c>
      <c r="J51" s="12" t="str">
        <f t="shared" si="3"/>
        <v>Salvaged</v>
      </c>
    </row>
    <row r="52" spans="1:10">
      <c r="A52" s="12">
        <v>43</v>
      </c>
      <c r="B52" s="28" t="str">
        <f t="shared" si="4"/>
        <v>2_43</v>
      </c>
      <c r="C52" s="9">
        <v>44741</v>
      </c>
      <c r="D52" s="10">
        <v>44755</v>
      </c>
      <c r="E52" s="11" t="str">
        <f t="shared" si="5"/>
        <v>W(43/2)</v>
      </c>
      <c r="F52" s="12">
        <v>2</v>
      </c>
      <c r="G52" s="12">
        <v>2</v>
      </c>
      <c r="H52" s="13" t="str">
        <f t="shared" si="6"/>
        <v>2_2</v>
      </c>
      <c r="I52" s="12" t="s">
        <v>36</v>
      </c>
      <c r="J52" s="12" t="str">
        <f t="shared" si="3"/>
        <v>Windthrow</v>
      </c>
    </row>
    <row r="53" spans="1:10">
      <c r="A53" s="12">
        <v>44</v>
      </c>
      <c r="B53" s="28" t="str">
        <f t="shared" si="4"/>
        <v>2_44</v>
      </c>
      <c r="C53" s="9">
        <v>44741</v>
      </c>
      <c r="D53" s="10">
        <v>44755</v>
      </c>
      <c r="E53" s="11" t="str">
        <f t="shared" si="5"/>
        <v>F(44/3)</v>
      </c>
      <c r="F53" s="12">
        <v>3</v>
      </c>
      <c r="G53" s="12">
        <v>2</v>
      </c>
      <c r="H53" s="13" t="str">
        <f t="shared" si="6"/>
        <v>2_3</v>
      </c>
      <c r="I53" s="12" t="s">
        <v>34</v>
      </c>
      <c r="J53" s="12" t="str">
        <f t="shared" si="3"/>
        <v>Forest</v>
      </c>
    </row>
    <row r="54" spans="1:10">
      <c r="A54" s="12">
        <v>45</v>
      </c>
      <c r="B54" s="28" t="str">
        <f t="shared" si="4"/>
        <v>2_45</v>
      </c>
      <c r="C54" s="9">
        <v>44741</v>
      </c>
      <c r="D54" s="10">
        <v>44755</v>
      </c>
      <c r="E54" s="11" t="str">
        <f t="shared" si="5"/>
        <v>F(45/4)</v>
      </c>
      <c r="F54" s="12">
        <v>4</v>
      </c>
      <c r="G54" s="12">
        <v>2</v>
      </c>
      <c r="H54" s="13" t="str">
        <f t="shared" si="6"/>
        <v>2_4</v>
      </c>
      <c r="I54" s="12" t="s">
        <v>34</v>
      </c>
      <c r="J54" s="12" t="str">
        <f t="shared" si="3"/>
        <v>Forest</v>
      </c>
    </row>
    <row r="55" spans="1:10">
      <c r="A55" s="12">
        <v>46</v>
      </c>
      <c r="B55" s="28" t="str">
        <f t="shared" si="4"/>
        <v>2_46</v>
      </c>
      <c r="C55" s="9">
        <v>44741</v>
      </c>
      <c r="D55" s="10">
        <v>44755</v>
      </c>
      <c r="E55" s="11" t="str">
        <f t="shared" si="5"/>
        <v>S(46/5)</v>
      </c>
      <c r="F55" s="12">
        <v>5</v>
      </c>
      <c r="G55" s="12">
        <v>2</v>
      </c>
      <c r="H55" s="13" t="str">
        <f t="shared" si="6"/>
        <v>2_5</v>
      </c>
      <c r="I55" s="12" t="s">
        <v>35</v>
      </c>
      <c r="J55" s="12" t="str">
        <f t="shared" si="3"/>
        <v>Salvaged</v>
      </c>
    </row>
    <row r="56" spans="1:10">
      <c r="A56" s="12">
        <v>47</v>
      </c>
      <c r="B56" s="28" t="str">
        <f t="shared" si="4"/>
        <v>2_47</v>
      </c>
      <c r="C56" s="9">
        <v>44741</v>
      </c>
      <c r="D56" s="10">
        <v>44755</v>
      </c>
      <c r="E56" s="11" t="str">
        <f t="shared" si="5"/>
        <v>W(47/6)</v>
      </c>
      <c r="F56" s="12">
        <v>6</v>
      </c>
      <c r="G56" s="12">
        <v>2</v>
      </c>
      <c r="H56" s="13" t="str">
        <f t="shared" si="6"/>
        <v>2_6</v>
      </c>
      <c r="I56" s="12" t="s">
        <v>36</v>
      </c>
      <c r="J56" s="12" t="str">
        <f t="shared" si="3"/>
        <v>Windthrow</v>
      </c>
    </row>
    <row r="57" spans="1:10">
      <c r="A57" s="12">
        <v>48</v>
      </c>
      <c r="B57" s="28" t="str">
        <f t="shared" si="4"/>
        <v>2_48</v>
      </c>
      <c r="C57" s="9">
        <v>44741</v>
      </c>
      <c r="D57" s="10">
        <v>44755</v>
      </c>
      <c r="E57" s="11" t="str">
        <f t="shared" si="5"/>
        <v>F(48/7)</v>
      </c>
      <c r="F57" s="12">
        <v>7</v>
      </c>
      <c r="G57" s="12">
        <v>2</v>
      </c>
      <c r="H57" s="13" t="str">
        <f t="shared" si="6"/>
        <v>2_7</v>
      </c>
      <c r="I57" s="12" t="s">
        <v>34</v>
      </c>
      <c r="J57" s="12" t="str">
        <f t="shared" si="3"/>
        <v>Forest</v>
      </c>
    </row>
    <row r="58" spans="1:10">
      <c r="A58" s="12">
        <v>49</v>
      </c>
      <c r="B58" s="28" t="str">
        <f t="shared" si="4"/>
        <v>2_49</v>
      </c>
      <c r="C58" s="9">
        <v>44741</v>
      </c>
      <c r="D58" s="10">
        <v>44755</v>
      </c>
      <c r="E58" s="11" t="str">
        <f t="shared" si="5"/>
        <v>S(49/8)</v>
      </c>
      <c r="F58" s="12">
        <v>8</v>
      </c>
      <c r="G58" s="12">
        <v>2</v>
      </c>
      <c r="H58" s="13" t="str">
        <f t="shared" si="6"/>
        <v>2_8</v>
      </c>
      <c r="I58" s="12" t="s">
        <v>35</v>
      </c>
      <c r="J58" s="12" t="str">
        <f t="shared" si="3"/>
        <v>Salvaged</v>
      </c>
    </row>
    <row r="59" spans="1:10">
      <c r="A59" s="12">
        <v>50</v>
      </c>
      <c r="B59" s="28" t="str">
        <f t="shared" si="4"/>
        <v>2_50</v>
      </c>
      <c r="C59" s="9">
        <v>44741</v>
      </c>
      <c r="D59" s="10">
        <v>44755</v>
      </c>
      <c r="E59" s="11" t="str">
        <f t="shared" si="5"/>
        <v>F(50/9)</v>
      </c>
      <c r="F59" s="12">
        <v>9</v>
      </c>
      <c r="G59" s="12">
        <v>2</v>
      </c>
      <c r="H59" s="13" t="str">
        <f t="shared" si="6"/>
        <v>2_9</v>
      </c>
      <c r="I59" s="12" t="s">
        <v>34</v>
      </c>
      <c r="J59" s="12" t="str">
        <f t="shared" si="3"/>
        <v>Forest</v>
      </c>
    </row>
    <row r="60" spans="1:10">
      <c r="A60" s="12">
        <v>51</v>
      </c>
      <c r="B60" s="28" t="str">
        <f t="shared" si="4"/>
        <v>2_51</v>
      </c>
      <c r="C60" s="9">
        <v>44741</v>
      </c>
      <c r="D60" s="10">
        <v>44755</v>
      </c>
      <c r="E60" s="11" t="str">
        <f t="shared" si="5"/>
        <v>W(51/10)</v>
      </c>
      <c r="F60" s="12">
        <v>10</v>
      </c>
      <c r="G60" s="12">
        <v>2</v>
      </c>
      <c r="H60" s="13" t="str">
        <f t="shared" si="6"/>
        <v>2_10</v>
      </c>
      <c r="I60" s="12" t="s">
        <v>36</v>
      </c>
      <c r="J60" s="12" t="str">
        <f t="shared" si="3"/>
        <v>Windthrow</v>
      </c>
    </row>
    <row r="61" spans="1:10">
      <c r="A61" s="12">
        <v>52</v>
      </c>
      <c r="B61" s="28" t="str">
        <f t="shared" si="4"/>
        <v>2_52</v>
      </c>
      <c r="C61" s="9">
        <v>44741</v>
      </c>
      <c r="D61" s="10">
        <v>44755</v>
      </c>
      <c r="E61" s="11" t="str">
        <f t="shared" si="5"/>
        <v>F(52/11)</v>
      </c>
      <c r="F61" s="12">
        <v>11</v>
      </c>
      <c r="G61" s="12">
        <v>2</v>
      </c>
      <c r="H61" s="13" t="str">
        <f t="shared" si="6"/>
        <v>2_11</v>
      </c>
      <c r="I61" s="12" t="s">
        <v>34</v>
      </c>
      <c r="J61" s="12" t="str">
        <f t="shared" si="3"/>
        <v>Forest</v>
      </c>
    </row>
    <row r="62" spans="1:10">
      <c r="A62" s="12">
        <v>53</v>
      </c>
      <c r="B62" s="28" t="str">
        <f t="shared" si="4"/>
        <v>2_53</v>
      </c>
      <c r="C62" s="9">
        <v>44741</v>
      </c>
      <c r="D62" s="10">
        <v>44755</v>
      </c>
      <c r="E62" s="11" t="str">
        <f t="shared" si="5"/>
        <v>S(53/12)</v>
      </c>
      <c r="F62" s="12">
        <v>12</v>
      </c>
      <c r="G62" s="12">
        <v>2</v>
      </c>
      <c r="H62" s="13" t="str">
        <f t="shared" si="6"/>
        <v>2_12</v>
      </c>
      <c r="I62" s="12" t="s">
        <v>35</v>
      </c>
      <c r="J62" s="12" t="str">
        <f t="shared" si="3"/>
        <v>Salvaged</v>
      </c>
    </row>
    <row r="63" spans="1:10">
      <c r="A63" s="12">
        <v>54</v>
      </c>
      <c r="B63" s="28" t="str">
        <f t="shared" si="4"/>
        <v>2_54</v>
      </c>
      <c r="C63" s="9">
        <v>44741</v>
      </c>
      <c r="D63" s="10">
        <v>44755</v>
      </c>
      <c r="E63" s="11" t="str">
        <f t="shared" si="5"/>
        <v>F(54/13)</v>
      </c>
      <c r="F63" s="12">
        <v>13</v>
      </c>
      <c r="G63" s="12">
        <v>2</v>
      </c>
      <c r="H63" s="13" t="str">
        <f t="shared" si="6"/>
        <v>2_13</v>
      </c>
      <c r="I63" s="12" t="s">
        <v>34</v>
      </c>
      <c r="J63" s="12" t="str">
        <f t="shared" si="3"/>
        <v>Forest</v>
      </c>
    </row>
    <row r="64" spans="1:10">
      <c r="A64" s="12">
        <v>55</v>
      </c>
      <c r="B64" s="28" t="str">
        <f t="shared" si="4"/>
        <v>2_55</v>
      </c>
      <c r="C64" s="9">
        <v>44741</v>
      </c>
      <c r="D64" s="10">
        <v>44755</v>
      </c>
      <c r="E64" s="11" t="str">
        <f t="shared" si="5"/>
        <v>W(55/14)</v>
      </c>
      <c r="F64" s="12">
        <v>14</v>
      </c>
      <c r="G64" s="12">
        <v>2</v>
      </c>
      <c r="H64" s="13" t="str">
        <f t="shared" si="6"/>
        <v>2_14</v>
      </c>
      <c r="I64" s="12" t="s">
        <v>36</v>
      </c>
      <c r="J64" s="12" t="str">
        <f t="shared" si="3"/>
        <v>Windthrow</v>
      </c>
    </row>
    <row r="65" spans="1:10">
      <c r="A65" s="12">
        <v>56</v>
      </c>
      <c r="B65" s="28" t="str">
        <f t="shared" si="4"/>
        <v>2_56</v>
      </c>
      <c r="C65" s="9">
        <v>44741</v>
      </c>
      <c r="D65" s="10">
        <v>44755</v>
      </c>
      <c r="E65" s="11" t="str">
        <f t="shared" si="5"/>
        <v>F(56/15)</v>
      </c>
      <c r="F65" s="12">
        <v>15</v>
      </c>
      <c r="G65" s="12">
        <v>2</v>
      </c>
      <c r="H65" s="13" t="str">
        <f t="shared" si="6"/>
        <v>2_15</v>
      </c>
      <c r="I65" s="12" t="s">
        <v>34</v>
      </c>
      <c r="J65" s="12" t="str">
        <f t="shared" si="3"/>
        <v>Forest</v>
      </c>
    </row>
    <row r="66" spans="1:10">
      <c r="A66" s="12">
        <v>57</v>
      </c>
      <c r="B66" s="28" t="str">
        <f t="shared" ref="B66:B97" si="7">CONCATENATE(G66,"_",A66)</f>
        <v>2_57</v>
      </c>
      <c r="C66" s="9">
        <v>44741</v>
      </c>
      <c r="D66" s="10">
        <v>44755</v>
      </c>
      <c r="E66" s="11" t="str">
        <f t="shared" ref="E66:E97" si="8">_xlfn.CONCAT(I66, "(", A66, "/", F66, ")")</f>
        <v>S(57/16)</v>
      </c>
      <c r="F66" s="12">
        <v>16</v>
      </c>
      <c r="G66" s="12">
        <v>2</v>
      </c>
      <c r="H66" s="13" t="str">
        <f t="shared" ref="H66:H97" si="9">_xlfn.CONCAT(G66,"_",F66)</f>
        <v>2_16</v>
      </c>
      <c r="I66" s="12" t="s">
        <v>35</v>
      </c>
      <c r="J66" s="12" t="str">
        <f t="shared" si="3"/>
        <v>Salvaged</v>
      </c>
    </row>
    <row r="67" spans="1:10">
      <c r="A67" s="12">
        <v>58</v>
      </c>
      <c r="B67" s="28" t="str">
        <f t="shared" si="7"/>
        <v>2_58</v>
      </c>
      <c r="C67" s="9">
        <v>44741</v>
      </c>
      <c r="D67" s="10">
        <v>44755</v>
      </c>
      <c r="E67" s="11" t="str">
        <f t="shared" si="8"/>
        <v>F(58/17)</v>
      </c>
      <c r="F67" s="12">
        <v>17</v>
      </c>
      <c r="G67" s="12">
        <v>2</v>
      </c>
      <c r="H67" s="13" t="str">
        <f t="shared" si="9"/>
        <v>2_17</v>
      </c>
      <c r="I67" s="12" t="s">
        <v>34</v>
      </c>
      <c r="J67" s="12" t="str">
        <f t="shared" ref="J67:J130" si="10">IF(I67="F","Forest",IF(I67="S","Salvaged",IF(I67="W","Windthrow")))</f>
        <v>Forest</v>
      </c>
    </row>
    <row r="68" spans="1:10">
      <c r="A68" s="12">
        <v>59</v>
      </c>
      <c r="B68" s="28" t="str">
        <f t="shared" si="7"/>
        <v>2_59</v>
      </c>
      <c r="C68" s="9">
        <v>44741</v>
      </c>
      <c r="D68" s="10">
        <v>44755</v>
      </c>
      <c r="E68" s="11" t="str">
        <f t="shared" si="8"/>
        <v>W(59/18)</v>
      </c>
      <c r="F68" s="12">
        <v>18</v>
      </c>
      <c r="G68" s="12">
        <v>2</v>
      </c>
      <c r="H68" s="13" t="str">
        <f t="shared" si="9"/>
        <v>2_18</v>
      </c>
      <c r="I68" s="12" t="s">
        <v>36</v>
      </c>
      <c r="J68" s="12" t="str">
        <f t="shared" si="10"/>
        <v>Windthrow</v>
      </c>
    </row>
    <row r="69" spans="1:10">
      <c r="A69" s="12">
        <v>60</v>
      </c>
      <c r="B69" s="28" t="str">
        <f t="shared" si="7"/>
        <v>2_60</v>
      </c>
      <c r="C69" s="9">
        <v>44741</v>
      </c>
      <c r="D69" s="10">
        <v>44755</v>
      </c>
      <c r="E69" s="11" t="str">
        <f t="shared" si="8"/>
        <v>F(60/19)</v>
      </c>
      <c r="F69" s="12">
        <v>19</v>
      </c>
      <c r="G69" s="12">
        <v>2</v>
      </c>
      <c r="H69" s="13" t="str">
        <f t="shared" si="9"/>
        <v>2_19</v>
      </c>
      <c r="I69" s="12" t="s">
        <v>34</v>
      </c>
      <c r="J69" s="12" t="str">
        <f t="shared" si="10"/>
        <v>Forest</v>
      </c>
    </row>
    <row r="70" spans="1:10">
      <c r="A70" s="12">
        <v>61</v>
      </c>
      <c r="B70" s="28" t="str">
        <f t="shared" si="7"/>
        <v>2_61</v>
      </c>
      <c r="C70" s="9">
        <v>44741</v>
      </c>
      <c r="D70" s="10">
        <v>44755</v>
      </c>
      <c r="E70" s="11" t="str">
        <f t="shared" si="8"/>
        <v>S(61/20)</v>
      </c>
      <c r="F70" s="12">
        <v>20</v>
      </c>
      <c r="G70" s="12">
        <v>2</v>
      </c>
      <c r="H70" s="13" t="str">
        <f t="shared" si="9"/>
        <v>2_20</v>
      </c>
      <c r="I70" s="12" t="s">
        <v>35</v>
      </c>
      <c r="J70" s="12" t="str">
        <f t="shared" si="10"/>
        <v>Salvaged</v>
      </c>
    </row>
    <row r="71" spans="1:10">
      <c r="A71" s="12">
        <v>62</v>
      </c>
      <c r="B71" s="28" t="str">
        <f t="shared" si="7"/>
        <v>2_62</v>
      </c>
      <c r="C71" s="9">
        <v>44741</v>
      </c>
      <c r="D71" s="10">
        <v>44755</v>
      </c>
      <c r="E71" s="11" t="str">
        <f t="shared" si="8"/>
        <v>F(62/21)</v>
      </c>
      <c r="F71" s="12">
        <v>21</v>
      </c>
      <c r="G71" s="12">
        <v>2</v>
      </c>
      <c r="H71" s="13" t="str">
        <f t="shared" si="9"/>
        <v>2_21</v>
      </c>
      <c r="I71" s="12" t="s">
        <v>34</v>
      </c>
      <c r="J71" s="12" t="str">
        <f t="shared" si="10"/>
        <v>Forest</v>
      </c>
    </row>
    <row r="72" spans="1:10">
      <c r="A72" s="12">
        <v>63</v>
      </c>
      <c r="B72" s="28" t="str">
        <f t="shared" si="7"/>
        <v>2_63</v>
      </c>
      <c r="C72" s="9">
        <v>44741</v>
      </c>
      <c r="D72" s="10">
        <v>44755</v>
      </c>
      <c r="E72" s="11" t="str">
        <f t="shared" si="8"/>
        <v>W(63/22)</v>
      </c>
      <c r="F72" s="12">
        <v>22</v>
      </c>
      <c r="G72" s="12">
        <v>2</v>
      </c>
      <c r="H72" s="13" t="str">
        <f t="shared" si="9"/>
        <v>2_22</v>
      </c>
      <c r="I72" s="12" t="s">
        <v>36</v>
      </c>
      <c r="J72" s="12" t="str">
        <f t="shared" si="10"/>
        <v>Windthrow</v>
      </c>
    </row>
    <row r="73" spans="1:10">
      <c r="A73" s="12">
        <v>64</v>
      </c>
      <c r="B73" s="28" t="str">
        <f t="shared" si="7"/>
        <v>2_64</v>
      </c>
      <c r="C73" s="9">
        <v>44741</v>
      </c>
      <c r="D73" s="10">
        <v>44755</v>
      </c>
      <c r="E73" s="11" t="str">
        <f t="shared" si="8"/>
        <v>F(64/23)</v>
      </c>
      <c r="F73" s="12">
        <v>23</v>
      </c>
      <c r="G73" s="12">
        <v>2</v>
      </c>
      <c r="H73" s="13" t="str">
        <f t="shared" si="9"/>
        <v>2_23</v>
      </c>
      <c r="I73" s="12" t="s">
        <v>34</v>
      </c>
      <c r="J73" s="12" t="str">
        <f t="shared" si="10"/>
        <v>Forest</v>
      </c>
    </row>
    <row r="74" spans="1:10">
      <c r="A74" s="12">
        <v>41</v>
      </c>
      <c r="B74" s="28" t="str">
        <f t="shared" si="7"/>
        <v>3_41</v>
      </c>
      <c r="C74" s="9">
        <v>44755</v>
      </c>
      <c r="D74" s="9">
        <v>44769</v>
      </c>
      <c r="E74" s="12" t="str">
        <f t="shared" si="8"/>
        <v>F(41/0)</v>
      </c>
      <c r="F74" s="12">
        <v>0</v>
      </c>
      <c r="G74" s="12">
        <v>3</v>
      </c>
      <c r="H74" s="13" t="str">
        <f t="shared" si="9"/>
        <v>3_0</v>
      </c>
      <c r="I74" s="12" t="s">
        <v>34</v>
      </c>
      <c r="J74" s="12" t="str">
        <f t="shared" si="10"/>
        <v>Forest</v>
      </c>
    </row>
    <row r="75" spans="1:10">
      <c r="A75" s="12">
        <v>42</v>
      </c>
      <c r="B75" s="28" t="str">
        <f t="shared" si="7"/>
        <v>3_42</v>
      </c>
      <c r="C75" s="9">
        <v>44755</v>
      </c>
      <c r="D75" s="9">
        <v>44769</v>
      </c>
      <c r="E75" s="12" t="str">
        <f t="shared" si="8"/>
        <v>S(42/1)</v>
      </c>
      <c r="F75" s="12">
        <v>1</v>
      </c>
      <c r="G75" s="12">
        <v>3</v>
      </c>
      <c r="H75" s="13" t="str">
        <f t="shared" si="9"/>
        <v>3_1</v>
      </c>
      <c r="I75" s="12" t="s">
        <v>35</v>
      </c>
      <c r="J75" s="12" t="str">
        <f t="shared" si="10"/>
        <v>Salvaged</v>
      </c>
    </row>
    <row r="76" spans="1:10">
      <c r="A76" s="12">
        <v>43</v>
      </c>
      <c r="B76" s="28" t="str">
        <f t="shared" si="7"/>
        <v>3_43</v>
      </c>
      <c r="C76" s="9">
        <v>44755</v>
      </c>
      <c r="D76" s="9">
        <v>44769</v>
      </c>
      <c r="E76" s="12" t="str">
        <f t="shared" si="8"/>
        <v>W(43/2)</v>
      </c>
      <c r="F76" s="12">
        <v>2</v>
      </c>
      <c r="G76" s="12">
        <v>3</v>
      </c>
      <c r="H76" s="13" t="str">
        <f t="shared" si="9"/>
        <v>3_2</v>
      </c>
      <c r="I76" s="12" t="s">
        <v>36</v>
      </c>
      <c r="J76" s="12" t="str">
        <f t="shared" si="10"/>
        <v>Windthrow</v>
      </c>
    </row>
    <row r="77" spans="1:10">
      <c r="A77" s="12">
        <v>44</v>
      </c>
      <c r="B77" s="28" t="str">
        <f t="shared" si="7"/>
        <v>3_44</v>
      </c>
      <c r="C77" s="9">
        <v>44755</v>
      </c>
      <c r="D77" s="9">
        <v>44769</v>
      </c>
      <c r="E77" s="12" t="str">
        <f t="shared" si="8"/>
        <v>F(44/3)</v>
      </c>
      <c r="F77" s="12">
        <v>3</v>
      </c>
      <c r="G77" s="12">
        <v>3</v>
      </c>
      <c r="H77" s="13" t="str">
        <f t="shared" si="9"/>
        <v>3_3</v>
      </c>
      <c r="I77" s="12" t="s">
        <v>34</v>
      </c>
      <c r="J77" s="12" t="str">
        <f t="shared" si="10"/>
        <v>Forest</v>
      </c>
    </row>
    <row r="78" spans="1:10">
      <c r="A78" s="12">
        <v>45</v>
      </c>
      <c r="B78" s="28" t="str">
        <f t="shared" si="7"/>
        <v>3_45</v>
      </c>
      <c r="C78" s="9">
        <v>44755</v>
      </c>
      <c r="D78" s="9">
        <v>44769</v>
      </c>
      <c r="E78" s="12" t="str">
        <f t="shared" si="8"/>
        <v>F(45/4)</v>
      </c>
      <c r="F78" s="12">
        <v>4</v>
      </c>
      <c r="G78" s="12">
        <v>3</v>
      </c>
      <c r="H78" s="13" t="str">
        <f t="shared" si="9"/>
        <v>3_4</v>
      </c>
      <c r="I78" s="12" t="s">
        <v>34</v>
      </c>
      <c r="J78" s="12" t="str">
        <f t="shared" si="10"/>
        <v>Forest</v>
      </c>
    </row>
    <row r="79" spans="1:10">
      <c r="A79" s="12">
        <v>46</v>
      </c>
      <c r="B79" s="28" t="str">
        <f t="shared" si="7"/>
        <v>3_46</v>
      </c>
      <c r="C79" s="9">
        <v>44755</v>
      </c>
      <c r="D79" s="9">
        <v>44769</v>
      </c>
      <c r="E79" s="12" t="str">
        <f t="shared" si="8"/>
        <v>S(46/5)</v>
      </c>
      <c r="F79" s="12">
        <v>5</v>
      </c>
      <c r="G79" s="12">
        <v>3</v>
      </c>
      <c r="H79" s="13" t="str">
        <f t="shared" si="9"/>
        <v>3_5</v>
      </c>
      <c r="I79" s="12" t="s">
        <v>35</v>
      </c>
      <c r="J79" s="12" t="str">
        <f t="shared" si="10"/>
        <v>Salvaged</v>
      </c>
    </row>
    <row r="80" spans="1:10">
      <c r="A80" s="12">
        <v>47</v>
      </c>
      <c r="B80" s="28" t="str">
        <f t="shared" si="7"/>
        <v>3_47</v>
      </c>
      <c r="C80" s="9">
        <v>44755</v>
      </c>
      <c r="D80" s="9">
        <v>44769</v>
      </c>
      <c r="E80" s="12" t="str">
        <f t="shared" si="8"/>
        <v>W(47/6)</v>
      </c>
      <c r="F80" s="12">
        <v>6</v>
      </c>
      <c r="G80" s="12">
        <v>3</v>
      </c>
      <c r="H80" s="13" t="str">
        <f t="shared" si="9"/>
        <v>3_6</v>
      </c>
      <c r="I80" s="12" t="s">
        <v>36</v>
      </c>
      <c r="J80" s="12" t="str">
        <f t="shared" si="10"/>
        <v>Windthrow</v>
      </c>
    </row>
    <row r="81" spans="1:10">
      <c r="A81" s="12">
        <v>48</v>
      </c>
      <c r="B81" s="28" t="str">
        <f t="shared" si="7"/>
        <v>3_48</v>
      </c>
      <c r="C81" s="9">
        <v>44755</v>
      </c>
      <c r="D81" s="9">
        <v>44769</v>
      </c>
      <c r="E81" s="12" t="str">
        <f t="shared" si="8"/>
        <v>F(48/7)</v>
      </c>
      <c r="F81" s="12">
        <v>7</v>
      </c>
      <c r="G81" s="12">
        <v>3</v>
      </c>
      <c r="H81" s="13" t="str">
        <f t="shared" si="9"/>
        <v>3_7</v>
      </c>
      <c r="I81" s="12" t="s">
        <v>34</v>
      </c>
      <c r="J81" s="12" t="str">
        <f t="shared" si="10"/>
        <v>Forest</v>
      </c>
    </row>
    <row r="82" spans="1:10">
      <c r="A82" s="12">
        <v>49</v>
      </c>
      <c r="B82" s="28" t="str">
        <f t="shared" si="7"/>
        <v>3_49</v>
      </c>
      <c r="C82" s="9">
        <v>44755</v>
      </c>
      <c r="D82" s="9">
        <v>44769</v>
      </c>
      <c r="E82" s="12" t="str">
        <f t="shared" si="8"/>
        <v>S(49/8)</v>
      </c>
      <c r="F82" s="12">
        <v>8</v>
      </c>
      <c r="G82" s="12">
        <v>3</v>
      </c>
      <c r="H82" s="13" t="str">
        <f t="shared" si="9"/>
        <v>3_8</v>
      </c>
      <c r="I82" s="12" t="s">
        <v>35</v>
      </c>
      <c r="J82" s="12" t="str">
        <f t="shared" si="10"/>
        <v>Salvaged</v>
      </c>
    </row>
    <row r="83" spans="1:10">
      <c r="A83" s="12">
        <v>50</v>
      </c>
      <c r="B83" s="28" t="str">
        <f t="shared" si="7"/>
        <v>3_50</v>
      </c>
      <c r="C83" s="9">
        <v>44755</v>
      </c>
      <c r="D83" s="9">
        <v>44769</v>
      </c>
      <c r="E83" s="12" t="str">
        <f t="shared" si="8"/>
        <v>F(50/9)</v>
      </c>
      <c r="F83" s="12">
        <v>9</v>
      </c>
      <c r="G83" s="12">
        <v>3</v>
      </c>
      <c r="H83" s="13" t="str">
        <f t="shared" si="9"/>
        <v>3_9</v>
      </c>
      <c r="I83" s="12" t="s">
        <v>34</v>
      </c>
      <c r="J83" s="12" t="str">
        <f t="shared" si="10"/>
        <v>Forest</v>
      </c>
    </row>
    <row r="84" spans="1:10">
      <c r="A84" s="12">
        <v>51</v>
      </c>
      <c r="B84" s="28" t="str">
        <f t="shared" si="7"/>
        <v>3_51</v>
      </c>
      <c r="C84" s="9">
        <v>44755</v>
      </c>
      <c r="D84" s="9">
        <v>44769</v>
      </c>
      <c r="E84" s="12" t="str">
        <f t="shared" si="8"/>
        <v>W(51/10)</v>
      </c>
      <c r="F84" s="12">
        <v>10</v>
      </c>
      <c r="G84" s="12">
        <v>3</v>
      </c>
      <c r="H84" s="13" t="str">
        <f t="shared" si="9"/>
        <v>3_10</v>
      </c>
      <c r="I84" s="12" t="s">
        <v>36</v>
      </c>
      <c r="J84" s="12" t="str">
        <f t="shared" si="10"/>
        <v>Windthrow</v>
      </c>
    </row>
    <row r="85" spans="1:10">
      <c r="A85" s="12">
        <v>52</v>
      </c>
      <c r="B85" s="28" t="str">
        <f t="shared" si="7"/>
        <v>3_52</v>
      </c>
      <c r="C85" s="9">
        <v>44755</v>
      </c>
      <c r="D85" s="9">
        <v>44769</v>
      </c>
      <c r="E85" s="12" t="str">
        <f t="shared" si="8"/>
        <v>F(52/11)</v>
      </c>
      <c r="F85" s="12">
        <v>11</v>
      </c>
      <c r="G85" s="12">
        <v>3</v>
      </c>
      <c r="H85" s="13" t="str">
        <f t="shared" si="9"/>
        <v>3_11</v>
      </c>
      <c r="I85" s="12" t="s">
        <v>34</v>
      </c>
      <c r="J85" s="12" t="str">
        <f t="shared" si="10"/>
        <v>Forest</v>
      </c>
    </row>
    <row r="86" spans="1:10">
      <c r="A86" s="12">
        <v>53</v>
      </c>
      <c r="B86" s="28" t="str">
        <f t="shared" si="7"/>
        <v>3_53</v>
      </c>
      <c r="C86" s="9">
        <v>44755</v>
      </c>
      <c r="D86" s="9">
        <v>44769</v>
      </c>
      <c r="E86" s="12" t="str">
        <f t="shared" si="8"/>
        <v>S(53/12)</v>
      </c>
      <c r="F86" s="12">
        <v>12</v>
      </c>
      <c r="G86" s="12">
        <v>3</v>
      </c>
      <c r="H86" s="13" t="str">
        <f t="shared" si="9"/>
        <v>3_12</v>
      </c>
      <c r="I86" s="12" t="s">
        <v>35</v>
      </c>
      <c r="J86" s="12" t="str">
        <f t="shared" si="10"/>
        <v>Salvaged</v>
      </c>
    </row>
    <row r="87" spans="1:10">
      <c r="A87" s="12">
        <v>54</v>
      </c>
      <c r="B87" s="28" t="str">
        <f t="shared" si="7"/>
        <v>3_54</v>
      </c>
      <c r="C87" s="9">
        <v>44755</v>
      </c>
      <c r="D87" s="9">
        <v>44769</v>
      </c>
      <c r="E87" s="12" t="str">
        <f t="shared" si="8"/>
        <v>F(54/13)</v>
      </c>
      <c r="F87" s="12">
        <v>13</v>
      </c>
      <c r="G87" s="12">
        <v>3</v>
      </c>
      <c r="H87" s="13" t="str">
        <f t="shared" si="9"/>
        <v>3_13</v>
      </c>
      <c r="I87" s="12" t="s">
        <v>34</v>
      </c>
      <c r="J87" s="12" t="str">
        <f t="shared" si="10"/>
        <v>Forest</v>
      </c>
    </row>
    <row r="88" spans="1:10">
      <c r="A88" s="12">
        <v>55</v>
      </c>
      <c r="B88" s="28" t="str">
        <f t="shared" si="7"/>
        <v>3_55</v>
      </c>
      <c r="C88" s="9">
        <v>44755</v>
      </c>
      <c r="D88" s="9">
        <v>44769</v>
      </c>
      <c r="E88" s="12" t="str">
        <f t="shared" si="8"/>
        <v>W(55/14)</v>
      </c>
      <c r="F88" s="12">
        <v>14</v>
      </c>
      <c r="G88" s="12">
        <v>3</v>
      </c>
      <c r="H88" s="13" t="str">
        <f t="shared" si="9"/>
        <v>3_14</v>
      </c>
      <c r="I88" s="12" t="s">
        <v>36</v>
      </c>
      <c r="J88" s="12" t="str">
        <f t="shared" si="10"/>
        <v>Windthrow</v>
      </c>
    </row>
    <row r="89" spans="1:10">
      <c r="A89" s="12">
        <v>56</v>
      </c>
      <c r="B89" s="28" t="str">
        <f t="shared" si="7"/>
        <v>3_56</v>
      </c>
      <c r="C89" s="9">
        <v>44755</v>
      </c>
      <c r="D89" s="9">
        <v>44769</v>
      </c>
      <c r="E89" s="12" t="str">
        <f t="shared" si="8"/>
        <v>F(56/15)</v>
      </c>
      <c r="F89" s="12">
        <v>15</v>
      </c>
      <c r="G89" s="12">
        <v>3</v>
      </c>
      <c r="H89" s="13" t="str">
        <f t="shared" si="9"/>
        <v>3_15</v>
      </c>
      <c r="I89" s="12" t="s">
        <v>34</v>
      </c>
      <c r="J89" s="12" t="str">
        <f t="shared" si="10"/>
        <v>Forest</v>
      </c>
    </row>
    <row r="90" spans="1:10">
      <c r="A90" s="12">
        <v>57</v>
      </c>
      <c r="B90" s="28" t="str">
        <f t="shared" si="7"/>
        <v>3_57</v>
      </c>
      <c r="C90" s="9">
        <v>44755</v>
      </c>
      <c r="D90" s="9">
        <v>44769</v>
      </c>
      <c r="E90" s="12" t="str">
        <f t="shared" si="8"/>
        <v>S(57/16)</v>
      </c>
      <c r="F90" s="12">
        <v>16</v>
      </c>
      <c r="G90" s="12">
        <v>3</v>
      </c>
      <c r="H90" s="13" t="str">
        <f t="shared" si="9"/>
        <v>3_16</v>
      </c>
      <c r="I90" s="12" t="s">
        <v>35</v>
      </c>
      <c r="J90" s="12" t="str">
        <f t="shared" si="10"/>
        <v>Salvaged</v>
      </c>
    </row>
    <row r="91" spans="1:10">
      <c r="A91" s="12">
        <v>58</v>
      </c>
      <c r="B91" s="28" t="str">
        <f t="shared" si="7"/>
        <v>3_58</v>
      </c>
      <c r="C91" s="9">
        <v>44755</v>
      </c>
      <c r="D91" s="9">
        <v>44769</v>
      </c>
      <c r="E91" s="12" t="str">
        <f t="shared" si="8"/>
        <v>F(58/17)</v>
      </c>
      <c r="F91" s="12">
        <v>17</v>
      </c>
      <c r="G91" s="12">
        <v>3</v>
      </c>
      <c r="H91" s="13" t="str">
        <f t="shared" si="9"/>
        <v>3_17</v>
      </c>
      <c r="I91" s="12" t="s">
        <v>34</v>
      </c>
      <c r="J91" s="12" t="str">
        <f t="shared" si="10"/>
        <v>Forest</v>
      </c>
    </row>
    <row r="92" spans="1:10">
      <c r="A92" s="12">
        <v>59</v>
      </c>
      <c r="B92" s="28" t="str">
        <f t="shared" si="7"/>
        <v>3_59</v>
      </c>
      <c r="C92" s="9">
        <v>44755</v>
      </c>
      <c r="D92" s="9">
        <v>44769</v>
      </c>
      <c r="E92" s="12" t="str">
        <f t="shared" si="8"/>
        <v>W(59/18)</v>
      </c>
      <c r="F92" s="12">
        <v>18</v>
      </c>
      <c r="G92" s="12">
        <v>3</v>
      </c>
      <c r="H92" s="13" t="str">
        <f t="shared" si="9"/>
        <v>3_18</v>
      </c>
      <c r="I92" s="12" t="s">
        <v>36</v>
      </c>
      <c r="J92" s="12" t="str">
        <f t="shared" si="10"/>
        <v>Windthrow</v>
      </c>
    </row>
    <row r="93" spans="1:10">
      <c r="A93" s="12">
        <v>60</v>
      </c>
      <c r="B93" s="28" t="str">
        <f t="shared" si="7"/>
        <v>3_60</v>
      </c>
      <c r="C93" s="9">
        <v>44755</v>
      </c>
      <c r="D93" s="9">
        <v>44769</v>
      </c>
      <c r="E93" s="12" t="str">
        <f t="shared" si="8"/>
        <v>F(60/19)</v>
      </c>
      <c r="F93" s="12">
        <v>19</v>
      </c>
      <c r="G93" s="12">
        <v>3</v>
      </c>
      <c r="H93" s="13" t="str">
        <f t="shared" si="9"/>
        <v>3_19</v>
      </c>
      <c r="I93" s="12" t="s">
        <v>34</v>
      </c>
      <c r="J93" s="12" t="str">
        <f t="shared" si="10"/>
        <v>Forest</v>
      </c>
    </row>
    <row r="94" spans="1:10">
      <c r="A94" s="12">
        <v>61</v>
      </c>
      <c r="B94" s="28" t="str">
        <f t="shared" si="7"/>
        <v>3_61</v>
      </c>
      <c r="C94" s="9">
        <v>44755</v>
      </c>
      <c r="D94" s="9">
        <v>44769</v>
      </c>
      <c r="E94" s="12" t="str">
        <f t="shared" si="8"/>
        <v>S(61/20)</v>
      </c>
      <c r="F94" s="12">
        <v>20</v>
      </c>
      <c r="G94" s="12">
        <v>3</v>
      </c>
      <c r="H94" s="13" t="str">
        <f t="shared" si="9"/>
        <v>3_20</v>
      </c>
      <c r="I94" s="12" t="s">
        <v>35</v>
      </c>
      <c r="J94" s="12" t="str">
        <f t="shared" si="10"/>
        <v>Salvaged</v>
      </c>
    </row>
    <row r="95" spans="1:10">
      <c r="A95" s="12">
        <v>62</v>
      </c>
      <c r="B95" s="28" t="str">
        <f t="shared" si="7"/>
        <v>3_62</v>
      </c>
      <c r="C95" s="9">
        <v>44755</v>
      </c>
      <c r="D95" s="9">
        <v>44769</v>
      </c>
      <c r="E95" s="12" t="str">
        <f t="shared" si="8"/>
        <v>F(62/21)</v>
      </c>
      <c r="F95" s="12">
        <v>21</v>
      </c>
      <c r="G95" s="12">
        <v>3</v>
      </c>
      <c r="H95" s="13" t="str">
        <f t="shared" si="9"/>
        <v>3_21</v>
      </c>
      <c r="I95" s="12" t="s">
        <v>34</v>
      </c>
      <c r="J95" s="12" t="str">
        <f t="shared" si="10"/>
        <v>Forest</v>
      </c>
    </row>
    <row r="96" spans="1:10">
      <c r="A96" s="12">
        <v>63</v>
      </c>
      <c r="B96" s="28" t="str">
        <f t="shared" si="7"/>
        <v>3_63</v>
      </c>
      <c r="C96" s="9">
        <v>44755</v>
      </c>
      <c r="D96" s="9">
        <v>44769</v>
      </c>
      <c r="E96" s="12" t="str">
        <f t="shared" si="8"/>
        <v>W(63/22)</v>
      </c>
      <c r="F96" s="12">
        <v>22</v>
      </c>
      <c r="G96" s="12">
        <v>3</v>
      </c>
      <c r="H96" s="13" t="str">
        <f t="shared" si="9"/>
        <v>3_22</v>
      </c>
      <c r="I96" s="12" t="s">
        <v>36</v>
      </c>
      <c r="J96" s="12" t="str">
        <f t="shared" si="10"/>
        <v>Windthrow</v>
      </c>
    </row>
    <row r="97" spans="1:10">
      <c r="A97" s="12">
        <v>64</v>
      </c>
      <c r="B97" s="28" t="str">
        <f t="shared" si="7"/>
        <v>3_64</v>
      </c>
      <c r="C97" s="9">
        <v>44755</v>
      </c>
      <c r="D97" s="9">
        <v>44769</v>
      </c>
      <c r="E97" s="12" t="str">
        <f t="shared" si="8"/>
        <v>F(64/23)</v>
      </c>
      <c r="F97" s="12">
        <v>23</v>
      </c>
      <c r="G97" s="12">
        <v>3</v>
      </c>
      <c r="H97" s="13" t="str">
        <f t="shared" si="9"/>
        <v>3_23</v>
      </c>
      <c r="I97" s="12" t="s">
        <v>34</v>
      </c>
      <c r="J97" s="12" t="str">
        <f t="shared" si="10"/>
        <v>Forest</v>
      </c>
    </row>
    <row r="98" spans="1:10">
      <c r="A98" s="12">
        <v>41</v>
      </c>
      <c r="B98" s="28" t="str">
        <f t="shared" ref="B98:B129" si="11">CONCATENATE(G98,"_",A98)</f>
        <v>4_41</v>
      </c>
      <c r="C98" s="9">
        <v>44769</v>
      </c>
      <c r="D98" s="10">
        <v>44784</v>
      </c>
      <c r="E98" s="11" t="str">
        <f t="shared" ref="E98:E129" si="12">_xlfn.CONCAT(I98, "(", A98, "/", F98, ")")</f>
        <v>F(41/0)</v>
      </c>
      <c r="F98" s="12">
        <v>0</v>
      </c>
      <c r="G98" s="12">
        <v>4</v>
      </c>
      <c r="H98" s="13" t="str">
        <f t="shared" ref="H98:H129" si="13">_xlfn.CONCAT(G98,"_",F98)</f>
        <v>4_0</v>
      </c>
      <c r="I98" s="12" t="s">
        <v>34</v>
      </c>
      <c r="J98" s="12" t="str">
        <f t="shared" si="10"/>
        <v>Forest</v>
      </c>
    </row>
    <row r="99" spans="1:10">
      <c r="A99" s="12">
        <v>42</v>
      </c>
      <c r="B99" s="28" t="str">
        <f t="shared" si="11"/>
        <v>4_42</v>
      </c>
      <c r="C99" s="9">
        <v>44769</v>
      </c>
      <c r="D99" s="10">
        <v>44784</v>
      </c>
      <c r="E99" s="11" t="str">
        <f t="shared" si="12"/>
        <v>S(42/1)</v>
      </c>
      <c r="F99" s="12">
        <v>1</v>
      </c>
      <c r="G99" s="12">
        <v>4</v>
      </c>
      <c r="H99" s="13" t="str">
        <f t="shared" si="13"/>
        <v>4_1</v>
      </c>
      <c r="I99" s="12" t="s">
        <v>35</v>
      </c>
      <c r="J99" s="12" t="str">
        <f t="shared" si="10"/>
        <v>Salvaged</v>
      </c>
    </row>
    <row r="100" spans="1:10">
      <c r="A100" s="12">
        <v>43</v>
      </c>
      <c r="B100" s="28" t="str">
        <f t="shared" si="11"/>
        <v>4_43</v>
      </c>
      <c r="C100" s="9">
        <v>44769</v>
      </c>
      <c r="D100" s="10">
        <v>44784</v>
      </c>
      <c r="E100" s="11" t="str">
        <f t="shared" si="12"/>
        <v>W(43/2)</v>
      </c>
      <c r="F100" s="12">
        <v>2</v>
      </c>
      <c r="G100" s="12">
        <v>4</v>
      </c>
      <c r="H100" s="13" t="str">
        <f t="shared" si="13"/>
        <v>4_2</v>
      </c>
      <c r="I100" s="12" t="s">
        <v>36</v>
      </c>
      <c r="J100" s="12" t="str">
        <f t="shared" si="10"/>
        <v>Windthrow</v>
      </c>
    </row>
    <row r="101" spans="1:10">
      <c r="A101" s="12">
        <v>44</v>
      </c>
      <c r="B101" s="28" t="str">
        <f t="shared" si="11"/>
        <v>4_44</v>
      </c>
      <c r="C101" s="9">
        <v>44769</v>
      </c>
      <c r="D101" s="10">
        <v>44784</v>
      </c>
      <c r="E101" s="11" t="str">
        <f t="shared" si="12"/>
        <v>F(44/3)</v>
      </c>
      <c r="F101" s="12">
        <v>3</v>
      </c>
      <c r="G101" s="12">
        <v>4</v>
      </c>
      <c r="H101" s="13" t="str">
        <f t="shared" si="13"/>
        <v>4_3</v>
      </c>
      <c r="I101" s="12" t="s">
        <v>34</v>
      </c>
      <c r="J101" s="12" t="str">
        <f t="shared" si="10"/>
        <v>Forest</v>
      </c>
    </row>
    <row r="102" spans="1:10">
      <c r="A102" s="18">
        <v>45</v>
      </c>
      <c r="B102" s="28" t="str">
        <f t="shared" si="11"/>
        <v>4_45</v>
      </c>
      <c r="C102" s="17">
        <v>44769</v>
      </c>
      <c r="D102" s="17">
        <v>44784</v>
      </c>
      <c r="E102" s="18" t="str">
        <f t="shared" si="12"/>
        <v>F(45/4)</v>
      </c>
      <c r="F102" s="18">
        <v>4</v>
      </c>
      <c r="G102" s="18">
        <v>4</v>
      </c>
      <c r="H102" s="19" t="str">
        <f t="shared" si="13"/>
        <v>4_4</v>
      </c>
      <c r="I102" s="18" t="s">
        <v>34</v>
      </c>
      <c r="J102" s="12" t="str">
        <f t="shared" si="10"/>
        <v>Forest</v>
      </c>
    </row>
    <row r="103" spans="1:10">
      <c r="A103" s="12">
        <v>46</v>
      </c>
      <c r="B103" s="28" t="str">
        <f t="shared" si="11"/>
        <v>4_46</v>
      </c>
      <c r="C103" s="9">
        <v>44769</v>
      </c>
      <c r="D103" s="10">
        <v>44784</v>
      </c>
      <c r="E103" s="11" t="str">
        <f t="shared" si="12"/>
        <v>S(46/5)</v>
      </c>
      <c r="F103" s="12">
        <v>5</v>
      </c>
      <c r="G103" s="12">
        <v>4</v>
      </c>
      <c r="H103" s="13" t="str">
        <f t="shared" si="13"/>
        <v>4_5</v>
      </c>
      <c r="I103" s="12" t="s">
        <v>35</v>
      </c>
      <c r="J103" s="12" t="str">
        <f t="shared" si="10"/>
        <v>Salvaged</v>
      </c>
    </row>
    <row r="104" spans="1:10">
      <c r="A104" s="12">
        <v>47</v>
      </c>
      <c r="B104" s="28" t="str">
        <f t="shared" si="11"/>
        <v>4_47</v>
      </c>
      <c r="C104" s="9">
        <v>44769</v>
      </c>
      <c r="D104" s="10">
        <v>44784</v>
      </c>
      <c r="E104" s="11" t="str">
        <f t="shared" si="12"/>
        <v>W(47/6)</v>
      </c>
      <c r="F104" s="12">
        <v>6</v>
      </c>
      <c r="G104" s="12">
        <v>4</v>
      </c>
      <c r="H104" s="13" t="str">
        <f t="shared" si="13"/>
        <v>4_6</v>
      </c>
      <c r="I104" s="12" t="s">
        <v>36</v>
      </c>
      <c r="J104" s="12" t="str">
        <f t="shared" si="10"/>
        <v>Windthrow</v>
      </c>
    </row>
    <row r="105" spans="1:10">
      <c r="A105" s="12">
        <v>48</v>
      </c>
      <c r="B105" s="28" t="str">
        <f t="shared" si="11"/>
        <v>4_48</v>
      </c>
      <c r="C105" s="9">
        <v>44769</v>
      </c>
      <c r="D105" s="10">
        <v>44784</v>
      </c>
      <c r="E105" s="11" t="str">
        <f t="shared" si="12"/>
        <v>F(48/7)</v>
      </c>
      <c r="F105" s="12">
        <v>7</v>
      </c>
      <c r="G105" s="12">
        <v>4</v>
      </c>
      <c r="H105" s="13" t="str">
        <f t="shared" si="13"/>
        <v>4_7</v>
      </c>
      <c r="I105" s="12" t="s">
        <v>34</v>
      </c>
      <c r="J105" s="12" t="str">
        <f t="shared" si="10"/>
        <v>Forest</v>
      </c>
    </row>
    <row r="106" spans="1:10">
      <c r="A106" s="12">
        <v>49</v>
      </c>
      <c r="B106" s="28" t="str">
        <f t="shared" si="11"/>
        <v>4_49</v>
      </c>
      <c r="C106" s="9">
        <v>44769</v>
      </c>
      <c r="D106" s="10">
        <v>44784</v>
      </c>
      <c r="E106" s="11" t="str">
        <f t="shared" si="12"/>
        <v>S(49/8)</v>
      </c>
      <c r="F106" s="12">
        <v>8</v>
      </c>
      <c r="G106" s="12">
        <v>4</v>
      </c>
      <c r="H106" s="13" t="str">
        <f t="shared" si="13"/>
        <v>4_8</v>
      </c>
      <c r="I106" s="12" t="s">
        <v>35</v>
      </c>
      <c r="J106" s="12" t="str">
        <f t="shared" si="10"/>
        <v>Salvaged</v>
      </c>
    </row>
    <row r="107" spans="1:10">
      <c r="A107" s="18">
        <v>50</v>
      </c>
      <c r="B107" s="28" t="str">
        <f t="shared" si="11"/>
        <v>4_50</v>
      </c>
      <c r="C107" s="17">
        <v>44769</v>
      </c>
      <c r="D107" s="17">
        <v>44784</v>
      </c>
      <c r="E107" s="18" t="str">
        <f t="shared" si="12"/>
        <v>F(50/9)</v>
      </c>
      <c r="F107" s="18">
        <v>9</v>
      </c>
      <c r="G107" s="18">
        <v>4</v>
      </c>
      <c r="H107" s="19" t="str">
        <f t="shared" si="13"/>
        <v>4_9</v>
      </c>
      <c r="I107" s="18" t="s">
        <v>34</v>
      </c>
      <c r="J107" s="12" t="str">
        <f t="shared" si="10"/>
        <v>Forest</v>
      </c>
    </row>
    <row r="108" spans="1:10">
      <c r="A108" s="12">
        <v>51</v>
      </c>
      <c r="B108" s="28" t="str">
        <f t="shared" si="11"/>
        <v>4_51</v>
      </c>
      <c r="C108" s="9">
        <v>44769</v>
      </c>
      <c r="D108" s="9">
        <v>44784</v>
      </c>
      <c r="E108" s="12" t="str">
        <f t="shared" si="12"/>
        <v>W(51/10)</v>
      </c>
      <c r="F108" s="12">
        <v>10</v>
      </c>
      <c r="G108" s="12">
        <v>4</v>
      </c>
      <c r="H108" s="13" t="str">
        <f t="shared" si="13"/>
        <v>4_10</v>
      </c>
      <c r="I108" s="12" t="s">
        <v>36</v>
      </c>
      <c r="J108" s="12" t="str">
        <f t="shared" si="10"/>
        <v>Windthrow</v>
      </c>
    </row>
    <row r="109" spans="1:10">
      <c r="A109" s="12">
        <v>52</v>
      </c>
      <c r="B109" s="28" t="str">
        <f t="shared" si="11"/>
        <v>4_52</v>
      </c>
      <c r="C109" s="9">
        <v>44769</v>
      </c>
      <c r="D109" s="9">
        <v>44784</v>
      </c>
      <c r="E109" s="12" t="str">
        <f t="shared" si="12"/>
        <v>F(52/11)</v>
      </c>
      <c r="F109" s="12">
        <v>11</v>
      </c>
      <c r="G109" s="12">
        <v>4</v>
      </c>
      <c r="H109" s="13" t="str">
        <f t="shared" si="13"/>
        <v>4_11</v>
      </c>
      <c r="I109" s="12" t="s">
        <v>34</v>
      </c>
      <c r="J109" s="12" t="str">
        <f t="shared" si="10"/>
        <v>Forest</v>
      </c>
    </row>
    <row r="110" spans="1:10">
      <c r="A110" s="12">
        <v>53</v>
      </c>
      <c r="B110" s="28" t="str">
        <f t="shared" si="11"/>
        <v>4_53</v>
      </c>
      <c r="C110" s="9">
        <v>44769</v>
      </c>
      <c r="D110" s="10">
        <v>44784</v>
      </c>
      <c r="E110" s="11" t="str">
        <f t="shared" si="12"/>
        <v>S(53/12)</v>
      </c>
      <c r="F110" s="12">
        <v>12</v>
      </c>
      <c r="G110" s="12">
        <v>4</v>
      </c>
      <c r="H110" s="13" t="str">
        <f t="shared" si="13"/>
        <v>4_12</v>
      </c>
      <c r="I110" s="12" t="s">
        <v>35</v>
      </c>
      <c r="J110" s="12" t="str">
        <f t="shared" si="10"/>
        <v>Salvaged</v>
      </c>
    </row>
    <row r="111" spans="1:10">
      <c r="A111" s="12">
        <v>54</v>
      </c>
      <c r="B111" s="28" t="str">
        <f t="shared" si="11"/>
        <v>4_54</v>
      </c>
      <c r="C111" s="9">
        <v>44769</v>
      </c>
      <c r="D111" s="10">
        <v>44784</v>
      </c>
      <c r="E111" s="11" t="str">
        <f t="shared" si="12"/>
        <v>F(54/13)</v>
      </c>
      <c r="F111" s="12">
        <v>13</v>
      </c>
      <c r="G111" s="12">
        <v>4</v>
      </c>
      <c r="H111" s="13" t="str">
        <f t="shared" si="13"/>
        <v>4_13</v>
      </c>
      <c r="I111" s="12" t="s">
        <v>34</v>
      </c>
      <c r="J111" s="12" t="str">
        <f t="shared" si="10"/>
        <v>Forest</v>
      </c>
    </row>
    <row r="112" spans="1:10">
      <c r="A112" s="12">
        <v>55</v>
      </c>
      <c r="B112" s="28" t="str">
        <f t="shared" si="11"/>
        <v>4_55</v>
      </c>
      <c r="C112" s="9">
        <v>44769</v>
      </c>
      <c r="D112" s="10">
        <v>44784</v>
      </c>
      <c r="E112" s="11" t="str">
        <f t="shared" si="12"/>
        <v>W(55/14)</v>
      </c>
      <c r="F112" s="12">
        <v>14</v>
      </c>
      <c r="G112" s="12">
        <v>4</v>
      </c>
      <c r="H112" s="13" t="str">
        <f t="shared" si="13"/>
        <v>4_14</v>
      </c>
      <c r="I112" s="12" t="s">
        <v>36</v>
      </c>
      <c r="J112" s="12" t="str">
        <f t="shared" si="10"/>
        <v>Windthrow</v>
      </c>
    </row>
    <row r="113" spans="1:10">
      <c r="A113" s="12">
        <v>56</v>
      </c>
      <c r="B113" s="28" t="str">
        <f t="shared" si="11"/>
        <v>4_56</v>
      </c>
      <c r="C113" s="9">
        <v>44769</v>
      </c>
      <c r="D113" s="10">
        <v>44784</v>
      </c>
      <c r="E113" s="11" t="str">
        <f t="shared" si="12"/>
        <v>F(56/15)</v>
      </c>
      <c r="F113" s="12">
        <v>15</v>
      </c>
      <c r="G113" s="12">
        <v>4</v>
      </c>
      <c r="H113" s="13" t="str">
        <f t="shared" si="13"/>
        <v>4_15</v>
      </c>
      <c r="I113" s="12" t="s">
        <v>34</v>
      </c>
      <c r="J113" s="12" t="str">
        <f t="shared" si="10"/>
        <v>Forest</v>
      </c>
    </row>
    <row r="114" spans="1:10">
      <c r="A114" s="12">
        <v>57</v>
      </c>
      <c r="B114" s="28" t="str">
        <f t="shared" si="11"/>
        <v>4_57</v>
      </c>
      <c r="C114" s="9">
        <v>44769</v>
      </c>
      <c r="D114" s="10">
        <v>44784</v>
      </c>
      <c r="E114" s="11" t="str">
        <f t="shared" si="12"/>
        <v>S(57/16)</v>
      </c>
      <c r="F114" s="12">
        <v>16</v>
      </c>
      <c r="G114" s="12">
        <v>4</v>
      </c>
      <c r="H114" s="13" t="str">
        <f t="shared" si="13"/>
        <v>4_16</v>
      </c>
      <c r="I114" s="12" t="s">
        <v>35</v>
      </c>
      <c r="J114" s="12" t="str">
        <f t="shared" si="10"/>
        <v>Salvaged</v>
      </c>
    </row>
    <row r="115" spans="1:10">
      <c r="A115" s="12">
        <v>58</v>
      </c>
      <c r="B115" s="28" t="str">
        <f t="shared" si="11"/>
        <v>4_58</v>
      </c>
      <c r="C115" s="9">
        <v>44769</v>
      </c>
      <c r="D115" s="10">
        <v>44784</v>
      </c>
      <c r="E115" s="11" t="str">
        <f t="shared" si="12"/>
        <v>F(58/17)</v>
      </c>
      <c r="F115" s="12">
        <v>17</v>
      </c>
      <c r="G115" s="12">
        <v>4</v>
      </c>
      <c r="H115" s="13" t="str">
        <f t="shared" si="13"/>
        <v>4_17</v>
      </c>
      <c r="I115" s="12" t="s">
        <v>34</v>
      </c>
      <c r="J115" s="12" t="str">
        <f t="shared" si="10"/>
        <v>Forest</v>
      </c>
    </row>
    <row r="116" spans="1:10">
      <c r="A116" s="12">
        <v>59</v>
      </c>
      <c r="B116" s="28" t="str">
        <f t="shared" si="11"/>
        <v>4_59</v>
      </c>
      <c r="C116" s="9">
        <v>44769</v>
      </c>
      <c r="D116" s="10">
        <v>44784</v>
      </c>
      <c r="E116" s="11" t="str">
        <f t="shared" si="12"/>
        <v>W(59/18)</v>
      </c>
      <c r="F116" s="12">
        <v>18</v>
      </c>
      <c r="G116" s="12">
        <v>4</v>
      </c>
      <c r="H116" s="13" t="str">
        <f t="shared" si="13"/>
        <v>4_18</v>
      </c>
      <c r="I116" s="12" t="s">
        <v>36</v>
      </c>
      <c r="J116" s="12" t="str">
        <f t="shared" si="10"/>
        <v>Windthrow</v>
      </c>
    </row>
    <row r="117" spans="1:10">
      <c r="A117" s="12">
        <v>60</v>
      </c>
      <c r="B117" s="28" t="str">
        <f t="shared" si="11"/>
        <v>4_60</v>
      </c>
      <c r="C117" s="9">
        <v>44769</v>
      </c>
      <c r="D117" s="10">
        <v>44784</v>
      </c>
      <c r="E117" s="11" t="str">
        <f t="shared" si="12"/>
        <v>F(60/19)</v>
      </c>
      <c r="F117" s="12">
        <v>19</v>
      </c>
      <c r="G117" s="12">
        <v>4</v>
      </c>
      <c r="H117" s="13" t="str">
        <f t="shared" si="13"/>
        <v>4_19</v>
      </c>
      <c r="I117" s="12" t="s">
        <v>34</v>
      </c>
      <c r="J117" s="12" t="str">
        <f t="shared" si="10"/>
        <v>Forest</v>
      </c>
    </row>
    <row r="118" spans="1:10">
      <c r="A118" s="12">
        <v>61</v>
      </c>
      <c r="B118" s="28" t="str">
        <f t="shared" si="11"/>
        <v>4_61</v>
      </c>
      <c r="C118" s="9">
        <v>44769</v>
      </c>
      <c r="D118" s="10">
        <v>44784</v>
      </c>
      <c r="E118" s="11" t="str">
        <f t="shared" si="12"/>
        <v>S(61/20)</v>
      </c>
      <c r="F118" s="12">
        <v>20</v>
      </c>
      <c r="G118" s="12">
        <v>4</v>
      </c>
      <c r="H118" s="13" t="str">
        <f t="shared" si="13"/>
        <v>4_20</v>
      </c>
      <c r="I118" s="12" t="s">
        <v>35</v>
      </c>
      <c r="J118" s="12" t="str">
        <f t="shared" si="10"/>
        <v>Salvaged</v>
      </c>
    </row>
    <row r="119" spans="1:10">
      <c r="A119" s="12">
        <v>62</v>
      </c>
      <c r="B119" s="28" t="str">
        <f t="shared" si="11"/>
        <v>4_62</v>
      </c>
      <c r="C119" s="9">
        <v>44769</v>
      </c>
      <c r="D119" s="10">
        <v>44784</v>
      </c>
      <c r="E119" s="11" t="str">
        <f t="shared" si="12"/>
        <v>F(62/21)</v>
      </c>
      <c r="F119" s="12">
        <v>21</v>
      </c>
      <c r="G119" s="12">
        <v>4</v>
      </c>
      <c r="H119" s="13" t="str">
        <f t="shared" si="13"/>
        <v>4_21</v>
      </c>
      <c r="I119" s="12" t="s">
        <v>34</v>
      </c>
      <c r="J119" s="12" t="str">
        <f t="shared" si="10"/>
        <v>Forest</v>
      </c>
    </row>
    <row r="120" spans="1:10">
      <c r="A120" s="12">
        <v>63</v>
      </c>
      <c r="B120" s="28" t="str">
        <f t="shared" si="11"/>
        <v>4_63</v>
      </c>
      <c r="C120" s="9">
        <v>44769</v>
      </c>
      <c r="D120" s="10">
        <v>44784</v>
      </c>
      <c r="E120" s="11" t="str">
        <f t="shared" si="12"/>
        <v>W(63/22)</v>
      </c>
      <c r="F120" s="12">
        <v>22</v>
      </c>
      <c r="G120" s="12">
        <v>4</v>
      </c>
      <c r="H120" s="13" t="str">
        <f t="shared" si="13"/>
        <v>4_22</v>
      </c>
      <c r="I120" s="12" t="s">
        <v>36</v>
      </c>
      <c r="J120" s="12" t="str">
        <f t="shared" si="10"/>
        <v>Windthrow</v>
      </c>
    </row>
    <row r="121" spans="1:10">
      <c r="A121" s="12">
        <v>64</v>
      </c>
      <c r="B121" s="28" t="str">
        <f t="shared" si="11"/>
        <v>4_64</v>
      </c>
      <c r="C121" s="9">
        <v>44769</v>
      </c>
      <c r="D121" s="10">
        <v>44784</v>
      </c>
      <c r="E121" s="11" t="str">
        <f t="shared" si="12"/>
        <v>F(64/23)</v>
      </c>
      <c r="F121" s="12">
        <v>23</v>
      </c>
      <c r="G121" s="12">
        <v>4</v>
      </c>
      <c r="H121" s="13" t="str">
        <f t="shared" si="13"/>
        <v>4_23</v>
      </c>
      <c r="I121" s="12" t="s">
        <v>34</v>
      </c>
      <c r="J121" s="12" t="str">
        <f t="shared" si="10"/>
        <v>Forest</v>
      </c>
    </row>
    <row r="122" spans="1:10">
      <c r="A122" s="12">
        <v>41</v>
      </c>
      <c r="B122" s="28" t="str">
        <f t="shared" si="11"/>
        <v>5_41</v>
      </c>
      <c r="C122" s="9">
        <v>44784</v>
      </c>
      <c r="D122" s="9">
        <v>44796</v>
      </c>
      <c r="E122" s="12" t="str">
        <f t="shared" si="12"/>
        <v>F(41/0)</v>
      </c>
      <c r="F122" s="12">
        <v>0</v>
      </c>
      <c r="G122" s="12">
        <v>5</v>
      </c>
      <c r="H122" s="13" t="str">
        <f t="shared" si="13"/>
        <v>5_0</v>
      </c>
      <c r="I122" s="12" t="s">
        <v>34</v>
      </c>
      <c r="J122" s="12" t="str">
        <f t="shared" si="10"/>
        <v>Forest</v>
      </c>
    </row>
    <row r="123" spans="1:10">
      <c r="A123" s="12">
        <v>42</v>
      </c>
      <c r="B123" s="28" t="str">
        <f t="shared" si="11"/>
        <v>5_42</v>
      </c>
      <c r="C123" s="9">
        <v>44784</v>
      </c>
      <c r="D123" s="9">
        <v>44796</v>
      </c>
      <c r="E123" s="12" t="str">
        <f t="shared" si="12"/>
        <v>S(42/1)</v>
      </c>
      <c r="F123" s="12">
        <v>1</v>
      </c>
      <c r="G123" s="12">
        <v>5</v>
      </c>
      <c r="H123" s="13" t="str">
        <f t="shared" si="13"/>
        <v>5_1</v>
      </c>
      <c r="I123" s="12" t="s">
        <v>35</v>
      </c>
      <c r="J123" s="12" t="str">
        <f t="shared" si="10"/>
        <v>Salvaged</v>
      </c>
    </row>
    <row r="124" spans="1:10">
      <c r="A124" s="12">
        <v>43</v>
      </c>
      <c r="B124" s="28" t="str">
        <f t="shared" si="11"/>
        <v>5_43</v>
      </c>
      <c r="C124" s="9">
        <v>44784</v>
      </c>
      <c r="D124" s="9">
        <v>44796</v>
      </c>
      <c r="E124" s="12" t="str">
        <f t="shared" si="12"/>
        <v>W(43/2)</v>
      </c>
      <c r="F124" s="12">
        <v>2</v>
      </c>
      <c r="G124" s="12">
        <v>5</v>
      </c>
      <c r="H124" s="13" t="str">
        <f t="shared" si="13"/>
        <v>5_2</v>
      </c>
      <c r="I124" s="12" t="s">
        <v>36</v>
      </c>
      <c r="J124" s="12" t="str">
        <f t="shared" si="10"/>
        <v>Windthrow</v>
      </c>
    </row>
    <row r="125" spans="1:10">
      <c r="A125" s="12">
        <v>44</v>
      </c>
      <c r="B125" s="28" t="str">
        <f t="shared" si="11"/>
        <v>5_44</v>
      </c>
      <c r="C125" s="9">
        <v>44784</v>
      </c>
      <c r="D125" s="9">
        <v>44796</v>
      </c>
      <c r="E125" s="12" t="str">
        <f t="shared" si="12"/>
        <v>F(44/3)</v>
      </c>
      <c r="F125" s="12">
        <v>3</v>
      </c>
      <c r="G125" s="12">
        <v>5</v>
      </c>
      <c r="H125" s="13" t="str">
        <f t="shared" si="13"/>
        <v>5_3</v>
      </c>
      <c r="I125" s="12" t="s">
        <v>34</v>
      </c>
      <c r="J125" s="12" t="str">
        <f t="shared" si="10"/>
        <v>Forest</v>
      </c>
    </row>
    <row r="126" spans="1:10">
      <c r="A126" s="12">
        <v>45</v>
      </c>
      <c r="B126" s="28" t="str">
        <f t="shared" si="11"/>
        <v>5_45</v>
      </c>
      <c r="C126" s="9">
        <v>44784</v>
      </c>
      <c r="D126" s="9">
        <v>44796</v>
      </c>
      <c r="E126" s="12" t="str">
        <f t="shared" si="12"/>
        <v>F(45/4)</v>
      </c>
      <c r="F126" s="12">
        <v>4</v>
      </c>
      <c r="G126" s="12">
        <v>5</v>
      </c>
      <c r="H126" s="13" t="str">
        <f t="shared" si="13"/>
        <v>5_4</v>
      </c>
      <c r="I126" s="12" t="s">
        <v>34</v>
      </c>
      <c r="J126" s="12" t="str">
        <f t="shared" si="10"/>
        <v>Forest</v>
      </c>
    </row>
    <row r="127" spans="1:10">
      <c r="A127" s="12">
        <v>46</v>
      </c>
      <c r="B127" s="28" t="str">
        <f t="shared" si="11"/>
        <v>5_46</v>
      </c>
      <c r="C127" s="9">
        <v>44784</v>
      </c>
      <c r="D127" s="9">
        <v>44796</v>
      </c>
      <c r="E127" s="12" t="str">
        <f t="shared" si="12"/>
        <v>S(46/5)</v>
      </c>
      <c r="F127" s="12">
        <v>5</v>
      </c>
      <c r="G127" s="12">
        <v>5</v>
      </c>
      <c r="H127" s="13" t="str">
        <f t="shared" si="13"/>
        <v>5_5</v>
      </c>
      <c r="I127" s="12" t="s">
        <v>35</v>
      </c>
      <c r="J127" s="12" t="str">
        <f t="shared" si="10"/>
        <v>Salvaged</v>
      </c>
    </row>
    <row r="128" spans="1:10">
      <c r="A128" s="12">
        <v>47</v>
      </c>
      <c r="B128" s="28" t="str">
        <f t="shared" si="11"/>
        <v>5_47</v>
      </c>
      <c r="C128" s="9">
        <v>44784</v>
      </c>
      <c r="D128" s="9">
        <v>44796</v>
      </c>
      <c r="E128" s="12" t="str">
        <f t="shared" si="12"/>
        <v>W(47/6)</v>
      </c>
      <c r="F128" s="12">
        <v>6</v>
      </c>
      <c r="G128" s="12">
        <v>5</v>
      </c>
      <c r="H128" s="13" t="str">
        <f t="shared" si="13"/>
        <v>5_6</v>
      </c>
      <c r="I128" s="12" t="s">
        <v>36</v>
      </c>
      <c r="J128" s="12" t="str">
        <f t="shared" si="10"/>
        <v>Windthrow</v>
      </c>
    </row>
    <row r="129" spans="1:10">
      <c r="A129" s="12">
        <v>48</v>
      </c>
      <c r="B129" s="28" t="str">
        <f t="shared" si="11"/>
        <v>5_48</v>
      </c>
      <c r="C129" s="9">
        <v>44784</v>
      </c>
      <c r="D129" s="9">
        <v>44796</v>
      </c>
      <c r="E129" s="12" t="str">
        <f t="shared" si="12"/>
        <v>F(48/7)</v>
      </c>
      <c r="F129" s="12">
        <v>7</v>
      </c>
      <c r="G129" s="12">
        <v>5</v>
      </c>
      <c r="H129" s="13" t="str">
        <f t="shared" si="13"/>
        <v>5_7</v>
      </c>
      <c r="I129" s="12" t="s">
        <v>34</v>
      </c>
      <c r="J129" s="12" t="str">
        <f t="shared" si="10"/>
        <v>Forest</v>
      </c>
    </row>
    <row r="130" spans="1:10">
      <c r="A130" s="12">
        <v>49</v>
      </c>
      <c r="B130" s="28" t="str">
        <f t="shared" ref="B130:B161" si="14">CONCATENATE(G130,"_",A130)</f>
        <v>5_49</v>
      </c>
      <c r="C130" s="9">
        <v>44784</v>
      </c>
      <c r="D130" s="9">
        <v>44796</v>
      </c>
      <c r="E130" s="12" t="str">
        <f t="shared" ref="E130:E161" si="15">_xlfn.CONCAT(I130, "(", A130, "/", F130, ")")</f>
        <v>S(49/8)</v>
      </c>
      <c r="F130" s="12">
        <v>8</v>
      </c>
      <c r="G130" s="12">
        <v>5</v>
      </c>
      <c r="H130" s="13" t="str">
        <f t="shared" ref="H130:H161" si="16">_xlfn.CONCAT(G130,"_",F130)</f>
        <v>5_8</v>
      </c>
      <c r="I130" s="12" t="s">
        <v>35</v>
      </c>
      <c r="J130" s="12" t="str">
        <f t="shared" si="10"/>
        <v>Salvaged</v>
      </c>
    </row>
    <row r="131" spans="1:10">
      <c r="A131" s="12">
        <v>50</v>
      </c>
      <c r="B131" s="28" t="str">
        <f t="shared" si="14"/>
        <v>5_50</v>
      </c>
      <c r="C131" s="9">
        <v>44784</v>
      </c>
      <c r="D131" s="9">
        <v>44796</v>
      </c>
      <c r="E131" s="12" t="str">
        <f t="shared" si="15"/>
        <v>F(50/9)</v>
      </c>
      <c r="F131" s="12">
        <v>9</v>
      </c>
      <c r="G131" s="12">
        <v>5</v>
      </c>
      <c r="H131" s="13" t="str">
        <f t="shared" si="16"/>
        <v>5_9</v>
      </c>
      <c r="I131" s="12" t="s">
        <v>34</v>
      </c>
      <c r="J131" s="12" t="str">
        <f t="shared" ref="J131:J193" si="17">IF(I131="F","Forest",IF(I131="S","Salvaged",IF(I131="W","Windthrow")))</f>
        <v>Forest</v>
      </c>
    </row>
    <row r="132" spans="1:10">
      <c r="A132" s="12">
        <v>51</v>
      </c>
      <c r="B132" s="28" t="str">
        <f t="shared" si="14"/>
        <v>5_51</v>
      </c>
      <c r="C132" s="9">
        <v>44784</v>
      </c>
      <c r="D132" s="9">
        <v>44796</v>
      </c>
      <c r="E132" s="12" t="str">
        <f t="shared" si="15"/>
        <v>W(51/10)</v>
      </c>
      <c r="F132" s="12">
        <v>10</v>
      </c>
      <c r="G132" s="12">
        <v>5</v>
      </c>
      <c r="H132" s="13" t="str">
        <f t="shared" si="16"/>
        <v>5_10</v>
      </c>
      <c r="I132" s="12" t="s">
        <v>36</v>
      </c>
      <c r="J132" s="12" t="str">
        <f t="shared" si="17"/>
        <v>Windthrow</v>
      </c>
    </row>
    <row r="133" spans="1:10">
      <c r="A133" s="12">
        <v>52</v>
      </c>
      <c r="B133" s="28" t="str">
        <f t="shared" si="14"/>
        <v>5_52</v>
      </c>
      <c r="C133" s="9">
        <v>44784</v>
      </c>
      <c r="D133" s="9">
        <v>44796</v>
      </c>
      <c r="E133" s="12" t="str">
        <f t="shared" si="15"/>
        <v>F(52/11)</v>
      </c>
      <c r="F133" s="12">
        <v>11</v>
      </c>
      <c r="G133" s="12">
        <v>5</v>
      </c>
      <c r="H133" s="13" t="str">
        <f t="shared" si="16"/>
        <v>5_11</v>
      </c>
      <c r="I133" s="12" t="s">
        <v>34</v>
      </c>
      <c r="J133" s="12" t="str">
        <f t="shared" si="17"/>
        <v>Forest</v>
      </c>
    </row>
    <row r="134" spans="1:10">
      <c r="A134" s="12">
        <v>53</v>
      </c>
      <c r="B134" s="28" t="str">
        <f t="shared" si="14"/>
        <v>5_53</v>
      </c>
      <c r="C134" s="9">
        <v>44784</v>
      </c>
      <c r="D134" s="9">
        <v>44796</v>
      </c>
      <c r="E134" s="12" t="str">
        <f t="shared" si="15"/>
        <v>S(53/12)</v>
      </c>
      <c r="F134" s="12">
        <v>12</v>
      </c>
      <c r="G134" s="12">
        <v>5</v>
      </c>
      <c r="H134" s="13" t="str">
        <f t="shared" si="16"/>
        <v>5_12</v>
      </c>
      <c r="I134" s="12" t="s">
        <v>35</v>
      </c>
      <c r="J134" s="12" t="str">
        <f t="shared" si="17"/>
        <v>Salvaged</v>
      </c>
    </row>
    <row r="135" spans="1:10">
      <c r="A135" s="12">
        <v>54</v>
      </c>
      <c r="B135" s="28" t="str">
        <f t="shared" si="14"/>
        <v>5_54</v>
      </c>
      <c r="C135" s="9">
        <v>44784</v>
      </c>
      <c r="D135" s="9">
        <v>44796</v>
      </c>
      <c r="E135" s="12" t="str">
        <f t="shared" si="15"/>
        <v>F(54/13)</v>
      </c>
      <c r="F135" s="12">
        <v>13</v>
      </c>
      <c r="G135" s="12">
        <v>5</v>
      </c>
      <c r="H135" s="13" t="str">
        <f t="shared" si="16"/>
        <v>5_13</v>
      </c>
      <c r="I135" s="12" t="s">
        <v>34</v>
      </c>
      <c r="J135" s="12" t="str">
        <f t="shared" si="17"/>
        <v>Forest</v>
      </c>
    </row>
    <row r="136" spans="1:10">
      <c r="A136" s="12">
        <v>55</v>
      </c>
      <c r="B136" s="28" t="str">
        <f t="shared" si="14"/>
        <v>5_55</v>
      </c>
      <c r="C136" s="9">
        <v>44784</v>
      </c>
      <c r="D136" s="9">
        <v>44796</v>
      </c>
      <c r="E136" s="12" t="str">
        <f t="shared" si="15"/>
        <v>W(55/14)</v>
      </c>
      <c r="F136" s="12">
        <v>14</v>
      </c>
      <c r="G136" s="12">
        <v>5</v>
      </c>
      <c r="H136" s="13" t="str">
        <f t="shared" si="16"/>
        <v>5_14</v>
      </c>
      <c r="I136" s="12" t="s">
        <v>36</v>
      </c>
      <c r="J136" s="12" t="str">
        <f t="shared" si="17"/>
        <v>Windthrow</v>
      </c>
    </row>
    <row r="137" spans="1:10">
      <c r="A137" s="12">
        <v>56</v>
      </c>
      <c r="B137" s="28" t="str">
        <f t="shared" si="14"/>
        <v>5_56</v>
      </c>
      <c r="C137" s="9">
        <v>44784</v>
      </c>
      <c r="D137" s="9">
        <v>44796</v>
      </c>
      <c r="E137" s="12" t="str">
        <f t="shared" si="15"/>
        <v>F(56/15)</v>
      </c>
      <c r="F137" s="12">
        <v>15</v>
      </c>
      <c r="G137" s="12">
        <v>5</v>
      </c>
      <c r="H137" s="13" t="str">
        <f t="shared" si="16"/>
        <v>5_15</v>
      </c>
      <c r="I137" s="12" t="s">
        <v>34</v>
      </c>
      <c r="J137" s="12" t="str">
        <f t="shared" si="17"/>
        <v>Forest</v>
      </c>
    </row>
    <row r="138" spans="1:10">
      <c r="A138" s="12">
        <v>57</v>
      </c>
      <c r="B138" s="28" t="str">
        <f t="shared" si="14"/>
        <v>5_57</v>
      </c>
      <c r="C138" s="9">
        <v>44784</v>
      </c>
      <c r="D138" s="9">
        <v>44796</v>
      </c>
      <c r="E138" s="12" t="str">
        <f t="shared" si="15"/>
        <v>S(57/16)</v>
      </c>
      <c r="F138" s="12">
        <v>16</v>
      </c>
      <c r="G138" s="12">
        <v>5</v>
      </c>
      <c r="H138" s="13" t="str">
        <f t="shared" si="16"/>
        <v>5_16</v>
      </c>
      <c r="I138" s="12" t="s">
        <v>35</v>
      </c>
      <c r="J138" s="12" t="str">
        <f t="shared" si="17"/>
        <v>Salvaged</v>
      </c>
    </row>
    <row r="139" spans="1:10">
      <c r="A139" s="12">
        <v>58</v>
      </c>
      <c r="B139" s="28" t="str">
        <f t="shared" si="14"/>
        <v>5_58</v>
      </c>
      <c r="C139" s="9">
        <v>44784</v>
      </c>
      <c r="D139" s="9">
        <v>44796</v>
      </c>
      <c r="E139" s="12" t="str">
        <f t="shared" si="15"/>
        <v>F(58/17)</v>
      </c>
      <c r="F139" s="12">
        <v>17</v>
      </c>
      <c r="G139" s="12">
        <v>5</v>
      </c>
      <c r="H139" s="13" t="str">
        <f t="shared" si="16"/>
        <v>5_17</v>
      </c>
      <c r="I139" s="12" t="s">
        <v>34</v>
      </c>
      <c r="J139" s="12" t="str">
        <f t="shared" si="17"/>
        <v>Forest</v>
      </c>
    </row>
    <row r="140" spans="1:10">
      <c r="A140" s="12">
        <v>59</v>
      </c>
      <c r="B140" s="28" t="str">
        <f t="shared" si="14"/>
        <v>5_59</v>
      </c>
      <c r="C140" s="9">
        <v>44784</v>
      </c>
      <c r="D140" s="9">
        <v>44796</v>
      </c>
      <c r="E140" s="12" t="str">
        <f t="shared" si="15"/>
        <v>W(59/18)</v>
      </c>
      <c r="F140" s="12">
        <v>18</v>
      </c>
      <c r="G140" s="12">
        <v>5</v>
      </c>
      <c r="H140" s="13" t="str">
        <f t="shared" si="16"/>
        <v>5_18</v>
      </c>
      <c r="I140" s="12" t="s">
        <v>36</v>
      </c>
      <c r="J140" s="12" t="str">
        <f t="shared" si="17"/>
        <v>Windthrow</v>
      </c>
    </row>
    <row r="141" spans="1:10">
      <c r="A141" s="12">
        <v>60</v>
      </c>
      <c r="B141" s="28" t="str">
        <f t="shared" si="14"/>
        <v>5_60</v>
      </c>
      <c r="C141" s="9">
        <v>44784</v>
      </c>
      <c r="D141" s="9">
        <v>44796</v>
      </c>
      <c r="E141" s="12" t="str">
        <f t="shared" si="15"/>
        <v>F(60/19)</v>
      </c>
      <c r="F141" s="12">
        <v>19</v>
      </c>
      <c r="G141" s="12">
        <v>5</v>
      </c>
      <c r="H141" s="13" t="str">
        <f t="shared" si="16"/>
        <v>5_19</v>
      </c>
      <c r="I141" s="12" t="s">
        <v>34</v>
      </c>
      <c r="J141" s="12" t="str">
        <f t="shared" si="17"/>
        <v>Forest</v>
      </c>
    </row>
    <row r="142" spans="1:10">
      <c r="A142" s="12">
        <v>61</v>
      </c>
      <c r="B142" s="28" t="str">
        <f t="shared" si="14"/>
        <v>5_61</v>
      </c>
      <c r="C142" s="9">
        <v>44784</v>
      </c>
      <c r="D142" s="9">
        <v>44796</v>
      </c>
      <c r="E142" s="12" t="str">
        <f t="shared" si="15"/>
        <v>S(61/20)</v>
      </c>
      <c r="F142" s="12">
        <v>20</v>
      </c>
      <c r="G142" s="12">
        <v>5</v>
      </c>
      <c r="H142" s="13" t="str">
        <f t="shared" si="16"/>
        <v>5_20</v>
      </c>
      <c r="I142" s="12" t="s">
        <v>35</v>
      </c>
      <c r="J142" s="12" t="str">
        <f t="shared" si="17"/>
        <v>Salvaged</v>
      </c>
    </row>
    <row r="143" spans="1:10">
      <c r="A143" s="12">
        <v>62</v>
      </c>
      <c r="B143" s="28" t="str">
        <f t="shared" si="14"/>
        <v>5_62</v>
      </c>
      <c r="C143" s="9">
        <v>44784</v>
      </c>
      <c r="D143" s="9">
        <v>44796</v>
      </c>
      <c r="E143" s="12" t="str">
        <f t="shared" si="15"/>
        <v>F(62/21)</v>
      </c>
      <c r="F143" s="12">
        <v>21</v>
      </c>
      <c r="G143" s="12">
        <v>5</v>
      </c>
      <c r="H143" s="13" t="str">
        <f t="shared" si="16"/>
        <v>5_21</v>
      </c>
      <c r="I143" s="12" t="s">
        <v>34</v>
      </c>
      <c r="J143" s="12" t="str">
        <f t="shared" si="17"/>
        <v>Forest</v>
      </c>
    </row>
    <row r="144" spans="1:10">
      <c r="A144" s="12">
        <v>63</v>
      </c>
      <c r="B144" s="28" t="str">
        <f t="shared" si="14"/>
        <v>5_63</v>
      </c>
      <c r="C144" s="9">
        <v>44784</v>
      </c>
      <c r="D144" s="9">
        <v>44796</v>
      </c>
      <c r="E144" s="12" t="str">
        <f t="shared" si="15"/>
        <v>W(63/22)</v>
      </c>
      <c r="F144" s="12">
        <v>22</v>
      </c>
      <c r="G144" s="12">
        <v>5</v>
      </c>
      <c r="H144" s="13" t="str">
        <f t="shared" si="16"/>
        <v>5_22</v>
      </c>
      <c r="I144" s="12" t="s">
        <v>36</v>
      </c>
      <c r="J144" s="12" t="str">
        <f t="shared" si="17"/>
        <v>Windthrow</v>
      </c>
    </row>
    <row r="145" spans="1:10">
      <c r="A145" s="12">
        <v>64</v>
      </c>
      <c r="B145" s="28" t="str">
        <f t="shared" si="14"/>
        <v>5_64</v>
      </c>
      <c r="C145" s="9">
        <v>44784</v>
      </c>
      <c r="D145" s="9">
        <v>44796</v>
      </c>
      <c r="E145" s="12" t="str">
        <f t="shared" si="15"/>
        <v>F(64/23)</v>
      </c>
      <c r="F145" s="12">
        <v>23</v>
      </c>
      <c r="G145" s="12">
        <v>5</v>
      </c>
      <c r="H145" s="13" t="str">
        <f t="shared" si="16"/>
        <v>5_23</v>
      </c>
      <c r="I145" s="12" t="s">
        <v>34</v>
      </c>
      <c r="J145" s="12" t="str">
        <f t="shared" si="17"/>
        <v>Forest</v>
      </c>
    </row>
    <row r="146" spans="1:10">
      <c r="A146" s="12">
        <v>41</v>
      </c>
      <c r="B146" s="28" t="str">
        <f t="shared" si="14"/>
        <v>6_41</v>
      </c>
      <c r="C146" s="9">
        <v>44796</v>
      </c>
      <c r="D146" s="10">
        <v>44810</v>
      </c>
      <c r="E146" s="11" t="str">
        <f t="shared" si="15"/>
        <v>F(41/0)</v>
      </c>
      <c r="F146" s="12">
        <v>0</v>
      </c>
      <c r="G146" s="12">
        <v>6</v>
      </c>
      <c r="H146" s="13" t="str">
        <f t="shared" si="16"/>
        <v>6_0</v>
      </c>
      <c r="I146" s="12" t="s">
        <v>34</v>
      </c>
      <c r="J146" s="12" t="str">
        <f t="shared" si="17"/>
        <v>Forest</v>
      </c>
    </row>
    <row r="147" spans="1:10">
      <c r="A147" s="12">
        <v>42</v>
      </c>
      <c r="B147" s="28" t="str">
        <f t="shared" si="14"/>
        <v>6_42</v>
      </c>
      <c r="C147" s="9">
        <v>44796</v>
      </c>
      <c r="D147" s="10">
        <v>44810</v>
      </c>
      <c r="E147" s="11" t="str">
        <f t="shared" si="15"/>
        <v>S(42/1)</v>
      </c>
      <c r="F147" s="12">
        <v>1</v>
      </c>
      <c r="G147" s="12">
        <v>6</v>
      </c>
      <c r="H147" s="13" t="str">
        <f t="shared" si="16"/>
        <v>6_1</v>
      </c>
      <c r="I147" s="12" t="s">
        <v>35</v>
      </c>
      <c r="J147" s="12" t="str">
        <f t="shared" si="17"/>
        <v>Salvaged</v>
      </c>
    </row>
    <row r="148" spans="1:10">
      <c r="A148" s="12">
        <v>43</v>
      </c>
      <c r="B148" s="28" t="str">
        <f t="shared" si="14"/>
        <v>6_43</v>
      </c>
      <c r="C148" s="9">
        <v>44796</v>
      </c>
      <c r="D148" s="10">
        <v>44810</v>
      </c>
      <c r="E148" s="11" t="str">
        <f t="shared" si="15"/>
        <v>W(43/2)</v>
      </c>
      <c r="F148" s="12">
        <v>2</v>
      </c>
      <c r="G148" s="12">
        <v>6</v>
      </c>
      <c r="H148" s="13" t="str">
        <f t="shared" si="16"/>
        <v>6_2</v>
      </c>
      <c r="I148" s="12" t="s">
        <v>36</v>
      </c>
      <c r="J148" s="12" t="str">
        <f t="shared" si="17"/>
        <v>Windthrow</v>
      </c>
    </row>
    <row r="149" spans="1:10">
      <c r="A149" s="12">
        <v>44</v>
      </c>
      <c r="B149" s="28" t="str">
        <f t="shared" si="14"/>
        <v>6_44</v>
      </c>
      <c r="C149" s="9">
        <v>44796</v>
      </c>
      <c r="D149" s="10">
        <v>44810</v>
      </c>
      <c r="E149" s="11" t="str">
        <f t="shared" si="15"/>
        <v>F(44/3)</v>
      </c>
      <c r="F149" s="12">
        <v>3</v>
      </c>
      <c r="G149" s="12">
        <v>6</v>
      </c>
      <c r="H149" s="13" t="str">
        <f t="shared" si="16"/>
        <v>6_3</v>
      </c>
      <c r="I149" s="12" t="s">
        <v>34</v>
      </c>
      <c r="J149" s="12" t="str">
        <f t="shared" si="17"/>
        <v>Forest</v>
      </c>
    </row>
    <row r="150" spans="1:10">
      <c r="A150" s="12">
        <v>45</v>
      </c>
      <c r="B150" s="28" t="str">
        <f t="shared" si="14"/>
        <v>6_45</v>
      </c>
      <c r="C150" s="9">
        <v>44796</v>
      </c>
      <c r="D150" s="10">
        <v>44810</v>
      </c>
      <c r="E150" s="11" t="str">
        <f t="shared" si="15"/>
        <v>F(45/4)</v>
      </c>
      <c r="F150" s="12">
        <v>4</v>
      </c>
      <c r="G150" s="12">
        <v>6</v>
      </c>
      <c r="H150" s="13" t="str">
        <f t="shared" si="16"/>
        <v>6_4</v>
      </c>
      <c r="I150" s="12" t="s">
        <v>34</v>
      </c>
      <c r="J150" s="12" t="str">
        <f t="shared" si="17"/>
        <v>Forest</v>
      </c>
    </row>
    <row r="151" spans="1:10">
      <c r="A151" s="12">
        <v>46</v>
      </c>
      <c r="B151" s="28" t="str">
        <f t="shared" si="14"/>
        <v>6_46</v>
      </c>
      <c r="C151" s="9">
        <v>44796</v>
      </c>
      <c r="D151" s="10">
        <v>44810</v>
      </c>
      <c r="E151" s="11" t="str">
        <f t="shared" si="15"/>
        <v>S(46/5)</v>
      </c>
      <c r="F151" s="12">
        <v>5</v>
      </c>
      <c r="G151" s="12">
        <v>6</v>
      </c>
      <c r="H151" s="13" t="str">
        <f t="shared" si="16"/>
        <v>6_5</v>
      </c>
      <c r="I151" s="12" t="s">
        <v>35</v>
      </c>
      <c r="J151" s="12" t="str">
        <f t="shared" si="17"/>
        <v>Salvaged</v>
      </c>
    </row>
    <row r="152" spans="1:10">
      <c r="A152" s="12">
        <v>47</v>
      </c>
      <c r="B152" s="28" t="str">
        <f t="shared" si="14"/>
        <v>6_47</v>
      </c>
      <c r="C152" s="9">
        <v>44796</v>
      </c>
      <c r="D152" s="10">
        <v>44810</v>
      </c>
      <c r="E152" s="11" t="str">
        <f t="shared" si="15"/>
        <v>W(47/6)</v>
      </c>
      <c r="F152" s="12">
        <v>6</v>
      </c>
      <c r="G152" s="12">
        <v>6</v>
      </c>
      <c r="H152" s="13" t="str">
        <f t="shared" si="16"/>
        <v>6_6</v>
      </c>
      <c r="I152" s="12" t="s">
        <v>36</v>
      </c>
      <c r="J152" s="12" t="str">
        <f t="shared" si="17"/>
        <v>Windthrow</v>
      </c>
    </row>
    <row r="153" spans="1:10">
      <c r="A153" s="12">
        <v>48</v>
      </c>
      <c r="B153" s="28" t="str">
        <f t="shared" si="14"/>
        <v>6_48</v>
      </c>
      <c r="C153" s="9">
        <v>44796</v>
      </c>
      <c r="D153" s="10">
        <v>44810</v>
      </c>
      <c r="E153" s="11" t="str">
        <f t="shared" si="15"/>
        <v>F(48/7)</v>
      </c>
      <c r="F153" s="12">
        <v>7</v>
      </c>
      <c r="G153" s="12">
        <v>6</v>
      </c>
      <c r="H153" s="13" t="str">
        <f t="shared" si="16"/>
        <v>6_7</v>
      </c>
      <c r="I153" s="12" t="s">
        <v>34</v>
      </c>
      <c r="J153" s="12" t="str">
        <f t="shared" si="17"/>
        <v>Forest</v>
      </c>
    </row>
    <row r="154" spans="1:10">
      <c r="A154" s="12">
        <v>49</v>
      </c>
      <c r="B154" s="28" t="str">
        <f t="shared" si="14"/>
        <v>6_49</v>
      </c>
      <c r="C154" s="9">
        <v>44796</v>
      </c>
      <c r="D154" s="10">
        <v>44810</v>
      </c>
      <c r="E154" s="11" t="str">
        <f t="shared" si="15"/>
        <v>S(49/8)</v>
      </c>
      <c r="F154" s="12">
        <v>8</v>
      </c>
      <c r="G154" s="12">
        <v>6</v>
      </c>
      <c r="H154" s="13" t="str">
        <f t="shared" si="16"/>
        <v>6_8</v>
      </c>
      <c r="I154" s="12" t="s">
        <v>35</v>
      </c>
      <c r="J154" s="12" t="str">
        <f t="shared" si="17"/>
        <v>Salvaged</v>
      </c>
    </row>
    <row r="155" spans="1:10">
      <c r="A155" s="12">
        <v>50</v>
      </c>
      <c r="B155" s="28" t="str">
        <f t="shared" si="14"/>
        <v>6_50</v>
      </c>
      <c r="C155" s="9">
        <v>44796</v>
      </c>
      <c r="D155" s="10">
        <v>44810</v>
      </c>
      <c r="E155" s="11" t="str">
        <f t="shared" si="15"/>
        <v>F(50/9)</v>
      </c>
      <c r="F155" s="12">
        <v>9</v>
      </c>
      <c r="G155" s="12">
        <v>6</v>
      </c>
      <c r="H155" s="13" t="str">
        <f t="shared" si="16"/>
        <v>6_9</v>
      </c>
      <c r="I155" s="12" t="s">
        <v>34</v>
      </c>
      <c r="J155" s="12" t="str">
        <f t="shared" si="17"/>
        <v>Forest</v>
      </c>
    </row>
    <row r="156" spans="1:10">
      <c r="A156" s="12">
        <v>51</v>
      </c>
      <c r="B156" s="28" t="str">
        <f t="shared" si="14"/>
        <v>6_51</v>
      </c>
      <c r="C156" s="9">
        <v>44796</v>
      </c>
      <c r="D156" s="10">
        <v>44810</v>
      </c>
      <c r="E156" s="11" t="str">
        <f t="shared" si="15"/>
        <v>W(51/10)</v>
      </c>
      <c r="F156" s="12">
        <v>10</v>
      </c>
      <c r="G156" s="12">
        <v>6</v>
      </c>
      <c r="H156" s="13" t="str">
        <f t="shared" si="16"/>
        <v>6_10</v>
      </c>
      <c r="I156" s="12" t="s">
        <v>36</v>
      </c>
      <c r="J156" s="12" t="str">
        <f t="shared" si="17"/>
        <v>Windthrow</v>
      </c>
    </row>
    <row r="157" spans="1:10">
      <c r="A157" s="12">
        <v>52</v>
      </c>
      <c r="B157" s="28" t="str">
        <f t="shared" si="14"/>
        <v>6_52</v>
      </c>
      <c r="C157" s="9">
        <v>44796</v>
      </c>
      <c r="D157" s="10">
        <v>44810</v>
      </c>
      <c r="E157" s="11" t="str">
        <f t="shared" si="15"/>
        <v>F(52/11)</v>
      </c>
      <c r="F157" s="12">
        <v>11</v>
      </c>
      <c r="G157" s="12">
        <v>6</v>
      </c>
      <c r="H157" s="13" t="str">
        <f t="shared" si="16"/>
        <v>6_11</v>
      </c>
      <c r="I157" s="12" t="s">
        <v>34</v>
      </c>
      <c r="J157" s="12" t="str">
        <f t="shared" si="17"/>
        <v>Forest</v>
      </c>
    </row>
    <row r="158" spans="1:10">
      <c r="A158" s="12">
        <v>53</v>
      </c>
      <c r="B158" s="28" t="str">
        <f t="shared" si="14"/>
        <v>6_53</v>
      </c>
      <c r="C158" s="9">
        <v>44796</v>
      </c>
      <c r="D158" s="10">
        <v>44810</v>
      </c>
      <c r="E158" s="11" t="str">
        <f t="shared" si="15"/>
        <v>S(53/12)</v>
      </c>
      <c r="F158" s="12">
        <v>12</v>
      </c>
      <c r="G158" s="12">
        <v>6</v>
      </c>
      <c r="H158" s="13" t="str">
        <f t="shared" si="16"/>
        <v>6_12</v>
      </c>
      <c r="I158" s="12" t="s">
        <v>35</v>
      </c>
      <c r="J158" s="12" t="str">
        <f t="shared" si="17"/>
        <v>Salvaged</v>
      </c>
    </row>
    <row r="159" spans="1:10">
      <c r="A159" s="12">
        <v>54</v>
      </c>
      <c r="B159" s="28" t="str">
        <f t="shared" si="14"/>
        <v>6_54</v>
      </c>
      <c r="C159" s="9">
        <v>44796</v>
      </c>
      <c r="D159" s="10">
        <v>44810</v>
      </c>
      <c r="E159" s="11" t="str">
        <f t="shared" si="15"/>
        <v>F(54/13)</v>
      </c>
      <c r="F159" s="12">
        <v>13</v>
      </c>
      <c r="G159" s="12">
        <v>6</v>
      </c>
      <c r="H159" s="13" t="str">
        <f t="shared" si="16"/>
        <v>6_13</v>
      </c>
      <c r="I159" s="12" t="s">
        <v>34</v>
      </c>
      <c r="J159" s="12" t="str">
        <f t="shared" si="17"/>
        <v>Forest</v>
      </c>
    </row>
    <row r="160" spans="1:10">
      <c r="A160" s="12">
        <v>55</v>
      </c>
      <c r="B160" s="28" t="str">
        <f t="shared" si="14"/>
        <v>6_55</v>
      </c>
      <c r="C160" s="9">
        <v>44796</v>
      </c>
      <c r="D160" s="10">
        <v>44810</v>
      </c>
      <c r="E160" s="11" t="str">
        <f t="shared" si="15"/>
        <v>W(55/14)</v>
      </c>
      <c r="F160" s="12">
        <v>14</v>
      </c>
      <c r="G160" s="12">
        <v>6</v>
      </c>
      <c r="H160" s="13" t="str">
        <f t="shared" si="16"/>
        <v>6_14</v>
      </c>
      <c r="I160" s="12" t="s">
        <v>36</v>
      </c>
      <c r="J160" s="12" t="str">
        <f t="shared" si="17"/>
        <v>Windthrow</v>
      </c>
    </row>
    <row r="161" spans="1:10">
      <c r="A161" s="12">
        <v>56</v>
      </c>
      <c r="B161" s="28" t="str">
        <f t="shared" si="14"/>
        <v>6_56</v>
      </c>
      <c r="C161" s="9">
        <v>44796</v>
      </c>
      <c r="D161" s="10">
        <v>44810</v>
      </c>
      <c r="E161" s="11" t="str">
        <f t="shared" si="15"/>
        <v>F(56/15)</v>
      </c>
      <c r="F161" s="12">
        <v>15</v>
      </c>
      <c r="G161" s="12">
        <v>6</v>
      </c>
      <c r="H161" s="13" t="str">
        <f t="shared" si="16"/>
        <v>6_15</v>
      </c>
      <c r="I161" s="12" t="s">
        <v>34</v>
      </c>
      <c r="J161" s="12" t="str">
        <f t="shared" si="17"/>
        <v>Forest</v>
      </c>
    </row>
    <row r="162" spans="1:10">
      <c r="A162" s="12">
        <v>57</v>
      </c>
      <c r="B162" s="28" t="str">
        <f t="shared" ref="B162:B193" si="18">CONCATENATE(G162,"_",A162)</f>
        <v>6_57</v>
      </c>
      <c r="C162" s="9">
        <v>44796</v>
      </c>
      <c r="D162" s="10">
        <v>44810</v>
      </c>
      <c r="E162" s="11" t="str">
        <f t="shared" ref="E162:E193" si="19">_xlfn.CONCAT(I162, "(", A162, "/", F162, ")")</f>
        <v>S(57/16)</v>
      </c>
      <c r="F162" s="12">
        <v>16</v>
      </c>
      <c r="G162" s="12">
        <v>6</v>
      </c>
      <c r="H162" s="13" t="str">
        <f t="shared" ref="H162:H193" si="20">_xlfn.CONCAT(G162,"_",F162)</f>
        <v>6_16</v>
      </c>
      <c r="I162" s="12" t="s">
        <v>35</v>
      </c>
      <c r="J162" s="12" t="str">
        <f t="shared" si="17"/>
        <v>Salvaged</v>
      </c>
    </row>
    <row r="163" spans="1:10">
      <c r="A163" s="12">
        <v>58</v>
      </c>
      <c r="B163" s="28" t="str">
        <f t="shared" si="18"/>
        <v>6_58</v>
      </c>
      <c r="C163" s="9">
        <v>44796</v>
      </c>
      <c r="D163" s="10">
        <v>44810</v>
      </c>
      <c r="E163" s="11" t="str">
        <f t="shared" si="19"/>
        <v>F(58/17)</v>
      </c>
      <c r="F163" s="12">
        <v>17</v>
      </c>
      <c r="G163" s="12">
        <v>6</v>
      </c>
      <c r="H163" s="13" t="str">
        <f t="shared" si="20"/>
        <v>6_17</v>
      </c>
      <c r="I163" s="12" t="s">
        <v>34</v>
      </c>
      <c r="J163" s="12" t="str">
        <f t="shared" si="17"/>
        <v>Forest</v>
      </c>
    </row>
    <row r="164" spans="1:10">
      <c r="A164" s="12">
        <v>59</v>
      </c>
      <c r="B164" s="28" t="str">
        <f t="shared" si="18"/>
        <v>6_59</v>
      </c>
      <c r="C164" s="9">
        <v>44796</v>
      </c>
      <c r="D164" s="10">
        <v>44810</v>
      </c>
      <c r="E164" s="11" t="str">
        <f t="shared" si="19"/>
        <v>W(59/18)</v>
      </c>
      <c r="F164" s="12">
        <v>18</v>
      </c>
      <c r="G164" s="12">
        <v>6</v>
      </c>
      <c r="H164" s="13" t="str">
        <f t="shared" si="20"/>
        <v>6_18</v>
      </c>
      <c r="I164" s="12" t="s">
        <v>36</v>
      </c>
      <c r="J164" s="12" t="str">
        <f t="shared" si="17"/>
        <v>Windthrow</v>
      </c>
    </row>
    <row r="165" spans="1:10">
      <c r="A165" s="12">
        <v>60</v>
      </c>
      <c r="B165" s="28" t="str">
        <f t="shared" si="18"/>
        <v>6_60</v>
      </c>
      <c r="C165" s="9">
        <v>44796</v>
      </c>
      <c r="D165" s="10">
        <v>44810</v>
      </c>
      <c r="E165" s="11" t="str">
        <f t="shared" si="19"/>
        <v>F(60/19)</v>
      </c>
      <c r="F165" s="12">
        <v>19</v>
      </c>
      <c r="G165" s="12">
        <v>6</v>
      </c>
      <c r="H165" s="13" t="str">
        <f t="shared" si="20"/>
        <v>6_19</v>
      </c>
      <c r="I165" s="12" t="s">
        <v>34</v>
      </c>
      <c r="J165" s="12" t="str">
        <f t="shared" si="17"/>
        <v>Forest</v>
      </c>
    </row>
    <row r="166" spans="1:10">
      <c r="A166" s="12">
        <v>61</v>
      </c>
      <c r="B166" s="28" t="str">
        <f t="shared" si="18"/>
        <v>6_61</v>
      </c>
      <c r="C166" s="9">
        <v>44796</v>
      </c>
      <c r="D166" s="10">
        <v>44810</v>
      </c>
      <c r="E166" s="11" t="str">
        <f t="shared" si="19"/>
        <v>S(61/20)</v>
      </c>
      <c r="F166" s="12">
        <v>20</v>
      </c>
      <c r="G166" s="12">
        <v>6</v>
      </c>
      <c r="H166" s="13" t="str">
        <f t="shared" si="20"/>
        <v>6_20</v>
      </c>
      <c r="I166" s="12" t="s">
        <v>35</v>
      </c>
      <c r="J166" s="12" t="str">
        <f t="shared" si="17"/>
        <v>Salvaged</v>
      </c>
    </row>
    <row r="167" spans="1:10">
      <c r="A167" s="12">
        <v>62</v>
      </c>
      <c r="B167" s="28" t="str">
        <f t="shared" si="18"/>
        <v>6_62</v>
      </c>
      <c r="C167" s="9">
        <v>44796</v>
      </c>
      <c r="D167" s="10">
        <v>44810</v>
      </c>
      <c r="E167" s="11" t="str">
        <f t="shared" si="19"/>
        <v>F(62/21)</v>
      </c>
      <c r="F167" s="12">
        <v>21</v>
      </c>
      <c r="G167" s="12">
        <v>6</v>
      </c>
      <c r="H167" s="13" t="str">
        <f t="shared" si="20"/>
        <v>6_21</v>
      </c>
      <c r="I167" s="12" t="s">
        <v>34</v>
      </c>
      <c r="J167" s="12" t="str">
        <f t="shared" si="17"/>
        <v>Forest</v>
      </c>
    </row>
    <row r="168" spans="1:10">
      <c r="A168" s="12">
        <v>63</v>
      </c>
      <c r="B168" s="28" t="str">
        <f t="shared" si="18"/>
        <v>6_63</v>
      </c>
      <c r="C168" s="9">
        <v>44796</v>
      </c>
      <c r="D168" s="10">
        <v>44810</v>
      </c>
      <c r="E168" s="11" t="str">
        <f t="shared" si="19"/>
        <v>W(63/22)</v>
      </c>
      <c r="F168" s="12">
        <v>22</v>
      </c>
      <c r="G168" s="12">
        <v>6</v>
      </c>
      <c r="H168" s="13" t="str">
        <f t="shared" si="20"/>
        <v>6_22</v>
      </c>
      <c r="I168" s="12" t="s">
        <v>36</v>
      </c>
      <c r="J168" s="12" t="str">
        <f t="shared" si="17"/>
        <v>Windthrow</v>
      </c>
    </row>
    <row r="169" spans="1:10">
      <c r="A169" s="12">
        <v>64</v>
      </c>
      <c r="B169" s="28" t="str">
        <f t="shared" si="18"/>
        <v>6_64</v>
      </c>
      <c r="C169" s="9">
        <v>44796</v>
      </c>
      <c r="D169" s="10">
        <v>44810</v>
      </c>
      <c r="E169" s="11" t="str">
        <f t="shared" si="19"/>
        <v>F(64/23)</v>
      </c>
      <c r="F169" s="12">
        <v>23</v>
      </c>
      <c r="G169" s="12">
        <v>6</v>
      </c>
      <c r="H169" s="13" t="str">
        <f t="shared" si="20"/>
        <v>6_23</v>
      </c>
      <c r="I169" s="12" t="s">
        <v>34</v>
      </c>
      <c r="J169" s="12" t="str">
        <f t="shared" si="17"/>
        <v>Forest</v>
      </c>
    </row>
    <row r="170" spans="1:10">
      <c r="A170" s="12">
        <v>41</v>
      </c>
      <c r="B170" s="28" t="str">
        <f t="shared" si="18"/>
        <v>7_41</v>
      </c>
      <c r="C170" s="9">
        <v>44810</v>
      </c>
      <c r="D170" s="9">
        <v>44824</v>
      </c>
      <c r="E170" s="12" t="str">
        <f t="shared" si="19"/>
        <v>F(41/0)</v>
      </c>
      <c r="F170" s="12">
        <v>0</v>
      </c>
      <c r="G170" s="12">
        <v>7</v>
      </c>
      <c r="H170" s="13" t="str">
        <f t="shared" si="20"/>
        <v>7_0</v>
      </c>
      <c r="I170" s="12" t="s">
        <v>34</v>
      </c>
      <c r="J170" s="12" t="str">
        <f t="shared" si="17"/>
        <v>Forest</v>
      </c>
    </row>
    <row r="171" spans="1:10">
      <c r="A171" s="12">
        <v>42</v>
      </c>
      <c r="B171" s="28" t="str">
        <f t="shared" si="18"/>
        <v>7_42</v>
      </c>
      <c r="C171" s="9">
        <v>44810</v>
      </c>
      <c r="D171" s="9">
        <v>44824</v>
      </c>
      <c r="E171" s="12" t="str">
        <f t="shared" si="19"/>
        <v>S(42/1)</v>
      </c>
      <c r="F171" s="12">
        <v>1</v>
      </c>
      <c r="G171" s="12">
        <v>7</v>
      </c>
      <c r="H171" s="13" t="str">
        <f t="shared" si="20"/>
        <v>7_1</v>
      </c>
      <c r="I171" s="12" t="s">
        <v>35</v>
      </c>
      <c r="J171" s="12" t="str">
        <f t="shared" si="17"/>
        <v>Salvaged</v>
      </c>
    </row>
    <row r="172" spans="1:10">
      <c r="A172" s="12">
        <v>43</v>
      </c>
      <c r="B172" s="28" t="str">
        <f t="shared" si="18"/>
        <v>7_43</v>
      </c>
      <c r="C172" s="9">
        <v>44810</v>
      </c>
      <c r="D172" s="9">
        <v>44824</v>
      </c>
      <c r="E172" s="12" t="str">
        <f t="shared" si="19"/>
        <v>W(43/2)</v>
      </c>
      <c r="F172" s="12">
        <v>2</v>
      </c>
      <c r="G172" s="12">
        <v>7</v>
      </c>
      <c r="H172" s="13" t="str">
        <f t="shared" si="20"/>
        <v>7_2</v>
      </c>
      <c r="I172" s="12" t="s">
        <v>36</v>
      </c>
      <c r="J172" s="12" t="str">
        <f t="shared" si="17"/>
        <v>Windthrow</v>
      </c>
    </row>
    <row r="173" spans="1:10">
      <c r="A173" s="12">
        <v>44</v>
      </c>
      <c r="B173" s="28" t="str">
        <f t="shared" si="18"/>
        <v>7_44</v>
      </c>
      <c r="C173" s="9">
        <v>44810</v>
      </c>
      <c r="D173" s="9">
        <v>44824</v>
      </c>
      <c r="E173" s="12" t="str">
        <f t="shared" si="19"/>
        <v>F(44/3)</v>
      </c>
      <c r="F173" s="12">
        <v>3</v>
      </c>
      <c r="G173" s="12">
        <v>7</v>
      </c>
      <c r="H173" s="13" t="str">
        <f t="shared" si="20"/>
        <v>7_3</v>
      </c>
      <c r="I173" s="12" t="s">
        <v>34</v>
      </c>
      <c r="J173" s="12" t="str">
        <f t="shared" si="17"/>
        <v>Forest</v>
      </c>
    </row>
    <row r="174" spans="1:10">
      <c r="A174" s="12">
        <v>45</v>
      </c>
      <c r="B174" s="28" t="str">
        <f t="shared" si="18"/>
        <v>7_45</v>
      </c>
      <c r="C174" s="9">
        <v>44810</v>
      </c>
      <c r="D174" s="9">
        <v>44824</v>
      </c>
      <c r="E174" s="12" t="str">
        <f t="shared" si="19"/>
        <v>F(45/4)</v>
      </c>
      <c r="F174" s="12">
        <v>4</v>
      </c>
      <c r="G174" s="12">
        <v>7</v>
      </c>
      <c r="H174" s="13" t="str">
        <f t="shared" si="20"/>
        <v>7_4</v>
      </c>
      <c r="I174" s="12" t="s">
        <v>34</v>
      </c>
      <c r="J174" s="12" t="str">
        <f t="shared" si="17"/>
        <v>Forest</v>
      </c>
    </row>
    <row r="175" spans="1:10">
      <c r="A175" s="12">
        <v>46</v>
      </c>
      <c r="B175" s="28" t="str">
        <f t="shared" si="18"/>
        <v>7_46</v>
      </c>
      <c r="C175" s="9">
        <v>44810</v>
      </c>
      <c r="D175" s="9">
        <v>44824</v>
      </c>
      <c r="E175" s="12" t="str">
        <f t="shared" si="19"/>
        <v>S(46/5)</v>
      </c>
      <c r="F175" s="12">
        <v>5</v>
      </c>
      <c r="G175" s="12">
        <v>7</v>
      </c>
      <c r="H175" s="13" t="str">
        <f t="shared" si="20"/>
        <v>7_5</v>
      </c>
      <c r="I175" s="12" t="s">
        <v>35</v>
      </c>
      <c r="J175" s="12" t="str">
        <f t="shared" si="17"/>
        <v>Salvaged</v>
      </c>
    </row>
    <row r="176" spans="1:10">
      <c r="A176" s="12">
        <v>47</v>
      </c>
      <c r="B176" s="28" t="str">
        <f t="shared" si="18"/>
        <v>7_47</v>
      </c>
      <c r="C176" s="9">
        <v>44810</v>
      </c>
      <c r="D176" s="9">
        <v>44824</v>
      </c>
      <c r="E176" s="12" t="str">
        <f t="shared" si="19"/>
        <v>W(47/6)</v>
      </c>
      <c r="F176" s="12">
        <v>6</v>
      </c>
      <c r="G176" s="12">
        <v>7</v>
      </c>
      <c r="H176" s="13" t="str">
        <f t="shared" si="20"/>
        <v>7_6</v>
      </c>
      <c r="I176" s="12" t="s">
        <v>36</v>
      </c>
      <c r="J176" s="12" t="str">
        <f t="shared" si="17"/>
        <v>Windthrow</v>
      </c>
    </row>
    <row r="177" spans="1:10">
      <c r="A177" s="12">
        <v>48</v>
      </c>
      <c r="B177" s="28" t="str">
        <f t="shared" si="18"/>
        <v>7_48</v>
      </c>
      <c r="C177" s="9">
        <v>44810</v>
      </c>
      <c r="D177" s="9">
        <v>44824</v>
      </c>
      <c r="E177" s="12" t="str">
        <f t="shared" si="19"/>
        <v>F(48/7)</v>
      </c>
      <c r="F177" s="12">
        <v>7</v>
      </c>
      <c r="G177" s="12">
        <v>7</v>
      </c>
      <c r="H177" s="13" t="str">
        <f t="shared" si="20"/>
        <v>7_7</v>
      </c>
      <c r="I177" s="12" t="s">
        <v>34</v>
      </c>
      <c r="J177" s="12" t="str">
        <f t="shared" si="17"/>
        <v>Forest</v>
      </c>
    </row>
    <row r="178" spans="1:10">
      <c r="A178" s="12">
        <v>49</v>
      </c>
      <c r="B178" s="28" t="str">
        <f t="shared" si="18"/>
        <v>7_49</v>
      </c>
      <c r="C178" s="9">
        <v>44810</v>
      </c>
      <c r="D178" s="9">
        <v>44824</v>
      </c>
      <c r="E178" s="12" t="str">
        <f t="shared" si="19"/>
        <v>S(49/8)</v>
      </c>
      <c r="F178" s="12">
        <v>8</v>
      </c>
      <c r="G178" s="12">
        <v>7</v>
      </c>
      <c r="H178" s="13" t="str">
        <f t="shared" si="20"/>
        <v>7_8</v>
      </c>
      <c r="I178" s="12" t="s">
        <v>35</v>
      </c>
      <c r="J178" s="12" t="str">
        <f t="shared" si="17"/>
        <v>Salvaged</v>
      </c>
    </row>
    <row r="179" spans="1:10">
      <c r="A179" s="12">
        <v>50</v>
      </c>
      <c r="B179" s="28" t="str">
        <f t="shared" si="18"/>
        <v>7_50</v>
      </c>
      <c r="C179" s="9">
        <v>44810</v>
      </c>
      <c r="D179" s="9">
        <v>44824</v>
      </c>
      <c r="E179" s="12" t="str">
        <f t="shared" si="19"/>
        <v>F(50/9)</v>
      </c>
      <c r="F179" s="12">
        <v>9</v>
      </c>
      <c r="G179" s="12">
        <v>7</v>
      </c>
      <c r="H179" s="13" t="str">
        <f t="shared" si="20"/>
        <v>7_9</v>
      </c>
      <c r="I179" s="12" t="s">
        <v>34</v>
      </c>
      <c r="J179" s="12" t="str">
        <f t="shared" si="17"/>
        <v>Forest</v>
      </c>
    </row>
    <row r="180" spans="1:10">
      <c r="A180" s="12">
        <v>51</v>
      </c>
      <c r="B180" s="28" t="str">
        <f t="shared" si="18"/>
        <v>7_51</v>
      </c>
      <c r="C180" s="9">
        <v>44810</v>
      </c>
      <c r="D180" s="9">
        <v>44824</v>
      </c>
      <c r="E180" s="12" t="str">
        <f t="shared" si="19"/>
        <v>W(51/10)</v>
      </c>
      <c r="F180" s="12">
        <v>10</v>
      </c>
      <c r="G180" s="12">
        <v>7</v>
      </c>
      <c r="H180" s="13" t="str">
        <f t="shared" si="20"/>
        <v>7_10</v>
      </c>
      <c r="I180" s="12" t="s">
        <v>36</v>
      </c>
      <c r="J180" s="12" t="str">
        <f t="shared" si="17"/>
        <v>Windthrow</v>
      </c>
    </row>
    <row r="181" spans="1:10">
      <c r="A181" s="12">
        <v>52</v>
      </c>
      <c r="B181" s="28" t="str">
        <f t="shared" si="18"/>
        <v>7_52</v>
      </c>
      <c r="C181" s="9">
        <v>44810</v>
      </c>
      <c r="D181" s="9">
        <v>44824</v>
      </c>
      <c r="E181" s="12" t="str">
        <f t="shared" si="19"/>
        <v>F(52/11)</v>
      </c>
      <c r="F181" s="12">
        <v>11</v>
      </c>
      <c r="G181" s="12">
        <v>7</v>
      </c>
      <c r="H181" s="13" t="str">
        <f t="shared" si="20"/>
        <v>7_11</v>
      </c>
      <c r="I181" s="12" t="s">
        <v>34</v>
      </c>
      <c r="J181" s="12" t="str">
        <f t="shared" si="17"/>
        <v>Forest</v>
      </c>
    </row>
    <row r="182" spans="1:10">
      <c r="A182" s="12">
        <v>53</v>
      </c>
      <c r="B182" s="28" t="str">
        <f t="shared" si="18"/>
        <v>7_53</v>
      </c>
      <c r="C182" s="9">
        <v>44810</v>
      </c>
      <c r="D182" s="9">
        <v>44824</v>
      </c>
      <c r="E182" s="12" t="str">
        <f t="shared" si="19"/>
        <v>S(53/12)</v>
      </c>
      <c r="F182" s="12">
        <v>12</v>
      </c>
      <c r="G182" s="12">
        <v>7</v>
      </c>
      <c r="H182" s="13" t="str">
        <f t="shared" si="20"/>
        <v>7_12</v>
      </c>
      <c r="I182" s="12" t="s">
        <v>35</v>
      </c>
      <c r="J182" s="12" t="str">
        <f t="shared" si="17"/>
        <v>Salvaged</v>
      </c>
    </row>
    <row r="183" spans="1:10">
      <c r="A183" s="12">
        <v>54</v>
      </c>
      <c r="B183" s="28" t="str">
        <f t="shared" si="18"/>
        <v>7_54</v>
      </c>
      <c r="C183" s="9">
        <v>44810</v>
      </c>
      <c r="D183" s="9">
        <v>44824</v>
      </c>
      <c r="E183" s="12" t="str">
        <f t="shared" si="19"/>
        <v>F(54/13)</v>
      </c>
      <c r="F183" s="12">
        <v>13</v>
      </c>
      <c r="G183" s="12">
        <v>7</v>
      </c>
      <c r="H183" s="13" t="str">
        <f t="shared" si="20"/>
        <v>7_13</v>
      </c>
      <c r="I183" s="12" t="s">
        <v>34</v>
      </c>
      <c r="J183" s="12" t="str">
        <f t="shared" si="17"/>
        <v>Forest</v>
      </c>
    </row>
    <row r="184" spans="1:10">
      <c r="A184" s="12">
        <v>55</v>
      </c>
      <c r="B184" s="28" t="str">
        <f t="shared" si="18"/>
        <v>7_55</v>
      </c>
      <c r="C184" s="9">
        <v>44810</v>
      </c>
      <c r="D184" s="9">
        <v>44824</v>
      </c>
      <c r="E184" s="12" t="str">
        <f t="shared" si="19"/>
        <v>W(55/14)</v>
      </c>
      <c r="F184" s="12">
        <v>14</v>
      </c>
      <c r="G184" s="12">
        <v>7</v>
      </c>
      <c r="H184" s="13" t="str">
        <f t="shared" si="20"/>
        <v>7_14</v>
      </c>
      <c r="I184" s="12" t="s">
        <v>36</v>
      </c>
      <c r="J184" s="12" t="str">
        <f t="shared" si="17"/>
        <v>Windthrow</v>
      </c>
    </row>
    <row r="185" spans="1:10">
      <c r="A185" s="12">
        <v>56</v>
      </c>
      <c r="B185" s="28" t="str">
        <f t="shared" si="18"/>
        <v>7_56</v>
      </c>
      <c r="C185" s="9">
        <v>44810</v>
      </c>
      <c r="D185" s="9">
        <v>44824</v>
      </c>
      <c r="E185" s="12" t="str">
        <f t="shared" si="19"/>
        <v>F(56/15)</v>
      </c>
      <c r="F185" s="12">
        <v>15</v>
      </c>
      <c r="G185" s="12">
        <v>7</v>
      </c>
      <c r="H185" s="13" t="str">
        <f t="shared" si="20"/>
        <v>7_15</v>
      </c>
      <c r="I185" s="12" t="s">
        <v>34</v>
      </c>
      <c r="J185" s="12" t="str">
        <f t="shared" si="17"/>
        <v>Forest</v>
      </c>
    </row>
    <row r="186" spans="1:10">
      <c r="A186" s="12">
        <v>57</v>
      </c>
      <c r="B186" s="28" t="str">
        <f t="shared" si="18"/>
        <v>7_57</v>
      </c>
      <c r="C186" s="9">
        <v>44810</v>
      </c>
      <c r="D186" s="9">
        <v>44824</v>
      </c>
      <c r="E186" s="12" t="str">
        <f t="shared" si="19"/>
        <v>S(57/16)</v>
      </c>
      <c r="F186" s="12">
        <v>16</v>
      </c>
      <c r="G186" s="12">
        <v>7</v>
      </c>
      <c r="H186" s="13" t="str">
        <f t="shared" si="20"/>
        <v>7_16</v>
      </c>
      <c r="I186" s="12" t="s">
        <v>35</v>
      </c>
      <c r="J186" s="12" t="str">
        <f t="shared" si="17"/>
        <v>Salvaged</v>
      </c>
    </row>
    <row r="187" spans="1:10">
      <c r="A187" s="12">
        <v>58</v>
      </c>
      <c r="B187" s="28" t="str">
        <f t="shared" si="18"/>
        <v>7_58</v>
      </c>
      <c r="C187" s="9">
        <v>44810</v>
      </c>
      <c r="D187" s="9">
        <v>44824</v>
      </c>
      <c r="E187" s="12" t="str">
        <f t="shared" si="19"/>
        <v>F(58/17)</v>
      </c>
      <c r="F187" s="12">
        <v>17</v>
      </c>
      <c r="G187" s="12">
        <v>7</v>
      </c>
      <c r="H187" s="13" t="str">
        <f t="shared" si="20"/>
        <v>7_17</v>
      </c>
      <c r="I187" s="12" t="s">
        <v>34</v>
      </c>
      <c r="J187" s="12" t="str">
        <f t="shared" si="17"/>
        <v>Forest</v>
      </c>
    </row>
    <row r="188" spans="1:10">
      <c r="A188" s="12">
        <v>59</v>
      </c>
      <c r="B188" s="28" t="str">
        <f t="shared" si="18"/>
        <v>7_59</v>
      </c>
      <c r="C188" s="9">
        <v>44810</v>
      </c>
      <c r="D188" s="9">
        <v>44824</v>
      </c>
      <c r="E188" s="12" t="str">
        <f t="shared" si="19"/>
        <v>W(59/18)</v>
      </c>
      <c r="F188" s="12">
        <v>18</v>
      </c>
      <c r="G188" s="12">
        <v>7</v>
      </c>
      <c r="H188" s="13" t="str">
        <f t="shared" si="20"/>
        <v>7_18</v>
      </c>
      <c r="I188" s="12" t="s">
        <v>36</v>
      </c>
      <c r="J188" s="12" t="str">
        <f t="shared" si="17"/>
        <v>Windthrow</v>
      </c>
    </row>
    <row r="189" spans="1:10">
      <c r="A189" s="12">
        <v>60</v>
      </c>
      <c r="B189" s="28" t="str">
        <f t="shared" si="18"/>
        <v>7_60</v>
      </c>
      <c r="C189" s="9">
        <v>44810</v>
      </c>
      <c r="D189" s="9">
        <v>44824</v>
      </c>
      <c r="E189" s="12" t="str">
        <f t="shared" si="19"/>
        <v>F(60/19)</v>
      </c>
      <c r="F189" s="12">
        <v>19</v>
      </c>
      <c r="G189" s="12">
        <v>7</v>
      </c>
      <c r="H189" s="13" t="str">
        <f t="shared" si="20"/>
        <v>7_19</v>
      </c>
      <c r="I189" s="12" t="s">
        <v>34</v>
      </c>
      <c r="J189" s="12" t="str">
        <f t="shared" si="17"/>
        <v>Forest</v>
      </c>
    </row>
    <row r="190" spans="1:10">
      <c r="A190" s="21">
        <v>61</v>
      </c>
      <c r="B190" s="28" t="str">
        <f t="shared" si="18"/>
        <v>7_61</v>
      </c>
      <c r="C190" s="20">
        <v>44810</v>
      </c>
      <c r="D190" s="20">
        <v>44824</v>
      </c>
      <c r="E190" s="21" t="str">
        <f t="shared" si="19"/>
        <v>S(61/20)</v>
      </c>
      <c r="F190" s="21">
        <v>20</v>
      </c>
      <c r="G190" s="21">
        <v>7</v>
      </c>
      <c r="H190" s="22" t="str">
        <f t="shared" si="20"/>
        <v>7_20</v>
      </c>
      <c r="I190" s="21" t="s">
        <v>35</v>
      </c>
      <c r="J190" s="12" t="str">
        <f t="shared" si="17"/>
        <v>Salvaged</v>
      </c>
    </row>
    <row r="191" spans="1:10">
      <c r="A191" s="12">
        <v>62</v>
      </c>
      <c r="B191" s="28" t="str">
        <f t="shared" si="18"/>
        <v>7_62</v>
      </c>
      <c r="C191" s="9">
        <v>44810</v>
      </c>
      <c r="D191" s="9">
        <v>44824</v>
      </c>
      <c r="E191" s="12" t="str">
        <f t="shared" si="19"/>
        <v>F(62/21)</v>
      </c>
      <c r="F191" s="12">
        <v>21</v>
      </c>
      <c r="G191" s="12">
        <v>7</v>
      </c>
      <c r="H191" s="13" t="str">
        <f t="shared" si="20"/>
        <v>7_21</v>
      </c>
      <c r="I191" s="12" t="s">
        <v>34</v>
      </c>
      <c r="J191" s="12" t="str">
        <f t="shared" si="17"/>
        <v>Forest</v>
      </c>
    </row>
    <row r="192" spans="1:10">
      <c r="A192" s="12">
        <v>63</v>
      </c>
      <c r="B192" s="28" t="str">
        <f t="shared" si="18"/>
        <v>7_63</v>
      </c>
      <c r="C192" s="9">
        <v>44810</v>
      </c>
      <c r="D192" s="9">
        <v>44824</v>
      </c>
      <c r="E192" s="12" t="str">
        <f t="shared" si="19"/>
        <v>W(63/22)</v>
      </c>
      <c r="F192" s="12">
        <v>22</v>
      </c>
      <c r="G192" s="12">
        <v>7</v>
      </c>
      <c r="H192" s="13" t="str">
        <f t="shared" si="20"/>
        <v>7_22</v>
      </c>
      <c r="I192" s="12" t="s">
        <v>36</v>
      </c>
      <c r="J192" s="12" t="str">
        <f t="shared" si="17"/>
        <v>Windthrow</v>
      </c>
    </row>
    <row r="193" spans="1:10">
      <c r="A193" s="12">
        <v>64</v>
      </c>
      <c r="B193" s="28" t="str">
        <f t="shared" si="18"/>
        <v>7_64</v>
      </c>
      <c r="C193" s="9">
        <v>44810</v>
      </c>
      <c r="D193" s="9">
        <v>44824</v>
      </c>
      <c r="E193" s="12" t="str">
        <f t="shared" si="19"/>
        <v>F(64/23)</v>
      </c>
      <c r="F193" s="12">
        <v>23</v>
      </c>
      <c r="G193" s="12">
        <v>7</v>
      </c>
      <c r="H193" s="13" t="str">
        <f t="shared" si="20"/>
        <v>7_23</v>
      </c>
      <c r="I193" s="12" t="s">
        <v>34</v>
      </c>
      <c r="J193" s="12" t="str">
        <f t="shared" si="17"/>
        <v>Forest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7360-EE40-43DE-9105-543A77D74C4A}">
  <dimension ref="A1:B10"/>
  <sheetViews>
    <sheetView topLeftCell="A4" workbookViewId="0">
      <selection activeCell="B6" sqref="B6"/>
    </sheetView>
  </sheetViews>
  <sheetFormatPr defaultRowHeight="14.5"/>
  <cols>
    <col min="1" max="1" width="19.1796875" customWidth="1"/>
    <col min="2" max="2" width="17.6328125" customWidth="1"/>
  </cols>
  <sheetData>
    <row r="1" spans="1:2">
      <c r="A1" t="s">
        <v>62</v>
      </c>
      <c r="B1" t="s">
        <v>61</v>
      </c>
    </row>
    <row r="2" spans="1:2">
      <c r="A2" s="59" t="s">
        <v>43</v>
      </c>
      <c r="B2" s="59" t="s">
        <v>52</v>
      </c>
    </row>
    <row r="3" spans="1:2">
      <c r="A3" s="59" t="s">
        <v>44</v>
      </c>
      <c r="B3" s="59" t="s">
        <v>53</v>
      </c>
    </row>
    <row r="4" spans="1:2">
      <c r="A4" s="59" t="s">
        <v>45</v>
      </c>
      <c r="B4" s="59" t="s">
        <v>54</v>
      </c>
    </row>
    <row r="5" spans="1:2">
      <c r="A5" s="59" t="s">
        <v>46</v>
      </c>
      <c r="B5" s="59" t="s">
        <v>55</v>
      </c>
    </row>
    <row r="6" spans="1:2">
      <c r="A6" s="59" t="s">
        <v>47</v>
      </c>
      <c r="B6" s="59" t="s">
        <v>56</v>
      </c>
    </row>
    <row r="7" spans="1:2">
      <c r="A7" s="59" t="s">
        <v>48</v>
      </c>
      <c r="B7" s="59" t="s">
        <v>57</v>
      </c>
    </row>
    <row r="8" spans="1:2">
      <c r="A8" s="59" t="s">
        <v>49</v>
      </c>
      <c r="B8" s="59" t="s">
        <v>58</v>
      </c>
    </row>
    <row r="9" spans="1:2">
      <c r="A9" s="59" t="s">
        <v>50</v>
      </c>
      <c r="B9" s="59" t="s">
        <v>59</v>
      </c>
    </row>
    <row r="10" spans="1:2">
      <c r="A10" s="59" t="s">
        <v>51</v>
      </c>
      <c r="B10" s="59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A493-8FD6-4DA9-9649-B633E9E66ED7}">
  <sheetPr>
    <tabColor theme="6" tint="0.79998168889431442"/>
  </sheetPr>
  <dimension ref="A1:O38"/>
  <sheetViews>
    <sheetView tabSelected="1" zoomScale="130" zoomScaleNormal="130" zoomScalePageLayoutView="110" workbookViewId="0">
      <selection activeCell="A2" sqref="A2"/>
    </sheetView>
  </sheetViews>
  <sheetFormatPr defaultColWidth="8.6328125" defaultRowHeight="5.5"/>
  <cols>
    <col min="1" max="15" width="15.6328125" style="23" customWidth="1"/>
    <col min="16" max="16" width="8.90625" style="23" customWidth="1"/>
    <col min="17" max="34" width="6.36328125" style="23" customWidth="1"/>
    <col min="35" max="16384" width="8.6328125" style="23"/>
  </cols>
  <sheetData>
    <row r="1" spans="1:15" ht="35" customHeight="1">
      <c r="A1" s="1" t="str">
        <f>CONCATENATE("Unbaited pitfall trap", CHAR(10), "Serviced 2x per month", CHAR(10), "Plot: ", Plot!A1,CHAR(10), "Disturbance: ", VLOOKUP(Plot!A1, TrapsIntervals!$A$1:$J$193, 10, FALSE))</f>
        <v>Unbaited pitfall trap
Serviced 2x per month
Plot: 55
Disturbance: Windthrow</v>
      </c>
      <c r="B1" s="38" t="str">
        <f>CONCATENATE("Unbaited pitfall trap", CHAR(10), "Serviced 2x per month", CHAR(10), "Plot: ", Plot!B1,CHAR(10), "Disturbance: ", VLOOKUP(Plot!B1, TrapsIntervals!$A$1:$J$193, 10, FALSE))</f>
        <v>Unbaited pitfall trap
Serviced 2x per month
Plot: 62
Disturbance: Forest</v>
      </c>
      <c r="C1" s="38" t="e">
        <f>CONCATENATE("Unbaited pitfall trap", CHAR(10), "Serviced 2x per month", CHAR(10), "Plot: ", Plot!C1,CHAR(10), "Disturbance: ", VLOOKUP(Plot!C1, TrapsIntervals!$A$1:$J$193, 10, FALSE))</f>
        <v>#N/A</v>
      </c>
      <c r="D1" s="38" t="str">
        <f>CONCATENATE("Unbaited pitfall trap", CHAR(10), "Serviced 2x per month", CHAR(10), "Plot: ", Plot!D1,CHAR(10), "Disturbance: ", VLOOKUP(Plot!D1, TrapsIntervals!$A$1:$J$193, 10, FALSE))</f>
        <v>Unbaited pitfall trap
Serviced 2x per month
Plot: 55
Disturbance: Windthrow</v>
      </c>
      <c r="E1" s="38" t="str">
        <f>CONCATENATE("Unbaited pitfall trap", CHAR(10), "Serviced 2x per month", CHAR(10), "Plot: ", Plot!E1,CHAR(10), "Disturbance: ", VLOOKUP(Plot!E1, TrapsIntervals!$A$1:$J$193, 10, FALSE))</f>
        <v>Unbaited pitfall trap
Serviced 2x per month
Plot: 62
Disturbance: Forest</v>
      </c>
      <c r="F1" s="38" t="str">
        <f>CONCATENATE("Unbaited pitfall trap", CHAR(10), "Serviced 2x per month", CHAR(10), "Plot: ", Plot!F1,CHAR(10), "Disturbance: ", VLOOKUP(Plot!F1, TrapsIntervals!$A$1:$J$193, 10, FALSE))</f>
        <v>Unbaited pitfall trap
Serviced 2x per month
Plot: 54
Disturbance: Forest</v>
      </c>
      <c r="G1" s="38" t="str">
        <f>CONCATENATE("Unbaited pitfall trap", CHAR(10), "Serviced 2x per month", CHAR(10), "Plot: ", Plot!G1,CHAR(10), "Disturbance: ", VLOOKUP(Plot!G1, TrapsIntervals!$A$1:$J$193, 10, FALSE))</f>
        <v>Unbaited pitfall trap
Serviced 2x per month
Plot: 61
Disturbance: Salvaged</v>
      </c>
      <c r="H1" s="38" t="str">
        <f>CONCATENATE("Unbaited pitfall trap", CHAR(10), "Serviced 2x per month", CHAR(10), "Plot: ", Plot!H1,CHAR(10), "Disturbance: ", VLOOKUP(Plot!H1, TrapsIntervals!$A$1:$J$193, 10, FALSE))</f>
        <v>Unbaited pitfall trap
Serviced 2x per month
Plot: 61
Disturbance: Salvaged</v>
      </c>
      <c r="I1" s="38" t="str">
        <f>CONCATENATE("Unbaited pitfall trap", CHAR(10), "Serviced 2x per month", CHAR(10), "Plot: ", Plot!I1,CHAR(10), "Disturbance: ", VLOOKUP(Plot!I1, TrapsIntervals!$A$1:$J$193, 10, FALSE))</f>
        <v>Unbaited pitfall trap
Serviced 2x per month
Plot: 53
Disturbance: Salvaged</v>
      </c>
      <c r="J1" s="38" t="str">
        <f>CONCATENATE("Unbaited pitfall trap", CHAR(10), "Serviced 2x per month", CHAR(10), "Plot: ", Plot!J1,CHAR(10), "Disturbance: ", VLOOKUP(Plot!J1, TrapsIntervals!$A$1:$J$193, 10, FALSE))</f>
        <v>Unbaited pitfall trap
Serviced 2x per month
Plot: 55
Disturbance: Windthrow</v>
      </c>
      <c r="K1" s="38" t="e">
        <f>CONCATENATE("Unbaited pitfall trap", CHAR(10), "Serviced 2x per month", CHAR(10), "Plot: ", Plot!K1,CHAR(10), "Disturbance: ", VLOOKUP(Plot!K1, TrapsIntervals!$A$1:$J$193, 10, FALSE))</f>
        <v>#N/A</v>
      </c>
      <c r="L1" s="38" t="e">
        <f>CONCATENATE("Unbaited pitfall trap", CHAR(10), "Serviced 2x per month", CHAR(10), "Plot: ", Plot!L1,CHAR(10), "Disturbance: ", VLOOKUP(Plot!L1, TrapsIntervals!$A$1:$J$193, 10, FALSE))</f>
        <v>#N/A</v>
      </c>
      <c r="M1" s="38" t="e">
        <f>CONCATENATE("Unbaited pitfall trap", CHAR(10), "Serviced 2x per month", CHAR(10), "Plot: ", Plot!M1,CHAR(10), "Disturbance: ", VLOOKUP(Plot!M1, TrapsIntervals!$A$1:$J$193, 10, FALSE))</f>
        <v>#N/A</v>
      </c>
      <c r="N1" s="38" t="e">
        <f>CONCATENATE("Unbaited pitfall trap", CHAR(10), "Serviced 2x per month", CHAR(10), "Plot: ", Plot!N1,CHAR(10), "Disturbance: ", VLOOKUP(Plot!N1, TrapsIntervals!$A$1:$J$193, 10, FALSE))</f>
        <v>#N/A</v>
      </c>
      <c r="O1" s="39" t="e">
        <f>CONCATENATE("Unbaited pitfall trap", CHAR(10), "Serviced 2x per month", CHAR(10), "Plot: ", Plot!O1,CHAR(10), "Disturbance: ", VLOOKUP(Plot!O1, TrapsIntervals!$A$1:$J$193, 10, FALSE))</f>
        <v>#N/A</v>
      </c>
    </row>
    <row r="2" spans="1:15" ht="35" customHeight="1">
      <c r="A2" s="40" t="str">
        <f>CONCATENATE("Unbaited pitfall trap", CHAR(10), "Serviced 2x per month", CHAR(10), "Plot: ", Plot!A2,CHAR(10), "Disturbance: ", VLOOKUP(Plot!A2, TrapsIntervals!$A$1:$J$193, 10, FALSE))</f>
        <v>Unbaited pitfall trap
Serviced 2x per month
Plot: 52
Disturbance: Forest</v>
      </c>
      <c r="B2" s="2" t="str">
        <f>CONCATENATE("Unbaited pitfall trap", CHAR(10), "Serviced 2x per month", CHAR(10), "Plot: ", Plot!B2,CHAR(10), "Disturbance: ", VLOOKUP(Plot!B2, TrapsIntervals!$A$1:$J$193, 10, FALSE))</f>
        <v>Unbaited pitfall trap
Serviced 2x per month
Plot: 45
Disturbance: Forest</v>
      </c>
      <c r="C2" s="2" t="str">
        <f>CONCATENATE("Unbaited pitfall trap", CHAR(10), "Serviced 2x per month", CHAR(10), "Plot: ", Plot!C2,CHAR(10), "Disturbance: ", VLOOKUP(Plot!C2, TrapsIntervals!$A$1:$J$193, 10, FALSE))</f>
        <v>Unbaited pitfall trap
Serviced 2x per month
Plot: 54
Disturbance: Forest</v>
      </c>
      <c r="D2" s="2" t="str">
        <f>CONCATENATE("Unbaited pitfall trap", CHAR(10), "Serviced 2x per month", CHAR(10), "Plot: ", Plot!D2,CHAR(10), "Disturbance: ", VLOOKUP(Plot!D2, TrapsIntervals!$A$1:$J$193, 10, FALSE))</f>
        <v>Unbaited pitfall trap
Serviced 2x per month
Plot: 62
Disturbance: Forest</v>
      </c>
      <c r="E2" s="2" t="str">
        <f>CONCATENATE("Unbaited pitfall trap", CHAR(10), "Serviced 2x per month", CHAR(10), "Plot: ", Plot!E2,CHAR(10), "Disturbance: ", VLOOKUP(Plot!E2, TrapsIntervals!$A$1:$J$193, 10, FALSE))</f>
        <v>Unbaited pitfall trap
Serviced 2x per month
Plot: 42
Disturbance: Salvaged</v>
      </c>
      <c r="F2" s="2" t="str">
        <f>CONCATENATE("Unbaited pitfall trap", CHAR(10), "Serviced 2x per month", CHAR(10), "Plot: ", Plot!F2,CHAR(10), "Disturbance: ", VLOOKUP(Plot!F2, TrapsIntervals!$A$1:$J$193, 10, FALSE))</f>
        <v>Unbaited pitfall trap
Serviced 2x per month
Plot: 41
Disturbance: Forest</v>
      </c>
      <c r="G2" s="2" t="str">
        <f>CONCATENATE("Unbaited pitfall trap", CHAR(10), "Serviced 2x per month", CHAR(10), "Plot: ", Plot!G2,CHAR(10), "Disturbance: ", VLOOKUP(Plot!G2, TrapsIntervals!$A$1:$J$193, 10, FALSE))</f>
        <v>Unbaited pitfall trap
Serviced 2x per month
Plot: 51
Disturbance: Windthrow</v>
      </c>
      <c r="H2" s="2" t="str">
        <f>CONCATENATE("Unbaited pitfall trap", CHAR(10), "Serviced 2x per month", CHAR(10), "Plot: ", Plot!H2,CHAR(10), "Disturbance: ", VLOOKUP(Plot!H2, TrapsIntervals!$A$1:$J$193, 10, FALSE))</f>
        <v>Unbaited pitfall trap
Serviced 2x per month
Plot: 56
Disturbance: Forest</v>
      </c>
      <c r="I2" s="2" t="str">
        <f>CONCATENATE("Unbaited pitfall trap", CHAR(10), "Serviced 2x per month", CHAR(10), "Plot: ", Plot!I2,CHAR(10), "Disturbance: ", VLOOKUP(Plot!I2, TrapsIntervals!$A$1:$J$193, 10, FALSE))</f>
        <v>Unbaited pitfall trap
Serviced 2x per month
Plot: 57
Disturbance: Salvaged</v>
      </c>
      <c r="J2" s="2" t="str">
        <f>CONCATENATE("Unbaited pitfall trap", CHAR(10), "Serviced 2x per month", CHAR(10), "Plot: ", Plot!J2,CHAR(10), "Disturbance: ", VLOOKUP(Plot!J2, TrapsIntervals!$A$1:$J$193, 10, FALSE))</f>
        <v>Unbaited pitfall trap
Serviced 2x per month
Plot: 49
Disturbance: Salvaged</v>
      </c>
      <c r="K2" s="2" t="e">
        <f>CONCATENATE("Unbaited pitfall trap", CHAR(10), "Serviced 2x per month", CHAR(10), "Plot: ", Plot!K2,CHAR(10), "Disturbance: ", VLOOKUP(Plot!K2, TrapsIntervals!$A$1:$J$193, 10, FALSE))</f>
        <v>#N/A</v>
      </c>
      <c r="L2" s="2" t="e">
        <f>CONCATENATE("Unbaited pitfall trap", CHAR(10), "Serviced 2x per month", CHAR(10), "Plot: ", Plot!L2,CHAR(10), "Disturbance: ", VLOOKUP(Plot!L2, TrapsIntervals!$A$1:$J$193, 10, FALSE))</f>
        <v>#N/A</v>
      </c>
      <c r="M2" s="2" t="e">
        <f>CONCATENATE("Unbaited pitfall trap", CHAR(10), "Serviced 2x per month", CHAR(10), "Plot: ", Plot!M2,CHAR(10), "Disturbance: ", VLOOKUP(Plot!M2, TrapsIntervals!$A$1:$J$193, 10, FALSE))</f>
        <v>#N/A</v>
      </c>
      <c r="N2" s="2" t="e">
        <f>CONCATENATE("Unbaited pitfall trap", CHAR(10), "Serviced 2x per month", CHAR(10), "Plot: ", Plot!N2,CHAR(10), "Disturbance: ", VLOOKUP(Plot!N2, TrapsIntervals!$A$1:$J$193, 10, FALSE))</f>
        <v>#N/A</v>
      </c>
      <c r="O2" s="41" t="e">
        <f>CONCATENATE("Unbaited pitfall trap", CHAR(10), "Serviced 2x per month", CHAR(10), "Plot: ", Plot!O2,CHAR(10), "Disturbance: ", VLOOKUP(Plot!O2, TrapsIntervals!$A$1:$J$193, 10, FALSE))</f>
        <v>#N/A</v>
      </c>
    </row>
    <row r="3" spans="1:15" ht="35" customHeight="1">
      <c r="A3" s="40" t="str">
        <f>CONCATENATE("Unbaited pitfall trap", CHAR(10), "Serviced 2x per month", CHAR(10), "Plot: ", Plot!A3,CHAR(10), "Disturbance: ", VLOOKUP(Plot!A3, TrapsIntervals!$A$1:$J$193, 10, FALSE))</f>
        <v>Unbaited pitfall trap
Serviced 2x per month
Plot: 49
Disturbance: Salvaged</v>
      </c>
      <c r="B3" s="2" t="str">
        <f>CONCATENATE("Unbaited pitfall trap", CHAR(10), "Serviced 2x per month", CHAR(10), "Plot: ", Plot!B3,CHAR(10), "Disturbance: ", VLOOKUP(Plot!B3, TrapsIntervals!$A$1:$J$193, 10, FALSE))</f>
        <v>Unbaited pitfall trap
Serviced 2x per month
Plot: 49
Disturbance: Salvaged</v>
      </c>
      <c r="C3" s="2" t="str">
        <f>CONCATENATE("Unbaited pitfall trap", CHAR(10), "Serviced 2x per month", CHAR(10), "Plot: ", Plot!C3,CHAR(10), "Disturbance: ", VLOOKUP(Plot!C3, TrapsIntervals!$A$1:$J$193, 10, FALSE))</f>
        <v>Unbaited pitfall trap
Serviced 2x per month
Plot: 53
Disturbance: Salvaged</v>
      </c>
      <c r="D3" s="2" t="str">
        <f>CONCATENATE("Unbaited pitfall trap", CHAR(10), "Serviced 2x per month", CHAR(10), "Plot: ", Plot!D3,CHAR(10), "Disturbance: ", VLOOKUP(Plot!D3, TrapsIntervals!$A$1:$J$193, 10, FALSE))</f>
        <v>Unbaited pitfall trap
Serviced 2x per month
Plot: 64
Disturbance: Forest</v>
      </c>
      <c r="E3" s="2" t="e">
        <f>CONCATENATE("Unbaited pitfall trap", CHAR(10), "Serviced 2x per month", CHAR(10), "Plot: ", Plot!E3,CHAR(10), "Disturbance: ", VLOOKUP(Plot!E3, TrapsIntervals!$A$1:$J$193, 10, FALSE))</f>
        <v>#N/A</v>
      </c>
      <c r="F3" s="2" t="e">
        <f>CONCATENATE("Unbaited pitfall trap", CHAR(10), "Serviced 2x per month", CHAR(10), "Plot: ", Plot!F3,CHAR(10), "Disturbance: ", VLOOKUP(Plot!F3, TrapsIntervals!$A$1:$J$193, 10, FALSE))</f>
        <v>#N/A</v>
      </c>
      <c r="G3" s="2" t="str">
        <f>CONCATENATE("Unbaited pitfall trap", CHAR(10), "Serviced 2x per month", CHAR(10), "Plot: ", Plot!G3,CHAR(10), "Disturbance: ", VLOOKUP(Plot!G3, TrapsIntervals!$A$1:$J$193, 10, FALSE))</f>
        <v>Unbaited pitfall trap
Serviced 2x per month
Plot: 47
Disturbance: Windthrow</v>
      </c>
      <c r="H3" s="2" t="str">
        <f>CONCATENATE("Unbaited pitfall trap", CHAR(10), "Serviced 2x per month", CHAR(10), "Plot: ", Plot!H3,CHAR(10), "Disturbance: ", VLOOKUP(Plot!H3, TrapsIntervals!$A$1:$J$193, 10, FALSE))</f>
        <v>Unbaited pitfall trap
Serviced 2x per month
Plot: 57
Disturbance: Salvaged</v>
      </c>
      <c r="I3" s="2" t="str">
        <f>CONCATENATE("Unbaited pitfall trap", CHAR(10), "Serviced 2x per month", CHAR(10), "Plot: ", Plot!I3,CHAR(10), "Disturbance: ", VLOOKUP(Plot!I3, TrapsIntervals!$A$1:$J$193, 10, FALSE))</f>
        <v>Unbaited pitfall trap
Serviced 2x per month
Plot: 48
Disturbance: Forest</v>
      </c>
      <c r="J3" s="2" t="str">
        <f>CONCATENATE("Unbaited pitfall trap", CHAR(10), "Serviced 2x per month", CHAR(10), "Plot: ", Plot!J3,CHAR(10), "Disturbance: ", VLOOKUP(Plot!J3, TrapsIntervals!$A$1:$J$193, 10, FALSE))</f>
        <v>Unbaited pitfall trap
Serviced 2x per month
Plot: 57
Disturbance: Salvaged</v>
      </c>
      <c r="K3" s="2" t="e">
        <f>CONCATENATE("Unbaited pitfall trap", CHAR(10), "Serviced 2x per month", CHAR(10), "Plot: ", Plot!K3,CHAR(10), "Disturbance: ", VLOOKUP(Plot!K3, TrapsIntervals!$A$1:$J$193, 10, FALSE))</f>
        <v>#N/A</v>
      </c>
      <c r="L3" s="2" t="e">
        <f>CONCATENATE("Unbaited pitfall trap", CHAR(10), "Serviced 2x per month", CHAR(10), "Plot: ", Plot!L3,CHAR(10), "Disturbance: ", VLOOKUP(Plot!L3, TrapsIntervals!$A$1:$J$193, 10, FALSE))</f>
        <v>#N/A</v>
      </c>
      <c r="M3" s="2" t="e">
        <f>CONCATENATE("Unbaited pitfall trap", CHAR(10), "Serviced 2x per month", CHAR(10), "Plot: ", Plot!M3,CHAR(10), "Disturbance: ", VLOOKUP(Plot!M3, TrapsIntervals!$A$1:$J$193, 10, FALSE))</f>
        <v>#N/A</v>
      </c>
      <c r="N3" s="2" t="e">
        <f>CONCATENATE("Unbaited pitfall trap", CHAR(10), "Serviced 2x per month", CHAR(10), "Plot: ", Plot!N3,CHAR(10), "Disturbance: ", VLOOKUP(Plot!N3, TrapsIntervals!$A$1:$J$193, 10, FALSE))</f>
        <v>#N/A</v>
      </c>
      <c r="O3" s="41" t="e">
        <f>CONCATENATE("Unbaited pitfall trap", CHAR(10), "Serviced 2x per month", CHAR(10), "Plot: ", Plot!O3,CHAR(10), "Disturbance: ", VLOOKUP(Plot!O3, TrapsIntervals!$A$1:$J$193, 10, FALSE))</f>
        <v>#N/A</v>
      </c>
    </row>
    <row r="4" spans="1:15" ht="35" customHeight="1">
      <c r="A4" s="40" t="str">
        <f>CONCATENATE("Unbaited pitfall trap", CHAR(10), "Serviced 2x per month", CHAR(10), "Plot: ", Plot!A4,CHAR(10), "Disturbance: ", VLOOKUP(Plot!A4, TrapsIntervals!$A$1:$J$193, 10, FALSE))</f>
        <v>Unbaited pitfall trap
Serviced 2x per month
Plot: 51
Disturbance: Windthrow</v>
      </c>
      <c r="B4" s="2" t="str">
        <f>CONCATENATE("Unbaited pitfall trap", CHAR(10), "Serviced 2x per month", CHAR(10), "Plot: ", Plot!B4,CHAR(10), "Disturbance: ", VLOOKUP(Plot!B4, TrapsIntervals!$A$1:$J$193, 10, FALSE))</f>
        <v>Unbaited pitfall trap
Serviced 2x per month
Plot: 49
Disturbance: Salvaged</v>
      </c>
      <c r="C4" s="2" t="str">
        <f>CONCATENATE("Unbaited pitfall trap", CHAR(10), "Serviced 2x per month", CHAR(10), "Plot: ", Plot!C4,CHAR(10), "Disturbance: ", VLOOKUP(Plot!C4, TrapsIntervals!$A$1:$J$193, 10, FALSE))</f>
        <v>Unbaited pitfall trap
Serviced 2x per month
Plot: 49
Disturbance: Salvaged</v>
      </c>
      <c r="D4" s="2" t="str">
        <f>CONCATENATE("Unbaited pitfall trap", CHAR(10), "Serviced 2x per month", CHAR(10), "Plot: ", Plot!D4,CHAR(10), "Disturbance: ", VLOOKUP(Plot!D4, TrapsIntervals!$A$1:$J$193, 10, FALSE))</f>
        <v>Unbaited pitfall trap
Serviced 2x per month
Plot: 64
Disturbance: Forest</v>
      </c>
      <c r="E4" s="2" t="e">
        <f>CONCATENATE("Unbaited pitfall trap", CHAR(10), "Serviced 2x per month", CHAR(10), "Plot: ", Plot!E4,CHAR(10), "Disturbance: ", VLOOKUP(Plot!E4, TrapsIntervals!$A$1:$J$193, 10, FALSE))</f>
        <v>#N/A</v>
      </c>
      <c r="F4" s="2" t="e">
        <f>CONCATENATE("Unbaited pitfall trap", CHAR(10), "Serviced 2x per month", CHAR(10), "Plot: ", Plot!F4,CHAR(10), "Disturbance: ", VLOOKUP(Plot!F4, TrapsIntervals!$A$1:$J$193, 10, FALSE))</f>
        <v>#N/A</v>
      </c>
      <c r="G4" s="2" t="str">
        <f>CONCATENATE("Unbaited pitfall trap", CHAR(10), "Serviced 2x per month", CHAR(10), "Plot: ", Plot!G4,CHAR(10), "Disturbance: ", VLOOKUP(Plot!G4, TrapsIntervals!$A$1:$J$193, 10, FALSE))</f>
        <v>Unbaited pitfall trap
Serviced 2x per month
Plot: 63
Disturbance: Windthrow</v>
      </c>
      <c r="H4" s="2" t="str">
        <f>CONCATENATE("Unbaited pitfall trap", CHAR(10), "Serviced 2x per month", CHAR(10), "Plot: ", Plot!H4,CHAR(10), "Disturbance: ", VLOOKUP(Plot!H4, TrapsIntervals!$A$1:$J$193, 10, FALSE))</f>
        <v>Unbaited pitfall trap
Serviced 2x per month
Plot: 62
Disturbance: Forest</v>
      </c>
      <c r="I4" s="2" t="str">
        <f>CONCATENATE("Unbaited pitfall trap", CHAR(10), "Serviced 2x per month", CHAR(10), "Plot: ", Plot!I4,CHAR(10), "Disturbance: ", VLOOKUP(Plot!I4, TrapsIntervals!$A$1:$J$193, 10, FALSE))</f>
        <v>Unbaited pitfall trap
Serviced 2x per month
Plot: 62
Disturbance: Forest</v>
      </c>
      <c r="J4" s="2" t="str">
        <f>CONCATENATE("Unbaited pitfall trap", CHAR(10), "Serviced 2x per month", CHAR(10), "Plot: ", Plot!J4,CHAR(10), "Disturbance: ", VLOOKUP(Plot!J4, TrapsIntervals!$A$1:$J$193, 10, FALSE))</f>
        <v>Unbaited pitfall trap
Serviced 2x per month
Plot: 49
Disturbance: Salvaged</v>
      </c>
      <c r="K4" s="2" t="e">
        <f>CONCATENATE("Unbaited pitfall trap", CHAR(10), "Serviced 2x per month", CHAR(10), "Plot: ", Plot!K4,CHAR(10), "Disturbance: ", VLOOKUP(Plot!K4, TrapsIntervals!$A$1:$J$193, 10, FALSE))</f>
        <v>#N/A</v>
      </c>
      <c r="L4" s="2" t="e">
        <f>CONCATENATE("Unbaited pitfall trap", CHAR(10), "Serviced 2x per month", CHAR(10), "Plot: ", Plot!L4,CHAR(10), "Disturbance: ", VLOOKUP(Plot!L4, TrapsIntervals!$A$1:$J$193, 10, FALSE))</f>
        <v>#N/A</v>
      </c>
      <c r="M4" s="2" t="e">
        <f>CONCATENATE("Unbaited pitfall trap", CHAR(10), "Serviced 2x per month", CHAR(10), "Plot: ", Plot!M4,CHAR(10), "Disturbance: ", VLOOKUP(Plot!M4, TrapsIntervals!$A$1:$J$193, 10, FALSE))</f>
        <v>#N/A</v>
      </c>
      <c r="N4" s="2" t="e">
        <f>CONCATENATE("Unbaited pitfall trap", CHAR(10), "Serviced 2x per month", CHAR(10), "Plot: ", Plot!N4,CHAR(10), "Disturbance: ", VLOOKUP(Plot!N4, TrapsIntervals!$A$1:$J$193, 10, FALSE))</f>
        <v>#N/A</v>
      </c>
      <c r="O4" s="41" t="e">
        <f>CONCATENATE("Unbaited pitfall trap", CHAR(10), "Serviced 2x per month", CHAR(10), "Plot: ", Plot!O4,CHAR(10), "Disturbance: ", VLOOKUP(Plot!O4, TrapsIntervals!$A$1:$J$193, 10, FALSE))</f>
        <v>#N/A</v>
      </c>
    </row>
    <row r="5" spans="1:15" ht="35" customHeight="1">
      <c r="A5" s="40" t="str">
        <f>CONCATENATE("Unbaited pitfall trap", CHAR(10), "Serviced 2x per month", CHAR(10), "Plot: ", Plot!A5,CHAR(10), "Disturbance: ", VLOOKUP(Plot!A5, TrapsIntervals!$A$1:$J$193, 10, FALSE))</f>
        <v>Unbaited pitfall trap
Serviced 2x per month
Plot: 56
Disturbance: Forest</v>
      </c>
      <c r="B5" s="2" t="str">
        <f>CONCATENATE("Unbaited pitfall trap", CHAR(10), "Serviced 2x per month", CHAR(10), "Plot: ", Plot!B5,CHAR(10), "Disturbance: ", VLOOKUP(Plot!B5, TrapsIntervals!$A$1:$J$193, 10, FALSE))</f>
        <v>Unbaited pitfall trap
Serviced 2x per month
Plot: 57
Disturbance: Salvaged</v>
      </c>
      <c r="C5" s="2" t="e">
        <f>CONCATENATE("Unbaited pitfall trap", CHAR(10), "Serviced 2x per month", CHAR(10), "Plot: ", Plot!C5,CHAR(10), "Disturbance: ", VLOOKUP(Plot!C5, TrapsIntervals!$A$1:$J$193, 10, FALSE))</f>
        <v>#N/A</v>
      </c>
      <c r="D5" s="2" t="str">
        <f>CONCATENATE("Unbaited pitfall trap", CHAR(10), "Serviced 2x per month", CHAR(10), "Plot: ", Plot!D5,CHAR(10), "Disturbance: ", VLOOKUP(Plot!D5, TrapsIntervals!$A$1:$J$193, 10, FALSE))</f>
        <v>Unbaited pitfall trap
Serviced 2x per month
Plot: 55
Disturbance: Windthrow</v>
      </c>
      <c r="E5" s="2" t="e">
        <f>CONCATENATE("Unbaited pitfall trap", CHAR(10), "Serviced 2x per month", CHAR(10), "Plot: ", Plot!E5,CHAR(10), "Disturbance: ", VLOOKUP(Plot!E5, TrapsIntervals!$A$1:$J$193, 10, FALSE))</f>
        <v>#N/A</v>
      </c>
      <c r="F5" s="2" t="e">
        <f>CONCATENATE("Unbaited pitfall trap", CHAR(10), "Serviced 2x per month", CHAR(10), "Plot: ", Plot!F5,CHAR(10), "Disturbance: ", VLOOKUP(Plot!F5, TrapsIntervals!$A$1:$J$193, 10, FALSE))</f>
        <v>#N/A</v>
      </c>
      <c r="G5" s="2" t="str">
        <f>CONCATENATE("Unbaited pitfall trap", CHAR(10), "Serviced 2x per month", CHAR(10), "Plot: ", Plot!G5,CHAR(10), "Disturbance: ", VLOOKUP(Plot!G5, TrapsIntervals!$A$1:$J$193, 10, FALSE))</f>
        <v>Unbaited pitfall trap
Serviced 2x per month
Plot: 46
Disturbance: Salvaged</v>
      </c>
      <c r="H5" s="2" t="str">
        <f>CONCATENATE("Unbaited pitfall trap", CHAR(10), "Serviced 2x per month", CHAR(10), "Plot: ", Plot!H5,CHAR(10), "Disturbance: ", VLOOKUP(Plot!H5, TrapsIntervals!$A$1:$J$193, 10, FALSE))</f>
        <v>Unbaited pitfall trap
Serviced 2x per month
Plot: 46
Disturbance: Salvaged</v>
      </c>
      <c r="I5" s="2" t="str">
        <f>CONCATENATE("Unbaited pitfall trap", CHAR(10), "Serviced 2x per month", CHAR(10), "Plot: ", Plot!I5,CHAR(10), "Disturbance: ", VLOOKUP(Plot!I5, TrapsIntervals!$A$1:$J$193, 10, FALSE))</f>
        <v>Unbaited pitfall trap
Serviced 2x per month
Plot: 45
Disturbance: Forest</v>
      </c>
      <c r="J5" s="2" t="str">
        <f>CONCATENATE("Unbaited pitfall trap", CHAR(10), "Serviced 2x per month", CHAR(10), "Plot: ", Plot!J5,CHAR(10), "Disturbance: ", VLOOKUP(Plot!J5, TrapsIntervals!$A$1:$J$193, 10, FALSE))</f>
        <v>Unbaited pitfall trap
Serviced 2x per month
Plot: 47
Disturbance: Windthrow</v>
      </c>
      <c r="K5" s="2" t="e">
        <f>CONCATENATE("Unbaited pitfall trap", CHAR(10), "Serviced 2x per month", CHAR(10), "Plot: ", Plot!K5,CHAR(10), "Disturbance: ", VLOOKUP(Plot!K5, TrapsIntervals!$A$1:$J$193, 10, FALSE))</f>
        <v>#N/A</v>
      </c>
      <c r="L5" s="2" t="e">
        <f>CONCATENATE("Unbaited pitfall trap", CHAR(10), "Serviced 2x per month", CHAR(10), "Plot: ", Plot!L5,CHAR(10), "Disturbance: ", VLOOKUP(Plot!L5, TrapsIntervals!$A$1:$J$193, 10, FALSE))</f>
        <v>#N/A</v>
      </c>
      <c r="M5" s="2" t="e">
        <f>CONCATENATE("Unbaited pitfall trap", CHAR(10), "Serviced 2x per month", CHAR(10), "Plot: ", Plot!M5,CHAR(10), "Disturbance: ", VLOOKUP(Plot!M5, TrapsIntervals!$A$1:$J$193, 10, FALSE))</f>
        <v>#N/A</v>
      </c>
      <c r="N5" s="2" t="e">
        <f>CONCATENATE("Unbaited pitfall trap", CHAR(10), "Serviced 2x per month", CHAR(10), "Plot: ", Plot!N5,CHAR(10), "Disturbance: ", VLOOKUP(Plot!N5, TrapsIntervals!$A$1:$J$193, 10, FALSE))</f>
        <v>#N/A</v>
      </c>
      <c r="O5" s="41" t="e">
        <f>CONCATENATE("Unbaited pitfall trap", CHAR(10), "Serviced 2x per month", CHAR(10), "Plot: ", Plot!O5,CHAR(10), "Disturbance: ", VLOOKUP(Plot!O5, TrapsIntervals!$A$1:$J$193, 10, FALSE))</f>
        <v>#N/A</v>
      </c>
    </row>
    <row r="6" spans="1:15" ht="35" customHeight="1">
      <c r="A6" s="40" t="str">
        <f>CONCATENATE("Unbaited pitfall trap", CHAR(10), "Serviced 2x per month", CHAR(10), "Plot: ", Plot!A6,CHAR(10), "Disturbance: ", VLOOKUP(Plot!A6, TrapsIntervals!$A$1:$J$193, 10, FALSE))</f>
        <v>Unbaited pitfall trap
Serviced 2x per month
Plot: 63
Disturbance: Windthrow</v>
      </c>
      <c r="B6" s="2" t="str">
        <f>CONCATENATE("Unbaited pitfall trap", CHAR(10), "Serviced 2x per month", CHAR(10), "Plot: ", Plot!B6,CHAR(10), "Disturbance: ", VLOOKUP(Plot!B6, TrapsIntervals!$A$1:$J$193, 10, FALSE))</f>
        <v>Unbaited pitfall trap
Serviced 2x per month
Plot: 42
Disturbance: Salvaged</v>
      </c>
      <c r="C6" s="2" t="str">
        <f>CONCATENATE("Unbaited pitfall trap", CHAR(10), "Serviced 2x per month", CHAR(10), "Plot: ", Plot!C6,CHAR(10), "Disturbance: ", VLOOKUP(Plot!C6, TrapsIntervals!$A$1:$J$193, 10, FALSE))</f>
        <v>Unbaited pitfall trap
Serviced 2x per month
Plot: 47
Disturbance: Windthrow</v>
      </c>
      <c r="D6" s="2" t="str">
        <f>CONCATENATE("Unbaited pitfall trap", CHAR(10), "Serviced 2x per month", CHAR(10), "Plot: ", Plot!D6,CHAR(10), "Disturbance: ", VLOOKUP(Plot!D6, TrapsIntervals!$A$1:$J$193, 10, FALSE))</f>
        <v>Unbaited pitfall trap
Serviced 2x per month
Plot: 56
Disturbance: Forest</v>
      </c>
      <c r="E6" s="2" t="e">
        <f>CONCATENATE("Unbaited pitfall trap", CHAR(10), "Serviced 2x per month", CHAR(10), "Plot: ", Plot!E6,CHAR(10), "Disturbance: ", VLOOKUP(Plot!E6, TrapsIntervals!$A$1:$J$193, 10, FALSE))</f>
        <v>#N/A</v>
      </c>
      <c r="F6" s="2" t="e">
        <f>CONCATENATE("Unbaited pitfall trap", CHAR(10), "Serviced 2x per month", CHAR(10), "Plot: ", Plot!F6,CHAR(10), "Disturbance: ", VLOOKUP(Plot!F6, TrapsIntervals!$A$1:$J$193, 10, FALSE))</f>
        <v>#N/A</v>
      </c>
      <c r="G6" s="2" t="str">
        <f>CONCATENATE("Unbaited pitfall trap", CHAR(10), "Serviced 2x per month", CHAR(10), "Plot: ", Plot!G6,CHAR(10), "Disturbance: ", VLOOKUP(Plot!G6, TrapsIntervals!$A$1:$J$193, 10, FALSE))</f>
        <v>Unbaited pitfall trap
Serviced 2x per month
Plot: 47
Disturbance: Windthrow</v>
      </c>
      <c r="H6" s="2" t="str">
        <f>CONCATENATE("Unbaited pitfall trap", CHAR(10), "Serviced 2x per month", CHAR(10), "Plot: ", Plot!H6,CHAR(10), "Disturbance: ", VLOOKUP(Plot!H6, TrapsIntervals!$A$1:$J$193, 10, FALSE))</f>
        <v>Unbaited pitfall trap
Serviced 2x per month
Plot: 46
Disturbance: Salvaged</v>
      </c>
      <c r="I6" s="2" t="str">
        <f>CONCATENATE("Unbaited pitfall trap", CHAR(10), "Serviced 2x per month", CHAR(10), "Plot: ", Plot!I6,CHAR(10), "Disturbance: ", VLOOKUP(Plot!I6, TrapsIntervals!$A$1:$J$193, 10, FALSE))</f>
        <v>Unbaited pitfall trap
Serviced 2x per month
Plot: 41
Disturbance: Forest</v>
      </c>
      <c r="J6" s="2" t="str">
        <f>CONCATENATE("Unbaited pitfall trap", CHAR(10), "Serviced 2x per month", CHAR(10), "Plot: ", Plot!J6,CHAR(10), "Disturbance: ", VLOOKUP(Plot!J6, TrapsIntervals!$A$1:$J$193, 10, FALSE))</f>
        <v>Unbaited pitfall trap
Serviced 2x per month
Plot: 64
Disturbance: Forest</v>
      </c>
      <c r="K6" s="2" t="e">
        <f>CONCATENATE("Unbaited pitfall trap", CHAR(10), "Serviced 2x per month", CHAR(10), "Plot: ", Plot!K6,CHAR(10), "Disturbance: ", VLOOKUP(Plot!K6, TrapsIntervals!$A$1:$J$193, 10, FALSE))</f>
        <v>#N/A</v>
      </c>
      <c r="L6" s="2" t="e">
        <f>CONCATENATE("Unbaited pitfall trap", CHAR(10), "Serviced 2x per month", CHAR(10), "Plot: ", Plot!L6,CHAR(10), "Disturbance: ", VLOOKUP(Plot!L6, TrapsIntervals!$A$1:$J$193, 10, FALSE))</f>
        <v>#N/A</v>
      </c>
      <c r="M6" s="2" t="e">
        <f>CONCATENATE("Unbaited pitfall trap", CHAR(10), "Serviced 2x per month", CHAR(10), "Plot: ", Plot!M6,CHAR(10), "Disturbance: ", VLOOKUP(Plot!M6, TrapsIntervals!$A$1:$J$193, 10, FALSE))</f>
        <v>#N/A</v>
      </c>
      <c r="N6" s="2" t="e">
        <f>CONCATENATE("Unbaited pitfall trap", CHAR(10), "Serviced 2x per month", CHAR(10), "Plot: ", Plot!N6,CHAR(10), "Disturbance: ", VLOOKUP(Plot!N6, TrapsIntervals!$A$1:$J$193, 10, FALSE))</f>
        <v>#N/A</v>
      </c>
      <c r="O6" s="41" t="e">
        <f>CONCATENATE("Unbaited pitfall trap", CHAR(10), "Serviced 2x per month", CHAR(10), "Plot: ", Plot!O6,CHAR(10), "Disturbance: ", VLOOKUP(Plot!O6, TrapsIntervals!$A$1:$J$193, 10, FALSE))</f>
        <v>#N/A</v>
      </c>
    </row>
    <row r="7" spans="1:15" ht="35" customHeight="1">
      <c r="A7" s="40" t="str">
        <f>CONCATENATE("Unbaited pitfall trap", CHAR(10), "Serviced 2x per month", CHAR(10), "Plot: ", Plot!A7,CHAR(10), "Disturbance: ", VLOOKUP(Plot!A7, TrapsIntervals!$A$1:$J$193, 10, FALSE))</f>
        <v>Unbaited pitfall trap
Serviced 2x per month
Plot: 52
Disturbance: Forest</v>
      </c>
      <c r="B7" s="2" t="str">
        <f>CONCATENATE("Unbaited pitfall trap", CHAR(10), "Serviced 2x per month", CHAR(10), "Plot: ", Plot!B7,CHAR(10), "Disturbance: ", VLOOKUP(Plot!B7, TrapsIntervals!$A$1:$J$193, 10, FALSE))</f>
        <v>Unbaited pitfall trap
Serviced 2x per month
Plot: 52
Disturbance: Forest</v>
      </c>
      <c r="C7" s="2" t="str">
        <f>CONCATENATE("Unbaited pitfall trap", CHAR(10), "Serviced 2x per month", CHAR(10), "Plot: ", Plot!C7,CHAR(10), "Disturbance: ", VLOOKUP(Plot!C7, TrapsIntervals!$A$1:$J$193, 10, FALSE))</f>
        <v>Unbaited pitfall trap
Serviced 2x per month
Plot: 52
Disturbance: Forest</v>
      </c>
      <c r="D7" s="2" t="str">
        <f>CONCATENATE("Unbaited pitfall trap", CHAR(10), "Serviced 2x per month", CHAR(10), "Plot: ", Plot!D7,CHAR(10), "Disturbance: ", VLOOKUP(Plot!D7, TrapsIntervals!$A$1:$J$193, 10, FALSE))</f>
        <v>Unbaited pitfall trap
Serviced 2x per month
Plot: 53
Disturbance: Salvaged</v>
      </c>
      <c r="E7" s="2" t="e">
        <f>CONCATENATE("Unbaited pitfall trap", CHAR(10), "Serviced 2x per month", CHAR(10), "Plot: ", Plot!E7,CHAR(10), "Disturbance: ", VLOOKUP(Plot!E7, TrapsIntervals!$A$1:$J$193, 10, FALSE))</f>
        <v>#N/A</v>
      </c>
      <c r="F7" s="2" t="e">
        <f>CONCATENATE("Unbaited pitfall trap", CHAR(10), "Serviced 2x per month", CHAR(10), "Plot: ", Plot!F7,CHAR(10), "Disturbance: ", VLOOKUP(Plot!F7, TrapsIntervals!$A$1:$J$193, 10, FALSE))</f>
        <v>#N/A</v>
      </c>
      <c r="G7" s="2" t="str">
        <f>CONCATENATE("Unbaited pitfall trap", CHAR(10), "Serviced 2x per month", CHAR(10), "Plot: ", Plot!G7,CHAR(10), "Disturbance: ", VLOOKUP(Plot!G7, TrapsIntervals!$A$1:$J$193, 10, FALSE))</f>
        <v>Unbaited pitfall trap
Serviced 2x per month
Plot: 51
Disturbance: Windthrow</v>
      </c>
      <c r="H7" s="2" t="str">
        <f>CONCATENATE("Unbaited pitfall trap", CHAR(10), "Serviced 2x per month", CHAR(10), "Plot: ", Plot!H7,CHAR(10), "Disturbance: ", VLOOKUP(Plot!H7, TrapsIntervals!$A$1:$J$193, 10, FALSE))</f>
        <v>Unbaited pitfall trap
Serviced 2x per month
Plot: 58
Disturbance: Forest</v>
      </c>
      <c r="I7" s="2" t="str">
        <f>CONCATENATE("Unbaited pitfall trap", CHAR(10), "Serviced 2x per month", CHAR(10), "Plot: ", Plot!I7,CHAR(10), "Disturbance: ", VLOOKUP(Plot!I7, TrapsIntervals!$A$1:$J$193, 10, FALSE))</f>
        <v>Unbaited pitfall trap
Serviced 2x per month
Plot: 62
Disturbance: Forest</v>
      </c>
      <c r="J7" s="2" t="e">
        <f>CONCATENATE("Unbaited pitfall trap", CHAR(10), "Serviced 2x per month", CHAR(10), "Plot: ", Plot!J7,CHAR(10), "Disturbance: ", VLOOKUP(Plot!J7, TrapsIntervals!$A$1:$J$193, 10, FALSE))</f>
        <v>#N/A</v>
      </c>
      <c r="K7" s="2" t="e">
        <f>CONCATENATE("Unbaited pitfall trap", CHAR(10), "Serviced 2x per month", CHAR(10), "Plot: ", Plot!K7,CHAR(10), "Disturbance: ", VLOOKUP(Plot!K7, TrapsIntervals!$A$1:$J$193, 10, FALSE))</f>
        <v>#N/A</v>
      </c>
      <c r="L7" s="2" t="e">
        <f>CONCATENATE("Unbaited pitfall trap", CHAR(10), "Serviced 2x per month", CHAR(10), "Plot: ", Plot!L7,CHAR(10), "Disturbance: ", VLOOKUP(Plot!L7, TrapsIntervals!$A$1:$J$193, 10, FALSE))</f>
        <v>#N/A</v>
      </c>
      <c r="M7" s="2" t="e">
        <f>CONCATENATE("Unbaited pitfall trap", CHAR(10), "Serviced 2x per month", CHAR(10), "Plot: ", Plot!M7,CHAR(10), "Disturbance: ", VLOOKUP(Plot!M7, TrapsIntervals!$A$1:$J$193, 10, FALSE))</f>
        <v>#N/A</v>
      </c>
      <c r="N7" s="2" t="e">
        <f>CONCATENATE("Unbaited pitfall trap", CHAR(10), "Serviced 2x per month", CHAR(10), "Plot: ", Plot!N7,CHAR(10), "Disturbance: ", VLOOKUP(Plot!N7, TrapsIntervals!$A$1:$J$193, 10, FALSE))</f>
        <v>#N/A</v>
      </c>
      <c r="O7" s="41" t="e">
        <f>CONCATENATE("Unbaited pitfall trap", CHAR(10), "Serviced 2x per month", CHAR(10), "Plot: ", Plot!O7,CHAR(10), "Disturbance: ", VLOOKUP(Plot!O7, TrapsIntervals!$A$1:$J$193, 10, FALSE))</f>
        <v>#N/A</v>
      </c>
    </row>
    <row r="8" spans="1:15" ht="35" customHeight="1">
      <c r="A8" s="40" t="str">
        <f>CONCATENATE("Unbaited pitfall trap", CHAR(10), "Serviced 2x per month", CHAR(10), "Plot: ", Plot!A8,CHAR(10), "Disturbance: ", VLOOKUP(Plot!A8, TrapsIntervals!$A$1:$J$193, 10, FALSE))</f>
        <v>Unbaited pitfall trap
Serviced 2x per month
Plot: 52
Disturbance: Forest</v>
      </c>
      <c r="B8" s="2" t="str">
        <f>CONCATENATE("Unbaited pitfall trap", CHAR(10), "Serviced 2x per month", CHAR(10), "Plot: ", Plot!B8,CHAR(10), "Disturbance: ", VLOOKUP(Plot!B8, TrapsIntervals!$A$1:$J$193, 10, FALSE))</f>
        <v>Unbaited pitfall trap
Serviced 2x per month
Plot: 63
Disturbance: Windthrow</v>
      </c>
      <c r="C8" s="2" t="str">
        <f>CONCATENATE("Unbaited pitfall trap", CHAR(10), "Serviced 2x per month", CHAR(10), "Plot: ", Plot!C8,CHAR(10), "Disturbance: ", VLOOKUP(Plot!C8, TrapsIntervals!$A$1:$J$193, 10, FALSE))</f>
        <v>Unbaited pitfall trap
Serviced 2x per month
Plot: 49
Disturbance: Salvaged</v>
      </c>
      <c r="D8" s="2" t="str">
        <f>CONCATENATE("Unbaited pitfall trap", CHAR(10), "Serviced 2x per month", CHAR(10), "Plot: ", Plot!D8,CHAR(10), "Disturbance: ", VLOOKUP(Plot!D8, TrapsIntervals!$A$1:$J$193, 10, FALSE))</f>
        <v>Unbaited pitfall trap
Serviced 2x per month
Plot: 58
Disturbance: Forest</v>
      </c>
      <c r="E8" s="2" t="e">
        <f>CONCATENATE("Unbaited pitfall trap", CHAR(10), "Serviced 2x per month", CHAR(10), "Plot: ", Plot!E8,CHAR(10), "Disturbance: ", VLOOKUP(Plot!E8, TrapsIntervals!$A$1:$J$193, 10, FALSE))</f>
        <v>#N/A</v>
      </c>
      <c r="F8" s="2" t="e">
        <f>CONCATENATE("Unbaited pitfall trap", CHAR(10), "Serviced 2x per month", CHAR(10), "Plot: ", Plot!F8,CHAR(10), "Disturbance: ", VLOOKUP(Plot!F8, TrapsIntervals!$A$1:$J$193, 10, FALSE))</f>
        <v>#N/A</v>
      </c>
      <c r="G8" s="2" t="str">
        <f>CONCATENATE("Unbaited pitfall trap", CHAR(10), "Serviced 2x per month", CHAR(10), "Plot: ", Plot!G8,CHAR(10), "Disturbance: ", VLOOKUP(Plot!G8, TrapsIntervals!$A$1:$J$193, 10, FALSE))</f>
        <v>Unbaited pitfall trap
Serviced 2x per month
Plot: 57
Disturbance: Salvaged</v>
      </c>
      <c r="H8" s="2" t="str">
        <f>CONCATENATE("Unbaited pitfall trap", CHAR(10), "Serviced 2x per month", CHAR(10), "Plot: ", Plot!H8,CHAR(10), "Disturbance: ", VLOOKUP(Plot!H8, TrapsIntervals!$A$1:$J$193, 10, FALSE))</f>
        <v>Unbaited pitfall trap
Serviced 2x per month
Plot: 57
Disturbance: Salvaged</v>
      </c>
      <c r="I8" s="2" t="str">
        <f>CONCATENATE("Unbaited pitfall trap", CHAR(10), "Serviced 2x per month", CHAR(10), "Plot: ", Plot!I8,CHAR(10), "Disturbance: ", VLOOKUP(Plot!I8, TrapsIntervals!$A$1:$J$193, 10, FALSE))</f>
        <v>Unbaited pitfall trap
Serviced 2x per month
Plot: 51
Disturbance: Windthrow</v>
      </c>
      <c r="J8" s="2" t="e">
        <f>CONCATENATE("Unbaited pitfall trap", CHAR(10), "Serviced 2x per month", CHAR(10), "Plot: ", Plot!J8,CHAR(10), "Disturbance: ", VLOOKUP(Plot!J8, TrapsIntervals!$A$1:$J$193, 10, FALSE))</f>
        <v>#N/A</v>
      </c>
      <c r="K8" s="2" t="e">
        <f>CONCATENATE("Unbaited pitfall trap", CHAR(10), "Serviced 2x per month", CHAR(10), "Plot: ", Plot!K8,CHAR(10), "Disturbance: ", VLOOKUP(Plot!K8, TrapsIntervals!$A$1:$J$193, 10, FALSE))</f>
        <v>#N/A</v>
      </c>
      <c r="L8" s="2" t="e">
        <f>CONCATENATE("Unbaited pitfall trap", CHAR(10), "Serviced 2x per month", CHAR(10), "Plot: ", Plot!L8,CHAR(10), "Disturbance: ", VLOOKUP(Plot!L8, TrapsIntervals!$A$1:$J$193, 10, FALSE))</f>
        <v>#N/A</v>
      </c>
      <c r="M8" s="2" t="e">
        <f>CONCATENATE("Unbaited pitfall trap", CHAR(10), "Serviced 2x per month", CHAR(10), "Plot: ", Plot!M8,CHAR(10), "Disturbance: ", VLOOKUP(Plot!M8, TrapsIntervals!$A$1:$J$193, 10, FALSE))</f>
        <v>#N/A</v>
      </c>
      <c r="N8" s="2" t="e">
        <f>CONCATENATE("Unbaited pitfall trap", CHAR(10), "Serviced 2x per month", CHAR(10), "Plot: ", Plot!N8,CHAR(10), "Disturbance: ", VLOOKUP(Plot!N8, TrapsIntervals!$A$1:$J$193, 10, FALSE))</f>
        <v>#N/A</v>
      </c>
      <c r="O8" s="41" t="e">
        <f>CONCATENATE("Unbaited pitfall trap", CHAR(10), "Serviced 2x per month", CHAR(10), "Plot: ", Plot!O8,CHAR(10), "Disturbance: ", VLOOKUP(Plot!O8, TrapsIntervals!$A$1:$J$193, 10, FALSE))</f>
        <v>#N/A</v>
      </c>
    </row>
    <row r="9" spans="1:15" ht="35" customHeight="1">
      <c r="A9" s="40" t="str">
        <f>CONCATENATE("Unbaited pitfall trap", CHAR(10), "Serviced 2x per month", CHAR(10), "Plot: ", Plot!A9,CHAR(10), "Disturbance: ", VLOOKUP(Plot!A9, TrapsIntervals!$A$1:$J$193, 10, FALSE))</f>
        <v>Unbaited pitfall trap
Serviced 2x per month
Plot: 63
Disturbance: Windthrow</v>
      </c>
      <c r="B9" s="2" t="str">
        <f>CONCATENATE("Unbaited pitfall trap", CHAR(10), "Serviced 2x per month", CHAR(10), "Plot: ", Plot!B9,CHAR(10), "Disturbance: ", VLOOKUP(Plot!B9, TrapsIntervals!$A$1:$J$193, 10, FALSE))</f>
        <v>Unbaited pitfall trap
Serviced 2x per month
Plot: 64
Disturbance: Forest</v>
      </c>
      <c r="C9" s="2" t="str">
        <f>CONCATENATE("Unbaited pitfall trap", CHAR(10), "Serviced 2x per month", CHAR(10), "Plot: ", Plot!C9,CHAR(10), "Disturbance: ", VLOOKUP(Plot!C9, TrapsIntervals!$A$1:$J$193, 10, FALSE))</f>
        <v>Unbaited pitfall trap
Serviced 2x per month
Plot: 60
Disturbance: Forest</v>
      </c>
      <c r="D9" s="2" t="str">
        <f>CONCATENATE("Unbaited pitfall trap", CHAR(10), "Serviced 2x per month", CHAR(10), "Plot: ", Plot!D9,CHAR(10), "Disturbance: ", VLOOKUP(Plot!D9, TrapsIntervals!$A$1:$J$193, 10, FALSE))</f>
        <v>Unbaited pitfall trap
Serviced 2x per month
Plot: 52
Disturbance: Forest</v>
      </c>
      <c r="E9" s="2" t="str">
        <f>CONCATENATE("Unbaited pitfall trap", CHAR(10), "Serviced 2x per month", CHAR(10), "Plot: ", Plot!E9,CHAR(10), "Disturbance: ", VLOOKUP(Plot!E9, TrapsIntervals!$A$1:$J$193, 10, FALSE))</f>
        <v>Unbaited pitfall trap
Serviced 2x per month
Plot: 47
Disturbance: Windthrow</v>
      </c>
      <c r="F9" s="2" t="str">
        <f>CONCATENATE("Unbaited pitfall trap", CHAR(10), "Serviced 2x per month", CHAR(10), "Plot: ", Plot!F9,CHAR(10), "Disturbance: ", VLOOKUP(Plot!F9, TrapsIntervals!$A$1:$J$193, 10, FALSE))</f>
        <v>Unbaited pitfall trap
Serviced 2x per month
Plot: 63
Disturbance: Windthrow</v>
      </c>
      <c r="G9" s="2" t="str">
        <f>CONCATENATE("Unbaited pitfall trap", CHAR(10), "Serviced 2x per month", CHAR(10), "Plot: ", Plot!G9,CHAR(10), "Disturbance: ", VLOOKUP(Plot!G9, TrapsIntervals!$A$1:$J$193, 10, FALSE))</f>
        <v>Unbaited pitfall trap
Serviced 2x per month
Plot: 49
Disturbance: Salvaged</v>
      </c>
      <c r="H9" s="2" t="str">
        <f>CONCATENATE("Unbaited pitfall trap", CHAR(10), "Serviced 2x per month", CHAR(10), "Plot: ", Plot!H9,CHAR(10), "Disturbance: ", VLOOKUP(Plot!H9, TrapsIntervals!$A$1:$J$193, 10, FALSE))</f>
        <v>Unbaited pitfall trap
Serviced 2x per month
Plot: 46
Disturbance: Salvaged</v>
      </c>
      <c r="I9" s="2" t="str">
        <f>CONCATENATE("Unbaited pitfall trap", CHAR(10), "Serviced 2x per month", CHAR(10), "Plot: ", Plot!I9,CHAR(10), "Disturbance: ", VLOOKUP(Plot!I9, TrapsIntervals!$A$1:$J$193, 10, FALSE))</f>
        <v>Unbaited pitfall trap
Serviced 2x per month
Plot: 49
Disturbance: Salvaged</v>
      </c>
      <c r="J9" s="2" t="e">
        <f>CONCATENATE("Unbaited pitfall trap", CHAR(10), "Serviced 2x per month", CHAR(10), "Plot: ", Plot!J9,CHAR(10), "Disturbance: ", VLOOKUP(Plot!J9, TrapsIntervals!$A$1:$J$193, 10, FALSE))</f>
        <v>#N/A</v>
      </c>
      <c r="K9" s="2" t="e">
        <f>CONCATENATE("Unbaited pitfall trap", CHAR(10), "Serviced 2x per month", CHAR(10), "Plot: ", Plot!K9,CHAR(10), "Disturbance: ", VLOOKUP(Plot!K9, TrapsIntervals!$A$1:$J$193, 10, FALSE))</f>
        <v>#N/A</v>
      </c>
      <c r="L9" s="2" t="e">
        <f>CONCATENATE("Unbaited pitfall trap", CHAR(10), "Serviced 2x per month", CHAR(10), "Plot: ", Plot!L9,CHAR(10), "Disturbance: ", VLOOKUP(Plot!L9, TrapsIntervals!$A$1:$J$193, 10, FALSE))</f>
        <v>#N/A</v>
      </c>
      <c r="M9" s="2" t="e">
        <f>CONCATENATE("Unbaited pitfall trap", CHAR(10), "Serviced 2x per month", CHAR(10), "Plot: ", Plot!M9,CHAR(10), "Disturbance: ", VLOOKUP(Plot!M9, TrapsIntervals!$A$1:$J$193, 10, FALSE))</f>
        <v>#N/A</v>
      </c>
      <c r="N9" s="2" t="e">
        <f>CONCATENATE("Unbaited pitfall trap", CHAR(10), "Serviced 2x per month", CHAR(10), "Plot: ", Plot!N9,CHAR(10), "Disturbance: ", VLOOKUP(Plot!N9, TrapsIntervals!$A$1:$J$193, 10, FALSE))</f>
        <v>#N/A</v>
      </c>
      <c r="O9" s="41" t="e">
        <f>CONCATENATE("Unbaited pitfall trap", CHAR(10), "Serviced 2x per month", CHAR(10), "Plot: ", Plot!O9,CHAR(10), "Disturbance: ", VLOOKUP(Plot!O9, TrapsIntervals!$A$1:$J$193, 10, FALSE))</f>
        <v>#N/A</v>
      </c>
    </row>
    <row r="10" spans="1:15" ht="35" customHeight="1">
      <c r="A10" s="40" t="str">
        <f>CONCATENATE("Unbaited pitfall trap", CHAR(10), "Serviced 2x per month", CHAR(10), "Plot: ", Plot!A10,CHAR(10), "Disturbance: ", VLOOKUP(Plot!A10, TrapsIntervals!$A$1:$J$193, 10, FALSE))</f>
        <v>Unbaited pitfall trap
Serviced 2x per month
Plot: 52
Disturbance: Forest</v>
      </c>
      <c r="B10" s="2" t="str">
        <f>CONCATENATE("Unbaited pitfall trap", CHAR(10), "Serviced 2x per month", CHAR(10), "Plot: ", Plot!B10,CHAR(10), "Disturbance: ", VLOOKUP(Plot!B10, TrapsIntervals!$A$1:$J$193, 10, FALSE))</f>
        <v>Unbaited pitfall trap
Serviced 2x per month
Plot: 45
Disturbance: Forest</v>
      </c>
      <c r="C10" s="2" t="str">
        <f>CONCATENATE("Unbaited pitfall trap", CHAR(10), "Serviced 2x per month", CHAR(10), "Plot: ", Plot!C10,CHAR(10), "Disturbance: ", VLOOKUP(Plot!C10, TrapsIntervals!$A$1:$J$193, 10, FALSE))</f>
        <v>Unbaited pitfall trap
Serviced 2x per month
Plot: 61
Disturbance: Salvaged</v>
      </c>
      <c r="D10" s="2" t="str">
        <f>CONCATENATE("Unbaited pitfall trap", CHAR(10), "Serviced 2x per month", CHAR(10), "Plot: ", Plot!D10,CHAR(10), "Disturbance: ", VLOOKUP(Plot!D10, TrapsIntervals!$A$1:$J$193, 10, FALSE))</f>
        <v>Unbaited pitfall trap
Serviced 2x per month
Plot: 47
Disturbance: Windthrow</v>
      </c>
      <c r="E10" s="2" t="str">
        <f>CONCATENATE("Unbaited pitfall trap", CHAR(10), "Serviced 2x per month", CHAR(10), "Plot: ", Plot!E10,CHAR(10), "Disturbance: ", VLOOKUP(Plot!E10, TrapsIntervals!$A$1:$J$193, 10, FALSE))</f>
        <v>Unbaited pitfall trap
Serviced 2x per month
Plot: 42
Disturbance: Salvaged</v>
      </c>
      <c r="F10" s="2" t="str">
        <f>CONCATENATE("Unbaited pitfall trap", CHAR(10), "Serviced 2x per month", CHAR(10), "Plot: ", Plot!F10,CHAR(10), "Disturbance: ", VLOOKUP(Plot!F10, TrapsIntervals!$A$1:$J$193, 10, FALSE))</f>
        <v>Unbaited pitfall trap
Serviced 2x per month
Plot: 60
Disturbance: Forest</v>
      </c>
      <c r="G10" s="2" t="str">
        <f>CONCATENATE("Unbaited pitfall trap", CHAR(10), "Serviced 2x per month", CHAR(10), "Plot: ", Plot!G10,CHAR(10), "Disturbance: ", VLOOKUP(Plot!G10, TrapsIntervals!$A$1:$J$193, 10, FALSE))</f>
        <v>Unbaited pitfall trap
Serviced 2x per month
Plot: 49
Disturbance: Salvaged</v>
      </c>
      <c r="H10" s="2" t="str">
        <f>CONCATENATE("Unbaited pitfall trap", CHAR(10), "Serviced 2x per month", CHAR(10), "Plot: ", Plot!H10,CHAR(10), "Disturbance: ", VLOOKUP(Plot!H10, TrapsIntervals!$A$1:$J$193, 10, FALSE))</f>
        <v>Unbaited pitfall trap
Serviced 2x per month
Plot: 51
Disturbance: Windthrow</v>
      </c>
      <c r="I10" s="2" t="str">
        <f>CONCATENATE("Unbaited pitfall trap", CHAR(10), "Serviced 2x per month", CHAR(10), "Plot: ", Plot!I10,CHAR(10), "Disturbance: ", VLOOKUP(Plot!I10, TrapsIntervals!$A$1:$J$193, 10, FALSE))</f>
        <v>Unbaited pitfall trap
Serviced 2x per month
Plot: 49
Disturbance: Salvaged</v>
      </c>
      <c r="J10" s="2" t="e">
        <f>CONCATENATE("Unbaited pitfall trap", CHAR(10), "Serviced 2x per month", CHAR(10), "Plot: ", Plot!J10,CHAR(10), "Disturbance: ", VLOOKUP(Plot!J10, TrapsIntervals!$A$1:$J$193, 10, FALSE))</f>
        <v>#N/A</v>
      </c>
      <c r="K10" s="2" t="e">
        <f>CONCATENATE("Unbaited pitfall trap", CHAR(10), "Serviced 2x per month", CHAR(10), "Plot: ", Plot!K10,CHAR(10), "Disturbance: ", VLOOKUP(Plot!K10, TrapsIntervals!$A$1:$J$193, 10, FALSE))</f>
        <v>#N/A</v>
      </c>
      <c r="L10" s="2" t="e">
        <f>CONCATENATE("Unbaited pitfall trap", CHAR(10), "Serviced 2x per month", CHAR(10), "Plot: ", Plot!L10,CHAR(10), "Disturbance: ", VLOOKUP(Plot!L10, TrapsIntervals!$A$1:$J$193, 10, FALSE))</f>
        <v>#N/A</v>
      </c>
      <c r="M10" s="2" t="e">
        <f>CONCATENATE("Unbaited pitfall trap", CHAR(10), "Serviced 2x per month", CHAR(10), "Plot: ", Plot!M10,CHAR(10), "Disturbance: ", VLOOKUP(Plot!M10, TrapsIntervals!$A$1:$J$193, 10, FALSE))</f>
        <v>#N/A</v>
      </c>
      <c r="N10" s="2" t="e">
        <f>CONCATENATE("Unbaited pitfall trap", CHAR(10), "Serviced 2x per month", CHAR(10), "Plot: ", Plot!N10,CHAR(10), "Disturbance: ", VLOOKUP(Plot!N10, TrapsIntervals!$A$1:$J$193, 10, FALSE))</f>
        <v>#N/A</v>
      </c>
      <c r="O10" s="41" t="e">
        <f>CONCATENATE("Unbaited pitfall trap", CHAR(10), "Serviced 2x per month", CHAR(10), "Plot: ", Plot!O10,CHAR(10), "Disturbance: ", VLOOKUP(Plot!O10, TrapsIntervals!$A$1:$J$193, 10, FALSE))</f>
        <v>#N/A</v>
      </c>
    </row>
    <row r="11" spans="1:15" ht="35" customHeight="1">
      <c r="A11" s="40" t="e">
        <f>CONCATENATE("Unbaited pitfall trap", CHAR(10), "Serviced 2x per month", CHAR(10), "Plot: ", Plot!A11,CHAR(10), "Disturbance: ", VLOOKUP(Plot!A11, TrapsIntervals!$A$1:$J$193, 10, FALSE))</f>
        <v>#N/A</v>
      </c>
      <c r="B11" s="2" t="e">
        <f>CONCATENATE("Unbaited pitfall trap", CHAR(10), "Serviced 2x per month", CHAR(10), "Plot: ", Plot!B11,CHAR(10), "Disturbance: ", VLOOKUP(Plot!B11, TrapsIntervals!$A$1:$J$193, 10, FALSE))</f>
        <v>#N/A</v>
      </c>
      <c r="C11" s="2" t="e">
        <f>CONCATENATE("Unbaited pitfall trap", CHAR(10), "Serviced 2x per month", CHAR(10), "Plot: ", Plot!C11,CHAR(10), "Disturbance: ", VLOOKUP(Plot!C11, TrapsIntervals!$A$1:$J$193, 10, FALSE))</f>
        <v>#N/A</v>
      </c>
      <c r="D11" s="2" t="e">
        <f>CONCATENATE("Unbaited pitfall trap", CHAR(10), "Serviced 2x per month", CHAR(10), "Plot: ", Plot!D11,CHAR(10), "Disturbance: ", VLOOKUP(Plot!D11, TrapsIntervals!$A$1:$J$193, 10, FALSE))</f>
        <v>#N/A</v>
      </c>
      <c r="E11" s="2" t="e">
        <f>CONCATENATE("Unbaited pitfall trap", CHAR(10), "Serviced 2x per month", CHAR(10), "Plot: ", Plot!E11,CHAR(10), "Disturbance: ", VLOOKUP(Plot!E11, TrapsIntervals!$A$1:$J$193, 10, FALSE))</f>
        <v>#N/A</v>
      </c>
      <c r="F11" s="2" t="e">
        <f>CONCATENATE("Unbaited pitfall trap", CHAR(10), "Serviced 2x per month", CHAR(10), "Plot: ", Plot!F11,CHAR(10), "Disturbance: ", VLOOKUP(Plot!F11, TrapsIntervals!$A$1:$J$193, 10, FALSE))</f>
        <v>#N/A</v>
      </c>
      <c r="G11" s="2" t="e">
        <f>CONCATENATE("Unbaited pitfall trap", CHAR(10), "Serviced 2x per month", CHAR(10), "Plot: ", Plot!G11,CHAR(10), "Disturbance: ", VLOOKUP(Plot!G11, TrapsIntervals!$A$1:$J$193, 10, FALSE))</f>
        <v>#N/A</v>
      </c>
      <c r="H11" s="2" t="e">
        <f>CONCATENATE("Unbaited pitfall trap", CHAR(10), "Serviced 2x per month", CHAR(10), "Plot: ", Plot!H11,CHAR(10), "Disturbance: ", VLOOKUP(Plot!H11, TrapsIntervals!$A$1:$J$193, 10, FALSE))</f>
        <v>#N/A</v>
      </c>
      <c r="I11" s="2" t="e">
        <f>CONCATENATE("Unbaited pitfall trap", CHAR(10), "Serviced 2x per month", CHAR(10), "Plot: ", Plot!I11,CHAR(10), "Disturbance: ", VLOOKUP(Plot!I11, TrapsIntervals!$A$1:$J$193, 10, FALSE))</f>
        <v>#N/A</v>
      </c>
      <c r="J11" s="2" t="e">
        <f>CONCATENATE("Unbaited pitfall trap", CHAR(10), "Serviced 2x per month", CHAR(10), "Plot: ", Plot!J11,CHAR(10), "Disturbance: ", VLOOKUP(Plot!J11, TrapsIntervals!$A$1:$J$193, 10, FALSE))</f>
        <v>#N/A</v>
      </c>
      <c r="K11" s="2" t="e">
        <f>CONCATENATE("Unbaited pitfall trap", CHAR(10), "Serviced 2x per month", CHAR(10), "Plot: ", Plot!K11,CHAR(10), "Disturbance: ", VLOOKUP(Plot!K11, TrapsIntervals!$A$1:$J$193, 10, FALSE))</f>
        <v>#N/A</v>
      </c>
      <c r="L11" s="2" t="e">
        <f>CONCATENATE("Unbaited pitfall trap", CHAR(10), "Serviced 2x per month", CHAR(10), "Plot: ", Plot!L11,CHAR(10), "Disturbance: ", VLOOKUP(Plot!L11, TrapsIntervals!$A$1:$J$193, 10, FALSE))</f>
        <v>#N/A</v>
      </c>
      <c r="M11" s="2" t="e">
        <f>CONCATENATE("Unbaited pitfall trap", CHAR(10), "Serviced 2x per month", CHAR(10), "Plot: ", Plot!M11,CHAR(10), "Disturbance: ", VLOOKUP(Plot!M11, TrapsIntervals!$A$1:$J$193, 10, FALSE))</f>
        <v>#N/A</v>
      </c>
      <c r="N11" s="2" t="e">
        <f>CONCATENATE("Unbaited pitfall trap", CHAR(10), "Serviced 2x per month", CHAR(10), "Plot: ", Plot!N11,CHAR(10), "Disturbance: ", VLOOKUP(Plot!N11, TrapsIntervals!$A$1:$J$193, 10, FALSE))</f>
        <v>#N/A</v>
      </c>
      <c r="O11" s="41" t="e">
        <f>CONCATENATE("Unbaited pitfall trap", CHAR(10), "Serviced 2x per month", CHAR(10), "Plot: ", Plot!O11,CHAR(10), "Disturbance: ", VLOOKUP(Plot!O11, TrapsIntervals!$A$1:$J$193, 10, FALSE))</f>
        <v>#N/A</v>
      </c>
    </row>
    <row r="12" spans="1:15" ht="35" customHeight="1">
      <c r="A12" s="40" t="e">
        <f>CONCATENATE("Unbaited pitfall trap", CHAR(10), "Serviced 2x per month", CHAR(10), "Plot: ", Plot!A12,CHAR(10), "Disturbance: ", VLOOKUP(Plot!A12, TrapsIntervals!$A$1:$J$193, 10, FALSE))</f>
        <v>#N/A</v>
      </c>
      <c r="B12" s="2" t="e">
        <f>CONCATENATE("Unbaited pitfall trap", CHAR(10), "Serviced 2x per month", CHAR(10), "Plot: ", Plot!B12,CHAR(10), "Disturbance: ", VLOOKUP(Plot!B12, TrapsIntervals!$A$1:$J$193, 10, FALSE))</f>
        <v>#N/A</v>
      </c>
      <c r="C12" s="2" t="e">
        <f>CONCATENATE("Unbaited pitfall trap", CHAR(10), "Serviced 2x per month", CHAR(10), "Plot: ", Plot!C12,CHAR(10), "Disturbance: ", VLOOKUP(Plot!C12, TrapsIntervals!$A$1:$J$193, 10, FALSE))</f>
        <v>#N/A</v>
      </c>
      <c r="D12" s="2" t="e">
        <f>CONCATENATE("Unbaited pitfall trap", CHAR(10), "Serviced 2x per month", CHAR(10), "Plot: ", Plot!D12,CHAR(10), "Disturbance: ", VLOOKUP(Plot!D12, TrapsIntervals!$A$1:$J$193, 10, FALSE))</f>
        <v>#N/A</v>
      </c>
      <c r="E12" s="2" t="e">
        <f>CONCATENATE("Unbaited pitfall trap", CHAR(10), "Serviced 2x per month", CHAR(10), "Plot: ", Plot!E12,CHAR(10), "Disturbance: ", VLOOKUP(Plot!E12, TrapsIntervals!$A$1:$J$193, 10, FALSE))</f>
        <v>#N/A</v>
      </c>
      <c r="F12" s="2" t="e">
        <f>CONCATENATE("Unbaited pitfall trap", CHAR(10), "Serviced 2x per month", CHAR(10), "Plot: ", Plot!F12,CHAR(10), "Disturbance: ", VLOOKUP(Plot!F12, TrapsIntervals!$A$1:$J$193, 10, FALSE))</f>
        <v>#N/A</v>
      </c>
      <c r="G12" s="2" t="e">
        <f>CONCATENATE("Unbaited pitfall trap", CHAR(10), "Serviced 2x per month", CHAR(10), "Plot: ", Plot!G12,CHAR(10), "Disturbance: ", VLOOKUP(Plot!G12, TrapsIntervals!$A$1:$J$193, 10, FALSE))</f>
        <v>#N/A</v>
      </c>
      <c r="H12" s="2" t="e">
        <f>CONCATENATE("Unbaited pitfall trap", CHAR(10), "Serviced 2x per month", CHAR(10), "Plot: ", Plot!H12,CHAR(10), "Disturbance: ", VLOOKUP(Plot!H12, TrapsIntervals!$A$1:$J$193, 10, FALSE))</f>
        <v>#N/A</v>
      </c>
      <c r="I12" s="2" t="e">
        <f>CONCATENATE("Unbaited pitfall trap", CHAR(10), "Serviced 2x per month", CHAR(10), "Plot: ", Plot!I12,CHAR(10), "Disturbance: ", VLOOKUP(Plot!I12, TrapsIntervals!$A$1:$J$193, 10, FALSE))</f>
        <v>#N/A</v>
      </c>
      <c r="J12" s="2" t="e">
        <f>CONCATENATE("Unbaited pitfall trap", CHAR(10), "Serviced 2x per month", CHAR(10), "Plot: ", Plot!J12,CHAR(10), "Disturbance: ", VLOOKUP(Plot!J12, TrapsIntervals!$A$1:$J$193, 10, FALSE))</f>
        <v>#N/A</v>
      </c>
      <c r="K12" s="2" t="e">
        <f>CONCATENATE("Unbaited pitfall trap", CHAR(10), "Serviced 2x per month", CHAR(10), "Plot: ", Plot!K12,CHAR(10), "Disturbance: ", VLOOKUP(Plot!K12, TrapsIntervals!$A$1:$J$193, 10, FALSE))</f>
        <v>#N/A</v>
      </c>
      <c r="L12" s="2" t="e">
        <f>CONCATENATE("Unbaited pitfall trap", CHAR(10), "Serviced 2x per month", CHAR(10), "Plot: ", Plot!L12,CHAR(10), "Disturbance: ", VLOOKUP(Plot!L12, TrapsIntervals!$A$1:$J$193, 10, FALSE))</f>
        <v>#N/A</v>
      </c>
      <c r="M12" s="2" t="e">
        <f>CONCATENATE("Unbaited pitfall trap", CHAR(10), "Serviced 2x per month", CHAR(10), "Plot: ", Plot!M12,CHAR(10), "Disturbance: ", VLOOKUP(Plot!M12, TrapsIntervals!$A$1:$J$193, 10, FALSE))</f>
        <v>#N/A</v>
      </c>
      <c r="N12" s="2" t="e">
        <f>CONCATENATE("Unbaited pitfall trap", CHAR(10), "Serviced 2x per month", CHAR(10), "Plot: ", Plot!N12,CHAR(10), "Disturbance: ", VLOOKUP(Plot!N12, TrapsIntervals!$A$1:$J$193, 10, FALSE))</f>
        <v>#N/A</v>
      </c>
      <c r="O12" s="41" t="e">
        <f>CONCATENATE("Unbaited pitfall trap", CHAR(10), "Serviced 2x per month", CHAR(10), "Plot: ", Plot!O12,CHAR(10), "Disturbance: ", VLOOKUP(Plot!O12, TrapsIntervals!$A$1:$J$193, 10, FALSE))</f>
        <v>#N/A</v>
      </c>
    </row>
    <row r="13" spans="1:15" ht="35" customHeight="1">
      <c r="A13" s="40" t="e">
        <f>CONCATENATE("Unbaited pitfall trap", CHAR(10), "Serviced 2x per month", CHAR(10), "Plot: ", Plot!A13,CHAR(10), "Disturbance: ", VLOOKUP(Plot!A13, TrapsIntervals!$A$1:$J$193, 10, FALSE))</f>
        <v>#N/A</v>
      </c>
      <c r="B13" s="2" t="e">
        <f>CONCATENATE("Unbaited pitfall trap", CHAR(10), "Serviced 2x per month", CHAR(10), "Plot: ", Plot!B13,CHAR(10), "Disturbance: ", VLOOKUP(Plot!B13, TrapsIntervals!$A$1:$J$193, 10, FALSE))</f>
        <v>#N/A</v>
      </c>
      <c r="C13" s="2" t="e">
        <f>CONCATENATE("Unbaited pitfall trap", CHAR(10), "Serviced 2x per month", CHAR(10), "Plot: ", Plot!C13,CHAR(10), "Disturbance: ", VLOOKUP(Plot!C13, TrapsIntervals!$A$1:$J$193, 10, FALSE))</f>
        <v>#N/A</v>
      </c>
      <c r="D13" s="2" t="e">
        <f>CONCATENATE("Unbaited pitfall trap", CHAR(10), "Serviced 2x per month", CHAR(10), "Plot: ", Plot!D13,CHAR(10), "Disturbance: ", VLOOKUP(Plot!D13, TrapsIntervals!$A$1:$J$193, 10, FALSE))</f>
        <v>#N/A</v>
      </c>
      <c r="E13" s="2" t="e">
        <f>CONCATENATE("Unbaited pitfall trap", CHAR(10), "Serviced 2x per month", CHAR(10), "Plot: ", Plot!E13,CHAR(10), "Disturbance: ", VLOOKUP(Plot!E13, TrapsIntervals!$A$1:$J$193, 10, FALSE))</f>
        <v>#N/A</v>
      </c>
      <c r="F13" s="2" t="e">
        <f>CONCATENATE("Unbaited pitfall trap", CHAR(10), "Serviced 2x per month", CHAR(10), "Plot: ", Plot!F13,CHAR(10), "Disturbance: ", VLOOKUP(Plot!F13, TrapsIntervals!$A$1:$J$193, 10, FALSE))</f>
        <v>#N/A</v>
      </c>
      <c r="G13" s="2" t="e">
        <f>CONCATENATE("Unbaited pitfall trap", CHAR(10), "Serviced 2x per month", CHAR(10), "Plot: ", Plot!G13,CHAR(10), "Disturbance: ", VLOOKUP(Plot!G13, TrapsIntervals!$A$1:$J$193, 10, FALSE))</f>
        <v>#N/A</v>
      </c>
      <c r="H13" s="2" t="e">
        <f>CONCATENATE("Unbaited pitfall trap", CHAR(10), "Serviced 2x per month", CHAR(10), "Plot: ", Plot!H13,CHAR(10), "Disturbance: ", VLOOKUP(Plot!H13, TrapsIntervals!$A$1:$J$193, 10, FALSE))</f>
        <v>#N/A</v>
      </c>
      <c r="I13" s="2" t="e">
        <f>CONCATENATE("Unbaited pitfall trap", CHAR(10), "Serviced 2x per month", CHAR(10), "Plot: ", Plot!I13,CHAR(10), "Disturbance: ", VLOOKUP(Plot!I13, TrapsIntervals!$A$1:$J$193, 10, FALSE))</f>
        <v>#N/A</v>
      </c>
      <c r="J13" s="2" t="e">
        <f>CONCATENATE("Unbaited pitfall trap", CHAR(10), "Serviced 2x per month", CHAR(10), "Plot: ", Plot!J13,CHAR(10), "Disturbance: ", VLOOKUP(Plot!J13, TrapsIntervals!$A$1:$J$193, 10, FALSE))</f>
        <v>#N/A</v>
      </c>
      <c r="K13" s="2" t="e">
        <f>CONCATENATE("Unbaited pitfall trap", CHAR(10), "Serviced 2x per month", CHAR(10), "Plot: ", Plot!K13,CHAR(10), "Disturbance: ", VLOOKUP(Plot!K13, TrapsIntervals!$A$1:$J$193, 10, FALSE))</f>
        <v>#N/A</v>
      </c>
      <c r="L13" s="2" t="e">
        <f>CONCATENATE("Unbaited pitfall trap", CHAR(10), "Serviced 2x per month", CHAR(10), "Plot: ", Plot!L13,CHAR(10), "Disturbance: ", VLOOKUP(Plot!L13, TrapsIntervals!$A$1:$J$193, 10, FALSE))</f>
        <v>#N/A</v>
      </c>
      <c r="M13" s="2" t="e">
        <f>CONCATENATE("Unbaited pitfall trap", CHAR(10), "Serviced 2x per month", CHAR(10), "Plot: ", Plot!M13,CHAR(10), "Disturbance: ", VLOOKUP(Plot!M13, TrapsIntervals!$A$1:$J$193, 10, FALSE))</f>
        <v>#N/A</v>
      </c>
      <c r="N13" s="2" t="e">
        <f>CONCATENATE("Unbaited pitfall trap", CHAR(10), "Serviced 2x per month", CHAR(10), "Plot: ", Plot!N13,CHAR(10), "Disturbance: ", VLOOKUP(Plot!N13, TrapsIntervals!$A$1:$J$193, 10, FALSE))</f>
        <v>#N/A</v>
      </c>
      <c r="O13" s="41" t="e">
        <f>CONCATENATE("Unbaited pitfall trap", CHAR(10), "Serviced 2x per month", CHAR(10), "Plot: ", Plot!O13,CHAR(10), "Disturbance: ", VLOOKUP(Plot!O13, TrapsIntervals!$A$1:$J$193, 10, FALSE))</f>
        <v>#N/A</v>
      </c>
    </row>
    <row r="14" spans="1:15" ht="35" customHeight="1">
      <c r="A14" s="40" t="e">
        <f>CONCATENATE("Unbaited pitfall trap", CHAR(10), "Serviced 2x per month", CHAR(10), "Plot: ", Plot!A14,CHAR(10), "Disturbance: ", VLOOKUP(Plot!A14, TrapsIntervals!$A$1:$J$193, 10, FALSE))</f>
        <v>#N/A</v>
      </c>
      <c r="B14" s="2" t="e">
        <f>CONCATENATE("Unbaited pitfall trap", CHAR(10), "Serviced 2x per month", CHAR(10), "Plot: ", Plot!B14,CHAR(10), "Disturbance: ", VLOOKUP(Plot!B14, TrapsIntervals!$A$1:$J$193, 10, FALSE))</f>
        <v>#N/A</v>
      </c>
      <c r="C14" s="2" t="e">
        <f>CONCATENATE("Unbaited pitfall trap", CHAR(10), "Serviced 2x per month", CHAR(10), "Plot: ", Plot!C14,CHAR(10), "Disturbance: ", VLOOKUP(Plot!C14, TrapsIntervals!$A$1:$J$193, 10, FALSE))</f>
        <v>#N/A</v>
      </c>
      <c r="D14" s="2" t="e">
        <f>CONCATENATE("Unbaited pitfall trap", CHAR(10), "Serviced 2x per month", CHAR(10), "Plot: ", Plot!D14,CHAR(10), "Disturbance: ", VLOOKUP(Plot!D14, TrapsIntervals!$A$1:$J$193, 10, FALSE))</f>
        <v>#N/A</v>
      </c>
      <c r="E14" s="2" t="e">
        <f>CONCATENATE("Unbaited pitfall trap", CHAR(10), "Serviced 2x per month", CHAR(10), "Plot: ", Plot!E14,CHAR(10), "Disturbance: ", VLOOKUP(Plot!E14, TrapsIntervals!$A$1:$J$193, 10, FALSE))</f>
        <v>#N/A</v>
      </c>
      <c r="F14" s="2" t="e">
        <f>CONCATENATE("Unbaited pitfall trap", CHAR(10), "Serviced 2x per month", CHAR(10), "Plot: ", Plot!F14,CHAR(10), "Disturbance: ", VLOOKUP(Plot!F14, TrapsIntervals!$A$1:$J$193, 10, FALSE))</f>
        <v>#N/A</v>
      </c>
      <c r="G14" s="2" t="e">
        <f>CONCATENATE("Unbaited pitfall trap", CHAR(10), "Serviced 2x per month", CHAR(10), "Plot: ", Plot!G14,CHAR(10), "Disturbance: ", VLOOKUP(Plot!G14, TrapsIntervals!$A$1:$J$193, 10, FALSE))</f>
        <v>#N/A</v>
      </c>
      <c r="H14" s="2" t="e">
        <f>CONCATENATE("Unbaited pitfall trap", CHAR(10), "Serviced 2x per month", CHAR(10), "Plot: ", Plot!H14,CHAR(10), "Disturbance: ", VLOOKUP(Plot!H14, TrapsIntervals!$A$1:$J$193, 10, FALSE))</f>
        <v>#N/A</v>
      </c>
      <c r="I14" s="2" t="e">
        <f>CONCATENATE("Unbaited pitfall trap", CHAR(10), "Serviced 2x per month", CHAR(10), "Plot: ", Plot!I14,CHAR(10), "Disturbance: ", VLOOKUP(Plot!I14, TrapsIntervals!$A$1:$J$193, 10, FALSE))</f>
        <v>#N/A</v>
      </c>
      <c r="J14" s="2" t="e">
        <f>CONCATENATE("Unbaited pitfall trap", CHAR(10), "Serviced 2x per month", CHAR(10), "Plot: ", Plot!J14,CHAR(10), "Disturbance: ", VLOOKUP(Plot!J14, TrapsIntervals!$A$1:$J$193, 10, FALSE))</f>
        <v>#N/A</v>
      </c>
      <c r="K14" s="2" t="e">
        <f>CONCATENATE("Unbaited pitfall trap", CHAR(10), "Serviced 2x per month", CHAR(10), "Plot: ", Plot!K14,CHAR(10), "Disturbance: ", VLOOKUP(Plot!K14, TrapsIntervals!$A$1:$J$193, 10, FALSE))</f>
        <v>#N/A</v>
      </c>
      <c r="L14" s="2" t="e">
        <f>CONCATENATE("Unbaited pitfall trap", CHAR(10), "Serviced 2x per month", CHAR(10), "Plot: ", Plot!L14,CHAR(10), "Disturbance: ", VLOOKUP(Plot!L14, TrapsIntervals!$A$1:$J$193, 10, FALSE))</f>
        <v>#N/A</v>
      </c>
      <c r="M14" s="2" t="e">
        <f>CONCATENATE("Unbaited pitfall trap", CHAR(10), "Serviced 2x per month", CHAR(10), "Plot: ", Plot!M14,CHAR(10), "Disturbance: ", VLOOKUP(Plot!M14, TrapsIntervals!$A$1:$J$193, 10, FALSE))</f>
        <v>#N/A</v>
      </c>
      <c r="N14" s="2" t="e">
        <f>CONCATENATE("Unbaited pitfall trap", CHAR(10), "Serviced 2x per month", CHAR(10), "Plot: ", Plot!N14,CHAR(10), "Disturbance: ", VLOOKUP(Plot!N14, TrapsIntervals!$A$1:$J$193, 10, FALSE))</f>
        <v>#N/A</v>
      </c>
      <c r="O14" s="41" t="e">
        <f>CONCATENATE("Unbaited pitfall trap", CHAR(10), "Serviced 2x per month", CHAR(10), "Plot: ", Plot!O14,CHAR(10), "Disturbance: ", VLOOKUP(Plot!O14, TrapsIntervals!$A$1:$J$193, 10, FALSE))</f>
        <v>#N/A</v>
      </c>
    </row>
    <row r="15" spans="1:15" ht="35" customHeight="1">
      <c r="A15" s="40" t="e">
        <f>CONCATENATE("Unbaited pitfall trap", CHAR(10), "Serviced 2x per month", CHAR(10), "Plot: ", Plot!A15,CHAR(10), "Disturbance: ", VLOOKUP(Plot!A15, TrapsIntervals!$A$1:$J$193, 10, FALSE))</f>
        <v>#N/A</v>
      </c>
      <c r="B15" s="2" t="e">
        <f>CONCATENATE("Unbaited pitfall trap", CHAR(10), "Serviced 2x per month", CHAR(10), "Plot: ", Plot!B15,CHAR(10), "Disturbance: ", VLOOKUP(Plot!B15, TrapsIntervals!$A$1:$J$193, 10, FALSE))</f>
        <v>#N/A</v>
      </c>
      <c r="C15" s="2" t="e">
        <f>CONCATENATE("Unbaited pitfall trap", CHAR(10), "Serviced 2x per month", CHAR(10), "Plot: ", Plot!C15,CHAR(10), "Disturbance: ", VLOOKUP(Plot!C15, TrapsIntervals!$A$1:$J$193, 10, FALSE))</f>
        <v>#N/A</v>
      </c>
      <c r="D15" s="2" t="e">
        <f>CONCATENATE("Unbaited pitfall trap", CHAR(10), "Serviced 2x per month", CHAR(10), "Plot: ", Plot!D15,CHAR(10), "Disturbance: ", VLOOKUP(Plot!D15, TrapsIntervals!$A$1:$J$193, 10, FALSE))</f>
        <v>#N/A</v>
      </c>
      <c r="E15" s="2" t="e">
        <f>CONCATENATE("Unbaited pitfall trap", CHAR(10), "Serviced 2x per month", CHAR(10), "Plot: ", Plot!E15,CHAR(10), "Disturbance: ", VLOOKUP(Plot!E15, TrapsIntervals!$A$1:$J$193, 10, FALSE))</f>
        <v>#N/A</v>
      </c>
      <c r="F15" s="2" t="e">
        <f>CONCATENATE("Unbaited pitfall trap", CHAR(10), "Serviced 2x per month", CHAR(10), "Plot: ", Plot!F15,CHAR(10), "Disturbance: ", VLOOKUP(Plot!F15, TrapsIntervals!$A$1:$J$193, 10, FALSE))</f>
        <v>#N/A</v>
      </c>
      <c r="G15" s="2" t="e">
        <f>CONCATENATE("Unbaited pitfall trap", CHAR(10), "Serviced 2x per month", CHAR(10), "Plot: ", Plot!G15,CHAR(10), "Disturbance: ", VLOOKUP(Plot!G15, TrapsIntervals!$A$1:$J$193, 10, FALSE))</f>
        <v>#N/A</v>
      </c>
      <c r="H15" s="2" t="e">
        <f>CONCATENATE("Unbaited pitfall trap", CHAR(10), "Serviced 2x per month", CHAR(10), "Plot: ", Plot!H15,CHAR(10), "Disturbance: ", VLOOKUP(Plot!H15, TrapsIntervals!$A$1:$J$193, 10, FALSE))</f>
        <v>#N/A</v>
      </c>
      <c r="I15" s="2" t="e">
        <f>CONCATENATE("Unbaited pitfall trap", CHAR(10), "Serviced 2x per month", CHAR(10), "Plot: ", Plot!I15,CHAR(10), "Disturbance: ", VLOOKUP(Plot!I15, TrapsIntervals!$A$1:$J$193, 10, FALSE))</f>
        <v>#N/A</v>
      </c>
      <c r="J15" s="2" t="e">
        <f>CONCATENATE("Unbaited pitfall trap", CHAR(10), "Serviced 2x per month", CHAR(10), "Plot: ", Plot!J15,CHAR(10), "Disturbance: ", VLOOKUP(Plot!J15, TrapsIntervals!$A$1:$J$193, 10, FALSE))</f>
        <v>#N/A</v>
      </c>
      <c r="K15" s="2" t="e">
        <f>CONCATENATE("Unbaited pitfall trap", CHAR(10), "Serviced 2x per month", CHAR(10), "Plot: ", Plot!K15,CHAR(10), "Disturbance: ", VLOOKUP(Plot!K15, TrapsIntervals!$A$1:$J$193, 10, FALSE))</f>
        <v>#N/A</v>
      </c>
      <c r="L15" s="2" t="e">
        <f>CONCATENATE("Unbaited pitfall trap", CHAR(10), "Serviced 2x per month", CHAR(10), "Plot: ", Plot!L15,CHAR(10), "Disturbance: ", VLOOKUP(Plot!L15, TrapsIntervals!$A$1:$J$193, 10, FALSE))</f>
        <v>#N/A</v>
      </c>
      <c r="M15" s="2" t="e">
        <f>CONCATENATE("Unbaited pitfall trap", CHAR(10), "Serviced 2x per month", CHAR(10), "Plot: ", Plot!M15,CHAR(10), "Disturbance: ", VLOOKUP(Plot!M15, TrapsIntervals!$A$1:$J$193, 10, FALSE))</f>
        <v>#N/A</v>
      </c>
      <c r="N15" s="2" t="e">
        <f>CONCATENATE("Unbaited pitfall trap", CHAR(10), "Serviced 2x per month", CHAR(10), "Plot: ", Plot!N15,CHAR(10), "Disturbance: ", VLOOKUP(Plot!N15, TrapsIntervals!$A$1:$J$193, 10, FALSE))</f>
        <v>#N/A</v>
      </c>
      <c r="O15" s="41" t="e">
        <f>CONCATENATE("Unbaited pitfall trap", CHAR(10), "Serviced 2x per month", CHAR(10), "Plot: ", Plot!O15,CHAR(10), "Disturbance: ", VLOOKUP(Plot!O15, TrapsIntervals!$A$1:$J$193, 10, FALSE))</f>
        <v>#N/A</v>
      </c>
    </row>
    <row r="16" spans="1:15" ht="35" customHeight="1">
      <c r="A16" s="40" t="e">
        <f>CONCATENATE("Unbaited pitfall trap", CHAR(10), "Serviced 2x per month", CHAR(10), "Plot: ", Plot!A16,CHAR(10), "Disturbance: ", VLOOKUP(Plot!A16, TrapsIntervals!$A$1:$J$193, 10, FALSE))</f>
        <v>#N/A</v>
      </c>
      <c r="B16" s="2" t="e">
        <f>CONCATENATE("Unbaited pitfall trap", CHAR(10), "Serviced 2x per month", CHAR(10), "Plot: ", Plot!B16,CHAR(10), "Disturbance: ", VLOOKUP(Plot!B16, TrapsIntervals!$A$1:$J$193, 10, FALSE))</f>
        <v>#N/A</v>
      </c>
      <c r="C16" s="2" t="e">
        <f>CONCATENATE("Unbaited pitfall trap", CHAR(10), "Serviced 2x per month", CHAR(10), "Plot: ", Plot!C16,CHAR(10), "Disturbance: ", VLOOKUP(Plot!C16, TrapsIntervals!$A$1:$J$193, 10, FALSE))</f>
        <v>#N/A</v>
      </c>
      <c r="D16" s="2" t="e">
        <f>CONCATENATE("Unbaited pitfall trap", CHAR(10), "Serviced 2x per month", CHAR(10), "Plot: ", Plot!D16,CHAR(10), "Disturbance: ", VLOOKUP(Plot!D16, TrapsIntervals!$A$1:$J$193, 10, FALSE))</f>
        <v>#N/A</v>
      </c>
      <c r="E16" s="2" t="e">
        <f>CONCATENATE("Unbaited pitfall trap", CHAR(10), "Serviced 2x per month", CHAR(10), "Plot: ", Plot!E16,CHAR(10), "Disturbance: ", VLOOKUP(Plot!E16, TrapsIntervals!$A$1:$J$193, 10, FALSE))</f>
        <v>#N/A</v>
      </c>
      <c r="F16" s="2" t="e">
        <f>CONCATENATE("Unbaited pitfall trap", CHAR(10), "Serviced 2x per month", CHAR(10), "Plot: ", Plot!F16,CHAR(10), "Disturbance: ", VLOOKUP(Plot!F16, TrapsIntervals!$A$1:$J$193, 10, FALSE))</f>
        <v>#N/A</v>
      </c>
      <c r="G16" s="2" t="e">
        <f>CONCATENATE("Unbaited pitfall trap", CHAR(10), "Serviced 2x per month", CHAR(10), "Plot: ", Plot!G16,CHAR(10), "Disturbance: ", VLOOKUP(Plot!G16, TrapsIntervals!$A$1:$J$193, 10, FALSE))</f>
        <v>#N/A</v>
      </c>
      <c r="H16" s="2" t="e">
        <f>CONCATENATE("Unbaited pitfall trap", CHAR(10), "Serviced 2x per month", CHAR(10), "Plot: ", Plot!H16,CHAR(10), "Disturbance: ", VLOOKUP(Plot!H16, TrapsIntervals!$A$1:$J$193, 10, FALSE))</f>
        <v>#N/A</v>
      </c>
      <c r="I16" s="2" t="e">
        <f>CONCATENATE("Unbaited pitfall trap", CHAR(10), "Serviced 2x per month", CHAR(10), "Plot: ", Plot!I16,CHAR(10), "Disturbance: ", VLOOKUP(Plot!I16, TrapsIntervals!$A$1:$J$193, 10, FALSE))</f>
        <v>#N/A</v>
      </c>
      <c r="J16" s="2" t="e">
        <f>CONCATENATE("Unbaited pitfall trap", CHAR(10), "Serviced 2x per month", CHAR(10), "Plot: ", Plot!J16,CHAR(10), "Disturbance: ", VLOOKUP(Plot!J16, TrapsIntervals!$A$1:$J$193, 10, FALSE))</f>
        <v>#N/A</v>
      </c>
      <c r="K16" s="2" t="e">
        <f>CONCATENATE("Unbaited pitfall trap", CHAR(10), "Serviced 2x per month", CHAR(10), "Plot: ", Plot!K16,CHAR(10), "Disturbance: ", VLOOKUP(Plot!K16, TrapsIntervals!$A$1:$J$193, 10, FALSE))</f>
        <v>#N/A</v>
      </c>
      <c r="L16" s="2" t="e">
        <f>CONCATENATE("Unbaited pitfall trap", CHAR(10), "Serviced 2x per month", CHAR(10), "Plot: ", Plot!L16,CHAR(10), "Disturbance: ", VLOOKUP(Plot!L16, TrapsIntervals!$A$1:$J$193, 10, FALSE))</f>
        <v>#N/A</v>
      </c>
      <c r="M16" s="2" t="e">
        <f>CONCATENATE("Unbaited pitfall trap", CHAR(10), "Serviced 2x per month", CHAR(10), "Plot: ", Plot!M16,CHAR(10), "Disturbance: ", VLOOKUP(Plot!M16, TrapsIntervals!$A$1:$J$193, 10, FALSE))</f>
        <v>#N/A</v>
      </c>
      <c r="N16" s="2" t="e">
        <f>CONCATENATE("Unbaited pitfall trap", CHAR(10), "Serviced 2x per month", CHAR(10), "Plot: ", Plot!N16,CHAR(10), "Disturbance: ", VLOOKUP(Plot!N16, TrapsIntervals!$A$1:$J$193, 10, FALSE))</f>
        <v>#N/A</v>
      </c>
      <c r="O16" s="41" t="e">
        <f>CONCATENATE("Unbaited pitfall trap", CHAR(10), "Serviced 2x per month", CHAR(10), "Plot: ", Plot!O16,CHAR(10), "Disturbance: ", VLOOKUP(Plot!O16, TrapsIntervals!$A$1:$J$193, 10, FALSE))</f>
        <v>#N/A</v>
      </c>
    </row>
    <row r="17" spans="1:15" ht="35" customHeight="1">
      <c r="A17" s="40" t="e">
        <f>CONCATENATE("Unbaited pitfall trap", CHAR(10), "Serviced 2x per month", CHAR(10), "Plot: ", Plot!A17,CHAR(10), "Disturbance: ", VLOOKUP(Plot!A17, TrapsIntervals!$A$1:$J$193, 10, FALSE))</f>
        <v>#N/A</v>
      </c>
      <c r="B17" s="2" t="e">
        <f>CONCATENATE("Unbaited pitfall trap", CHAR(10), "Serviced 2x per month", CHAR(10), "Plot: ", Plot!B17,CHAR(10), "Disturbance: ", VLOOKUP(Plot!B17, TrapsIntervals!$A$1:$J$193, 10, FALSE))</f>
        <v>#N/A</v>
      </c>
      <c r="C17" s="2" t="e">
        <f>CONCATENATE("Unbaited pitfall trap", CHAR(10), "Serviced 2x per month", CHAR(10), "Plot: ", Plot!C17,CHAR(10), "Disturbance: ", VLOOKUP(Plot!C17, TrapsIntervals!$A$1:$J$193, 10, FALSE))</f>
        <v>#N/A</v>
      </c>
      <c r="D17" s="2" t="e">
        <f>CONCATENATE("Unbaited pitfall trap", CHAR(10), "Serviced 2x per month", CHAR(10), "Plot: ", Plot!D17,CHAR(10), "Disturbance: ", VLOOKUP(Plot!D17, TrapsIntervals!$A$1:$J$193, 10, FALSE))</f>
        <v>#N/A</v>
      </c>
      <c r="E17" s="2" t="e">
        <f>CONCATENATE("Unbaited pitfall trap", CHAR(10), "Serviced 2x per month", CHAR(10), "Plot: ", Plot!E17,CHAR(10), "Disturbance: ", VLOOKUP(Plot!E17, TrapsIntervals!$A$1:$J$193, 10, FALSE))</f>
        <v>#N/A</v>
      </c>
      <c r="F17" s="2" t="e">
        <f>CONCATENATE("Unbaited pitfall trap", CHAR(10), "Serviced 2x per month", CHAR(10), "Plot: ", Plot!F17,CHAR(10), "Disturbance: ", VLOOKUP(Plot!F17, TrapsIntervals!$A$1:$J$193, 10, FALSE))</f>
        <v>#N/A</v>
      </c>
      <c r="G17" s="2" t="e">
        <f>CONCATENATE("Unbaited pitfall trap", CHAR(10), "Serviced 2x per month", CHAR(10), "Plot: ", Plot!G17,CHAR(10), "Disturbance: ", VLOOKUP(Plot!G17, TrapsIntervals!$A$1:$J$193, 10, FALSE))</f>
        <v>#N/A</v>
      </c>
      <c r="H17" s="2" t="e">
        <f>CONCATENATE("Unbaited pitfall trap", CHAR(10), "Serviced 2x per month", CHAR(10), "Plot: ", Plot!H17,CHAR(10), "Disturbance: ", VLOOKUP(Plot!H17, TrapsIntervals!$A$1:$J$193, 10, FALSE))</f>
        <v>#N/A</v>
      </c>
      <c r="I17" s="2" t="e">
        <f>CONCATENATE("Unbaited pitfall trap", CHAR(10), "Serviced 2x per month", CHAR(10), "Plot: ", Plot!I17,CHAR(10), "Disturbance: ", VLOOKUP(Plot!I17, TrapsIntervals!$A$1:$J$193, 10, FALSE))</f>
        <v>#N/A</v>
      </c>
      <c r="J17" s="2" t="e">
        <f>CONCATENATE("Unbaited pitfall trap", CHAR(10), "Serviced 2x per month", CHAR(10), "Plot: ", Plot!J17,CHAR(10), "Disturbance: ", VLOOKUP(Plot!J17, TrapsIntervals!$A$1:$J$193, 10, FALSE))</f>
        <v>#N/A</v>
      </c>
      <c r="K17" s="2" t="e">
        <f>CONCATENATE("Unbaited pitfall trap", CHAR(10), "Serviced 2x per month", CHAR(10), "Plot: ", Plot!K17,CHAR(10), "Disturbance: ", VLOOKUP(Plot!K17, TrapsIntervals!$A$1:$J$193, 10, FALSE))</f>
        <v>#N/A</v>
      </c>
      <c r="L17" s="2" t="e">
        <f>CONCATENATE("Unbaited pitfall trap", CHAR(10), "Serviced 2x per month", CHAR(10), "Plot: ", Plot!L17,CHAR(10), "Disturbance: ", VLOOKUP(Plot!L17, TrapsIntervals!$A$1:$J$193, 10, FALSE))</f>
        <v>#N/A</v>
      </c>
      <c r="M17" s="2" t="e">
        <f>CONCATENATE("Unbaited pitfall trap", CHAR(10), "Serviced 2x per month", CHAR(10), "Plot: ", Plot!M17,CHAR(10), "Disturbance: ", VLOOKUP(Plot!M17, TrapsIntervals!$A$1:$J$193, 10, FALSE))</f>
        <v>#N/A</v>
      </c>
      <c r="N17" s="2" t="e">
        <f>CONCATENATE("Unbaited pitfall trap", CHAR(10), "Serviced 2x per month", CHAR(10), "Plot: ", Plot!N17,CHAR(10), "Disturbance: ", VLOOKUP(Plot!N17, TrapsIntervals!$A$1:$J$193, 10, FALSE))</f>
        <v>#N/A</v>
      </c>
      <c r="O17" s="41" t="e">
        <f>CONCATENATE("Unbaited pitfall trap", CHAR(10), "Serviced 2x per month", CHAR(10), "Plot: ", Plot!O17,CHAR(10), "Disturbance: ", VLOOKUP(Plot!O17, TrapsIntervals!$A$1:$J$193, 10, FALSE))</f>
        <v>#N/A</v>
      </c>
    </row>
    <row r="18" spans="1:15" ht="35" customHeight="1">
      <c r="A18" s="40" t="e">
        <f>CONCATENATE("Unbaited pitfall trap", CHAR(10), "Serviced 2x per month", CHAR(10), "Plot: ", Plot!A18,CHAR(10), "Disturbance: ", VLOOKUP(Plot!A18, TrapsIntervals!$A$1:$J$193, 10, FALSE))</f>
        <v>#N/A</v>
      </c>
      <c r="B18" s="2" t="e">
        <f>CONCATENATE("Unbaited pitfall trap", CHAR(10), "Serviced 2x per month", CHAR(10), "Plot: ", Plot!B18,CHAR(10), "Disturbance: ", VLOOKUP(Plot!B18, TrapsIntervals!$A$1:$J$193, 10, FALSE))</f>
        <v>#N/A</v>
      </c>
      <c r="C18" s="2" t="e">
        <f>CONCATENATE("Unbaited pitfall trap", CHAR(10), "Serviced 2x per month", CHAR(10), "Plot: ", Plot!C18,CHAR(10), "Disturbance: ", VLOOKUP(Plot!C18, TrapsIntervals!$A$1:$J$193, 10, FALSE))</f>
        <v>#N/A</v>
      </c>
      <c r="D18" s="2" t="e">
        <f>CONCATENATE("Unbaited pitfall trap", CHAR(10), "Serviced 2x per month", CHAR(10), "Plot: ", Plot!D18,CHAR(10), "Disturbance: ", VLOOKUP(Plot!D18, TrapsIntervals!$A$1:$J$193, 10, FALSE))</f>
        <v>#N/A</v>
      </c>
      <c r="E18" s="2" t="e">
        <f>CONCATENATE("Unbaited pitfall trap", CHAR(10), "Serviced 2x per month", CHAR(10), "Plot: ", Plot!E18,CHAR(10), "Disturbance: ", VLOOKUP(Plot!E18, TrapsIntervals!$A$1:$J$193, 10, FALSE))</f>
        <v>#N/A</v>
      </c>
      <c r="F18" s="2" t="e">
        <f>CONCATENATE("Unbaited pitfall trap", CHAR(10), "Serviced 2x per month", CHAR(10), "Plot: ", Plot!F18,CHAR(10), "Disturbance: ", VLOOKUP(Plot!F18, TrapsIntervals!$A$1:$J$193, 10, FALSE))</f>
        <v>#N/A</v>
      </c>
      <c r="G18" s="2" t="e">
        <f>CONCATENATE("Unbaited pitfall trap", CHAR(10), "Serviced 2x per month", CHAR(10), "Plot: ", Plot!G18,CHAR(10), "Disturbance: ", VLOOKUP(Plot!G18, TrapsIntervals!$A$1:$J$193, 10, FALSE))</f>
        <v>#N/A</v>
      </c>
      <c r="H18" s="2" t="e">
        <f>CONCATENATE("Unbaited pitfall trap", CHAR(10), "Serviced 2x per month", CHAR(10), "Plot: ", Plot!H18,CHAR(10), "Disturbance: ", VLOOKUP(Plot!H18, TrapsIntervals!$A$1:$J$193, 10, FALSE))</f>
        <v>#N/A</v>
      </c>
      <c r="I18" s="2" t="e">
        <f>CONCATENATE("Unbaited pitfall trap", CHAR(10), "Serviced 2x per month", CHAR(10), "Plot: ", Plot!I18,CHAR(10), "Disturbance: ", VLOOKUP(Plot!I18, TrapsIntervals!$A$1:$J$193, 10, FALSE))</f>
        <v>#N/A</v>
      </c>
      <c r="J18" s="2" t="e">
        <f>CONCATENATE("Unbaited pitfall trap", CHAR(10), "Serviced 2x per month", CHAR(10), "Plot: ", Plot!J18,CHAR(10), "Disturbance: ", VLOOKUP(Plot!J18, TrapsIntervals!$A$1:$J$193, 10, FALSE))</f>
        <v>#N/A</v>
      </c>
      <c r="K18" s="2" t="e">
        <f>CONCATENATE("Unbaited pitfall trap", CHAR(10), "Serviced 2x per month", CHAR(10), "Plot: ", Plot!K18,CHAR(10), "Disturbance: ", VLOOKUP(Plot!K18, TrapsIntervals!$A$1:$J$193, 10, FALSE))</f>
        <v>#N/A</v>
      </c>
      <c r="L18" s="2" t="e">
        <f>CONCATENATE("Unbaited pitfall trap", CHAR(10), "Serviced 2x per month", CHAR(10), "Plot: ", Plot!L18,CHAR(10), "Disturbance: ", VLOOKUP(Plot!L18, TrapsIntervals!$A$1:$J$193, 10, FALSE))</f>
        <v>#N/A</v>
      </c>
      <c r="M18" s="2" t="e">
        <f>CONCATENATE("Unbaited pitfall trap", CHAR(10), "Serviced 2x per month", CHAR(10), "Plot: ", Plot!M18,CHAR(10), "Disturbance: ", VLOOKUP(Plot!M18, TrapsIntervals!$A$1:$J$193, 10, FALSE))</f>
        <v>#N/A</v>
      </c>
      <c r="N18" s="2" t="e">
        <f>CONCATENATE("Unbaited pitfall trap", CHAR(10), "Serviced 2x per month", CHAR(10), "Plot: ", Plot!N18,CHAR(10), "Disturbance: ", VLOOKUP(Plot!N18, TrapsIntervals!$A$1:$J$193, 10, FALSE))</f>
        <v>#N/A</v>
      </c>
      <c r="O18" s="41" t="e">
        <f>CONCATENATE("Unbaited pitfall trap", CHAR(10), "Serviced 2x per month", CHAR(10), "Plot: ", Plot!O18,CHAR(10), "Disturbance: ", VLOOKUP(Plot!O18, TrapsIntervals!$A$1:$J$193, 10, FALSE))</f>
        <v>#N/A</v>
      </c>
    </row>
    <row r="19" spans="1:15" ht="35" customHeight="1">
      <c r="A19" s="40" t="e">
        <f>CONCATENATE("Unbaited pitfall trap", CHAR(10), "Serviced 2x per month", CHAR(10), "Plot: ", Plot!A19,CHAR(10), "Disturbance: ", VLOOKUP(Plot!A19, TrapsIntervals!$A$1:$J$193, 10, FALSE))</f>
        <v>#N/A</v>
      </c>
      <c r="B19" s="2" t="e">
        <f>CONCATENATE("Unbaited pitfall trap", CHAR(10), "Serviced 2x per month", CHAR(10), "Plot: ", Plot!B19,CHAR(10), "Disturbance: ", VLOOKUP(Plot!B19, TrapsIntervals!$A$1:$J$193, 10, FALSE))</f>
        <v>#N/A</v>
      </c>
      <c r="C19" s="2" t="e">
        <f>CONCATENATE("Unbaited pitfall trap", CHAR(10), "Serviced 2x per month", CHAR(10), "Plot: ", Plot!C19,CHAR(10), "Disturbance: ", VLOOKUP(Plot!C19, TrapsIntervals!$A$1:$J$193, 10, FALSE))</f>
        <v>#N/A</v>
      </c>
      <c r="D19" s="2" t="e">
        <f>CONCATENATE("Unbaited pitfall trap", CHAR(10), "Serviced 2x per month", CHAR(10), "Plot: ", Plot!D19,CHAR(10), "Disturbance: ", VLOOKUP(Plot!D19, TrapsIntervals!$A$1:$J$193, 10, FALSE))</f>
        <v>#N/A</v>
      </c>
      <c r="E19" s="2" t="e">
        <f>CONCATENATE("Unbaited pitfall trap", CHAR(10), "Serviced 2x per month", CHAR(10), "Plot: ", Plot!E19,CHAR(10), "Disturbance: ", VLOOKUP(Plot!E19, TrapsIntervals!$A$1:$J$193, 10, FALSE))</f>
        <v>#N/A</v>
      </c>
      <c r="F19" s="2" t="e">
        <f>CONCATENATE("Unbaited pitfall trap", CHAR(10), "Serviced 2x per month", CHAR(10), "Plot: ", Plot!F19,CHAR(10), "Disturbance: ", VLOOKUP(Plot!F19, TrapsIntervals!$A$1:$J$193, 10, FALSE))</f>
        <v>#N/A</v>
      </c>
      <c r="G19" s="2" t="e">
        <f>CONCATENATE("Unbaited pitfall trap", CHAR(10), "Serviced 2x per month", CHAR(10), "Plot: ", Plot!G19,CHAR(10), "Disturbance: ", VLOOKUP(Plot!G19, TrapsIntervals!$A$1:$J$193, 10, FALSE))</f>
        <v>#N/A</v>
      </c>
      <c r="H19" s="2" t="e">
        <f>CONCATENATE("Unbaited pitfall trap", CHAR(10), "Serviced 2x per month", CHAR(10), "Plot: ", Plot!H19,CHAR(10), "Disturbance: ", VLOOKUP(Plot!H19, TrapsIntervals!$A$1:$J$193, 10, FALSE))</f>
        <v>#N/A</v>
      </c>
      <c r="I19" s="2" t="e">
        <f>CONCATENATE("Unbaited pitfall trap", CHAR(10), "Serviced 2x per month", CHAR(10), "Plot: ", Plot!I19,CHAR(10), "Disturbance: ", VLOOKUP(Plot!I19, TrapsIntervals!$A$1:$J$193, 10, FALSE))</f>
        <v>#N/A</v>
      </c>
      <c r="J19" s="2" t="e">
        <f>CONCATENATE("Unbaited pitfall trap", CHAR(10), "Serviced 2x per month", CHAR(10), "Plot: ", Plot!J19,CHAR(10), "Disturbance: ", VLOOKUP(Plot!J19, TrapsIntervals!$A$1:$J$193, 10, FALSE))</f>
        <v>#N/A</v>
      </c>
      <c r="K19" s="2" t="e">
        <f>CONCATENATE("Unbaited pitfall trap", CHAR(10), "Serviced 2x per month", CHAR(10), "Plot: ", Plot!K19,CHAR(10), "Disturbance: ", VLOOKUP(Plot!K19, TrapsIntervals!$A$1:$J$193, 10, FALSE))</f>
        <v>#N/A</v>
      </c>
      <c r="L19" s="2" t="e">
        <f>CONCATENATE("Unbaited pitfall trap", CHAR(10), "Serviced 2x per month", CHAR(10), "Plot: ", Plot!L19,CHAR(10), "Disturbance: ", VLOOKUP(Plot!L19, TrapsIntervals!$A$1:$J$193, 10, FALSE))</f>
        <v>#N/A</v>
      </c>
      <c r="M19" s="2" t="e">
        <f>CONCATENATE("Unbaited pitfall trap", CHAR(10), "Serviced 2x per month", CHAR(10), "Plot: ", Plot!M19,CHAR(10), "Disturbance: ", VLOOKUP(Plot!M19, TrapsIntervals!$A$1:$J$193, 10, FALSE))</f>
        <v>#N/A</v>
      </c>
      <c r="N19" s="2" t="e">
        <f>CONCATENATE("Unbaited pitfall trap", CHAR(10), "Serviced 2x per month", CHAR(10), "Plot: ", Plot!N19,CHAR(10), "Disturbance: ", VLOOKUP(Plot!N19, TrapsIntervals!$A$1:$J$193, 10, FALSE))</f>
        <v>#N/A</v>
      </c>
      <c r="O19" s="41" t="e">
        <f>CONCATENATE("Unbaited pitfall trap", CHAR(10), "Serviced 2x per month", CHAR(10), "Plot: ", Plot!O19,CHAR(10), "Disturbance: ", VLOOKUP(Plot!O19, TrapsIntervals!$A$1:$J$193, 10, FALSE))</f>
        <v>#N/A</v>
      </c>
    </row>
    <row r="20" spans="1:15" ht="35" customHeight="1">
      <c r="A20" s="40" t="e">
        <f>CONCATENATE("Unbaited pitfall trap", CHAR(10), "Serviced 2x per month", CHAR(10), "Plot: ", Plot!A20,CHAR(10), "Disturbance: ", VLOOKUP(Plot!A20, TrapsIntervals!$A$1:$J$193, 10, FALSE))</f>
        <v>#N/A</v>
      </c>
      <c r="B20" s="2" t="e">
        <f>CONCATENATE("Unbaited pitfall trap", CHAR(10), "Serviced 2x per month", CHAR(10), "Plot: ", Plot!B20,CHAR(10), "Disturbance: ", VLOOKUP(Plot!B20, TrapsIntervals!$A$1:$J$193, 10, FALSE))</f>
        <v>#N/A</v>
      </c>
      <c r="C20" s="2" t="e">
        <f>CONCATENATE("Unbaited pitfall trap", CHAR(10), "Serviced 2x per month", CHAR(10), "Plot: ", Plot!C20,CHAR(10), "Disturbance: ", VLOOKUP(Plot!C20, TrapsIntervals!$A$1:$J$193, 10, FALSE))</f>
        <v>#N/A</v>
      </c>
      <c r="D20" s="2" t="e">
        <f>CONCATENATE("Unbaited pitfall trap", CHAR(10), "Serviced 2x per month", CHAR(10), "Plot: ", Plot!D20,CHAR(10), "Disturbance: ", VLOOKUP(Plot!D20, TrapsIntervals!$A$1:$J$193, 10, FALSE))</f>
        <v>#N/A</v>
      </c>
      <c r="E20" s="2" t="e">
        <f>CONCATENATE("Unbaited pitfall trap", CHAR(10), "Serviced 2x per month", CHAR(10), "Plot: ", Plot!E20,CHAR(10), "Disturbance: ", VLOOKUP(Plot!E20, TrapsIntervals!$A$1:$J$193, 10, FALSE))</f>
        <v>#N/A</v>
      </c>
      <c r="F20" s="2" t="e">
        <f>CONCATENATE("Unbaited pitfall trap", CHAR(10), "Serviced 2x per month", CHAR(10), "Plot: ", Plot!F20,CHAR(10), "Disturbance: ", VLOOKUP(Plot!F20, TrapsIntervals!$A$1:$J$193, 10, FALSE))</f>
        <v>#N/A</v>
      </c>
      <c r="G20" s="2" t="e">
        <f>CONCATENATE("Unbaited pitfall trap", CHAR(10), "Serviced 2x per month", CHAR(10), "Plot: ", Plot!G20,CHAR(10), "Disturbance: ", VLOOKUP(Plot!G20, TrapsIntervals!$A$1:$J$193, 10, FALSE))</f>
        <v>#N/A</v>
      </c>
      <c r="H20" s="2" t="e">
        <f>CONCATENATE("Unbaited pitfall trap", CHAR(10), "Serviced 2x per month", CHAR(10), "Plot: ", Plot!H20,CHAR(10), "Disturbance: ", VLOOKUP(Plot!H20, TrapsIntervals!$A$1:$J$193, 10, FALSE))</f>
        <v>#N/A</v>
      </c>
      <c r="I20" s="2" t="e">
        <f>CONCATENATE("Unbaited pitfall trap", CHAR(10), "Serviced 2x per month", CHAR(10), "Plot: ", Plot!I20,CHAR(10), "Disturbance: ", VLOOKUP(Plot!I20, TrapsIntervals!$A$1:$J$193, 10, FALSE))</f>
        <v>#N/A</v>
      </c>
      <c r="J20" s="2" t="e">
        <f>CONCATENATE("Unbaited pitfall trap", CHAR(10), "Serviced 2x per month", CHAR(10), "Plot: ", Plot!J20,CHAR(10), "Disturbance: ", VLOOKUP(Plot!J20, TrapsIntervals!$A$1:$J$193, 10, FALSE))</f>
        <v>#N/A</v>
      </c>
      <c r="K20" s="2" t="e">
        <f>CONCATENATE("Unbaited pitfall trap", CHAR(10), "Serviced 2x per month", CHAR(10), "Plot: ", Plot!K20,CHAR(10), "Disturbance: ", VLOOKUP(Plot!K20, TrapsIntervals!$A$1:$J$193, 10, FALSE))</f>
        <v>#N/A</v>
      </c>
      <c r="L20" s="2" t="e">
        <f>CONCATENATE("Unbaited pitfall trap", CHAR(10), "Serviced 2x per month", CHAR(10), "Plot: ", Plot!L20,CHAR(10), "Disturbance: ", VLOOKUP(Plot!L20, TrapsIntervals!$A$1:$J$193, 10, FALSE))</f>
        <v>#N/A</v>
      </c>
      <c r="M20" s="2" t="e">
        <f>CONCATENATE("Unbaited pitfall trap", CHAR(10), "Serviced 2x per month", CHAR(10), "Plot: ", Plot!M20,CHAR(10), "Disturbance: ", VLOOKUP(Plot!M20, TrapsIntervals!$A$1:$J$193, 10, FALSE))</f>
        <v>#N/A</v>
      </c>
      <c r="N20" s="2" t="e">
        <f>CONCATENATE("Unbaited pitfall trap", CHAR(10), "Serviced 2x per month", CHAR(10), "Plot: ", Plot!N20,CHAR(10), "Disturbance: ", VLOOKUP(Plot!N20, TrapsIntervals!$A$1:$J$193, 10, FALSE))</f>
        <v>#N/A</v>
      </c>
      <c r="O20" s="41" t="e">
        <f>CONCATENATE("Unbaited pitfall trap", CHAR(10), "Serviced 2x per month", CHAR(10), "Plot: ", Plot!O20,CHAR(10), "Disturbance: ", VLOOKUP(Plot!O20, TrapsIntervals!$A$1:$J$193, 10, FALSE))</f>
        <v>#N/A</v>
      </c>
    </row>
    <row r="21" spans="1:15" ht="35" customHeight="1">
      <c r="A21" s="40" t="e">
        <f>CONCATENATE("Unbaited pitfall trap", CHAR(10), "Serviced 2x per month", CHAR(10), "Plot: ", Plot!A21,CHAR(10), "Disturbance: ", VLOOKUP(Plot!A21, TrapsIntervals!$A$1:$J$193, 10, FALSE))</f>
        <v>#N/A</v>
      </c>
      <c r="B21" s="2" t="e">
        <f>CONCATENATE("Unbaited pitfall trap", CHAR(10), "Serviced 2x per month", CHAR(10), "Plot: ", Plot!B21,CHAR(10), "Disturbance: ", VLOOKUP(Plot!B21, TrapsIntervals!$A$1:$J$193, 10, FALSE))</f>
        <v>#N/A</v>
      </c>
      <c r="C21" s="2" t="e">
        <f>CONCATENATE("Unbaited pitfall trap", CHAR(10), "Serviced 2x per month", CHAR(10), "Plot: ", Plot!C21,CHAR(10), "Disturbance: ", VLOOKUP(Plot!C21, TrapsIntervals!$A$1:$J$193, 10, FALSE))</f>
        <v>#N/A</v>
      </c>
      <c r="D21" s="2" t="e">
        <f>CONCATENATE("Unbaited pitfall trap", CHAR(10), "Serviced 2x per month", CHAR(10), "Plot: ", Plot!D21,CHAR(10), "Disturbance: ", VLOOKUP(Plot!D21, TrapsIntervals!$A$1:$J$193, 10, FALSE))</f>
        <v>#N/A</v>
      </c>
      <c r="E21" s="2" t="e">
        <f>CONCATENATE("Unbaited pitfall trap", CHAR(10), "Serviced 2x per month", CHAR(10), "Plot: ", Plot!E21,CHAR(10), "Disturbance: ", VLOOKUP(Plot!E21, TrapsIntervals!$A$1:$J$193, 10, FALSE))</f>
        <v>#N/A</v>
      </c>
      <c r="F21" s="2" t="e">
        <f>CONCATENATE("Unbaited pitfall trap", CHAR(10), "Serviced 2x per month", CHAR(10), "Plot: ", Plot!F21,CHAR(10), "Disturbance: ", VLOOKUP(Plot!F21, TrapsIntervals!$A$1:$J$193, 10, FALSE))</f>
        <v>#N/A</v>
      </c>
      <c r="G21" s="2" t="e">
        <f>CONCATENATE("Unbaited pitfall trap", CHAR(10), "Serviced 2x per month", CHAR(10), "Plot: ", Plot!G21,CHAR(10), "Disturbance: ", VLOOKUP(Plot!G21, TrapsIntervals!$A$1:$J$193, 10, FALSE))</f>
        <v>#N/A</v>
      </c>
      <c r="H21" s="2" t="e">
        <f>CONCATENATE("Unbaited pitfall trap", CHAR(10), "Serviced 2x per month", CHAR(10), "Plot: ", Plot!H21,CHAR(10), "Disturbance: ", VLOOKUP(Plot!H21, TrapsIntervals!$A$1:$J$193, 10, FALSE))</f>
        <v>#N/A</v>
      </c>
      <c r="I21" s="2" t="e">
        <f>CONCATENATE("Unbaited pitfall trap", CHAR(10), "Serviced 2x per month", CHAR(10), "Plot: ", Plot!I21,CHAR(10), "Disturbance: ", VLOOKUP(Plot!I21, TrapsIntervals!$A$1:$J$193, 10, FALSE))</f>
        <v>#N/A</v>
      </c>
      <c r="J21" s="2" t="e">
        <f>CONCATENATE("Unbaited pitfall trap", CHAR(10), "Serviced 2x per month", CHAR(10), "Plot: ", Plot!J21,CHAR(10), "Disturbance: ", VLOOKUP(Plot!J21, TrapsIntervals!$A$1:$J$193, 10, FALSE))</f>
        <v>#N/A</v>
      </c>
      <c r="K21" s="2" t="e">
        <f>CONCATENATE("Unbaited pitfall trap", CHAR(10), "Serviced 2x per month", CHAR(10), "Plot: ", Plot!K21,CHAR(10), "Disturbance: ", VLOOKUP(Plot!K21, TrapsIntervals!$A$1:$J$193, 10, FALSE))</f>
        <v>#N/A</v>
      </c>
      <c r="L21" s="2" t="e">
        <f>CONCATENATE("Unbaited pitfall trap", CHAR(10), "Serviced 2x per month", CHAR(10), "Plot: ", Plot!L21,CHAR(10), "Disturbance: ", VLOOKUP(Plot!L21, TrapsIntervals!$A$1:$J$193, 10, FALSE))</f>
        <v>#N/A</v>
      </c>
      <c r="M21" s="2" t="e">
        <f>CONCATENATE("Unbaited pitfall trap", CHAR(10), "Serviced 2x per month", CHAR(10), "Plot: ", Plot!M21,CHAR(10), "Disturbance: ", VLOOKUP(Plot!M21, TrapsIntervals!$A$1:$J$193, 10, FALSE))</f>
        <v>#N/A</v>
      </c>
      <c r="N21" s="2" t="e">
        <f>CONCATENATE("Unbaited pitfall trap", CHAR(10), "Serviced 2x per month", CHAR(10), "Plot: ", Plot!N21,CHAR(10), "Disturbance: ", VLOOKUP(Plot!N21, TrapsIntervals!$A$1:$J$193, 10, FALSE))</f>
        <v>#N/A</v>
      </c>
      <c r="O21" s="41" t="e">
        <f>CONCATENATE("Unbaited pitfall trap", CHAR(10), "Serviced 2x per month", CHAR(10), "Plot: ", Plot!O21,CHAR(10), "Disturbance: ", VLOOKUP(Plot!O21, TrapsIntervals!$A$1:$J$193, 10, FALSE))</f>
        <v>#N/A</v>
      </c>
    </row>
    <row r="22" spans="1:15" ht="35" customHeight="1">
      <c r="A22" s="40" t="e">
        <f>CONCATENATE("Unbaited pitfall trap", CHAR(10), "Serviced 2x per month", CHAR(10), "Plot: ", Plot!A22,CHAR(10), "Disturbance: ", VLOOKUP(Plot!A22, TrapsIntervals!$A$1:$J$193, 10, FALSE))</f>
        <v>#N/A</v>
      </c>
      <c r="B22" s="2" t="e">
        <f>CONCATENATE("Unbaited pitfall trap", CHAR(10), "Serviced 2x per month", CHAR(10), "Plot: ", Plot!B22,CHAR(10), "Disturbance: ", VLOOKUP(Plot!B22, TrapsIntervals!$A$1:$J$193, 10, FALSE))</f>
        <v>#N/A</v>
      </c>
      <c r="C22" s="2" t="e">
        <f>CONCATENATE("Unbaited pitfall trap", CHAR(10), "Serviced 2x per month", CHAR(10), "Plot: ", Plot!C22,CHAR(10), "Disturbance: ", VLOOKUP(Plot!C22, TrapsIntervals!$A$1:$J$193, 10, FALSE))</f>
        <v>#N/A</v>
      </c>
      <c r="D22" s="2" t="e">
        <f>CONCATENATE("Unbaited pitfall trap", CHAR(10), "Serviced 2x per month", CHAR(10), "Plot: ", Plot!D22,CHAR(10), "Disturbance: ", VLOOKUP(Plot!D22, TrapsIntervals!$A$1:$J$193, 10, FALSE))</f>
        <v>#N/A</v>
      </c>
      <c r="E22" s="2" t="e">
        <f>CONCATENATE("Unbaited pitfall trap", CHAR(10), "Serviced 2x per month", CHAR(10), "Plot: ", Plot!E22,CHAR(10), "Disturbance: ", VLOOKUP(Plot!E22, TrapsIntervals!$A$1:$J$193, 10, FALSE))</f>
        <v>#N/A</v>
      </c>
      <c r="F22" s="2" t="e">
        <f>CONCATENATE("Unbaited pitfall trap", CHAR(10), "Serviced 2x per month", CHAR(10), "Plot: ", Plot!F22,CHAR(10), "Disturbance: ", VLOOKUP(Plot!F22, TrapsIntervals!$A$1:$J$193, 10, FALSE))</f>
        <v>#N/A</v>
      </c>
      <c r="G22" s="2" t="e">
        <f>CONCATENATE("Unbaited pitfall trap", CHAR(10), "Serviced 2x per month", CHAR(10), "Plot: ", Plot!G22,CHAR(10), "Disturbance: ", VLOOKUP(Plot!G22, TrapsIntervals!$A$1:$J$193, 10, FALSE))</f>
        <v>#N/A</v>
      </c>
      <c r="H22" s="2" t="e">
        <f>CONCATENATE("Unbaited pitfall trap", CHAR(10), "Serviced 2x per month", CHAR(10), "Plot: ", Plot!H22,CHAR(10), "Disturbance: ", VLOOKUP(Plot!H22, TrapsIntervals!$A$1:$J$193, 10, FALSE))</f>
        <v>#N/A</v>
      </c>
      <c r="I22" s="2" t="e">
        <f>CONCATENATE("Unbaited pitfall trap", CHAR(10), "Serviced 2x per month", CHAR(10), "Plot: ", Plot!I22,CHAR(10), "Disturbance: ", VLOOKUP(Plot!I22, TrapsIntervals!$A$1:$J$193, 10, FALSE))</f>
        <v>#N/A</v>
      </c>
      <c r="J22" s="2" t="e">
        <f>CONCATENATE("Unbaited pitfall trap", CHAR(10), "Serviced 2x per month", CHAR(10), "Plot: ", Plot!J22,CHAR(10), "Disturbance: ", VLOOKUP(Plot!J22, TrapsIntervals!$A$1:$J$193, 10, FALSE))</f>
        <v>#N/A</v>
      </c>
      <c r="K22" s="2" t="e">
        <f>CONCATENATE("Unbaited pitfall trap", CHAR(10), "Serviced 2x per month", CHAR(10), "Plot: ", Plot!K22,CHAR(10), "Disturbance: ", VLOOKUP(Plot!K22, TrapsIntervals!$A$1:$J$193, 10, FALSE))</f>
        <v>#N/A</v>
      </c>
      <c r="L22" s="2" t="e">
        <f>CONCATENATE("Unbaited pitfall trap", CHAR(10), "Serviced 2x per month", CHAR(10), "Plot: ", Plot!L22,CHAR(10), "Disturbance: ", VLOOKUP(Plot!L22, TrapsIntervals!$A$1:$J$193, 10, FALSE))</f>
        <v>#N/A</v>
      </c>
      <c r="M22" s="2" t="e">
        <f>CONCATENATE("Unbaited pitfall trap", CHAR(10), "Serviced 2x per month", CHAR(10), "Plot: ", Plot!M22,CHAR(10), "Disturbance: ", VLOOKUP(Plot!M22, TrapsIntervals!$A$1:$J$193, 10, FALSE))</f>
        <v>#N/A</v>
      </c>
      <c r="N22" s="2" t="e">
        <f>CONCATENATE("Unbaited pitfall trap", CHAR(10), "Serviced 2x per month", CHAR(10), "Plot: ", Plot!N22,CHAR(10), "Disturbance: ", VLOOKUP(Plot!N22, TrapsIntervals!$A$1:$J$193, 10, FALSE))</f>
        <v>#N/A</v>
      </c>
      <c r="O22" s="41" t="e">
        <f>CONCATENATE("Unbaited pitfall trap", CHAR(10), "Serviced 2x per month", CHAR(10), "Plot: ", Plot!O22,CHAR(10), "Disturbance: ", VLOOKUP(Plot!O22, TrapsIntervals!$A$1:$J$193, 10, FALSE))</f>
        <v>#N/A</v>
      </c>
    </row>
    <row r="23" spans="1:15" ht="35" customHeight="1">
      <c r="A23" s="40" t="e">
        <f>CONCATENATE("Unbaited pitfall trap", CHAR(10), "Serviced 2x per month", CHAR(10), "Plot: ", Plot!A23,CHAR(10), "Disturbance: ", VLOOKUP(Plot!A23, TrapsIntervals!$A$1:$J$193, 10, FALSE))</f>
        <v>#N/A</v>
      </c>
      <c r="B23" s="2" t="e">
        <f>CONCATENATE("Unbaited pitfall trap", CHAR(10), "Serviced 2x per month", CHAR(10), "Plot: ", Plot!B23,CHAR(10), "Disturbance: ", VLOOKUP(Plot!B23, TrapsIntervals!$A$1:$J$193, 10, FALSE))</f>
        <v>#N/A</v>
      </c>
      <c r="C23" s="2" t="e">
        <f>CONCATENATE("Unbaited pitfall trap", CHAR(10), "Serviced 2x per month", CHAR(10), "Plot: ", Plot!C23,CHAR(10), "Disturbance: ", VLOOKUP(Plot!C23, TrapsIntervals!$A$1:$J$193, 10, FALSE))</f>
        <v>#N/A</v>
      </c>
      <c r="D23" s="2" t="e">
        <f>CONCATENATE("Unbaited pitfall trap", CHAR(10), "Serviced 2x per month", CHAR(10), "Plot: ", Plot!D23,CHAR(10), "Disturbance: ", VLOOKUP(Plot!D23, TrapsIntervals!$A$1:$J$193, 10, FALSE))</f>
        <v>#N/A</v>
      </c>
      <c r="E23" s="2" t="e">
        <f>CONCATENATE("Unbaited pitfall trap", CHAR(10), "Serviced 2x per month", CHAR(10), "Plot: ", Plot!E23,CHAR(10), "Disturbance: ", VLOOKUP(Plot!E23, TrapsIntervals!$A$1:$J$193, 10, FALSE))</f>
        <v>#N/A</v>
      </c>
      <c r="F23" s="2" t="e">
        <f>CONCATENATE("Unbaited pitfall trap", CHAR(10), "Serviced 2x per month", CHAR(10), "Plot: ", Plot!F23,CHAR(10), "Disturbance: ", VLOOKUP(Plot!F23, TrapsIntervals!$A$1:$J$193, 10, FALSE))</f>
        <v>#N/A</v>
      </c>
      <c r="G23" s="2" t="e">
        <f>CONCATENATE("Unbaited pitfall trap", CHAR(10), "Serviced 2x per month", CHAR(10), "Plot: ", Plot!G23,CHAR(10), "Disturbance: ", VLOOKUP(Plot!G23, TrapsIntervals!$A$1:$J$193, 10, FALSE))</f>
        <v>#N/A</v>
      </c>
      <c r="H23" s="2" t="e">
        <f>CONCATENATE("Unbaited pitfall trap", CHAR(10), "Serviced 2x per month", CHAR(10), "Plot: ", Plot!H23,CHAR(10), "Disturbance: ", VLOOKUP(Plot!H23, TrapsIntervals!$A$1:$J$193, 10, FALSE))</f>
        <v>#N/A</v>
      </c>
      <c r="I23" s="2" t="e">
        <f>CONCATENATE("Unbaited pitfall trap", CHAR(10), "Serviced 2x per month", CHAR(10), "Plot: ", Plot!I23,CHAR(10), "Disturbance: ", VLOOKUP(Plot!I23, TrapsIntervals!$A$1:$J$193, 10, FALSE))</f>
        <v>#N/A</v>
      </c>
      <c r="J23" s="2" t="e">
        <f>CONCATENATE("Unbaited pitfall trap", CHAR(10), "Serviced 2x per month", CHAR(10), "Plot: ", Plot!J23,CHAR(10), "Disturbance: ", VLOOKUP(Plot!J23, TrapsIntervals!$A$1:$J$193, 10, FALSE))</f>
        <v>#N/A</v>
      </c>
      <c r="K23" s="2" t="e">
        <f>CONCATENATE("Unbaited pitfall trap", CHAR(10), "Serviced 2x per month", CHAR(10), "Plot: ", Plot!K23,CHAR(10), "Disturbance: ", VLOOKUP(Plot!K23, TrapsIntervals!$A$1:$J$193, 10, FALSE))</f>
        <v>#N/A</v>
      </c>
      <c r="L23" s="2" t="e">
        <f>CONCATENATE("Unbaited pitfall trap", CHAR(10), "Serviced 2x per month", CHAR(10), "Plot: ", Plot!L23,CHAR(10), "Disturbance: ", VLOOKUP(Plot!L23, TrapsIntervals!$A$1:$J$193, 10, FALSE))</f>
        <v>#N/A</v>
      </c>
      <c r="M23" s="2" t="e">
        <f>CONCATENATE("Unbaited pitfall trap", CHAR(10), "Serviced 2x per month", CHAR(10), "Plot: ", Plot!M23,CHAR(10), "Disturbance: ", VLOOKUP(Plot!M23, TrapsIntervals!$A$1:$J$193, 10, FALSE))</f>
        <v>#N/A</v>
      </c>
      <c r="N23" s="2" t="e">
        <f>CONCATENATE("Unbaited pitfall trap", CHAR(10), "Serviced 2x per month", CHAR(10), "Plot: ", Plot!N23,CHAR(10), "Disturbance: ", VLOOKUP(Plot!N23, TrapsIntervals!$A$1:$J$193, 10, FALSE))</f>
        <v>#N/A</v>
      </c>
      <c r="O23" s="41" t="e">
        <f>CONCATENATE("Unbaited pitfall trap", CHAR(10), "Serviced 2x per month", CHAR(10), "Plot: ", Plot!O23,CHAR(10), "Disturbance: ", VLOOKUP(Plot!O23, TrapsIntervals!$A$1:$J$193, 10, FALSE))</f>
        <v>#N/A</v>
      </c>
    </row>
    <row r="24" spans="1:15" ht="35" customHeight="1">
      <c r="A24" s="40" t="e">
        <f>CONCATENATE("Unbaited pitfall trap", CHAR(10), "Serviced 2x per month", CHAR(10), "Plot: ", Plot!A24,CHAR(10), "Disturbance: ", VLOOKUP(Plot!A24, TrapsIntervals!$A$1:$J$193, 10, FALSE))</f>
        <v>#N/A</v>
      </c>
      <c r="B24" s="2" t="e">
        <f>CONCATENATE("Unbaited pitfall trap", CHAR(10), "Serviced 2x per month", CHAR(10), "Plot: ", Plot!B24,CHAR(10), "Disturbance: ", VLOOKUP(Plot!B24, TrapsIntervals!$A$1:$J$193, 10, FALSE))</f>
        <v>#N/A</v>
      </c>
      <c r="C24" s="2" t="e">
        <f>CONCATENATE("Unbaited pitfall trap", CHAR(10), "Serviced 2x per month", CHAR(10), "Plot: ", Plot!C24,CHAR(10), "Disturbance: ", VLOOKUP(Plot!C24, TrapsIntervals!$A$1:$J$193, 10, FALSE))</f>
        <v>#N/A</v>
      </c>
      <c r="D24" s="2" t="e">
        <f>CONCATENATE("Unbaited pitfall trap", CHAR(10), "Serviced 2x per month", CHAR(10), "Plot: ", Plot!D24,CHAR(10), "Disturbance: ", VLOOKUP(Plot!D24, TrapsIntervals!$A$1:$J$193, 10, FALSE))</f>
        <v>#N/A</v>
      </c>
      <c r="E24" s="2" t="e">
        <f>CONCATENATE("Unbaited pitfall trap", CHAR(10), "Serviced 2x per month", CHAR(10), "Plot: ", Plot!E24,CHAR(10), "Disturbance: ", VLOOKUP(Plot!E24, TrapsIntervals!$A$1:$J$193, 10, FALSE))</f>
        <v>#N/A</v>
      </c>
      <c r="F24" s="2" t="e">
        <f>CONCATENATE("Unbaited pitfall trap", CHAR(10), "Serviced 2x per month", CHAR(10), "Plot: ", Plot!F24,CHAR(10), "Disturbance: ", VLOOKUP(Plot!F24, TrapsIntervals!$A$1:$J$193, 10, FALSE))</f>
        <v>#N/A</v>
      </c>
      <c r="G24" s="2" t="e">
        <f>CONCATENATE("Unbaited pitfall trap", CHAR(10), "Serviced 2x per month", CHAR(10), "Plot: ", Plot!G24,CHAR(10), "Disturbance: ", VLOOKUP(Plot!G24, TrapsIntervals!$A$1:$J$193, 10, FALSE))</f>
        <v>#N/A</v>
      </c>
      <c r="H24" s="2" t="e">
        <f>CONCATENATE("Unbaited pitfall trap", CHAR(10), "Serviced 2x per month", CHAR(10), "Plot: ", Plot!H24,CHAR(10), "Disturbance: ", VLOOKUP(Plot!H24, TrapsIntervals!$A$1:$J$193, 10, FALSE))</f>
        <v>#N/A</v>
      </c>
      <c r="I24" s="2" t="e">
        <f>CONCATENATE("Unbaited pitfall trap", CHAR(10), "Serviced 2x per month", CHAR(10), "Plot: ", Plot!I24,CHAR(10), "Disturbance: ", VLOOKUP(Plot!I24, TrapsIntervals!$A$1:$J$193, 10, FALSE))</f>
        <v>#N/A</v>
      </c>
      <c r="J24" s="2" t="e">
        <f>CONCATENATE("Unbaited pitfall trap", CHAR(10), "Serviced 2x per month", CHAR(10), "Plot: ", Plot!J24,CHAR(10), "Disturbance: ", VLOOKUP(Plot!J24, TrapsIntervals!$A$1:$J$193, 10, FALSE))</f>
        <v>#N/A</v>
      </c>
      <c r="K24" s="2" t="e">
        <f>CONCATENATE("Unbaited pitfall trap", CHAR(10), "Serviced 2x per month", CHAR(10), "Plot: ", Plot!K24,CHAR(10), "Disturbance: ", VLOOKUP(Plot!K24, TrapsIntervals!$A$1:$J$193, 10, FALSE))</f>
        <v>#N/A</v>
      </c>
      <c r="L24" s="2" t="e">
        <f>CONCATENATE("Unbaited pitfall trap", CHAR(10), "Serviced 2x per month", CHAR(10), "Plot: ", Plot!L24,CHAR(10), "Disturbance: ", VLOOKUP(Plot!L24, TrapsIntervals!$A$1:$J$193, 10, FALSE))</f>
        <v>#N/A</v>
      </c>
      <c r="M24" s="2" t="e">
        <f>CONCATENATE("Unbaited pitfall trap", CHAR(10), "Serviced 2x per month", CHAR(10), "Plot: ", Plot!M24,CHAR(10), "Disturbance: ", VLOOKUP(Plot!M24, TrapsIntervals!$A$1:$J$193, 10, FALSE))</f>
        <v>#N/A</v>
      </c>
      <c r="N24" s="2" t="e">
        <f>CONCATENATE("Unbaited pitfall trap", CHAR(10), "Serviced 2x per month", CHAR(10), "Plot: ", Plot!N24,CHAR(10), "Disturbance: ", VLOOKUP(Plot!N24, TrapsIntervals!$A$1:$J$193, 10, FALSE))</f>
        <v>#N/A</v>
      </c>
      <c r="O24" s="41" t="e">
        <f>CONCATENATE("Unbaited pitfall trap", CHAR(10), "Serviced 2x per month", CHAR(10), "Plot: ", Plot!O24,CHAR(10), "Disturbance: ", VLOOKUP(Plot!O24, TrapsIntervals!$A$1:$J$193, 10, FALSE))</f>
        <v>#N/A</v>
      </c>
    </row>
    <row r="25" spans="1:15" ht="35" customHeight="1">
      <c r="A25" s="40" t="e">
        <f>CONCATENATE("Unbaited pitfall trap", CHAR(10), "Serviced 2x per month", CHAR(10), "Plot: ", Plot!A25,CHAR(10), "Disturbance: ", VLOOKUP(Plot!A25, TrapsIntervals!$A$1:$J$193, 10, FALSE))</f>
        <v>#N/A</v>
      </c>
      <c r="B25" s="2" t="e">
        <f>CONCATENATE("Unbaited pitfall trap", CHAR(10), "Serviced 2x per month", CHAR(10), "Plot: ", Plot!B25,CHAR(10), "Disturbance: ", VLOOKUP(Plot!B25, TrapsIntervals!$A$1:$J$193, 10, FALSE))</f>
        <v>#N/A</v>
      </c>
      <c r="C25" s="2" t="e">
        <f>CONCATENATE("Unbaited pitfall trap", CHAR(10), "Serviced 2x per month", CHAR(10), "Plot: ", Plot!C25,CHAR(10), "Disturbance: ", VLOOKUP(Plot!C25, TrapsIntervals!$A$1:$J$193, 10, FALSE))</f>
        <v>#N/A</v>
      </c>
      <c r="D25" s="2" t="e">
        <f>CONCATENATE("Unbaited pitfall trap", CHAR(10), "Serviced 2x per month", CHAR(10), "Plot: ", Plot!D25,CHAR(10), "Disturbance: ", VLOOKUP(Plot!D25, TrapsIntervals!$A$1:$J$193, 10, FALSE))</f>
        <v>#N/A</v>
      </c>
      <c r="E25" s="2" t="e">
        <f>CONCATENATE("Unbaited pitfall trap", CHAR(10), "Serviced 2x per month", CHAR(10), "Plot: ", Plot!E25,CHAR(10), "Disturbance: ", VLOOKUP(Plot!E25, TrapsIntervals!$A$1:$J$193, 10, FALSE))</f>
        <v>#N/A</v>
      </c>
      <c r="F25" s="2" t="e">
        <f>CONCATENATE("Unbaited pitfall trap", CHAR(10), "Serviced 2x per month", CHAR(10), "Plot: ", Plot!F25,CHAR(10), "Disturbance: ", VLOOKUP(Plot!F25, TrapsIntervals!$A$1:$J$193, 10, FALSE))</f>
        <v>#N/A</v>
      </c>
      <c r="G25" s="2" t="e">
        <f>CONCATENATE("Unbaited pitfall trap", CHAR(10), "Serviced 2x per month", CHAR(10), "Plot: ", Plot!G25,CHAR(10), "Disturbance: ", VLOOKUP(Plot!G25, TrapsIntervals!$A$1:$J$193, 10, FALSE))</f>
        <v>#N/A</v>
      </c>
      <c r="H25" s="2" t="e">
        <f>CONCATENATE("Unbaited pitfall trap", CHAR(10), "Serviced 2x per month", CHAR(10), "Plot: ", Plot!H25,CHAR(10), "Disturbance: ", VLOOKUP(Plot!H25, TrapsIntervals!$A$1:$J$193, 10, FALSE))</f>
        <v>#N/A</v>
      </c>
      <c r="I25" s="2" t="e">
        <f>CONCATENATE("Unbaited pitfall trap", CHAR(10), "Serviced 2x per month", CHAR(10), "Plot: ", Plot!I25,CHAR(10), "Disturbance: ", VLOOKUP(Plot!I25, TrapsIntervals!$A$1:$J$193, 10, FALSE))</f>
        <v>#N/A</v>
      </c>
      <c r="J25" s="2" t="e">
        <f>CONCATENATE("Unbaited pitfall trap", CHAR(10), "Serviced 2x per month", CHAR(10), "Plot: ", Plot!J25,CHAR(10), "Disturbance: ", VLOOKUP(Plot!J25, TrapsIntervals!$A$1:$J$193, 10, FALSE))</f>
        <v>#N/A</v>
      </c>
      <c r="K25" s="2" t="e">
        <f>CONCATENATE("Unbaited pitfall trap", CHAR(10), "Serviced 2x per month", CHAR(10), "Plot: ", Plot!K25,CHAR(10), "Disturbance: ", VLOOKUP(Plot!K25, TrapsIntervals!$A$1:$J$193, 10, FALSE))</f>
        <v>#N/A</v>
      </c>
      <c r="L25" s="2" t="e">
        <f>CONCATENATE("Unbaited pitfall trap", CHAR(10), "Serviced 2x per month", CHAR(10), "Plot: ", Plot!L25,CHAR(10), "Disturbance: ", VLOOKUP(Plot!L25, TrapsIntervals!$A$1:$J$193, 10, FALSE))</f>
        <v>#N/A</v>
      </c>
      <c r="M25" s="2" t="e">
        <f>CONCATENATE("Unbaited pitfall trap", CHAR(10), "Serviced 2x per month", CHAR(10), "Plot: ", Plot!M25,CHAR(10), "Disturbance: ", VLOOKUP(Plot!M25, TrapsIntervals!$A$1:$J$193, 10, FALSE))</f>
        <v>#N/A</v>
      </c>
      <c r="N25" s="2" t="e">
        <f>CONCATENATE("Unbaited pitfall trap", CHAR(10), "Serviced 2x per month", CHAR(10), "Plot: ", Plot!N25,CHAR(10), "Disturbance: ", VLOOKUP(Plot!N25, TrapsIntervals!$A$1:$J$193, 10, FALSE))</f>
        <v>#N/A</v>
      </c>
      <c r="O25" s="41" t="e">
        <f>CONCATENATE("Unbaited pitfall trap", CHAR(10), "Serviced 2x per month", CHAR(10), "Plot: ", Plot!O25,CHAR(10), "Disturbance: ", VLOOKUP(Plot!O25, TrapsIntervals!$A$1:$J$193, 10, FALSE))</f>
        <v>#N/A</v>
      </c>
    </row>
    <row r="26" spans="1:15" ht="35" customHeight="1">
      <c r="A26" s="40" t="e">
        <f>CONCATENATE("Unbaited pitfall trap", CHAR(10), "Serviced 2x per month", CHAR(10), "Plot: ", Plot!A26,CHAR(10), "Disturbance: ", VLOOKUP(Plot!A26, TrapsIntervals!$A$1:$J$193, 10, FALSE))</f>
        <v>#N/A</v>
      </c>
      <c r="B26" s="2" t="e">
        <f>CONCATENATE("Unbaited pitfall trap", CHAR(10), "Serviced 2x per month", CHAR(10), "Plot: ", Plot!B26,CHAR(10), "Disturbance: ", VLOOKUP(Plot!B26, TrapsIntervals!$A$1:$J$193, 10, FALSE))</f>
        <v>#N/A</v>
      </c>
      <c r="C26" s="2" t="e">
        <f>CONCATENATE("Unbaited pitfall trap", CHAR(10), "Serviced 2x per month", CHAR(10), "Plot: ", Plot!C26,CHAR(10), "Disturbance: ", VLOOKUP(Plot!C26, TrapsIntervals!$A$1:$J$193, 10, FALSE))</f>
        <v>#N/A</v>
      </c>
      <c r="D26" s="2" t="e">
        <f>CONCATENATE("Unbaited pitfall trap", CHAR(10), "Serviced 2x per month", CHAR(10), "Plot: ", Plot!D26,CHAR(10), "Disturbance: ", VLOOKUP(Plot!D26, TrapsIntervals!$A$1:$J$193, 10, FALSE))</f>
        <v>#N/A</v>
      </c>
      <c r="E26" s="2" t="e">
        <f>CONCATENATE("Unbaited pitfall trap", CHAR(10), "Serviced 2x per month", CHAR(10), "Plot: ", Plot!E26,CHAR(10), "Disturbance: ", VLOOKUP(Plot!E26, TrapsIntervals!$A$1:$J$193, 10, FALSE))</f>
        <v>#N/A</v>
      </c>
      <c r="F26" s="2" t="e">
        <f>CONCATENATE("Unbaited pitfall trap", CHAR(10), "Serviced 2x per month", CHAR(10), "Plot: ", Plot!F26,CHAR(10), "Disturbance: ", VLOOKUP(Plot!F26, TrapsIntervals!$A$1:$J$193, 10, FALSE))</f>
        <v>#N/A</v>
      </c>
      <c r="G26" s="2" t="e">
        <f>CONCATENATE("Unbaited pitfall trap", CHAR(10), "Serviced 2x per month", CHAR(10), "Plot: ", Plot!G26,CHAR(10), "Disturbance: ", VLOOKUP(Plot!G26, TrapsIntervals!$A$1:$J$193, 10, FALSE))</f>
        <v>#N/A</v>
      </c>
      <c r="H26" s="2" t="e">
        <f>CONCATENATE("Unbaited pitfall trap", CHAR(10), "Serviced 2x per month", CHAR(10), "Plot: ", Plot!H26,CHAR(10), "Disturbance: ", VLOOKUP(Plot!H26, TrapsIntervals!$A$1:$J$193, 10, FALSE))</f>
        <v>#N/A</v>
      </c>
      <c r="I26" s="2" t="e">
        <f>CONCATENATE("Unbaited pitfall trap", CHAR(10), "Serviced 2x per month", CHAR(10), "Plot: ", Plot!I26,CHAR(10), "Disturbance: ", VLOOKUP(Plot!I26, TrapsIntervals!$A$1:$J$193, 10, FALSE))</f>
        <v>#N/A</v>
      </c>
      <c r="J26" s="2" t="e">
        <f>CONCATENATE("Unbaited pitfall trap", CHAR(10), "Serviced 2x per month", CHAR(10), "Plot: ", Plot!J26,CHAR(10), "Disturbance: ", VLOOKUP(Plot!J26, TrapsIntervals!$A$1:$J$193, 10, FALSE))</f>
        <v>#N/A</v>
      </c>
      <c r="K26" s="2" t="e">
        <f>CONCATENATE("Unbaited pitfall trap", CHAR(10), "Serviced 2x per month", CHAR(10), "Plot: ", Plot!K26,CHAR(10), "Disturbance: ", VLOOKUP(Plot!K26, TrapsIntervals!$A$1:$J$193, 10, FALSE))</f>
        <v>#N/A</v>
      </c>
      <c r="L26" s="2" t="e">
        <f>CONCATENATE("Unbaited pitfall trap", CHAR(10), "Serviced 2x per month", CHAR(10), "Plot: ", Plot!L26,CHAR(10), "Disturbance: ", VLOOKUP(Plot!L26, TrapsIntervals!$A$1:$J$193, 10, FALSE))</f>
        <v>#N/A</v>
      </c>
      <c r="M26" s="2" t="e">
        <f>CONCATENATE("Unbaited pitfall trap", CHAR(10), "Serviced 2x per month", CHAR(10), "Plot: ", Plot!M26,CHAR(10), "Disturbance: ", VLOOKUP(Plot!M26, TrapsIntervals!$A$1:$J$193, 10, FALSE))</f>
        <v>#N/A</v>
      </c>
      <c r="N26" s="2" t="e">
        <f>CONCATENATE("Unbaited pitfall trap", CHAR(10), "Serviced 2x per month", CHAR(10), "Plot: ", Plot!N26,CHAR(10), "Disturbance: ", VLOOKUP(Plot!N26, TrapsIntervals!$A$1:$J$193, 10, FALSE))</f>
        <v>#N/A</v>
      </c>
      <c r="O26" s="41" t="e">
        <f>CONCATENATE("Unbaited pitfall trap", CHAR(10), "Serviced 2x per month", CHAR(10), "Plot: ", Plot!O26,CHAR(10), "Disturbance: ", VLOOKUP(Plot!O26, TrapsIntervals!$A$1:$J$193, 10, FALSE))</f>
        <v>#N/A</v>
      </c>
    </row>
    <row r="27" spans="1:15" ht="35" customHeight="1">
      <c r="A27" s="40" t="e">
        <f>CONCATENATE("Unbaited pitfall trap", CHAR(10), "Serviced 2x per month", CHAR(10), "Plot: ", Plot!A27,CHAR(10), "Disturbance: ", VLOOKUP(Plot!A27, TrapsIntervals!$A$1:$J$193, 10, FALSE))</f>
        <v>#N/A</v>
      </c>
      <c r="B27" s="2" t="e">
        <f>CONCATENATE("Unbaited pitfall trap", CHAR(10), "Serviced 2x per month", CHAR(10), "Plot: ", Plot!B27,CHAR(10), "Disturbance: ", VLOOKUP(Plot!B27, TrapsIntervals!$A$1:$J$193, 10, FALSE))</f>
        <v>#N/A</v>
      </c>
      <c r="C27" s="2" t="e">
        <f>CONCATENATE("Unbaited pitfall trap", CHAR(10), "Serviced 2x per month", CHAR(10), "Plot: ", Plot!C27,CHAR(10), "Disturbance: ", VLOOKUP(Plot!C27, TrapsIntervals!$A$1:$J$193, 10, FALSE))</f>
        <v>#N/A</v>
      </c>
      <c r="D27" s="2" t="e">
        <f>CONCATENATE("Unbaited pitfall trap", CHAR(10), "Serviced 2x per month", CHAR(10), "Plot: ", Plot!D27,CHAR(10), "Disturbance: ", VLOOKUP(Plot!D27, TrapsIntervals!$A$1:$J$193, 10, FALSE))</f>
        <v>#N/A</v>
      </c>
      <c r="E27" s="2" t="e">
        <f>CONCATENATE("Unbaited pitfall trap", CHAR(10), "Serviced 2x per month", CHAR(10), "Plot: ", Plot!E27,CHAR(10), "Disturbance: ", VLOOKUP(Plot!E27, TrapsIntervals!$A$1:$J$193, 10, FALSE))</f>
        <v>#N/A</v>
      </c>
      <c r="F27" s="2" t="e">
        <f>CONCATENATE("Unbaited pitfall trap", CHAR(10), "Serviced 2x per month", CHAR(10), "Plot: ", Plot!F27,CHAR(10), "Disturbance: ", VLOOKUP(Plot!F27, TrapsIntervals!$A$1:$J$193, 10, FALSE))</f>
        <v>#N/A</v>
      </c>
      <c r="G27" s="2" t="e">
        <f>CONCATENATE("Unbaited pitfall trap", CHAR(10), "Serviced 2x per month", CHAR(10), "Plot: ", Plot!G27,CHAR(10), "Disturbance: ", VLOOKUP(Plot!G27, TrapsIntervals!$A$1:$J$193, 10, FALSE))</f>
        <v>#N/A</v>
      </c>
      <c r="H27" s="2" t="e">
        <f>CONCATENATE("Unbaited pitfall trap", CHAR(10), "Serviced 2x per month", CHAR(10), "Plot: ", Plot!H27,CHAR(10), "Disturbance: ", VLOOKUP(Plot!H27, TrapsIntervals!$A$1:$J$193, 10, FALSE))</f>
        <v>#N/A</v>
      </c>
      <c r="I27" s="2" t="e">
        <f>CONCATENATE("Unbaited pitfall trap", CHAR(10), "Serviced 2x per month", CHAR(10), "Plot: ", Plot!I27,CHAR(10), "Disturbance: ", VLOOKUP(Plot!I27, TrapsIntervals!$A$1:$J$193, 10, FALSE))</f>
        <v>#N/A</v>
      </c>
      <c r="J27" s="2" t="e">
        <f>CONCATENATE("Unbaited pitfall trap", CHAR(10), "Serviced 2x per month", CHAR(10), "Plot: ", Plot!J27,CHAR(10), "Disturbance: ", VLOOKUP(Plot!J27, TrapsIntervals!$A$1:$J$193, 10, FALSE))</f>
        <v>#N/A</v>
      </c>
      <c r="K27" s="2" t="e">
        <f>CONCATENATE("Unbaited pitfall trap", CHAR(10), "Serviced 2x per month", CHAR(10), "Plot: ", Plot!K27,CHAR(10), "Disturbance: ", VLOOKUP(Plot!K27, TrapsIntervals!$A$1:$J$193, 10, FALSE))</f>
        <v>#N/A</v>
      </c>
      <c r="L27" s="2" t="e">
        <f>CONCATENATE("Unbaited pitfall trap", CHAR(10), "Serviced 2x per month", CHAR(10), "Plot: ", Plot!L27,CHAR(10), "Disturbance: ", VLOOKUP(Plot!L27, TrapsIntervals!$A$1:$J$193, 10, FALSE))</f>
        <v>#N/A</v>
      </c>
      <c r="M27" s="2" t="e">
        <f>CONCATENATE("Unbaited pitfall trap", CHAR(10), "Serviced 2x per month", CHAR(10), "Plot: ", Plot!M27,CHAR(10), "Disturbance: ", VLOOKUP(Plot!M27, TrapsIntervals!$A$1:$J$193, 10, FALSE))</f>
        <v>#N/A</v>
      </c>
      <c r="N27" s="2" t="e">
        <f>CONCATENATE("Unbaited pitfall trap", CHAR(10), "Serviced 2x per month", CHAR(10), "Plot: ", Plot!N27,CHAR(10), "Disturbance: ", VLOOKUP(Plot!N27, TrapsIntervals!$A$1:$J$193, 10, FALSE))</f>
        <v>#N/A</v>
      </c>
      <c r="O27" s="41" t="e">
        <f>CONCATENATE("Unbaited pitfall trap", CHAR(10), "Serviced 2x per month", CHAR(10), "Plot: ", Plot!O27,CHAR(10), "Disturbance: ", VLOOKUP(Plot!O27, TrapsIntervals!$A$1:$J$193, 10, FALSE))</f>
        <v>#N/A</v>
      </c>
    </row>
    <row r="28" spans="1:15" ht="35" customHeight="1">
      <c r="A28" s="40" t="e">
        <f>CONCATENATE("Unbaited pitfall trap", CHAR(10), "Serviced 2x per month", CHAR(10), "Plot: ", Plot!A28,CHAR(10), "Disturbance: ", VLOOKUP(Plot!A28, TrapsIntervals!$A$1:$J$193, 10, FALSE))</f>
        <v>#N/A</v>
      </c>
      <c r="B28" s="2" t="e">
        <f>CONCATENATE("Unbaited pitfall trap", CHAR(10), "Serviced 2x per month", CHAR(10), "Plot: ", Plot!B28,CHAR(10), "Disturbance: ", VLOOKUP(Plot!B28, TrapsIntervals!$A$1:$J$193, 10, FALSE))</f>
        <v>#N/A</v>
      </c>
      <c r="C28" s="2" t="e">
        <f>CONCATENATE("Unbaited pitfall trap", CHAR(10), "Serviced 2x per month", CHAR(10), "Plot: ", Plot!C28,CHAR(10), "Disturbance: ", VLOOKUP(Plot!C28, TrapsIntervals!$A$1:$J$193, 10, FALSE))</f>
        <v>#N/A</v>
      </c>
      <c r="D28" s="2" t="e">
        <f>CONCATENATE("Unbaited pitfall trap", CHAR(10), "Serviced 2x per month", CHAR(10), "Plot: ", Plot!D28,CHAR(10), "Disturbance: ", VLOOKUP(Plot!D28, TrapsIntervals!$A$1:$J$193, 10, FALSE))</f>
        <v>#N/A</v>
      </c>
      <c r="E28" s="2" t="e">
        <f>CONCATENATE("Unbaited pitfall trap", CHAR(10), "Serviced 2x per month", CHAR(10), "Plot: ", Plot!E28,CHAR(10), "Disturbance: ", VLOOKUP(Plot!E28, TrapsIntervals!$A$1:$J$193, 10, FALSE))</f>
        <v>#N/A</v>
      </c>
      <c r="F28" s="2" t="e">
        <f>CONCATENATE("Unbaited pitfall trap", CHAR(10), "Serviced 2x per month", CHAR(10), "Plot: ", Plot!F28,CHAR(10), "Disturbance: ", VLOOKUP(Plot!F28, TrapsIntervals!$A$1:$J$193, 10, FALSE))</f>
        <v>#N/A</v>
      </c>
      <c r="G28" s="2" t="e">
        <f>CONCATENATE("Unbaited pitfall trap", CHAR(10), "Serviced 2x per month", CHAR(10), "Plot: ", Plot!G28,CHAR(10), "Disturbance: ", VLOOKUP(Plot!G28, TrapsIntervals!$A$1:$J$193, 10, FALSE))</f>
        <v>#N/A</v>
      </c>
      <c r="H28" s="2" t="e">
        <f>CONCATENATE("Unbaited pitfall trap", CHAR(10), "Serviced 2x per month", CHAR(10), "Plot: ", Plot!H28,CHAR(10), "Disturbance: ", VLOOKUP(Plot!H28, TrapsIntervals!$A$1:$J$193, 10, FALSE))</f>
        <v>#N/A</v>
      </c>
      <c r="I28" s="2" t="e">
        <f>CONCATENATE("Unbaited pitfall trap", CHAR(10), "Serviced 2x per month", CHAR(10), "Plot: ", Plot!I28,CHAR(10), "Disturbance: ", VLOOKUP(Plot!I28, TrapsIntervals!$A$1:$J$193, 10, FALSE))</f>
        <v>#N/A</v>
      </c>
      <c r="J28" s="2" t="e">
        <f>CONCATENATE("Unbaited pitfall trap", CHAR(10), "Serviced 2x per month", CHAR(10), "Plot: ", Plot!J28,CHAR(10), "Disturbance: ", VLOOKUP(Plot!J28, TrapsIntervals!$A$1:$J$193, 10, FALSE))</f>
        <v>#N/A</v>
      </c>
      <c r="K28" s="2" t="e">
        <f>CONCATENATE("Unbaited pitfall trap", CHAR(10), "Serviced 2x per month", CHAR(10), "Plot: ", Plot!K28,CHAR(10), "Disturbance: ", VLOOKUP(Plot!K28, TrapsIntervals!$A$1:$J$193, 10, FALSE))</f>
        <v>#N/A</v>
      </c>
      <c r="L28" s="2" t="e">
        <f>CONCATENATE("Unbaited pitfall trap", CHAR(10), "Serviced 2x per month", CHAR(10), "Plot: ", Plot!L28,CHAR(10), "Disturbance: ", VLOOKUP(Plot!L28, TrapsIntervals!$A$1:$J$193, 10, FALSE))</f>
        <v>#N/A</v>
      </c>
      <c r="M28" s="2" t="e">
        <f>CONCATENATE("Unbaited pitfall trap", CHAR(10), "Serviced 2x per month", CHAR(10), "Plot: ", Plot!M28,CHAR(10), "Disturbance: ", VLOOKUP(Plot!M28, TrapsIntervals!$A$1:$J$193, 10, FALSE))</f>
        <v>#N/A</v>
      </c>
      <c r="N28" s="2" t="e">
        <f>CONCATENATE("Unbaited pitfall trap", CHAR(10), "Serviced 2x per month", CHAR(10), "Plot: ", Plot!N28,CHAR(10), "Disturbance: ", VLOOKUP(Plot!N28, TrapsIntervals!$A$1:$J$193, 10, FALSE))</f>
        <v>#N/A</v>
      </c>
      <c r="O28" s="41" t="e">
        <f>CONCATENATE("Unbaited pitfall trap", CHAR(10), "Serviced 2x per month", CHAR(10), "Plot: ", Plot!O28,CHAR(10), "Disturbance: ", VLOOKUP(Plot!O28, TrapsIntervals!$A$1:$J$193, 10, FALSE))</f>
        <v>#N/A</v>
      </c>
    </row>
    <row r="29" spans="1:15" ht="35" customHeight="1">
      <c r="A29" s="40" t="e">
        <f>CONCATENATE("Unbaited pitfall trap", CHAR(10), "Serviced 2x per month", CHAR(10), "Plot: ", Plot!A29,CHAR(10), "Disturbance: ", VLOOKUP(Plot!A29, TrapsIntervals!$A$1:$J$193, 10, FALSE))</f>
        <v>#N/A</v>
      </c>
      <c r="B29" s="2" t="e">
        <f>CONCATENATE("Unbaited pitfall trap", CHAR(10), "Serviced 2x per month", CHAR(10), "Plot: ", Plot!B29,CHAR(10), "Disturbance: ", VLOOKUP(Plot!B29, TrapsIntervals!$A$1:$J$193, 10, FALSE))</f>
        <v>#N/A</v>
      </c>
      <c r="C29" s="2" t="e">
        <f>CONCATENATE("Unbaited pitfall trap", CHAR(10), "Serviced 2x per month", CHAR(10), "Plot: ", Plot!C29,CHAR(10), "Disturbance: ", VLOOKUP(Plot!C29, TrapsIntervals!$A$1:$J$193, 10, FALSE))</f>
        <v>#N/A</v>
      </c>
      <c r="D29" s="2" t="e">
        <f>CONCATENATE("Unbaited pitfall trap", CHAR(10), "Serviced 2x per month", CHAR(10), "Plot: ", Plot!D29,CHAR(10), "Disturbance: ", VLOOKUP(Plot!D29, TrapsIntervals!$A$1:$J$193, 10, FALSE))</f>
        <v>#N/A</v>
      </c>
      <c r="E29" s="2" t="e">
        <f>CONCATENATE("Unbaited pitfall trap", CHAR(10), "Serviced 2x per month", CHAR(10), "Plot: ", Plot!E29,CHAR(10), "Disturbance: ", VLOOKUP(Plot!E29, TrapsIntervals!$A$1:$J$193, 10, FALSE))</f>
        <v>#N/A</v>
      </c>
      <c r="F29" s="2" t="e">
        <f>CONCATENATE("Unbaited pitfall trap", CHAR(10), "Serviced 2x per month", CHAR(10), "Plot: ", Plot!F29,CHAR(10), "Disturbance: ", VLOOKUP(Plot!F29, TrapsIntervals!$A$1:$J$193, 10, FALSE))</f>
        <v>#N/A</v>
      </c>
      <c r="G29" s="2" t="e">
        <f>CONCATENATE("Unbaited pitfall trap", CHAR(10), "Serviced 2x per month", CHAR(10), "Plot: ", Plot!G29,CHAR(10), "Disturbance: ", VLOOKUP(Plot!G29, TrapsIntervals!$A$1:$J$193, 10, FALSE))</f>
        <v>#N/A</v>
      </c>
      <c r="H29" s="2" t="e">
        <f>CONCATENATE("Unbaited pitfall trap", CHAR(10), "Serviced 2x per month", CHAR(10), "Plot: ", Plot!H29,CHAR(10), "Disturbance: ", VLOOKUP(Plot!H29, TrapsIntervals!$A$1:$J$193, 10, FALSE))</f>
        <v>#N/A</v>
      </c>
      <c r="I29" s="2" t="e">
        <f>CONCATENATE("Unbaited pitfall trap", CHAR(10), "Serviced 2x per month", CHAR(10), "Plot: ", Plot!I29,CHAR(10), "Disturbance: ", VLOOKUP(Plot!I29, TrapsIntervals!$A$1:$J$193, 10, FALSE))</f>
        <v>#N/A</v>
      </c>
      <c r="J29" s="2" t="e">
        <f>CONCATENATE("Unbaited pitfall trap", CHAR(10), "Serviced 2x per month", CHAR(10), "Plot: ", Plot!J29,CHAR(10), "Disturbance: ", VLOOKUP(Plot!J29, TrapsIntervals!$A$1:$J$193, 10, FALSE))</f>
        <v>#N/A</v>
      </c>
      <c r="K29" s="2" t="e">
        <f>CONCATENATE("Unbaited pitfall trap", CHAR(10), "Serviced 2x per month", CHAR(10), "Plot: ", Plot!K29,CHAR(10), "Disturbance: ", VLOOKUP(Plot!K29, TrapsIntervals!$A$1:$J$193, 10, FALSE))</f>
        <v>#N/A</v>
      </c>
      <c r="L29" s="2" t="e">
        <f>CONCATENATE("Unbaited pitfall trap", CHAR(10), "Serviced 2x per month", CHAR(10), "Plot: ", Plot!L29,CHAR(10), "Disturbance: ", VLOOKUP(Plot!L29, TrapsIntervals!$A$1:$J$193, 10, FALSE))</f>
        <v>#N/A</v>
      </c>
      <c r="M29" s="2" t="e">
        <f>CONCATENATE("Unbaited pitfall trap", CHAR(10), "Serviced 2x per month", CHAR(10), "Plot: ", Plot!M29,CHAR(10), "Disturbance: ", VLOOKUP(Plot!M29, TrapsIntervals!$A$1:$J$193, 10, FALSE))</f>
        <v>#N/A</v>
      </c>
      <c r="N29" s="2" t="e">
        <f>CONCATENATE("Unbaited pitfall trap", CHAR(10), "Serviced 2x per month", CHAR(10), "Plot: ", Plot!N29,CHAR(10), "Disturbance: ", VLOOKUP(Plot!N29, TrapsIntervals!$A$1:$J$193, 10, FALSE))</f>
        <v>#N/A</v>
      </c>
      <c r="O29" s="41" t="e">
        <f>CONCATENATE("Unbaited pitfall trap", CHAR(10), "Serviced 2x per month", CHAR(10), "Plot: ", Plot!O29,CHAR(10), "Disturbance: ", VLOOKUP(Plot!O29, TrapsIntervals!$A$1:$J$193, 10, FALSE))</f>
        <v>#N/A</v>
      </c>
    </row>
    <row r="30" spans="1:15" ht="35" customHeight="1">
      <c r="A30" s="40" t="e">
        <f>CONCATENATE("Unbaited pitfall trap", CHAR(10), "Serviced 2x per month", CHAR(10), "Plot: ", Plot!A30,CHAR(10), "Disturbance: ", VLOOKUP(Plot!A30, TrapsIntervals!$A$1:$J$193, 10, FALSE))</f>
        <v>#N/A</v>
      </c>
      <c r="B30" s="2" t="e">
        <f>CONCATENATE("Unbaited pitfall trap", CHAR(10), "Serviced 2x per month", CHAR(10), "Plot: ", Plot!B30,CHAR(10), "Disturbance: ", VLOOKUP(Plot!B30, TrapsIntervals!$A$1:$J$193, 10, FALSE))</f>
        <v>#N/A</v>
      </c>
      <c r="C30" s="2" t="e">
        <f>CONCATENATE("Unbaited pitfall trap", CHAR(10), "Serviced 2x per month", CHAR(10), "Plot: ", Plot!C30,CHAR(10), "Disturbance: ", VLOOKUP(Plot!C30, TrapsIntervals!$A$1:$J$193, 10, FALSE))</f>
        <v>#N/A</v>
      </c>
      <c r="D30" s="2" t="e">
        <f>CONCATENATE("Unbaited pitfall trap", CHAR(10), "Serviced 2x per month", CHAR(10), "Plot: ", Plot!D30,CHAR(10), "Disturbance: ", VLOOKUP(Plot!D30, TrapsIntervals!$A$1:$J$193, 10, FALSE))</f>
        <v>#N/A</v>
      </c>
      <c r="E30" s="2" t="e">
        <f>CONCATENATE("Unbaited pitfall trap", CHAR(10), "Serviced 2x per month", CHAR(10), "Plot: ", Plot!E30,CHAR(10), "Disturbance: ", VLOOKUP(Plot!E30, TrapsIntervals!$A$1:$J$193, 10, FALSE))</f>
        <v>#N/A</v>
      </c>
      <c r="F30" s="2" t="e">
        <f>CONCATENATE("Unbaited pitfall trap", CHAR(10), "Serviced 2x per month", CHAR(10), "Plot: ", Plot!F30,CHAR(10), "Disturbance: ", VLOOKUP(Plot!F30, TrapsIntervals!$A$1:$J$193, 10, FALSE))</f>
        <v>#N/A</v>
      </c>
      <c r="G30" s="2" t="e">
        <f>CONCATENATE("Unbaited pitfall trap", CHAR(10), "Serviced 2x per month", CHAR(10), "Plot: ", Plot!G30,CHAR(10), "Disturbance: ", VLOOKUP(Plot!G30, TrapsIntervals!$A$1:$J$193, 10, FALSE))</f>
        <v>#N/A</v>
      </c>
      <c r="H30" s="2" t="e">
        <f>CONCATENATE("Unbaited pitfall trap", CHAR(10), "Serviced 2x per month", CHAR(10), "Plot: ", Plot!H30,CHAR(10), "Disturbance: ", VLOOKUP(Plot!H30, TrapsIntervals!$A$1:$J$193, 10, FALSE))</f>
        <v>#N/A</v>
      </c>
      <c r="I30" s="2" t="e">
        <f>CONCATENATE("Unbaited pitfall trap", CHAR(10), "Serviced 2x per month", CHAR(10), "Plot: ", Plot!I30,CHAR(10), "Disturbance: ", VLOOKUP(Plot!I30, TrapsIntervals!$A$1:$J$193, 10, FALSE))</f>
        <v>#N/A</v>
      </c>
      <c r="J30" s="2" t="e">
        <f>CONCATENATE("Unbaited pitfall trap", CHAR(10), "Serviced 2x per month", CHAR(10), "Plot: ", Plot!J30,CHAR(10), "Disturbance: ", VLOOKUP(Plot!J30, TrapsIntervals!$A$1:$J$193, 10, FALSE))</f>
        <v>#N/A</v>
      </c>
      <c r="K30" s="2" t="e">
        <f>CONCATENATE("Unbaited pitfall trap", CHAR(10), "Serviced 2x per month", CHAR(10), "Plot: ", Plot!K30,CHAR(10), "Disturbance: ", VLOOKUP(Plot!K30, TrapsIntervals!$A$1:$J$193, 10, FALSE))</f>
        <v>#N/A</v>
      </c>
      <c r="L30" s="2" t="e">
        <f>CONCATENATE("Unbaited pitfall trap", CHAR(10), "Serviced 2x per month", CHAR(10), "Plot: ", Plot!L30,CHAR(10), "Disturbance: ", VLOOKUP(Plot!L30, TrapsIntervals!$A$1:$J$193, 10, FALSE))</f>
        <v>#N/A</v>
      </c>
      <c r="M30" s="2" t="e">
        <f>CONCATENATE("Unbaited pitfall trap", CHAR(10), "Serviced 2x per month", CHAR(10), "Plot: ", Plot!M30,CHAR(10), "Disturbance: ", VLOOKUP(Plot!M30, TrapsIntervals!$A$1:$J$193, 10, FALSE))</f>
        <v>#N/A</v>
      </c>
      <c r="N30" s="2" t="e">
        <f>CONCATENATE("Unbaited pitfall trap", CHAR(10), "Serviced 2x per month", CHAR(10), "Plot: ", Plot!N30,CHAR(10), "Disturbance: ", VLOOKUP(Plot!N30, TrapsIntervals!$A$1:$J$193, 10, FALSE))</f>
        <v>#N/A</v>
      </c>
      <c r="O30" s="41" t="e">
        <f>CONCATENATE("Unbaited pitfall trap", CHAR(10), "Serviced 2x per month", CHAR(10), "Plot: ", Plot!O30,CHAR(10), "Disturbance: ", VLOOKUP(Plot!O30, TrapsIntervals!$A$1:$J$193, 10, FALSE))</f>
        <v>#N/A</v>
      </c>
    </row>
    <row r="31" spans="1:15" ht="35" customHeight="1" thickBot="1">
      <c r="A31" s="42" t="e">
        <f>CONCATENATE("Unbaited pitfall trap", CHAR(10), "Serviced 2x per month", CHAR(10), "Plot: ", Plot!A31,CHAR(10), "Disturbance: ", VLOOKUP(Plot!A31, TrapsIntervals!$A$1:$J$193, 10, FALSE))</f>
        <v>#N/A</v>
      </c>
      <c r="B31" s="43" t="e">
        <f>CONCATENATE("Unbaited pitfall trap", CHAR(10), "Serviced 2x per month", CHAR(10), "Plot: ", Plot!B31,CHAR(10), "Disturbance: ", VLOOKUP(Plot!B31, TrapsIntervals!$A$1:$J$193, 10, FALSE))</f>
        <v>#N/A</v>
      </c>
      <c r="C31" s="43" t="e">
        <f>CONCATENATE("Unbaited pitfall trap", CHAR(10), "Serviced 2x per month", CHAR(10), "Plot: ", Plot!C31,CHAR(10), "Disturbance: ", VLOOKUP(Plot!C31, TrapsIntervals!$A$1:$J$193, 10, FALSE))</f>
        <v>#N/A</v>
      </c>
      <c r="D31" s="43" t="e">
        <f>CONCATENATE("Unbaited pitfall trap", CHAR(10), "Serviced 2x per month", CHAR(10), "Plot: ", Plot!D31,CHAR(10), "Disturbance: ", VLOOKUP(Plot!D31, TrapsIntervals!$A$1:$J$193, 10, FALSE))</f>
        <v>#N/A</v>
      </c>
      <c r="E31" s="43" t="e">
        <f>CONCATENATE("Unbaited pitfall trap", CHAR(10), "Serviced 2x per month", CHAR(10), "Plot: ", Plot!E31,CHAR(10), "Disturbance: ", VLOOKUP(Plot!E31, TrapsIntervals!$A$1:$J$193, 10, FALSE))</f>
        <v>#N/A</v>
      </c>
      <c r="F31" s="43" t="e">
        <f>CONCATENATE("Unbaited pitfall trap", CHAR(10), "Serviced 2x per month", CHAR(10), "Plot: ", Plot!F31,CHAR(10), "Disturbance: ", VLOOKUP(Plot!F31, TrapsIntervals!$A$1:$J$193, 10, FALSE))</f>
        <v>#N/A</v>
      </c>
      <c r="G31" s="43" t="e">
        <f>CONCATENATE("Unbaited pitfall trap", CHAR(10), "Serviced 2x per month", CHAR(10), "Plot: ", Plot!G31,CHAR(10), "Disturbance: ", VLOOKUP(Plot!G31, TrapsIntervals!$A$1:$J$193, 10, FALSE))</f>
        <v>#N/A</v>
      </c>
      <c r="H31" s="43" t="e">
        <f>CONCATENATE("Unbaited pitfall trap", CHAR(10), "Serviced 2x per month", CHAR(10), "Plot: ", Plot!H31,CHAR(10), "Disturbance: ", VLOOKUP(Plot!H31, TrapsIntervals!$A$1:$J$193, 10, FALSE))</f>
        <v>#N/A</v>
      </c>
      <c r="I31" s="43" t="e">
        <f>CONCATENATE("Unbaited pitfall trap", CHAR(10), "Serviced 2x per month", CHAR(10), "Plot: ", Plot!I31,CHAR(10), "Disturbance: ", VLOOKUP(Plot!I31, TrapsIntervals!$A$1:$J$193, 10, FALSE))</f>
        <v>#N/A</v>
      </c>
      <c r="J31" s="43" t="e">
        <f>CONCATENATE("Unbaited pitfall trap", CHAR(10), "Serviced 2x per month", CHAR(10), "Plot: ", Plot!J31,CHAR(10), "Disturbance: ", VLOOKUP(Plot!J31, TrapsIntervals!$A$1:$J$193, 10, FALSE))</f>
        <v>#N/A</v>
      </c>
      <c r="K31" s="43" t="e">
        <f>CONCATENATE("Unbaited pitfall trap", CHAR(10), "Serviced 2x per month", CHAR(10), "Plot: ", Plot!K31,CHAR(10), "Disturbance: ", VLOOKUP(Plot!K31, TrapsIntervals!$A$1:$J$193, 10, FALSE))</f>
        <v>#N/A</v>
      </c>
      <c r="L31" s="43" t="e">
        <f>CONCATENATE("Unbaited pitfall trap", CHAR(10), "Serviced 2x per month", CHAR(10), "Plot: ", Plot!L31,CHAR(10), "Disturbance: ", VLOOKUP(Plot!L31, TrapsIntervals!$A$1:$J$193, 10, FALSE))</f>
        <v>#N/A</v>
      </c>
      <c r="M31" s="43" t="e">
        <f>CONCATENATE("Unbaited pitfall trap", CHAR(10), "Serviced 2x per month", CHAR(10), "Plot: ", Plot!M31,CHAR(10), "Disturbance: ", VLOOKUP(Plot!M31, TrapsIntervals!$A$1:$J$193, 10, FALSE))</f>
        <v>#N/A</v>
      </c>
      <c r="N31" s="43" t="e">
        <f>CONCATENATE("Unbaited pitfall trap", CHAR(10), "Serviced 2x per month", CHAR(10), "Plot: ", Plot!N31,CHAR(10), "Disturbance: ", VLOOKUP(Plot!N31, TrapsIntervals!$A$1:$J$193, 10, FALSE))</f>
        <v>#N/A</v>
      </c>
      <c r="O31" s="44" t="e">
        <f>CONCATENATE("Unbaited pitfall trap", CHAR(10), "Serviced 2x per month", CHAR(10), "Plot: ", Plot!O31,CHAR(10), "Disturbance: ", VLOOKUP(Plot!O31, TrapsIntervals!$A$1:$J$193, 10, FALSE))</f>
        <v>#N/A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05F0-D894-44DE-A637-84885802C11C}">
  <sheetPr>
    <tabColor theme="6" tint="0.79998168889431442"/>
  </sheetPr>
  <dimension ref="A1:O38"/>
  <sheetViews>
    <sheetView zoomScale="120" zoomScaleNormal="120" zoomScalePageLayoutView="110" workbookViewId="0">
      <selection activeCell="A2" sqref="A2"/>
    </sheetView>
  </sheetViews>
  <sheetFormatPr defaultColWidth="8.6328125" defaultRowHeight="5.5"/>
  <cols>
    <col min="1" max="15" width="15.6328125" style="23" customWidth="1"/>
    <col min="16" max="16" width="8.90625" style="23" customWidth="1"/>
    <col min="17" max="34" width="6.36328125" style="23" customWidth="1"/>
    <col min="35" max="16384" width="8.6328125" style="23"/>
  </cols>
  <sheetData>
    <row r="1" spans="1:15" ht="35" customHeight="1">
      <c r="A1" s="1" t="str">
        <f>CONCATENATE(Species!A1, " ", Sex!A1, CHAR(10), Determiner!A1)</f>
        <v>Sphaeroderus 
canadensis  ♂1
det. A.Tayal 2024</v>
      </c>
      <c r="B1" s="38" t="str">
        <f>CONCATENATE(Species!B1, " ", Sex!B1, CHAR(10), Determiner!B1)</f>
        <v>Sphaeroderus 
canadensis  ♂2
det. A.Tayal 2024</v>
      </c>
      <c r="C1" s="38" t="str">
        <f>CONCATENATE(Species!C1, " ", Sex!C1, CHAR(10), Determiner!C1)</f>
        <v xml:space="preserve">  ♂3
det. A.Tayal 2024</v>
      </c>
      <c r="D1" s="38" t="str">
        <f>CONCATENATE(Species!D1, " ", Sex!D1, CHAR(10), Determiner!D1)</f>
        <v>Pterostichus 
rostratus 
(Newman, 1838)  ♂1
det. A.Tayal 2024</v>
      </c>
      <c r="E1" s="38" t="str">
        <f>CONCATENATE(Species!E1, " ", Sex!E1, CHAR(10), Determiner!E1)</f>
        <v>Pterostichus 
rostratus 
(Newman, 1838)  ♂2
det. A.Tayal 2024</v>
      </c>
      <c r="F1" s="38" t="str">
        <f>CONCATENATE(Species!F1, " ", Sex!F1, CHAR(10), Determiner!F1)</f>
        <v>Pterostichus 
rostratus 
(Newman, 1838)  ♂3
det. A.Tayal 2024</v>
      </c>
      <c r="G1" s="38" t="str">
        <f>CONCATENATE(Species!G1, " ", Sex!G1, CHAR(10), Determiner!G1)</f>
        <v>Pterostichus 
tristis 
(Dejean, 1828)  ♂1
det. A.Tayal 2024</v>
      </c>
      <c r="H1" s="38" t="str">
        <f>CONCATENATE(Species!H1, " ", Sex!H1, CHAR(10), Determiner!H1)</f>
        <v>Pterostichus 
tristis 
(Dejean, 1828)  ♂2
det. A.Tayal 2024</v>
      </c>
      <c r="I1" s="38" t="str">
        <f>CONCATENATE(Species!I1, " ", Sex!I1, CHAR(10), Determiner!I1)</f>
        <v>Pterostichus 
tristis 
(Dejean, 1828)  ♂3
det. A.Tayal 2024</v>
      </c>
      <c r="J1" s="38" t="str">
        <f>CONCATENATE(Species!J1, " ", Sex!J1, CHAR(10), Determiner!J1)</f>
        <v>Cymindis 
platicollis 
(Say, 1823) Unk.sex1
det. A.Tayal 2024</v>
      </c>
      <c r="K1" s="38" t="str">
        <f>CONCATENATE(Species!K1, " ", Sex!K1, CHAR(10), Determiner!K1)</f>
        <v xml:space="preserve"> 
det. A.Tayal 2024</v>
      </c>
      <c r="L1" s="38" t="str">
        <f>CONCATENATE(Species!L1, " ", Sex!L1, CHAR(10), Determiner!L1)</f>
        <v xml:space="preserve"> 
det. A.Tayal 2024</v>
      </c>
      <c r="M1" s="38" t="str">
        <f>CONCATENATE(Species!M1, " ", Sex!M1, CHAR(10), Determiner!M1)</f>
        <v xml:space="preserve"> 
det. A.Tayal 2024</v>
      </c>
      <c r="N1" s="38" t="str">
        <f>CONCATENATE(Species!N1, " ", Sex!N1, CHAR(10), Determiner!N1)</f>
        <v xml:space="preserve"> 
det. A.Tayal 2024</v>
      </c>
      <c r="O1" s="39" t="str">
        <f>CONCATENATE(Species!O1, " ", Sex!O1, CHAR(10), Determiner!O1)</f>
        <v xml:space="preserve"> 
det. A.Tayal 2024</v>
      </c>
    </row>
    <row r="2" spans="1:15" ht="35" customHeight="1">
      <c r="A2" s="40" t="str">
        <f>CONCATENATE(Species!A2, " ", Sex!A2, CHAR(10), Determiner!A2)</f>
        <v>Sphaeroderus 
canadensis  ♀1
det. A.Tayal 2024</v>
      </c>
      <c r="B2" s="2" t="str">
        <f>CONCATENATE(Species!B2, " ", Sex!B2, CHAR(10), Determiner!B2)</f>
        <v>Sphaeroderus 
canadensis   ♀2
det. A.Tayal 2024</v>
      </c>
      <c r="C2" s="2" t="str">
        <f>CONCATENATE(Species!C2, " ", Sex!C2, CHAR(10), Determiner!C2)</f>
        <v>Sphaeroderus 
canadensis   ♀3
det. A.Tayal 2024</v>
      </c>
      <c r="D2" s="2" t="str">
        <f>CONCATENATE(Species!D2, " ", Sex!D2, CHAR(10), Determiner!D2)</f>
        <v>Pterostichus 
rostratus 
(Newman, 1838)  ♀1
det. A.Tayal 2024</v>
      </c>
      <c r="E2" s="2" t="str">
        <f>CONCATENATE(Species!E2, " ", Sex!E2, CHAR(10), Determiner!E2)</f>
        <v>Pterostichus 
rostratus 
(Newman, 1838)   ♀2
det. A.Tayal 2024</v>
      </c>
      <c r="F2" s="2" t="str">
        <f>CONCATENATE(Species!F2, " ", Sex!F2, CHAR(10), Determiner!F2)</f>
        <v>Pterostichus 
rostratus 
(Newman, 1838)   ♀3
det. A.Tayal 2024</v>
      </c>
      <c r="G2" s="2" t="str">
        <f>CONCATENATE(Species!G2, " ", Sex!G2, CHAR(10), Determiner!G2)</f>
        <v>Pterostichus 
tristis 
(Dejean, 1828)  ♀1
det. A.Tayal 2024</v>
      </c>
      <c r="H2" s="2" t="str">
        <f>CONCATENATE(Species!H2, " ", Sex!H2, CHAR(10), Determiner!H2)</f>
        <v>Pterostichus 
tristis 
(Dejean, 1828)   ♀2
det. A.Tayal 2024</v>
      </c>
      <c r="I2" s="2" t="str">
        <f>CONCATENATE(Species!I2, " ", Sex!I2, CHAR(10), Determiner!I2)</f>
        <v>Pterostichus 
tristis 
(Dejean, 1828)   ♀3
det. A.Tayal 2024</v>
      </c>
      <c r="J2" s="2" t="str">
        <f>CONCATENATE(Species!J2, " ", Sex!J2, CHAR(10), Determiner!J2)</f>
        <v>Anisodactylus 
harrisii 
LeConte, 1863  ♀1
det. A.Tayal 2024</v>
      </c>
      <c r="K2" s="2" t="str">
        <f>CONCATENATE(Species!K2, " ", Sex!K2, CHAR(10), Determiner!K2)</f>
        <v xml:space="preserve"> 
det. A.Tayal 2024</v>
      </c>
      <c r="L2" s="2" t="str">
        <f>CONCATENATE(Species!L2, " ", Sex!L2, CHAR(10), Determiner!L2)</f>
        <v xml:space="preserve"> 
det. A.Tayal 2024</v>
      </c>
      <c r="M2" s="2" t="str">
        <f>CONCATENATE(Species!M2, " ", Sex!M2, CHAR(10), Determiner!M2)</f>
        <v xml:space="preserve"> 
det. A.Tayal 2024</v>
      </c>
      <c r="N2" s="2" t="str">
        <f>CONCATENATE(Species!N2, " ", Sex!N2, CHAR(10), Determiner!N2)</f>
        <v xml:space="preserve"> 
det. A.Tayal 2024</v>
      </c>
      <c r="O2" s="41" t="str">
        <f>CONCATENATE(Species!O2, " ", Sex!O2, CHAR(10), Determiner!O2)</f>
        <v xml:space="preserve"> 
det. A.Tayal 2024</v>
      </c>
    </row>
    <row r="3" spans="1:15" ht="35" customHeight="1">
      <c r="A3" s="40" t="str">
        <f>CONCATENATE(Species!A3, " ", Sex!A3, CHAR(10), Determiner!A3)</f>
        <v>Chlaenius 
emarginatus 
Say, 1823  ♂1
det. A.Tayal 2024</v>
      </c>
      <c r="B3" s="2" t="str">
        <f>CONCATENATE(Species!B3, " ", Sex!B3, CHAR(10), Determiner!B3)</f>
        <v>Chlaenius 
emarginatus 
Say, 1823  ♂2
det. A.Tayal 2024</v>
      </c>
      <c r="C3" s="2" t="str">
        <f>CONCATENATE(Species!C3, " ", Sex!C3, CHAR(10), Determiner!C3)</f>
        <v>Chlaenius 
emarginatus 
Say, 1823  ♂3
det. A.Tayal 2024</v>
      </c>
      <c r="D3" s="2" t="str">
        <f>CONCATENATE(Species!D3, " ", Sex!D3, CHAR(10), Determiner!D3)</f>
        <v>Pterostichus 
sayanus 
Csiki, 1930  ♂1
det. A.Tayal 2024</v>
      </c>
      <c r="E3" s="2" t="str">
        <f>CONCATENATE(Species!E3, " ", Sex!E3, CHAR(10), Determiner!E3)</f>
        <v xml:space="preserve">  ♂2
det. A.Tayal 2024</v>
      </c>
      <c r="F3" s="2" t="str">
        <f>CONCATENATE(Species!F3, " ", Sex!F3, CHAR(10), Determiner!F3)</f>
        <v xml:space="preserve">  ♂3
det. A.Tayal 2024</v>
      </c>
      <c r="G3" s="2" t="str">
        <f>CONCATENATE(Species!G3, " ", Sex!G3, CHAR(10), Determiner!G3)</f>
        <v>Pterostichus 
adoxus 
(Say, 1823)  ♂1
det. A.Tayal 2024</v>
      </c>
      <c r="H3" s="2" t="str">
        <f>CONCATENATE(Species!H3, " ", Sex!H3, CHAR(10), Determiner!H3)</f>
        <v>Pterostichus 
adoxus 
(Say, 1823)  ♂2
det. A.Tayal 2024</v>
      </c>
      <c r="I3" s="2" t="str">
        <f>CONCATENATE(Species!I3, " ", Sex!I3, CHAR(10), Determiner!I3)</f>
        <v>Pterostichus 
adoxus 
(Say, 1823)  ♂3
det. A.Tayal 2024</v>
      </c>
      <c r="J3" s="2" t="str">
        <f>CONCATENATE(Species!J3, " ", Sex!J3, CHAR(10), Determiner!J3)</f>
        <v>Pterostichus 
hamiltoni 
Horn, 1880  ♂1
det. A.Tayal 2024</v>
      </c>
      <c r="K3" s="2" t="str">
        <f>CONCATENATE(Species!K3, " ", Sex!K3, CHAR(10), Determiner!K3)</f>
        <v xml:space="preserve"> 
det. A.Tayal 2024</v>
      </c>
      <c r="L3" s="2" t="str">
        <f>CONCATENATE(Species!L3, " ", Sex!L3, CHAR(10), Determiner!L3)</f>
        <v xml:space="preserve"> 
det. A.Tayal 2024</v>
      </c>
      <c r="M3" s="2" t="str">
        <f>CONCATENATE(Species!M3, " ", Sex!M3, CHAR(10), Determiner!M3)</f>
        <v xml:space="preserve"> 
det. A.Tayal 2024</v>
      </c>
      <c r="N3" s="2" t="str">
        <f>CONCATENATE(Species!N3, " ", Sex!N3, CHAR(10), Determiner!N3)</f>
        <v xml:space="preserve"> 
det. A.Tayal 2024</v>
      </c>
      <c r="O3" s="41" t="str">
        <f>CONCATENATE(Species!O3, " ", Sex!O3, CHAR(10), Determiner!O3)</f>
        <v xml:space="preserve"> 
det. A.Tayal 2024</v>
      </c>
    </row>
    <row r="4" spans="1:15" ht="35" customHeight="1">
      <c r="A4" s="40" t="str">
        <f>CONCATENATE(Species!A4, " ", Sex!A4, CHAR(10), Determiner!A4)</f>
        <v>Chlaenius 
emarginatus 
Say, 1823  ♀1
det. A.Tayal 2024</v>
      </c>
      <c r="B4" s="2" t="str">
        <f>CONCATENATE(Species!B4, " ", Sex!B4, CHAR(10), Determiner!B4)</f>
        <v>Chlaenius 
emarginatus 
Say, 1823   ♀2
det. A.Tayal 2024</v>
      </c>
      <c r="C4" s="2" t="str">
        <f>CONCATENATE(Species!C4, " ", Sex!C4, CHAR(10), Determiner!C4)</f>
        <v>Chlaenius 
emarginatus 
Say, 1823   ♀3
det. A.Tayal 2024</v>
      </c>
      <c r="D4" s="2" t="str">
        <f>CONCATENATE(Species!D4, " ", Sex!D4, CHAR(10), Determiner!D4)</f>
        <v>Pterostichus 
sayanus 
Csiki, 1930  ♀1
det. A.Tayal 2024</v>
      </c>
      <c r="E4" s="2" t="str">
        <f>CONCATENATE(Species!E4, " ", Sex!E4, CHAR(10), Determiner!E4)</f>
        <v xml:space="preserve">   ♀2
det. A.Tayal 2024</v>
      </c>
      <c r="F4" s="2" t="str">
        <f>CONCATENATE(Species!F4, " ", Sex!F4, CHAR(10), Determiner!F4)</f>
        <v xml:space="preserve">   ♀3
det. A.Tayal 2024</v>
      </c>
      <c r="G4" s="2" t="str">
        <f>CONCATENATE(Species!G4, " ", Sex!G4, CHAR(10), Determiner!G4)</f>
        <v>Pterostichus 
adoxus 
(Say, 1823)  ♀1
det. A.Tayal 2024</v>
      </c>
      <c r="H4" s="2" t="str">
        <f>CONCATENATE(Species!H4, " ", Sex!H4, CHAR(10), Determiner!H4)</f>
        <v>Pterostichus 
adoxus 
(Say, 1823)   ♀2
det. A.Tayal 2024</v>
      </c>
      <c r="I4" s="2" t="str">
        <f>CONCATENATE(Species!I4, " ", Sex!I4, CHAR(10), Determiner!I4)</f>
        <v>Pterostichus 
adoxus 
(Say, 1823)   ♀3
det. A.Tayal 2024</v>
      </c>
      <c r="J4" s="2" t="str">
        <f>CONCATENATE(Species!J4, " ", Sex!J4, CHAR(10), Determiner!J4)</f>
        <v>Lophoglossus 
scrutator 
LeConte, 1846)  ♂1
det. A.Tayal 2024</v>
      </c>
      <c r="K4" s="2" t="str">
        <f>CONCATENATE(Species!K4, " ", Sex!K4, CHAR(10), Determiner!K4)</f>
        <v xml:space="preserve"> 
det. A.Tayal 2024</v>
      </c>
      <c r="L4" s="2" t="str">
        <f>CONCATENATE(Species!L4, " ", Sex!L4, CHAR(10), Determiner!L4)</f>
        <v xml:space="preserve"> 
det. A.Tayal 2024</v>
      </c>
      <c r="M4" s="2" t="str">
        <f>CONCATENATE(Species!M4, " ", Sex!M4, CHAR(10), Determiner!M4)</f>
        <v xml:space="preserve"> 
det. A.Tayal 2024</v>
      </c>
      <c r="N4" s="2" t="str">
        <f>CONCATENATE(Species!N4, " ", Sex!N4, CHAR(10), Determiner!N4)</f>
        <v xml:space="preserve"> 
det. A.Tayal 2024</v>
      </c>
      <c r="O4" s="41" t="str">
        <f>CONCATENATE(Species!O4, " ", Sex!O4, CHAR(10), Determiner!O4)</f>
        <v xml:space="preserve"> 
det. A.Tayal 2024</v>
      </c>
    </row>
    <row r="5" spans="1:15" ht="35" customHeight="1">
      <c r="A5" s="40" t="str">
        <f>CONCATENATE(Species!A5, " ", Sex!A5, CHAR(10), Determiner!A5)</f>
        <v>Apenes 
lucidula lucidula 
(Dejean, 1831)  ♂1
det. A.Tayal 2024</v>
      </c>
      <c r="B5" s="2" t="str">
        <f>CONCATENATE(Species!B5, " ", Sex!B5, CHAR(10), Determiner!B5)</f>
        <v>Apenes 
lucidula lucidula 
(Dejean, 1831)  ♂2
det. A.Tayal 2024</v>
      </c>
      <c r="C5" s="2" t="str">
        <f>CONCATENATE(Species!C5, " ", Sex!C5, CHAR(10), Determiner!C5)</f>
        <v xml:space="preserve">  ♂3
det. A.Tayal 2024</v>
      </c>
      <c r="D5" s="2" t="str">
        <f>CONCATENATE(Species!D5, " ", Sex!D5, CHAR(10), Determiner!D5)</f>
        <v>Myas 
coracinus 
(Say, 1823)  ♂1
det. A.Tayal 2024</v>
      </c>
      <c r="E5" s="2" t="str">
        <f>CONCATENATE(Species!E5, " ", Sex!E5, CHAR(10), Determiner!E5)</f>
        <v xml:space="preserve">  ♂2
det. A.Tayal 2024</v>
      </c>
      <c r="F5" s="2" t="str">
        <f>CONCATENATE(Species!F5, " ", Sex!F5, CHAR(10), Determiner!F5)</f>
        <v xml:space="preserve">  ♂3
det. A.Tayal 2024</v>
      </c>
      <c r="G5" s="2" t="str">
        <f>CONCATENATE(Species!G5, " ", Sex!G5, CHAR(10), Determiner!G5)</f>
        <v>Pterostichus 
coracinus 
(Newman, 1838)  ♂1
det. A.Tayal 2024</v>
      </c>
      <c r="H5" s="2" t="str">
        <f>CONCATENATE(Species!H5, " ", Sex!H5, CHAR(10), Determiner!H5)</f>
        <v>Pterostichus 
coracinus 
(Newman, 1838)  ♂2
det. A.Tayal 2024</v>
      </c>
      <c r="I5" s="2" t="str">
        <f>CONCATENATE(Species!I5, " ", Sex!I5, CHAR(10), Determiner!I5)</f>
        <v>Pterostichus 
coracinus 
(Newman, 1838)  ♂3
det. A.Tayal 2024</v>
      </c>
      <c r="J5" s="2" t="str">
        <f>CONCATENATE(Species!J5, " ", Sex!J5, CHAR(10), Determiner!J5)</f>
        <v>Pterostichus 
diligendus 
(Chaudoir, 1868)  ♂1
det. A.Tayal 2024</v>
      </c>
      <c r="K5" s="2" t="str">
        <f>CONCATENATE(Species!K5, " ", Sex!K5, CHAR(10), Determiner!K5)</f>
        <v xml:space="preserve"> 
det. A.Tayal 2024</v>
      </c>
      <c r="L5" s="2" t="str">
        <f>CONCATENATE(Species!L5, " ", Sex!L5, CHAR(10), Determiner!L5)</f>
        <v xml:space="preserve"> 
det. A.Tayal 2024</v>
      </c>
      <c r="M5" s="2" t="str">
        <f>CONCATENATE(Species!M5, " ", Sex!M5, CHAR(10), Determiner!M5)</f>
        <v xml:space="preserve"> 
det. A.Tayal 2024</v>
      </c>
      <c r="N5" s="2" t="str">
        <f>CONCATENATE(Species!N5, " ", Sex!N5, CHAR(10), Determiner!N5)</f>
        <v xml:space="preserve"> 
det. A.Tayal 2024</v>
      </c>
      <c r="O5" s="41" t="str">
        <f>CONCATENATE(Species!O5, " ", Sex!O5, CHAR(10), Determiner!O5)</f>
        <v xml:space="preserve"> 
det. A.Tayal 2024</v>
      </c>
    </row>
    <row r="6" spans="1:15" ht="35" customHeight="1">
      <c r="A6" s="40" t="str">
        <f>CONCATENATE(Species!A6, " ", Sex!A6, CHAR(10), Determiner!A6)</f>
        <v>Apenes 
lucidula lucidula 
(Dejean, 1831)  ♀1
det. A.Tayal 2024</v>
      </c>
      <c r="B6" s="2" t="str">
        <f>CONCATENATE(Species!B6, " ", Sex!B6, CHAR(10), Determiner!B6)</f>
        <v>Apenes 
lucidula lucidula 
(Dejean, 1831)   ♀2
det. A.Tayal 2024</v>
      </c>
      <c r="C6" s="2" t="str">
        <f>CONCATENATE(Species!C6, " ", Sex!C6, CHAR(10), Determiner!C6)</f>
        <v>Apenes 
lucidula lucidula 
(Dejean, 1831)   ♀3
det. A.Tayal 2024</v>
      </c>
      <c r="D6" s="2" t="str">
        <f>CONCATENATE(Species!D6, " ", Sex!D6, CHAR(10), Determiner!D6)</f>
        <v>Myas 
coracinus 
(Say, 1823)  ♀1
det. A.Tayal 2024</v>
      </c>
      <c r="E6" s="2" t="str">
        <f>CONCATENATE(Species!E6, " ", Sex!E6, CHAR(10), Determiner!E6)</f>
        <v xml:space="preserve">   ♀2
det. A.Tayal 2024</v>
      </c>
      <c r="F6" s="2" t="str">
        <f>CONCATENATE(Species!F6, " ", Sex!F6, CHAR(10), Determiner!F6)</f>
        <v xml:space="preserve">   ♀3
det. A.Tayal 2024</v>
      </c>
      <c r="G6" s="2" t="str">
        <f>CONCATENATE(Species!G6, " ", Sex!G6, CHAR(10), Determiner!G6)</f>
        <v>Pterostichus 
coracinus 
(Newman, 1838)  ♀1
det. A.Tayal 2024</v>
      </c>
      <c r="H6" s="2" t="str">
        <f>CONCATENATE(Species!H6, " ", Sex!H6, CHAR(10), Determiner!H6)</f>
        <v>Pterostichus 
coracinus 
(Newman, 1838)   ♀2
det. A.Tayal 2024</v>
      </c>
      <c r="I6" s="2" t="str">
        <f>CONCATENATE(Species!I6, " ", Sex!I6, CHAR(10), Determiner!I6)</f>
        <v>Pterostichus 
coracinus 
(Newman, 1838)   ♀3
det. A.Tayal 2024</v>
      </c>
      <c r="J6" s="2" t="str">
        <f>CONCATENATE(Species!J6, " ", Sex!J6, CHAR(10), Determiner!J6)</f>
        <v>Cyclotrachelus 
fucatus 
(Freitag, 1969)  ♂1
det. A.Tayal 2024</v>
      </c>
      <c r="K6" s="2" t="str">
        <f>CONCATENATE(Species!K6, " ", Sex!K6, CHAR(10), Determiner!K6)</f>
        <v xml:space="preserve"> 
det. A.Tayal 2024</v>
      </c>
      <c r="L6" s="2" t="str">
        <f>CONCATENATE(Species!L6, " ", Sex!L6, CHAR(10), Determiner!L6)</f>
        <v xml:space="preserve"> 
det. A.Tayal 2024</v>
      </c>
      <c r="M6" s="2" t="str">
        <f>CONCATENATE(Species!M6, " ", Sex!M6, CHAR(10), Determiner!M6)</f>
        <v xml:space="preserve"> 
det. A.Tayal 2024</v>
      </c>
      <c r="N6" s="2" t="str">
        <f>CONCATENATE(Species!N6, " ", Sex!N6, CHAR(10), Determiner!N6)</f>
        <v xml:space="preserve"> 
det. A.Tayal 2024</v>
      </c>
      <c r="O6" s="41" t="str">
        <f>CONCATENATE(Species!O6, " ", Sex!O6, CHAR(10), Determiner!O6)</f>
        <v xml:space="preserve"> 
det. A.Tayal 2024</v>
      </c>
    </row>
    <row r="7" spans="1:15" ht="35" customHeight="1">
      <c r="A7" s="40" t="str">
        <f>CONCATENATE(Species!A7, " ", Sex!A7, CHAR(10), Determiner!A7)</f>
        <v>Dicaelus 
politus 
Dejean, 1826  ♂1
det. A.Tayal 2024</v>
      </c>
      <c r="B7" s="2" t="str">
        <f>CONCATENATE(Species!B7, " ", Sex!B7, CHAR(10), Determiner!B7)</f>
        <v>Dicaelus 
politus 
Dejean, 1826  ♂2
det. A.Tayal 2024</v>
      </c>
      <c r="C7" s="2" t="str">
        <f>CONCATENATE(Species!C7, " ", Sex!C7, CHAR(10), Determiner!C7)</f>
        <v>Dicaelus 
politus 
Dejean, 1826  ♂3
det. A.Tayal 2024</v>
      </c>
      <c r="D7" s="2" t="str">
        <f>CONCATENATE(Species!D7, " ", Sex!D7, CHAR(10), Determiner!D7)</f>
        <v>Pterostichus 
atratus 
(Newman, 1838)  ♂1
det. A.Tayal 2024</v>
      </c>
      <c r="E7" s="2" t="str">
        <f>CONCATENATE(Species!E7, " ", Sex!E7, CHAR(10), Determiner!E7)</f>
        <v xml:space="preserve">  ♂2
det. A.Tayal 2024</v>
      </c>
      <c r="F7" s="2" t="str">
        <f>CONCATENATE(Species!F7, " ", Sex!F7, CHAR(10), Determiner!F7)</f>
        <v xml:space="preserve">  ♂3
det. A.Tayal 2024</v>
      </c>
      <c r="G7" s="2" t="str">
        <f>CONCATENATE(Species!G7, " ", Sex!G7, CHAR(10), Determiner!G7)</f>
        <v>Cyclotrachelus convivus (LeConte, 1853) or sigillatus (Say, 1823)  ♂1
det. A.Tayal 2024</v>
      </c>
      <c r="H7" s="2" t="str">
        <f>CONCATENATE(Species!H7, " ", Sex!H7, CHAR(10), Determiner!H7)</f>
        <v>Cyclotrachelus convivus (LeConte, 1853) or sigillatus (Say, 1823)  ♂2
det. A.Tayal 2024</v>
      </c>
      <c r="I7" s="2" t="str">
        <f>CONCATENATE(Species!I7, " ", Sex!I7, CHAR(10), Determiner!I7)</f>
        <v>Cyclotrachelus convivus (LeConte, 1853) or sigillatus (Say, 1823)  ♂3
det. A.Tayal 2024</v>
      </c>
      <c r="J7" s="2" t="str">
        <f>CONCATENATE(Species!J7, " ", Sex!J7, CHAR(10), Determiner!J7)</f>
        <v xml:space="preserve"> 
det. A.Tayal 2024</v>
      </c>
      <c r="K7" s="2" t="str">
        <f>CONCATENATE(Species!K7, " ", Sex!K7, CHAR(10), Determiner!K7)</f>
        <v xml:space="preserve"> 
det. A.Tayal 2024</v>
      </c>
      <c r="L7" s="2" t="str">
        <f>CONCATENATE(Species!L7, " ", Sex!L7, CHAR(10), Determiner!L7)</f>
        <v xml:space="preserve"> 
det. A.Tayal 2024</v>
      </c>
      <c r="M7" s="2" t="str">
        <f>CONCATENATE(Species!M7, " ", Sex!M7, CHAR(10), Determiner!M7)</f>
        <v xml:space="preserve"> 
det. A.Tayal 2024</v>
      </c>
      <c r="N7" s="2" t="str">
        <f>CONCATENATE(Species!N7, " ", Sex!N7, CHAR(10), Determiner!N7)</f>
        <v xml:space="preserve"> 
det. A.Tayal 2024</v>
      </c>
      <c r="O7" s="41" t="str">
        <f>CONCATENATE(Species!O7, " ", Sex!O7, CHAR(10), Determiner!O7)</f>
        <v xml:space="preserve"> 
det. A.Tayal 2024</v>
      </c>
    </row>
    <row r="8" spans="1:15" ht="35" customHeight="1">
      <c r="A8" s="40" t="str">
        <f>CONCATENATE(Species!A8, " ", Sex!A8, CHAR(10), Determiner!A8)</f>
        <v>Dicaelus 
politus 
Dejean, 1826  ♀1
det. A.Tayal 2024</v>
      </c>
      <c r="B8" s="2" t="str">
        <f>CONCATENATE(Species!B8, " ", Sex!B8, CHAR(10), Determiner!B8)</f>
        <v>Dicaelus 
politus 
Dejean, 1826   ♀2
det. A.Tayal 2024</v>
      </c>
      <c r="C8" s="2" t="str">
        <f>CONCATENATE(Species!C8, " ", Sex!C8, CHAR(10), Determiner!C8)</f>
        <v>Dicaelus 
politus 
Dejean, 1826   ♀3
det. A.Tayal 2024</v>
      </c>
      <c r="D8" s="2" t="str">
        <f>CONCATENATE(Species!D8, " ", Sex!D8, CHAR(10), Determiner!D8)</f>
        <v>Pterostichus 
atratus 
(Newman, 1838)  ♀1
det. A.Tayal 2024</v>
      </c>
      <c r="E8" s="2" t="str">
        <f>CONCATENATE(Species!E8, " ", Sex!E8, CHAR(10), Determiner!E8)</f>
        <v xml:space="preserve">   ♀2
det. A.Tayal 2024</v>
      </c>
      <c r="F8" s="2" t="str">
        <f>CONCATENATE(Species!F8, " ", Sex!F8, CHAR(10), Determiner!F8)</f>
        <v xml:space="preserve">   ♀3
det. A.Tayal 2024</v>
      </c>
      <c r="G8" s="2" t="str">
        <f>CONCATENATE(Species!G8, " ", Sex!G8, CHAR(10), Determiner!G8)</f>
        <v>Cyclotrachelus convivus (LeConte, 1853) or sigillatus (Say, 1823)  ♀1
det. A.Tayal 2024</v>
      </c>
      <c r="H8" s="2" t="str">
        <f>CONCATENATE(Species!H8, " ", Sex!H8, CHAR(10), Determiner!H8)</f>
        <v>Cyclotrachelus convivus (LeConte, 1853) or sigillatus (Say, 1823)   ♀2
det. A.Tayal 2024</v>
      </c>
      <c r="I8" s="2" t="str">
        <f>CONCATENATE(Species!I8, " ", Sex!I8, CHAR(10), Determiner!I8)</f>
        <v>Cyclotrachelus convivus (LeConte, 1853) or sigillatus (Say, 1823)   ♀3
det. A.Tayal 2024</v>
      </c>
      <c r="J8" s="2" t="str">
        <f>CONCATENATE(Species!J8, " ", Sex!J8, CHAR(10), Determiner!J8)</f>
        <v xml:space="preserve"> 
det. A.Tayal 2024</v>
      </c>
      <c r="K8" s="2" t="str">
        <f>CONCATENATE(Species!K8, " ", Sex!K8, CHAR(10), Determiner!K8)</f>
        <v xml:space="preserve"> 
det. A.Tayal 2024</v>
      </c>
      <c r="L8" s="2" t="str">
        <f>CONCATENATE(Species!L8, " ", Sex!L8, CHAR(10), Determiner!L8)</f>
        <v xml:space="preserve"> 
det. A.Tayal 2024</v>
      </c>
      <c r="M8" s="2" t="str">
        <f>CONCATENATE(Species!M8, " ", Sex!M8, CHAR(10), Determiner!M8)</f>
        <v xml:space="preserve"> 
det. A.Tayal 2024</v>
      </c>
      <c r="N8" s="2" t="str">
        <f>CONCATENATE(Species!N8, " ", Sex!N8, CHAR(10), Determiner!N8)</f>
        <v xml:space="preserve"> 
det. A.Tayal 2024</v>
      </c>
      <c r="O8" s="41" t="str">
        <f>CONCATENATE(Species!O8, " ", Sex!O8, CHAR(10), Determiner!O8)</f>
        <v xml:space="preserve"> 
det. A.Tayal 2024</v>
      </c>
    </row>
    <row r="9" spans="1:15" ht="35" customHeight="1">
      <c r="A9" s="40" t="str">
        <f>CONCATENATE(Species!A9, " ", Sex!A9, CHAR(10), Determiner!A9)</f>
        <v>Dicaelus 
teter 
Bonelli, 1813  ♂1
det. A.Tayal 2024</v>
      </c>
      <c r="B9" s="2" t="str">
        <f>CONCATENATE(Species!B9, " ", Sex!B9, CHAR(10), Determiner!B9)</f>
        <v>Dicaelus 
teter 
Bonelli, 1813  ♂2
det. A.Tayal 2024</v>
      </c>
      <c r="C9" s="2" t="str">
        <f>CONCATENATE(Species!C9, " ", Sex!C9, CHAR(10), Determiner!C9)</f>
        <v>Dicaelus 
teter 
Bonelli, 1813  ♂3
det. A.Tayal 2024</v>
      </c>
      <c r="D9" s="2" t="str">
        <f>CONCATENATE(Species!D9, " ", Sex!D9, CHAR(10), Determiner!D9)</f>
        <v>Pterostichus 
moestus 
(Say, 1823)  ♂1
det. A.Tayal 2024</v>
      </c>
      <c r="E9" s="2" t="str">
        <f>CONCATENATE(Species!E9, " ", Sex!E9, CHAR(10), Determiner!E9)</f>
        <v>Pterostichus 
moestus 
(Say, 1823)  ♂2
det. A.Tayal 2024</v>
      </c>
      <c r="F9" s="2" t="str">
        <f>CONCATENATE(Species!F9, " ", Sex!F9, CHAR(10), Determiner!F9)</f>
        <v>Pterostichus 
moestus 
(Say, 1823)  ♂3
det. A.Tayal 2024</v>
      </c>
      <c r="G9" s="2" t="str">
        <f>CONCATENATE(Species!G9, " ", Sex!G9, CHAR(10), Determiner!G9)</f>
        <v>Pterostichus 
stygicus 
(Say, 1823)  ♂1
det. A.Tayal 2024</v>
      </c>
      <c r="H9" s="2" t="str">
        <f>CONCATENATE(Species!H9, " ", Sex!H9, CHAR(10), Determiner!H9)</f>
        <v>Pterostichus 
stygicus 
(Say, 1823)  ♂2
det. A.Tayal 2024</v>
      </c>
      <c r="I9" s="2" t="str">
        <f>CONCATENATE(Species!I9, " ", Sex!I9, CHAR(10), Determiner!I9)</f>
        <v>Pterostichus 
stygicus 
(Say, 1823)  ♂3
det. A.Tayal 2024</v>
      </c>
      <c r="J9" s="2" t="str">
        <f>CONCATENATE(Species!J9, " ", Sex!J9, CHAR(10), Determiner!J9)</f>
        <v xml:space="preserve"> 
det. A.Tayal 2024</v>
      </c>
      <c r="K9" s="2" t="str">
        <f>CONCATENATE(Species!K9, " ", Sex!K9, CHAR(10), Determiner!K9)</f>
        <v xml:space="preserve"> 
det. A.Tayal 2024</v>
      </c>
      <c r="L9" s="2" t="str">
        <f>CONCATENATE(Species!L9, " ", Sex!L9, CHAR(10), Determiner!L9)</f>
        <v xml:space="preserve"> 
det. A.Tayal 2024</v>
      </c>
      <c r="M9" s="2" t="str">
        <f>CONCATENATE(Species!M9, " ", Sex!M9, CHAR(10), Determiner!M9)</f>
        <v xml:space="preserve"> 
det. A.Tayal 2024</v>
      </c>
      <c r="N9" s="2" t="str">
        <f>CONCATENATE(Species!N9, " ", Sex!N9, CHAR(10), Determiner!N9)</f>
        <v xml:space="preserve"> 
det. A.Tayal 2024</v>
      </c>
      <c r="O9" s="41" t="str">
        <f>CONCATENATE(Species!O9, " ", Sex!O9, CHAR(10), Determiner!O9)</f>
        <v xml:space="preserve"> 
det. A.Tayal 2024</v>
      </c>
    </row>
    <row r="10" spans="1:15" ht="35" customHeight="1">
      <c r="A10" s="40" t="str">
        <f>CONCATENATE(Species!A10, " ", Sex!A10, CHAR(10), Determiner!A10)</f>
        <v>Dicaelus 
teter 
Bonelli, 1813  ♀1
det. A.Tayal 2024</v>
      </c>
      <c r="B10" s="2" t="str">
        <f>CONCATENATE(Species!B10, " ", Sex!B10, CHAR(10), Determiner!B10)</f>
        <v>Dicaelus 
teter 
Bonelli, 1813   ♀2
det. A.Tayal 2024</v>
      </c>
      <c r="C10" s="2" t="str">
        <f>CONCATENATE(Species!C10, " ", Sex!C10, CHAR(10), Determiner!C10)</f>
        <v>Dicaelus 
teter 
Bonelli, 1813   ♀3
det. A.Tayal 2024</v>
      </c>
      <c r="D10" s="2" t="str">
        <f>CONCATENATE(Species!D10, " ", Sex!D10, CHAR(10), Determiner!D10)</f>
        <v>Pterostichus 
moestus 
(Say, 1823)  ♀1
det. A.Tayal 2024</v>
      </c>
      <c r="E10" s="2" t="str">
        <f>CONCATENATE(Species!E10, " ", Sex!E10, CHAR(10), Determiner!E10)</f>
        <v>Pterostichus 
moestus 
(Say, 1823)   ♀2
det. A.Tayal 2024</v>
      </c>
      <c r="F10" s="2" t="str">
        <f>CONCATENATE(Species!F10, " ", Sex!F10, CHAR(10), Determiner!F10)</f>
        <v>Pterostichus 
moestus 
(Say, 1823)   ♀3
det. A.Tayal 2024</v>
      </c>
      <c r="G10" s="2" t="str">
        <f>CONCATENATE(Species!G10, " ", Sex!G10, CHAR(10), Determiner!G10)</f>
        <v>Pterostichus 
stygicus 
(Say, 1823)  ♀1
det. A.Tayal 2024</v>
      </c>
      <c r="H10" s="2" t="str">
        <f>CONCATENATE(Species!H10, " ", Sex!H10, CHAR(10), Determiner!H10)</f>
        <v>Pterostichus 
stygicus 
(Say, 1823)   ♀2
det. A.Tayal 2024</v>
      </c>
      <c r="I10" s="2" t="str">
        <f>CONCATENATE(Species!I10, " ", Sex!I10, CHAR(10), Determiner!I10)</f>
        <v>Pterostichus 
stygicus 
(Say, 1823)   ♀3
det. A.Tayal 2024</v>
      </c>
      <c r="J10" s="2" t="str">
        <f>CONCATENATE(Species!J10, " ", Sex!J10, CHAR(10), Determiner!J10)</f>
        <v xml:space="preserve"> 
det. A.Tayal 2024</v>
      </c>
      <c r="K10" s="2" t="str">
        <f>CONCATENATE(Species!K10, " ", Sex!K10, CHAR(10), Determiner!K10)</f>
        <v xml:space="preserve"> 
det. A.Tayal 2024</v>
      </c>
      <c r="L10" s="2" t="str">
        <f>CONCATENATE(Species!L10, " ", Sex!L10, CHAR(10), Determiner!L10)</f>
        <v xml:space="preserve"> 
det. A.Tayal 2024</v>
      </c>
      <c r="M10" s="2" t="str">
        <f>CONCATENATE(Species!M10, " ", Sex!M10, CHAR(10), Determiner!M10)</f>
        <v xml:space="preserve"> 
det. A.Tayal 2024</v>
      </c>
      <c r="N10" s="2" t="str">
        <f>CONCATENATE(Species!N10, " ", Sex!N10, CHAR(10), Determiner!N10)</f>
        <v xml:space="preserve"> 
det. A.Tayal 2024</v>
      </c>
      <c r="O10" s="41" t="str">
        <f>CONCATENATE(Species!O10, " ", Sex!O10, CHAR(10), Determiner!O10)</f>
        <v xml:space="preserve"> 
det. A.Tayal 2024</v>
      </c>
    </row>
    <row r="11" spans="1:15" ht="35" customHeight="1">
      <c r="A11" s="40" t="str">
        <f>CONCATENATE(Species!A11, " ", Sex!A11, CHAR(10), Determiner!A11)</f>
        <v xml:space="preserve">  ♂1
det. A.Tayal 2024</v>
      </c>
      <c r="B11" s="2" t="str">
        <f>CONCATENATE(Species!B11, " ", Sex!B11, CHAR(10), Determiner!B11)</f>
        <v xml:space="preserve">  ♂2
det. A.Tayal 2024</v>
      </c>
      <c r="C11" s="2" t="str">
        <f>CONCATENATE(Species!C11, " ", Sex!C11, CHAR(10), Determiner!C11)</f>
        <v xml:space="preserve">  ♂3
det. A.Tayal 2024</v>
      </c>
      <c r="D11" s="2" t="str">
        <f>CONCATENATE(Species!D11, " ", Sex!D11, CHAR(10), Determiner!D11)</f>
        <v xml:space="preserve">  ♂1
det. A.Tayal 2024</v>
      </c>
      <c r="E11" s="2" t="str">
        <f>CONCATENATE(Species!E11, " ", Sex!E11, CHAR(10), Determiner!E11)</f>
        <v xml:space="preserve">  ♂2
det. A.Tayal 2024</v>
      </c>
      <c r="F11" s="2" t="str">
        <f>CONCATENATE(Species!F11, " ", Sex!F11, CHAR(10), Determiner!F11)</f>
        <v xml:space="preserve">  ♂3
det. A.Tayal 2024</v>
      </c>
      <c r="G11" s="2" t="str">
        <f>CONCATENATE(Species!G11, " ", Sex!G11, CHAR(10), Determiner!G11)</f>
        <v xml:space="preserve">  ♂1
det. A.Tayal 2024</v>
      </c>
      <c r="H11" s="2" t="str">
        <f>CONCATENATE(Species!H11, " ", Sex!H11, CHAR(10), Determiner!H11)</f>
        <v xml:space="preserve">  ♂2
det. A.Tayal 2024</v>
      </c>
      <c r="I11" s="2" t="str">
        <f>CONCATENATE(Species!I11, " ", Sex!I11, CHAR(10), Determiner!I11)</f>
        <v xml:space="preserve">  ♂3
det. A.Tayal 2024</v>
      </c>
      <c r="J11" s="2" t="str">
        <f>CONCATENATE(Species!J11, " ", Sex!J11, CHAR(10), Determiner!J11)</f>
        <v xml:space="preserve"> 
det. A.Tayal 2024</v>
      </c>
      <c r="K11" s="2" t="str">
        <f>CONCATENATE(Species!K11, " ", Sex!K11, CHAR(10), Determiner!K11)</f>
        <v xml:space="preserve"> 
det. A.Tayal 2024</v>
      </c>
      <c r="L11" s="2" t="str">
        <f>CONCATENATE(Species!L11, " ", Sex!L11, CHAR(10), Determiner!L11)</f>
        <v xml:space="preserve"> 
det. A.Tayal 2024</v>
      </c>
      <c r="M11" s="2" t="str">
        <f>CONCATENATE(Species!M11, " ", Sex!M11, CHAR(10), Determiner!M11)</f>
        <v xml:space="preserve"> 
det. A.Tayal 2024</v>
      </c>
      <c r="N11" s="2" t="str">
        <f>CONCATENATE(Species!N11, " ", Sex!N11, CHAR(10), Determiner!N11)</f>
        <v xml:space="preserve"> 
det. A.Tayal 2024</v>
      </c>
      <c r="O11" s="41" t="str">
        <f>CONCATENATE(Species!O11, " ", Sex!O11, CHAR(10), Determiner!O11)</f>
        <v xml:space="preserve"> 
det. A.Tayal 2024</v>
      </c>
    </row>
    <row r="12" spans="1:15" ht="35" customHeight="1">
      <c r="A12" s="40" t="str">
        <f>CONCATENATE(Species!A12, " ", Sex!A12, CHAR(10), Determiner!A12)</f>
        <v xml:space="preserve">  ♀1
det. A.Tayal 2024</v>
      </c>
      <c r="B12" s="2" t="str">
        <f>CONCATENATE(Species!B12, " ", Sex!B12, CHAR(10), Determiner!B12)</f>
        <v xml:space="preserve">   ♀2
det. A.Tayal 2024</v>
      </c>
      <c r="C12" s="2" t="str">
        <f>CONCATENATE(Species!C12, " ", Sex!C12, CHAR(10), Determiner!C12)</f>
        <v xml:space="preserve">   ♀3
det. A.Tayal 2024</v>
      </c>
      <c r="D12" s="2" t="str">
        <f>CONCATENATE(Species!D12, " ", Sex!D12, CHAR(10), Determiner!D12)</f>
        <v xml:space="preserve">  ♀1
det. A.Tayal 2024</v>
      </c>
      <c r="E12" s="2" t="str">
        <f>CONCATENATE(Species!E12, " ", Sex!E12, CHAR(10), Determiner!E12)</f>
        <v xml:space="preserve">   ♀2
det. A.Tayal 2024</v>
      </c>
      <c r="F12" s="2" t="str">
        <f>CONCATENATE(Species!F12, " ", Sex!F12, CHAR(10), Determiner!F12)</f>
        <v xml:space="preserve">   ♀3
det. A.Tayal 2024</v>
      </c>
      <c r="G12" s="2" t="str">
        <f>CONCATENATE(Species!G12, " ", Sex!G12, CHAR(10), Determiner!G12)</f>
        <v xml:space="preserve">  ♀1
det. A.Tayal 2024</v>
      </c>
      <c r="H12" s="2" t="str">
        <f>CONCATENATE(Species!H12, " ", Sex!H12, CHAR(10), Determiner!H12)</f>
        <v xml:space="preserve">   ♀2
det. A.Tayal 2024</v>
      </c>
      <c r="I12" s="2" t="str">
        <f>CONCATENATE(Species!I12, " ", Sex!I12, CHAR(10), Determiner!I12)</f>
        <v xml:space="preserve">   ♀3
det. A.Tayal 2024</v>
      </c>
      <c r="J12" s="2" t="str">
        <f>CONCATENATE(Species!J12, " ", Sex!J12, CHAR(10), Determiner!J12)</f>
        <v xml:space="preserve"> 
det. A.Tayal 2024</v>
      </c>
      <c r="K12" s="2" t="str">
        <f>CONCATENATE(Species!K12, " ", Sex!K12, CHAR(10), Determiner!K12)</f>
        <v xml:space="preserve"> 
det. A.Tayal 2024</v>
      </c>
      <c r="L12" s="2" t="str">
        <f>CONCATENATE(Species!L12, " ", Sex!L12, CHAR(10), Determiner!L12)</f>
        <v xml:space="preserve"> 
det. A.Tayal 2024</v>
      </c>
      <c r="M12" s="2" t="str">
        <f>CONCATENATE(Species!M12, " ", Sex!M12, CHAR(10), Determiner!M12)</f>
        <v xml:space="preserve"> 
det. A.Tayal 2024</v>
      </c>
      <c r="N12" s="2" t="str">
        <f>CONCATENATE(Species!N12, " ", Sex!N12, CHAR(10), Determiner!N12)</f>
        <v xml:space="preserve"> 
det. A.Tayal 2024</v>
      </c>
      <c r="O12" s="41" t="str">
        <f>CONCATENATE(Species!O12, " ", Sex!O12, CHAR(10), Determiner!O12)</f>
        <v xml:space="preserve"> 
det. A.Tayal 2024</v>
      </c>
    </row>
    <row r="13" spans="1:15" ht="35" customHeight="1">
      <c r="A13" s="40" t="str">
        <f>CONCATENATE(Species!A13, " ", Sex!A13, CHAR(10), Determiner!A13)</f>
        <v xml:space="preserve"> 
det. A.Tayal 2024</v>
      </c>
      <c r="B13" s="2" t="str">
        <f>CONCATENATE(Species!B13, " ", Sex!B13, CHAR(10), Determiner!B13)</f>
        <v xml:space="preserve"> 
det. A.Tayal 2024</v>
      </c>
      <c r="C13" s="2" t="str">
        <f>CONCATENATE(Species!C13, " ", Sex!C13, CHAR(10), Determiner!C13)</f>
        <v xml:space="preserve"> 
det. A.Tayal 2024</v>
      </c>
      <c r="D13" s="2" t="str">
        <f>CONCATENATE(Species!D13, " ", Sex!D13, CHAR(10), Determiner!D13)</f>
        <v xml:space="preserve"> 
det. A.Tayal 2024</v>
      </c>
      <c r="E13" s="2" t="str">
        <f>CONCATENATE(Species!E13, " ", Sex!E13, CHAR(10), Determiner!E13)</f>
        <v xml:space="preserve"> 
det. A.Tayal 2024</v>
      </c>
      <c r="F13" s="2" t="str">
        <f>CONCATENATE(Species!F13, " ", Sex!F13, CHAR(10), Determiner!F13)</f>
        <v xml:space="preserve"> 
det. A.Tayal 2024</v>
      </c>
      <c r="G13" s="2" t="str">
        <f>CONCATENATE(Species!G13, " ", Sex!G13, CHAR(10), Determiner!G13)</f>
        <v xml:space="preserve"> 
det. A.Tayal 2024</v>
      </c>
      <c r="H13" s="2" t="str">
        <f>CONCATENATE(Species!H13, " ", Sex!H13, CHAR(10), Determiner!H13)</f>
        <v xml:space="preserve"> 
det. A.Tayal 2024</v>
      </c>
      <c r="I13" s="2" t="str">
        <f>CONCATENATE(Species!I13, " ", Sex!I13, CHAR(10), Determiner!I13)</f>
        <v xml:space="preserve"> 
det. A.Tayal 2024</v>
      </c>
      <c r="J13" s="2" t="str">
        <f>CONCATENATE(Species!J13, " ", Sex!J13, CHAR(10), Determiner!J13)</f>
        <v xml:space="preserve"> 
det. A.Tayal 2024</v>
      </c>
      <c r="K13" s="2" t="str">
        <f>CONCATENATE(Species!K13, " ", Sex!K13, CHAR(10), Determiner!K13)</f>
        <v xml:space="preserve"> 
det. A.Tayal 2024</v>
      </c>
      <c r="L13" s="2" t="str">
        <f>CONCATENATE(Species!L13, " ", Sex!L13, CHAR(10), Determiner!L13)</f>
        <v xml:space="preserve"> 
det. A.Tayal 2024</v>
      </c>
      <c r="M13" s="2" t="str">
        <f>CONCATENATE(Species!M13, " ", Sex!M13, CHAR(10), Determiner!M13)</f>
        <v xml:space="preserve"> 
det. A.Tayal 2024</v>
      </c>
      <c r="N13" s="2" t="str">
        <f>CONCATENATE(Species!N13, " ", Sex!N13, CHAR(10), Determiner!N13)</f>
        <v xml:space="preserve"> 
det. A.Tayal 2024</v>
      </c>
      <c r="O13" s="41" t="str">
        <f>CONCATENATE(Species!O13, " ", Sex!O13, CHAR(10), Determiner!O13)</f>
        <v xml:space="preserve"> 
det. A.Tayal 2024</v>
      </c>
    </row>
    <row r="14" spans="1:15" ht="35" customHeight="1">
      <c r="A14" s="40" t="str">
        <f>CONCATENATE(Species!A14, " ", Sex!A14, CHAR(10), Determiner!A14)</f>
        <v xml:space="preserve"> 
det. A.Tayal 2024</v>
      </c>
      <c r="B14" s="2" t="str">
        <f>CONCATENATE(Species!B14, " ", Sex!B14, CHAR(10), Determiner!B14)</f>
        <v xml:space="preserve"> 
det. A.Tayal 2024</v>
      </c>
      <c r="C14" s="2" t="str">
        <f>CONCATENATE(Species!C14, " ", Sex!C14, CHAR(10), Determiner!C14)</f>
        <v xml:space="preserve"> 
det. A.Tayal 2024</v>
      </c>
      <c r="D14" s="2" t="str">
        <f>CONCATENATE(Species!D14, " ", Sex!D14, CHAR(10), Determiner!D14)</f>
        <v xml:space="preserve"> 
det. A.Tayal 2024</v>
      </c>
      <c r="E14" s="2" t="str">
        <f>CONCATENATE(Species!E14, " ", Sex!E14, CHAR(10), Determiner!E14)</f>
        <v xml:space="preserve"> 
det. A.Tayal 2024</v>
      </c>
      <c r="F14" s="2" t="str">
        <f>CONCATENATE(Species!F14, " ", Sex!F14, CHAR(10), Determiner!F14)</f>
        <v xml:space="preserve"> 
det. A.Tayal 2024</v>
      </c>
      <c r="G14" s="2" t="str">
        <f>CONCATENATE(Species!G14, " ", Sex!G14, CHAR(10), Determiner!G14)</f>
        <v xml:space="preserve"> 
det. A.Tayal 2024</v>
      </c>
      <c r="H14" s="2" t="str">
        <f>CONCATENATE(Species!H14, " ", Sex!H14, CHAR(10), Determiner!H14)</f>
        <v xml:space="preserve"> 
det. A.Tayal 2024</v>
      </c>
      <c r="I14" s="2" t="str">
        <f>CONCATENATE(Species!I14, " ", Sex!I14, CHAR(10), Determiner!I14)</f>
        <v xml:space="preserve"> 
det. A.Tayal 2024</v>
      </c>
      <c r="J14" s="2" t="str">
        <f>CONCATENATE(Species!J14, " ", Sex!J14, CHAR(10), Determiner!J14)</f>
        <v xml:space="preserve"> 
det. A.Tayal 2024</v>
      </c>
      <c r="K14" s="2" t="str">
        <f>CONCATENATE(Species!K14, " ", Sex!K14, CHAR(10), Determiner!K14)</f>
        <v xml:space="preserve"> 
det. A.Tayal 2024</v>
      </c>
      <c r="L14" s="2" t="str">
        <f>CONCATENATE(Species!L14, " ", Sex!L14, CHAR(10), Determiner!L14)</f>
        <v xml:space="preserve"> 
det. A.Tayal 2024</v>
      </c>
      <c r="M14" s="2" t="str">
        <f>CONCATENATE(Species!M14, " ", Sex!M14, CHAR(10), Determiner!M14)</f>
        <v xml:space="preserve"> 
det. A.Tayal 2024</v>
      </c>
      <c r="N14" s="2" t="str">
        <f>CONCATENATE(Species!N14, " ", Sex!N14, CHAR(10), Determiner!N14)</f>
        <v xml:space="preserve"> 
det. A.Tayal 2024</v>
      </c>
      <c r="O14" s="41" t="str">
        <f>CONCATENATE(Species!O14, " ", Sex!O14, CHAR(10), Determiner!O14)</f>
        <v xml:space="preserve"> 
det. A.Tayal 2024</v>
      </c>
    </row>
    <row r="15" spans="1:15" ht="35" customHeight="1">
      <c r="A15" s="40" t="str">
        <f>CONCATENATE(Species!A15, " ", Sex!A15, CHAR(10), Determiner!A15)</f>
        <v xml:space="preserve"> 
det. A.Tayal 2024</v>
      </c>
      <c r="B15" s="2" t="str">
        <f>CONCATENATE(Species!B15, " ", Sex!B15, CHAR(10), Determiner!B15)</f>
        <v xml:space="preserve"> 
det. A.Tayal 2024</v>
      </c>
      <c r="C15" s="2" t="str">
        <f>CONCATENATE(Species!C15, " ", Sex!C15, CHAR(10), Determiner!C15)</f>
        <v xml:space="preserve"> 
det. A.Tayal 2024</v>
      </c>
      <c r="D15" s="2" t="str">
        <f>CONCATENATE(Species!D15, " ", Sex!D15, CHAR(10), Determiner!D15)</f>
        <v xml:space="preserve"> 
det. A.Tayal 2024</v>
      </c>
      <c r="E15" s="2" t="str">
        <f>CONCATENATE(Species!E15, " ", Sex!E15, CHAR(10), Determiner!E15)</f>
        <v xml:space="preserve"> 
det. A.Tayal 2024</v>
      </c>
      <c r="F15" s="2" t="str">
        <f>CONCATENATE(Species!F15, " ", Sex!F15, CHAR(10), Determiner!F15)</f>
        <v xml:space="preserve"> 
det. A.Tayal 2024</v>
      </c>
      <c r="G15" s="2" t="str">
        <f>CONCATENATE(Species!G15, " ", Sex!G15, CHAR(10), Determiner!G15)</f>
        <v xml:space="preserve"> 
det. A.Tayal 2024</v>
      </c>
      <c r="H15" s="2" t="str">
        <f>CONCATENATE(Species!H15, " ", Sex!H15, CHAR(10), Determiner!H15)</f>
        <v xml:space="preserve"> 
det. A.Tayal 2024</v>
      </c>
      <c r="I15" s="2" t="str">
        <f>CONCATENATE(Species!I15, " ", Sex!I15, CHAR(10), Determiner!I15)</f>
        <v xml:space="preserve"> 
det. A.Tayal 2024</v>
      </c>
      <c r="J15" s="2" t="str">
        <f>CONCATENATE(Species!J15, " ", Sex!J15, CHAR(10), Determiner!J15)</f>
        <v xml:space="preserve"> 
det. A.Tayal 2024</v>
      </c>
      <c r="K15" s="2" t="str">
        <f>CONCATENATE(Species!K15, " ", Sex!K15, CHAR(10), Determiner!K15)</f>
        <v xml:space="preserve"> 
det. A.Tayal 2024</v>
      </c>
      <c r="L15" s="2" t="str">
        <f>CONCATENATE(Species!L15, " ", Sex!L15, CHAR(10), Determiner!L15)</f>
        <v xml:space="preserve"> 
det. A.Tayal 2024</v>
      </c>
      <c r="M15" s="2" t="str">
        <f>CONCATENATE(Species!M15, " ", Sex!M15, CHAR(10), Determiner!M15)</f>
        <v xml:space="preserve"> 
det. A.Tayal 2024</v>
      </c>
      <c r="N15" s="2" t="str">
        <f>CONCATENATE(Species!N15, " ", Sex!N15, CHAR(10), Determiner!N15)</f>
        <v xml:space="preserve"> 
det. A.Tayal 2024</v>
      </c>
      <c r="O15" s="41" t="str">
        <f>CONCATENATE(Species!O15, " ", Sex!O15, CHAR(10), Determiner!O15)</f>
        <v xml:space="preserve"> 
det. A.Tayal 2024</v>
      </c>
    </row>
    <row r="16" spans="1:15" ht="35" customHeight="1">
      <c r="A16" s="40" t="str">
        <f>CONCATENATE(Species!A16, " ", Sex!A16, CHAR(10), Determiner!A16)</f>
        <v xml:space="preserve"> 
det. A.Tayal 2024</v>
      </c>
      <c r="B16" s="2" t="str">
        <f>CONCATENATE(Species!B16, " ", Sex!B16, CHAR(10), Determiner!B16)</f>
        <v xml:space="preserve"> 
det. A.Tayal 2024</v>
      </c>
      <c r="C16" s="2" t="str">
        <f>CONCATENATE(Species!C16, " ", Sex!C16, CHAR(10), Determiner!C16)</f>
        <v xml:space="preserve"> 
det. A.Tayal 2024</v>
      </c>
      <c r="D16" s="2" t="str">
        <f>CONCATENATE(Species!D16, " ", Sex!D16, CHAR(10), Determiner!D16)</f>
        <v xml:space="preserve"> 
det. A.Tayal 2024</v>
      </c>
      <c r="E16" s="2" t="str">
        <f>CONCATENATE(Species!E16, " ", Sex!E16, CHAR(10), Determiner!E16)</f>
        <v xml:space="preserve"> 
det. A.Tayal 2024</v>
      </c>
      <c r="F16" s="2" t="str">
        <f>CONCATENATE(Species!F16, " ", Sex!F16, CHAR(10), Determiner!F16)</f>
        <v xml:space="preserve"> 
det. A.Tayal 2024</v>
      </c>
      <c r="G16" s="2" t="str">
        <f>CONCATENATE(Species!G16, " ", Sex!G16, CHAR(10), Determiner!G16)</f>
        <v xml:space="preserve"> 
det. A.Tayal 2024</v>
      </c>
      <c r="H16" s="2" t="str">
        <f>CONCATENATE(Species!H16, " ", Sex!H16, CHAR(10), Determiner!H16)</f>
        <v xml:space="preserve"> 
det. A.Tayal 2024</v>
      </c>
      <c r="I16" s="2" t="str">
        <f>CONCATENATE(Species!I16, " ", Sex!I16, CHAR(10), Determiner!I16)</f>
        <v xml:space="preserve"> 
det. A.Tayal 2024</v>
      </c>
      <c r="J16" s="2" t="str">
        <f>CONCATENATE(Species!J16, " ", Sex!J16, CHAR(10), Determiner!J16)</f>
        <v xml:space="preserve"> 
det. A.Tayal 2024</v>
      </c>
      <c r="K16" s="2" t="str">
        <f>CONCATENATE(Species!K16, " ", Sex!K16, CHAR(10), Determiner!K16)</f>
        <v xml:space="preserve"> 
det. A.Tayal 2024</v>
      </c>
      <c r="L16" s="2" t="str">
        <f>CONCATENATE(Species!L16, " ", Sex!L16, CHAR(10), Determiner!L16)</f>
        <v xml:space="preserve"> 
det. A.Tayal 2024</v>
      </c>
      <c r="M16" s="2" t="str">
        <f>CONCATENATE(Species!M16, " ", Sex!M16, CHAR(10), Determiner!M16)</f>
        <v xml:space="preserve"> 
det. A.Tayal 2024</v>
      </c>
      <c r="N16" s="2" t="str">
        <f>CONCATENATE(Species!N16, " ", Sex!N16, CHAR(10), Determiner!N16)</f>
        <v xml:space="preserve"> 
det. A.Tayal 2024</v>
      </c>
      <c r="O16" s="41" t="str">
        <f>CONCATENATE(Species!O16, " ", Sex!O16, CHAR(10), Determiner!O16)</f>
        <v xml:space="preserve"> 
det. A.Tayal 2024</v>
      </c>
    </row>
    <row r="17" spans="1:15" ht="35" customHeight="1">
      <c r="A17" s="40" t="str">
        <f>CONCATENATE(Species!A17, " ", Sex!A17, CHAR(10), Determiner!A17)</f>
        <v xml:space="preserve"> 
det. A.Tayal 2024</v>
      </c>
      <c r="B17" s="2" t="str">
        <f>CONCATENATE(Species!B17, " ", Sex!B17, CHAR(10), Determiner!B17)</f>
        <v xml:space="preserve"> 
det. A.Tayal 2024</v>
      </c>
      <c r="C17" s="2" t="str">
        <f>CONCATENATE(Species!C17, " ", Sex!C17, CHAR(10), Determiner!C17)</f>
        <v xml:space="preserve"> 
det. A.Tayal 2024</v>
      </c>
      <c r="D17" s="2" t="str">
        <f>CONCATENATE(Species!D17, " ", Sex!D17, CHAR(10), Determiner!D17)</f>
        <v xml:space="preserve"> 
det. A.Tayal 2024</v>
      </c>
      <c r="E17" s="2" t="str">
        <f>CONCATENATE(Species!E17, " ", Sex!E17, CHAR(10), Determiner!E17)</f>
        <v xml:space="preserve"> 
det. A.Tayal 2024</v>
      </c>
      <c r="F17" s="2" t="str">
        <f>CONCATENATE(Species!F17, " ", Sex!F17, CHAR(10), Determiner!F17)</f>
        <v xml:space="preserve"> 
det. A.Tayal 2024</v>
      </c>
      <c r="G17" s="2" t="str">
        <f>CONCATENATE(Species!G17, " ", Sex!G17, CHAR(10), Determiner!G17)</f>
        <v xml:space="preserve"> 
det. A.Tayal 2024</v>
      </c>
      <c r="H17" s="2" t="str">
        <f>CONCATENATE(Species!H17, " ", Sex!H17, CHAR(10), Determiner!H17)</f>
        <v xml:space="preserve"> 
det. A.Tayal 2024</v>
      </c>
      <c r="I17" s="2" t="str">
        <f>CONCATENATE(Species!I17, " ", Sex!I17, CHAR(10), Determiner!I17)</f>
        <v xml:space="preserve"> 
det. A.Tayal 2024</v>
      </c>
      <c r="J17" s="2" t="str">
        <f>CONCATENATE(Species!J17, " ", Sex!J17, CHAR(10), Determiner!J17)</f>
        <v xml:space="preserve"> 
det. A.Tayal 2024</v>
      </c>
      <c r="K17" s="2" t="str">
        <f>CONCATENATE(Species!K17, " ", Sex!K17, CHAR(10), Determiner!K17)</f>
        <v xml:space="preserve"> 
det. A.Tayal 2024</v>
      </c>
      <c r="L17" s="2" t="str">
        <f>CONCATENATE(Species!L17, " ", Sex!L17, CHAR(10), Determiner!L17)</f>
        <v xml:space="preserve"> 
det. A.Tayal 2024</v>
      </c>
      <c r="M17" s="2" t="str">
        <f>CONCATENATE(Species!M17, " ", Sex!M17, CHAR(10), Determiner!M17)</f>
        <v xml:space="preserve"> 
det. A.Tayal 2024</v>
      </c>
      <c r="N17" s="2" t="str">
        <f>CONCATENATE(Species!N17, " ", Sex!N17, CHAR(10), Determiner!N17)</f>
        <v xml:space="preserve"> 
det. A.Tayal 2024</v>
      </c>
      <c r="O17" s="41" t="str">
        <f>CONCATENATE(Species!O17, " ", Sex!O17, CHAR(10), Determiner!O17)</f>
        <v xml:space="preserve"> 
det. A.Tayal 2024</v>
      </c>
    </row>
    <row r="18" spans="1:15" ht="35" customHeight="1">
      <c r="A18" s="40" t="str">
        <f>CONCATENATE(Species!A18, " ", Sex!A18, CHAR(10), Determiner!A18)</f>
        <v xml:space="preserve"> 
det. A.Tayal 2024</v>
      </c>
      <c r="B18" s="2" t="str">
        <f>CONCATENATE(Species!B18, " ", Sex!B18, CHAR(10), Determiner!B18)</f>
        <v xml:space="preserve"> 
det. A.Tayal 2024</v>
      </c>
      <c r="C18" s="2" t="str">
        <f>CONCATENATE(Species!C18, " ", Sex!C18, CHAR(10), Determiner!C18)</f>
        <v xml:space="preserve"> 
det. A.Tayal 2024</v>
      </c>
      <c r="D18" s="2" t="str">
        <f>CONCATENATE(Species!D18, " ", Sex!D18, CHAR(10), Determiner!D18)</f>
        <v xml:space="preserve"> 
det. A.Tayal 2024</v>
      </c>
      <c r="E18" s="2" t="str">
        <f>CONCATENATE(Species!E18, " ", Sex!E18, CHAR(10), Determiner!E18)</f>
        <v xml:space="preserve"> 
det. A.Tayal 2024</v>
      </c>
      <c r="F18" s="2" t="str">
        <f>CONCATENATE(Species!F18, " ", Sex!F18, CHAR(10), Determiner!F18)</f>
        <v xml:space="preserve"> 
det. A.Tayal 2024</v>
      </c>
      <c r="G18" s="2" t="str">
        <f>CONCATENATE(Species!G18, " ", Sex!G18, CHAR(10), Determiner!G18)</f>
        <v xml:space="preserve"> 
det. A.Tayal 2024</v>
      </c>
      <c r="H18" s="2" t="str">
        <f>CONCATENATE(Species!H18, " ", Sex!H18, CHAR(10), Determiner!H18)</f>
        <v xml:space="preserve"> 
det. A.Tayal 2024</v>
      </c>
      <c r="I18" s="2" t="str">
        <f>CONCATENATE(Species!I18, " ", Sex!I18, CHAR(10), Determiner!I18)</f>
        <v xml:space="preserve"> 
det. A.Tayal 2024</v>
      </c>
      <c r="J18" s="2" t="str">
        <f>CONCATENATE(Species!J18, " ", Sex!J18, CHAR(10), Determiner!J18)</f>
        <v xml:space="preserve"> 
det. A.Tayal 2024</v>
      </c>
      <c r="K18" s="2" t="str">
        <f>CONCATENATE(Species!K18, " ", Sex!K18, CHAR(10), Determiner!K18)</f>
        <v xml:space="preserve"> 
det. A.Tayal 2024</v>
      </c>
      <c r="L18" s="2" t="str">
        <f>CONCATENATE(Species!L18, " ", Sex!L18, CHAR(10), Determiner!L18)</f>
        <v xml:space="preserve"> 
det. A.Tayal 2024</v>
      </c>
      <c r="M18" s="2" t="str">
        <f>CONCATENATE(Species!M18, " ", Sex!M18, CHAR(10), Determiner!M18)</f>
        <v xml:space="preserve"> 
det. A.Tayal 2024</v>
      </c>
      <c r="N18" s="2" t="str">
        <f>CONCATENATE(Species!N18, " ", Sex!N18, CHAR(10), Determiner!N18)</f>
        <v xml:space="preserve"> 
det. A.Tayal 2024</v>
      </c>
      <c r="O18" s="41" t="str">
        <f>CONCATENATE(Species!O18, " ", Sex!O18, CHAR(10), Determiner!O18)</f>
        <v xml:space="preserve"> 
det. A.Tayal 2024</v>
      </c>
    </row>
    <row r="19" spans="1:15" ht="35" customHeight="1">
      <c r="A19" s="40" t="str">
        <f>CONCATENATE(Species!A19, " ", Sex!A19, CHAR(10), Determiner!A19)</f>
        <v xml:space="preserve"> 
det. A.Tayal 2024</v>
      </c>
      <c r="B19" s="2" t="str">
        <f>CONCATENATE(Species!B19, " ", Sex!B19, CHAR(10), Determiner!B19)</f>
        <v xml:space="preserve"> 
det. A.Tayal 2024</v>
      </c>
      <c r="C19" s="2" t="str">
        <f>CONCATENATE(Species!C19, " ", Sex!C19, CHAR(10), Determiner!C19)</f>
        <v xml:space="preserve"> 
det. A.Tayal 2024</v>
      </c>
      <c r="D19" s="2" t="str">
        <f>CONCATENATE(Species!D19, " ", Sex!D19, CHAR(10), Determiner!D19)</f>
        <v xml:space="preserve"> 
det. A.Tayal 2024</v>
      </c>
      <c r="E19" s="2" t="str">
        <f>CONCATENATE(Species!E19, " ", Sex!E19, CHAR(10), Determiner!E19)</f>
        <v xml:space="preserve"> 
det. A.Tayal 2024</v>
      </c>
      <c r="F19" s="2" t="str">
        <f>CONCATENATE(Species!F19, " ", Sex!F19, CHAR(10), Determiner!F19)</f>
        <v xml:space="preserve"> 
det. A.Tayal 2024</v>
      </c>
      <c r="G19" s="2" t="str">
        <f>CONCATENATE(Species!G19, " ", Sex!G19, CHAR(10), Determiner!G19)</f>
        <v xml:space="preserve"> 
det. A.Tayal 2024</v>
      </c>
      <c r="H19" s="2" t="str">
        <f>CONCATENATE(Species!H19, " ", Sex!H19, CHAR(10), Determiner!H19)</f>
        <v xml:space="preserve"> 
det. A.Tayal 2024</v>
      </c>
      <c r="I19" s="2" t="str">
        <f>CONCATENATE(Species!I19, " ", Sex!I19, CHAR(10), Determiner!I19)</f>
        <v xml:space="preserve"> 
det. A.Tayal 2024</v>
      </c>
      <c r="J19" s="2" t="str">
        <f>CONCATENATE(Species!J19, " ", Sex!J19, CHAR(10), Determiner!J19)</f>
        <v xml:space="preserve"> 
det. A.Tayal 2024</v>
      </c>
      <c r="K19" s="2" t="str">
        <f>CONCATENATE(Species!K19, " ", Sex!K19, CHAR(10), Determiner!K19)</f>
        <v xml:space="preserve"> 
det. A.Tayal 2024</v>
      </c>
      <c r="L19" s="2" t="str">
        <f>CONCATENATE(Species!L19, " ", Sex!L19, CHAR(10), Determiner!L19)</f>
        <v xml:space="preserve"> 
det. A.Tayal 2024</v>
      </c>
      <c r="M19" s="2" t="str">
        <f>CONCATENATE(Species!M19, " ", Sex!M19, CHAR(10), Determiner!M19)</f>
        <v xml:space="preserve"> 
det. A.Tayal 2024</v>
      </c>
      <c r="N19" s="2" t="str">
        <f>CONCATENATE(Species!N19, " ", Sex!N19, CHAR(10), Determiner!N19)</f>
        <v xml:space="preserve"> 
det. A.Tayal 2024</v>
      </c>
      <c r="O19" s="41" t="str">
        <f>CONCATENATE(Species!O19, " ", Sex!O19, CHAR(10), Determiner!O19)</f>
        <v xml:space="preserve"> 
det. A.Tayal 2024</v>
      </c>
    </row>
    <row r="20" spans="1:15" ht="35" customHeight="1">
      <c r="A20" s="40" t="str">
        <f>CONCATENATE(Species!A20, " ", Sex!A20, CHAR(10), Determiner!A20)</f>
        <v xml:space="preserve"> 
det. A.Tayal 2024</v>
      </c>
      <c r="B20" s="2" t="str">
        <f>CONCATENATE(Species!B20, " ", Sex!B20, CHAR(10), Determiner!B20)</f>
        <v xml:space="preserve"> 
det. A.Tayal 2024</v>
      </c>
      <c r="C20" s="2" t="str">
        <f>CONCATENATE(Species!C20, " ", Sex!C20, CHAR(10), Determiner!C20)</f>
        <v xml:space="preserve"> 
det. A.Tayal 2024</v>
      </c>
      <c r="D20" s="2" t="str">
        <f>CONCATENATE(Species!D20, " ", Sex!D20, CHAR(10), Determiner!D20)</f>
        <v xml:space="preserve"> 
det. A.Tayal 2024</v>
      </c>
      <c r="E20" s="2" t="str">
        <f>CONCATENATE(Species!E20, " ", Sex!E20, CHAR(10), Determiner!E20)</f>
        <v xml:space="preserve"> 
det. A.Tayal 2024</v>
      </c>
      <c r="F20" s="2" t="str">
        <f>CONCATENATE(Species!F20, " ", Sex!F20, CHAR(10), Determiner!F20)</f>
        <v xml:space="preserve"> 
det. A.Tayal 2024</v>
      </c>
      <c r="G20" s="2" t="str">
        <f>CONCATENATE(Species!G20, " ", Sex!G20, CHAR(10), Determiner!G20)</f>
        <v xml:space="preserve"> 
det. A.Tayal 2024</v>
      </c>
      <c r="H20" s="2" t="str">
        <f>CONCATENATE(Species!H20, " ", Sex!H20, CHAR(10), Determiner!H20)</f>
        <v xml:space="preserve"> 
det. A.Tayal 2024</v>
      </c>
      <c r="I20" s="2" t="str">
        <f>CONCATENATE(Species!I20, " ", Sex!I20, CHAR(10), Determiner!I20)</f>
        <v xml:space="preserve"> 
det. A.Tayal 2024</v>
      </c>
      <c r="J20" s="2" t="str">
        <f>CONCATENATE(Species!J20, " ", Sex!J20, CHAR(10), Determiner!J20)</f>
        <v xml:space="preserve"> 
det. A.Tayal 2024</v>
      </c>
      <c r="K20" s="2" t="str">
        <f>CONCATENATE(Species!K20, " ", Sex!K20, CHAR(10), Determiner!K20)</f>
        <v xml:space="preserve"> 
det. A.Tayal 2024</v>
      </c>
      <c r="L20" s="2" t="str">
        <f>CONCATENATE(Species!L20, " ", Sex!L20, CHAR(10), Determiner!L20)</f>
        <v xml:space="preserve"> 
det. A.Tayal 2024</v>
      </c>
      <c r="M20" s="2" t="str">
        <f>CONCATENATE(Species!M20, " ", Sex!M20, CHAR(10), Determiner!M20)</f>
        <v xml:space="preserve"> 
det. A.Tayal 2024</v>
      </c>
      <c r="N20" s="2" t="str">
        <f>CONCATENATE(Species!N20, " ", Sex!N20, CHAR(10), Determiner!N20)</f>
        <v xml:space="preserve"> 
det. A.Tayal 2024</v>
      </c>
      <c r="O20" s="41" t="str">
        <f>CONCATENATE(Species!O20, " ", Sex!O20, CHAR(10), Determiner!O20)</f>
        <v xml:space="preserve"> 
det. A.Tayal 2024</v>
      </c>
    </row>
    <row r="21" spans="1:15" ht="35" customHeight="1">
      <c r="A21" s="40" t="str">
        <f>CONCATENATE(Species!A21, " ", Sex!A21, CHAR(10), Determiner!A21)</f>
        <v xml:space="preserve"> 
det. A.Tayal 2024</v>
      </c>
      <c r="B21" s="2" t="str">
        <f>CONCATENATE(Species!B21, " ", Sex!B21, CHAR(10), Determiner!B21)</f>
        <v xml:space="preserve"> 
det. A.Tayal 2024</v>
      </c>
      <c r="C21" s="2" t="str">
        <f>CONCATENATE(Species!C21, " ", Sex!C21, CHAR(10), Determiner!C21)</f>
        <v xml:space="preserve"> 
det. A.Tayal 2024</v>
      </c>
      <c r="D21" s="2" t="str">
        <f>CONCATENATE(Species!D21, " ", Sex!D21, CHAR(10), Determiner!D21)</f>
        <v xml:space="preserve"> 
det. A.Tayal 2024</v>
      </c>
      <c r="E21" s="2" t="str">
        <f>CONCATENATE(Species!E21, " ", Sex!E21, CHAR(10), Determiner!E21)</f>
        <v xml:space="preserve"> 
det. A.Tayal 2024</v>
      </c>
      <c r="F21" s="2" t="str">
        <f>CONCATENATE(Species!F21, " ", Sex!F21, CHAR(10), Determiner!F21)</f>
        <v xml:space="preserve"> 
det. A.Tayal 2024</v>
      </c>
      <c r="G21" s="2" t="str">
        <f>CONCATENATE(Species!G21, " ", Sex!G21, CHAR(10), Determiner!G21)</f>
        <v xml:space="preserve"> 
det. A.Tayal 2024</v>
      </c>
      <c r="H21" s="2" t="str">
        <f>CONCATENATE(Species!H21, " ", Sex!H21, CHAR(10), Determiner!H21)</f>
        <v xml:space="preserve"> 
det. A.Tayal 2024</v>
      </c>
      <c r="I21" s="2" t="str">
        <f>CONCATENATE(Species!I21, " ", Sex!I21, CHAR(10), Determiner!I21)</f>
        <v xml:space="preserve"> 
det. A.Tayal 2024</v>
      </c>
      <c r="J21" s="2" t="str">
        <f>CONCATENATE(Species!J21, " ", Sex!J21, CHAR(10), Determiner!J21)</f>
        <v xml:space="preserve"> 
det. A.Tayal 2024</v>
      </c>
      <c r="K21" s="2" t="str">
        <f>CONCATENATE(Species!K21, " ", Sex!K21, CHAR(10), Determiner!K21)</f>
        <v xml:space="preserve"> 
det. A.Tayal 2024</v>
      </c>
      <c r="L21" s="2" t="str">
        <f>CONCATENATE(Species!L21, " ", Sex!L21, CHAR(10), Determiner!L21)</f>
        <v xml:space="preserve"> 
det. A.Tayal 2024</v>
      </c>
      <c r="M21" s="2" t="str">
        <f>CONCATENATE(Species!M21, " ", Sex!M21, CHAR(10), Determiner!M21)</f>
        <v xml:space="preserve"> 
det. A.Tayal 2024</v>
      </c>
      <c r="N21" s="2" t="str">
        <f>CONCATENATE(Species!N21, " ", Sex!N21, CHAR(10), Determiner!N21)</f>
        <v xml:space="preserve"> 
det. A.Tayal 2024</v>
      </c>
      <c r="O21" s="41" t="str">
        <f>CONCATENATE(Species!O21, " ", Sex!O21, CHAR(10), Determiner!O21)</f>
        <v xml:space="preserve"> 
det. A.Tayal 2024</v>
      </c>
    </row>
    <row r="22" spans="1:15" ht="35" customHeight="1">
      <c r="A22" s="40" t="str">
        <f>CONCATENATE(Species!A22, " ", Sex!A22, CHAR(10), Determiner!A22)</f>
        <v xml:space="preserve"> 
det. A.Tayal 2024</v>
      </c>
      <c r="B22" s="2" t="str">
        <f>CONCATENATE(Species!B22, " ", Sex!B22, CHAR(10), Determiner!B22)</f>
        <v xml:space="preserve"> 
det. A.Tayal 2024</v>
      </c>
      <c r="C22" s="2" t="str">
        <f>CONCATENATE(Species!C22, " ", Sex!C22, CHAR(10), Determiner!C22)</f>
        <v xml:space="preserve"> 
det. A.Tayal 2024</v>
      </c>
      <c r="D22" s="2" t="str">
        <f>CONCATENATE(Species!D22, " ", Sex!D22, CHAR(10), Determiner!D22)</f>
        <v xml:space="preserve"> 
det. A.Tayal 2024</v>
      </c>
      <c r="E22" s="2" t="str">
        <f>CONCATENATE(Species!E22, " ", Sex!E22, CHAR(10), Determiner!E22)</f>
        <v xml:space="preserve"> 
det. A.Tayal 2024</v>
      </c>
      <c r="F22" s="2" t="str">
        <f>CONCATENATE(Species!F22, " ", Sex!F22, CHAR(10), Determiner!F22)</f>
        <v xml:space="preserve"> 
det. A.Tayal 2024</v>
      </c>
      <c r="G22" s="2" t="str">
        <f>CONCATENATE(Species!G22, " ", Sex!G22, CHAR(10), Determiner!G22)</f>
        <v xml:space="preserve"> 
det. A.Tayal 2024</v>
      </c>
      <c r="H22" s="2" t="str">
        <f>CONCATENATE(Species!H22, " ", Sex!H22, CHAR(10), Determiner!H22)</f>
        <v xml:space="preserve"> 
det. A.Tayal 2024</v>
      </c>
      <c r="I22" s="2" t="str">
        <f>CONCATENATE(Species!I22, " ", Sex!I22, CHAR(10), Determiner!I22)</f>
        <v xml:space="preserve"> 
det. A.Tayal 2024</v>
      </c>
      <c r="J22" s="2" t="str">
        <f>CONCATENATE(Species!J22, " ", Sex!J22, CHAR(10), Determiner!J22)</f>
        <v xml:space="preserve"> 
det. A.Tayal 2024</v>
      </c>
      <c r="K22" s="2" t="str">
        <f>CONCATENATE(Species!K22, " ", Sex!K22, CHAR(10), Determiner!K22)</f>
        <v xml:space="preserve"> 
det. A.Tayal 2024</v>
      </c>
      <c r="L22" s="2" t="str">
        <f>CONCATENATE(Species!L22, " ", Sex!L22, CHAR(10), Determiner!L22)</f>
        <v xml:space="preserve"> 
det. A.Tayal 2024</v>
      </c>
      <c r="M22" s="2" t="str">
        <f>CONCATENATE(Species!M22, " ", Sex!M22, CHAR(10), Determiner!M22)</f>
        <v xml:space="preserve"> 
det. A.Tayal 2024</v>
      </c>
      <c r="N22" s="2" t="str">
        <f>CONCATENATE(Species!N22, " ", Sex!N22, CHAR(10), Determiner!N22)</f>
        <v xml:space="preserve"> 
det. A.Tayal 2024</v>
      </c>
      <c r="O22" s="41" t="str">
        <f>CONCATENATE(Species!O22, " ", Sex!O22, CHAR(10), Determiner!O22)</f>
        <v xml:space="preserve"> 
det. A.Tayal 2024</v>
      </c>
    </row>
    <row r="23" spans="1:15" ht="35" customHeight="1">
      <c r="A23" s="40" t="str">
        <f>CONCATENATE(Species!A23, " ", Sex!A23, CHAR(10), Determiner!A23)</f>
        <v xml:space="preserve"> 
det. A.Tayal 2024</v>
      </c>
      <c r="B23" s="2" t="str">
        <f>CONCATENATE(Species!B23, " ", Sex!B23, CHAR(10), Determiner!B23)</f>
        <v xml:space="preserve"> 
det. A.Tayal 2024</v>
      </c>
      <c r="C23" s="2" t="str">
        <f>CONCATENATE(Species!C23, " ", Sex!C23, CHAR(10), Determiner!C23)</f>
        <v xml:space="preserve"> 
det. A.Tayal 2024</v>
      </c>
      <c r="D23" s="2" t="str">
        <f>CONCATENATE(Species!D23, " ", Sex!D23, CHAR(10), Determiner!D23)</f>
        <v xml:space="preserve"> 
det. A.Tayal 2024</v>
      </c>
      <c r="E23" s="2" t="str">
        <f>CONCATENATE(Species!E23, " ", Sex!E23, CHAR(10), Determiner!E23)</f>
        <v xml:space="preserve"> 
det. A.Tayal 2024</v>
      </c>
      <c r="F23" s="2" t="str">
        <f>CONCATENATE(Species!F23, " ", Sex!F23, CHAR(10), Determiner!F23)</f>
        <v xml:space="preserve"> 
det. A.Tayal 2024</v>
      </c>
      <c r="G23" s="2" t="str">
        <f>CONCATENATE(Species!G23, " ", Sex!G23, CHAR(10), Determiner!G23)</f>
        <v xml:space="preserve"> 
det. A.Tayal 2024</v>
      </c>
      <c r="H23" s="2" t="str">
        <f>CONCATENATE(Species!H23, " ", Sex!H23, CHAR(10), Determiner!H23)</f>
        <v xml:space="preserve"> 
det. A.Tayal 2024</v>
      </c>
      <c r="I23" s="2" t="str">
        <f>CONCATENATE(Species!I23, " ", Sex!I23, CHAR(10), Determiner!I23)</f>
        <v xml:space="preserve"> 
det. A.Tayal 2024</v>
      </c>
      <c r="J23" s="2" t="str">
        <f>CONCATENATE(Species!J23, " ", Sex!J23, CHAR(10), Determiner!J23)</f>
        <v xml:space="preserve"> 
det. A.Tayal 2024</v>
      </c>
      <c r="K23" s="2" t="str">
        <f>CONCATENATE(Species!K23, " ", Sex!K23, CHAR(10), Determiner!K23)</f>
        <v xml:space="preserve"> 
det. A.Tayal 2024</v>
      </c>
      <c r="L23" s="2" t="str">
        <f>CONCATENATE(Species!L23, " ", Sex!L23, CHAR(10), Determiner!L23)</f>
        <v xml:space="preserve"> 
det. A.Tayal 2024</v>
      </c>
      <c r="M23" s="2" t="str">
        <f>CONCATENATE(Species!M23, " ", Sex!M23, CHAR(10), Determiner!M23)</f>
        <v xml:space="preserve"> 
det. A.Tayal 2024</v>
      </c>
      <c r="N23" s="2" t="str">
        <f>CONCATENATE(Species!N23, " ", Sex!N23, CHAR(10), Determiner!N23)</f>
        <v xml:space="preserve"> 
det. A.Tayal 2024</v>
      </c>
      <c r="O23" s="41" t="str">
        <f>CONCATENATE(Species!O23, " ", Sex!O23, CHAR(10), Determiner!O23)</f>
        <v xml:space="preserve"> 
det. A.Tayal 2024</v>
      </c>
    </row>
    <row r="24" spans="1:15" ht="35" customHeight="1">
      <c r="A24" s="40" t="str">
        <f>CONCATENATE(Species!A24, " ", Sex!A24, CHAR(10), Determiner!A24)</f>
        <v xml:space="preserve"> 
det. A.Tayal 2024</v>
      </c>
      <c r="B24" s="2" t="str">
        <f>CONCATENATE(Species!B24, " ", Sex!B24, CHAR(10), Determiner!B24)</f>
        <v xml:space="preserve"> 
det. A.Tayal 2024</v>
      </c>
      <c r="C24" s="2" t="str">
        <f>CONCATENATE(Species!C24, " ", Sex!C24, CHAR(10), Determiner!C24)</f>
        <v xml:space="preserve"> 
det. A.Tayal 2024</v>
      </c>
      <c r="D24" s="2" t="str">
        <f>CONCATENATE(Species!D24, " ", Sex!D24, CHAR(10), Determiner!D24)</f>
        <v xml:space="preserve"> 
det. A.Tayal 2024</v>
      </c>
      <c r="E24" s="2" t="str">
        <f>CONCATENATE(Species!E24, " ", Sex!E24, CHAR(10), Determiner!E24)</f>
        <v xml:space="preserve"> 
det. A.Tayal 2024</v>
      </c>
      <c r="F24" s="2" t="str">
        <f>CONCATENATE(Species!F24, " ", Sex!F24, CHAR(10), Determiner!F24)</f>
        <v xml:space="preserve"> 
det. A.Tayal 2024</v>
      </c>
      <c r="G24" s="2" t="str">
        <f>CONCATENATE(Species!G24, " ", Sex!G24, CHAR(10), Determiner!G24)</f>
        <v xml:space="preserve"> 
det. A.Tayal 2024</v>
      </c>
      <c r="H24" s="2" t="str">
        <f>CONCATENATE(Species!H24, " ", Sex!H24, CHAR(10), Determiner!H24)</f>
        <v xml:space="preserve"> 
det. A.Tayal 2024</v>
      </c>
      <c r="I24" s="2" t="str">
        <f>CONCATENATE(Species!I24, " ", Sex!I24, CHAR(10), Determiner!I24)</f>
        <v xml:space="preserve"> 
det. A.Tayal 2024</v>
      </c>
      <c r="J24" s="2" t="str">
        <f>CONCATENATE(Species!J24, " ", Sex!J24, CHAR(10), Determiner!J24)</f>
        <v xml:space="preserve"> 
det. A.Tayal 2024</v>
      </c>
      <c r="K24" s="2" t="str">
        <f>CONCATENATE(Species!K24, " ", Sex!K24, CHAR(10), Determiner!K24)</f>
        <v xml:space="preserve"> 
det. A.Tayal 2024</v>
      </c>
      <c r="L24" s="2" t="str">
        <f>CONCATENATE(Species!L24, " ", Sex!L24, CHAR(10), Determiner!L24)</f>
        <v xml:space="preserve"> 
det. A.Tayal 2024</v>
      </c>
      <c r="M24" s="2" t="str">
        <f>CONCATENATE(Species!M24, " ", Sex!M24, CHAR(10), Determiner!M24)</f>
        <v xml:space="preserve"> 
det. A.Tayal 2024</v>
      </c>
      <c r="N24" s="2" t="str">
        <f>CONCATENATE(Species!N24, " ", Sex!N24, CHAR(10), Determiner!N24)</f>
        <v xml:space="preserve"> 
det. A.Tayal 2024</v>
      </c>
      <c r="O24" s="41" t="str">
        <f>CONCATENATE(Species!O24, " ", Sex!O24, CHAR(10), Determiner!O24)</f>
        <v xml:space="preserve"> 
det. A.Tayal 2024</v>
      </c>
    </row>
    <row r="25" spans="1:15" ht="35" customHeight="1">
      <c r="A25" s="40" t="str">
        <f>CONCATENATE(Species!A25, " ", Sex!A25, CHAR(10), Determiner!A25)</f>
        <v xml:space="preserve"> 
det. A.Tayal 2024</v>
      </c>
      <c r="B25" s="2" t="str">
        <f>CONCATENATE(Species!B25, " ", Sex!B25, CHAR(10), Determiner!B25)</f>
        <v xml:space="preserve"> 
det. A.Tayal 2024</v>
      </c>
      <c r="C25" s="2" t="str">
        <f>CONCATENATE(Species!C25, " ", Sex!C25, CHAR(10), Determiner!C25)</f>
        <v xml:space="preserve"> 
det. A.Tayal 2024</v>
      </c>
      <c r="D25" s="2" t="str">
        <f>CONCATENATE(Species!D25, " ", Sex!D25, CHAR(10), Determiner!D25)</f>
        <v xml:space="preserve"> 
det. A.Tayal 2024</v>
      </c>
      <c r="E25" s="2" t="str">
        <f>CONCATENATE(Species!E25, " ", Sex!E25, CHAR(10), Determiner!E25)</f>
        <v xml:space="preserve"> 
det. A.Tayal 2024</v>
      </c>
      <c r="F25" s="2" t="str">
        <f>CONCATENATE(Species!F25, " ", Sex!F25, CHAR(10), Determiner!F25)</f>
        <v xml:space="preserve"> 
det. A.Tayal 2024</v>
      </c>
      <c r="G25" s="2" t="str">
        <f>CONCATENATE(Species!G25, " ", Sex!G25, CHAR(10), Determiner!G25)</f>
        <v xml:space="preserve"> 
det. A.Tayal 2024</v>
      </c>
      <c r="H25" s="2" t="str">
        <f>CONCATENATE(Species!H25, " ", Sex!H25, CHAR(10), Determiner!H25)</f>
        <v xml:space="preserve"> 
det. A.Tayal 2024</v>
      </c>
      <c r="I25" s="2" t="str">
        <f>CONCATENATE(Species!I25, " ", Sex!I25, CHAR(10), Determiner!I25)</f>
        <v xml:space="preserve"> 
det. A.Tayal 2024</v>
      </c>
      <c r="J25" s="2" t="str">
        <f>CONCATENATE(Species!J25, " ", Sex!J25, CHAR(10), Determiner!J25)</f>
        <v xml:space="preserve"> 
det. A.Tayal 2024</v>
      </c>
      <c r="K25" s="2" t="str">
        <f>CONCATENATE(Species!K25, " ", Sex!K25, CHAR(10), Determiner!K25)</f>
        <v xml:space="preserve"> 
det. A.Tayal 2024</v>
      </c>
      <c r="L25" s="2" t="str">
        <f>CONCATENATE(Species!L25, " ", Sex!L25, CHAR(10), Determiner!L25)</f>
        <v xml:space="preserve"> 
det. A.Tayal 2024</v>
      </c>
      <c r="M25" s="2" t="str">
        <f>CONCATENATE(Species!M25, " ", Sex!M25, CHAR(10), Determiner!M25)</f>
        <v xml:space="preserve"> 
det. A.Tayal 2024</v>
      </c>
      <c r="N25" s="2" t="str">
        <f>CONCATENATE(Species!N25, " ", Sex!N25, CHAR(10), Determiner!N25)</f>
        <v xml:space="preserve"> 
det. A.Tayal 2024</v>
      </c>
      <c r="O25" s="41" t="str">
        <f>CONCATENATE(Species!O25, " ", Sex!O25, CHAR(10), Determiner!O25)</f>
        <v xml:space="preserve"> 
det. A.Tayal 2024</v>
      </c>
    </row>
    <row r="26" spans="1:15" ht="35" customHeight="1">
      <c r="A26" s="40" t="str">
        <f>CONCATENATE(Species!A26, " ", Sex!A26, CHAR(10), Determiner!A26)</f>
        <v xml:space="preserve"> 
det. A.Tayal 2024</v>
      </c>
      <c r="B26" s="2" t="str">
        <f>CONCATENATE(Species!B26, " ", Sex!B26, CHAR(10), Determiner!B26)</f>
        <v xml:space="preserve"> 
det. A.Tayal 2024</v>
      </c>
      <c r="C26" s="2" t="str">
        <f>CONCATENATE(Species!C26, " ", Sex!C26, CHAR(10), Determiner!C26)</f>
        <v xml:space="preserve"> 
det. A.Tayal 2024</v>
      </c>
      <c r="D26" s="2" t="str">
        <f>CONCATENATE(Species!D26, " ", Sex!D26, CHAR(10), Determiner!D26)</f>
        <v xml:space="preserve"> 
det. A.Tayal 2024</v>
      </c>
      <c r="E26" s="2" t="str">
        <f>CONCATENATE(Species!E26, " ", Sex!E26, CHAR(10), Determiner!E26)</f>
        <v xml:space="preserve"> 
det. A.Tayal 2024</v>
      </c>
      <c r="F26" s="2" t="str">
        <f>CONCATENATE(Species!F26, " ", Sex!F26, CHAR(10), Determiner!F26)</f>
        <v xml:space="preserve"> 
det. A.Tayal 2024</v>
      </c>
      <c r="G26" s="2" t="str">
        <f>CONCATENATE(Species!G26, " ", Sex!G26, CHAR(10), Determiner!G26)</f>
        <v xml:space="preserve"> 
det. A.Tayal 2024</v>
      </c>
      <c r="H26" s="2" t="str">
        <f>CONCATENATE(Species!H26, " ", Sex!H26, CHAR(10), Determiner!H26)</f>
        <v xml:space="preserve"> 
det. A.Tayal 2024</v>
      </c>
      <c r="I26" s="2" t="str">
        <f>CONCATENATE(Species!I26, " ", Sex!I26, CHAR(10), Determiner!I26)</f>
        <v xml:space="preserve"> 
det. A.Tayal 2024</v>
      </c>
      <c r="J26" s="2" t="str">
        <f>CONCATENATE(Species!J26, " ", Sex!J26, CHAR(10), Determiner!J26)</f>
        <v xml:space="preserve"> 
det. A.Tayal 2024</v>
      </c>
      <c r="K26" s="2" t="str">
        <f>CONCATENATE(Species!K26, " ", Sex!K26, CHAR(10), Determiner!K26)</f>
        <v xml:space="preserve"> 
det. A.Tayal 2024</v>
      </c>
      <c r="L26" s="2" t="str">
        <f>CONCATENATE(Species!L26, " ", Sex!L26, CHAR(10), Determiner!L26)</f>
        <v xml:space="preserve"> 
det. A.Tayal 2024</v>
      </c>
      <c r="M26" s="2" t="str">
        <f>CONCATENATE(Species!M26, " ", Sex!M26, CHAR(10), Determiner!M26)</f>
        <v xml:space="preserve"> 
det. A.Tayal 2024</v>
      </c>
      <c r="N26" s="2" t="str">
        <f>CONCATENATE(Species!N26, " ", Sex!N26, CHAR(10), Determiner!N26)</f>
        <v xml:space="preserve"> 
det. A.Tayal 2024</v>
      </c>
      <c r="O26" s="41" t="str">
        <f>CONCATENATE(Species!O26, " ", Sex!O26, CHAR(10), Determiner!O26)</f>
        <v xml:space="preserve"> 
det. A.Tayal 2024</v>
      </c>
    </row>
    <row r="27" spans="1:15" ht="35" customHeight="1">
      <c r="A27" s="40" t="str">
        <f>CONCATENATE(Species!A27, " ", Sex!A27, CHAR(10), Determiner!A27)</f>
        <v xml:space="preserve"> 
det. A.Tayal 2024</v>
      </c>
      <c r="B27" s="2" t="str">
        <f>CONCATENATE(Species!B27, " ", Sex!B27, CHAR(10), Determiner!B27)</f>
        <v xml:space="preserve"> 
det. A.Tayal 2024</v>
      </c>
      <c r="C27" s="2" t="str">
        <f>CONCATENATE(Species!C27, " ", Sex!C27, CHAR(10), Determiner!C27)</f>
        <v xml:space="preserve"> 
det. A.Tayal 2024</v>
      </c>
      <c r="D27" s="2" t="str">
        <f>CONCATENATE(Species!D27, " ", Sex!D27, CHAR(10), Determiner!D27)</f>
        <v xml:space="preserve"> 
det. A.Tayal 2024</v>
      </c>
      <c r="E27" s="2" t="str">
        <f>CONCATENATE(Species!E27, " ", Sex!E27, CHAR(10), Determiner!E27)</f>
        <v xml:space="preserve"> 
det. A.Tayal 2024</v>
      </c>
      <c r="F27" s="2" t="str">
        <f>CONCATENATE(Species!F27, " ", Sex!F27, CHAR(10), Determiner!F27)</f>
        <v xml:space="preserve"> 
det. A.Tayal 2024</v>
      </c>
      <c r="G27" s="2" t="str">
        <f>CONCATENATE(Species!G27, " ", Sex!G27, CHAR(10), Determiner!G27)</f>
        <v xml:space="preserve"> 
det. A.Tayal 2024</v>
      </c>
      <c r="H27" s="2" t="str">
        <f>CONCATENATE(Species!H27, " ", Sex!H27, CHAR(10), Determiner!H27)</f>
        <v xml:space="preserve"> 
det. A.Tayal 2024</v>
      </c>
      <c r="I27" s="2" t="str">
        <f>CONCATENATE(Species!I27, " ", Sex!I27, CHAR(10), Determiner!I27)</f>
        <v xml:space="preserve"> 
det. A.Tayal 2024</v>
      </c>
      <c r="J27" s="2" t="str">
        <f>CONCATENATE(Species!J27, " ", Sex!J27, CHAR(10), Determiner!J27)</f>
        <v xml:space="preserve"> 
det. A.Tayal 2024</v>
      </c>
      <c r="K27" s="2" t="str">
        <f>CONCATENATE(Species!K27, " ", Sex!K27, CHAR(10), Determiner!K27)</f>
        <v xml:space="preserve"> 
det. A.Tayal 2024</v>
      </c>
      <c r="L27" s="2" t="str">
        <f>CONCATENATE(Species!L27, " ", Sex!L27, CHAR(10), Determiner!L27)</f>
        <v xml:space="preserve"> 
det. A.Tayal 2024</v>
      </c>
      <c r="M27" s="2" t="str">
        <f>CONCATENATE(Species!M27, " ", Sex!M27, CHAR(10), Determiner!M27)</f>
        <v xml:space="preserve"> 
det. A.Tayal 2024</v>
      </c>
      <c r="N27" s="2" t="str">
        <f>CONCATENATE(Species!N27, " ", Sex!N27, CHAR(10), Determiner!N27)</f>
        <v xml:space="preserve"> 
det. A.Tayal 2024</v>
      </c>
      <c r="O27" s="41" t="str">
        <f>CONCATENATE(Species!O27, " ", Sex!O27, CHAR(10), Determiner!O27)</f>
        <v xml:space="preserve"> 
det. A.Tayal 2024</v>
      </c>
    </row>
    <row r="28" spans="1:15" ht="35" customHeight="1">
      <c r="A28" s="40" t="str">
        <f>CONCATENATE(Species!A28, " ", Sex!A28, CHAR(10), Determiner!A28)</f>
        <v xml:space="preserve"> 
det. A.Tayal 2024</v>
      </c>
      <c r="B28" s="2" t="str">
        <f>CONCATENATE(Species!B28, " ", Sex!B28, CHAR(10), Determiner!B28)</f>
        <v xml:space="preserve"> 
det. A.Tayal 2024</v>
      </c>
      <c r="C28" s="2" t="str">
        <f>CONCATENATE(Species!C28, " ", Sex!C28, CHAR(10), Determiner!C28)</f>
        <v xml:space="preserve"> 
det. A.Tayal 2024</v>
      </c>
      <c r="D28" s="2" t="str">
        <f>CONCATENATE(Species!D28, " ", Sex!D28, CHAR(10), Determiner!D28)</f>
        <v xml:space="preserve"> 
det. A.Tayal 2024</v>
      </c>
      <c r="E28" s="2" t="str">
        <f>CONCATENATE(Species!E28, " ", Sex!E28, CHAR(10), Determiner!E28)</f>
        <v xml:space="preserve"> 
det. A.Tayal 2024</v>
      </c>
      <c r="F28" s="2" t="str">
        <f>CONCATENATE(Species!F28, " ", Sex!F28, CHAR(10), Determiner!F28)</f>
        <v xml:space="preserve"> 
det. A.Tayal 2024</v>
      </c>
      <c r="G28" s="2" t="str">
        <f>CONCATENATE(Species!G28, " ", Sex!G28, CHAR(10), Determiner!G28)</f>
        <v xml:space="preserve"> 
det. A.Tayal 2024</v>
      </c>
      <c r="H28" s="2" t="str">
        <f>CONCATENATE(Species!H28, " ", Sex!H28, CHAR(10), Determiner!H28)</f>
        <v xml:space="preserve"> 
det. A.Tayal 2024</v>
      </c>
      <c r="I28" s="2" t="str">
        <f>CONCATENATE(Species!I28, " ", Sex!I28, CHAR(10), Determiner!I28)</f>
        <v xml:space="preserve"> 
det. A.Tayal 2024</v>
      </c>
      <c r="J28" s="2" t="str">
        <f>CONCATENATE(Species!J28, " ", Sex!J28, CHAR(10), Determiner!J28)</f>
        <v xml:space="preserve"> 
det. A.Tayal 2024</v>
      </c>
      <c r="K28" s="2" t="str">
        <f>CONCATENATE(Species!K28, " ", Sex!K28, CHAR(10), Determiner!K28)</f>
        <v xml:space="preserve"> 
det. A.Tayal 2024</v>
      </c>
      <c r="L28" s="2" t="str">
        <f>CONCATENATE(Species!L28, " ", Sex!L28, CHAR(10), Determiner!L28)</f>
        <v xml:space="preserve"> 
det. A.Tayal 2024</v>
      </c>
      <c r="M28" s="2" t="str">
        <f>CONCATENATE(Species!M28, " ", Sex!M28, CHAR(10), Determiner!M28)</f>
        <v xml:space="preserve"> 
det. A.Tayal 2024</v>
      </c>
      <c r="N28" s="2" t="str">
        <f>CONCATENATE(Species!N28, " ", Sex!N28, CHAR(10), Determiner!N28)</f>
        <v xml:space="preserve"> 
det. A.Tayal 2024</v>
      </c>
      <c r="O28" s="41" t="str">
        <f>CONCATENATE(Species!O28, " ", Sex!O28, CHAR(10), Determiner!O28)</f>
        <v xml:space="preserve"> 
det. A.Tayal 2024</v>
      </c>
    </row>
    <row r="29" spans="1:15" ht="35" customHeight="1">
      <c r="A29" s="40" t="str">
        <f>CONCATENATE(Species!A29, " ", Sex!A29, CHAR(10), Determiner!A29)</f>
        <v xml:space="preserve"> 
det. A.Tayal 2024</v>
      </c>
      <c r="B29" s="2" t="str">
        <f>CONCATENATE(Species!B29, " ", Sex!B29, CHAR(10), Determiner!B29)</f>
        <v xml:space="preserve"> 
det. A.Tayal 2024</v>
      </c>
      <c r="C29" s="2" t="str">
        <f>CONCATENATE(Species!C29, " ", Sex!C29, CHAR(10), Determiner!C29)</f>
        <v xml:space="preserve"> 
det. A.Tayal 2024</v>
      </c>
      <c r="D29" s="2" t="str">
        <f>CONCATENATE(Species!D29, " ", Sex!D29, CHAR(10), Determiner!D29)</f>
        <v xml:space="preserve"> 
det. A.Tayal 2024</v>
      </c>
      <c r="E29" s="2" t="str">
        <f>CONCATENATE(Species!E29, " ", Sex!E29, CHAR(10), Determiner!E29)</f>
        <v xml:space="preserve"> 
det. A.Tayal 2024</v>
      </c>
      <c r="F29" s="2" t="str">
        <f>CONCATENATE(Species!F29, " ", Sex!F29, CHAR(10), Determiner!F29)</f>
        <v xml:space="preserve"> 
det. A.Tayal 2024</v>
      </c>
      <c r="G29" s="2" t="str">
        <f>CONCATENATE(Species!G29, " ", Sex!G29, CHAR(10), Determiner!G29)</f>
        <v xml:space="preserve"> 
det. A.Tayal 2024</v>
      </c>
      <c r="H29" s="2" t="str">
        <f>CONCATENATE(Species!H29, " ", Sex!H29, CHAR(10), Determiner!H29)</f>
        <v xml:space="preserve"> 
det. A.Tayal 2024</v>
      </c>
      <c r="I29" s="2" t="str">
        <f>CONCATENATE(Species!I29, " ", Sex!I29, CHAR(10), Determiner!I29)</f>
        <v xml:space="preserve"> 
det. A.Tayal 2024</v>
      </c>
      <c r="J29" s="2" t="str">
        <f>CONCATENATE(Species!J29, " ", Sex!J29, CHAR(10), Determiner!J29)</f>
        <v xml:space="preserve"> 
det. A.Tayal 2024</v>
      </c>
      <c r="K29" s="2" t="str">
        <f>CONCATENATE(Species!K29, " ", Sex!K29, CHAR(10), Determiner!K29)</f>
        <v xml:space="preserve"> 
det. A.Tayal 2024</v>
      </c>
      <c r="L29" s="2" t="str">
        <f>CONCATENATE(Species!L29, " ", Sex!L29, CHAR(10), Determiner!L29)</f>
        <v xml:space="preserve"> 
det. A.Tayal 2024</v>
      </c>
      <c r="M29" s="2" t="str">
        <f>CONCATENATE(Species!M29, " ", Sex!M29, CHAR(10), Determiner!M29)</f>
        <v xml:space="preserve"> 
det. A.Tayal 2024</v>
      </c>
      <c r="N29" s="2" t="str">
        <f>CONCATENATE(Species!N29, " ", Sex!N29, CHAR(10), Determiner!N29)</f>
        <v xml:space="preserve"> 
det. A.Tayal 2024</v>
      </c>
      <c r="O29" s="41" t="str">
        <f>CONCATENATE(Species!O29, " ", Sex!O29, CHAR(10), Determiner!O29)</f>
        <v xml:space="preserve"> 
det. A.Tayal 2024</v>
      </c>
    </row>
    <row r="30" spans="1:15" ht="35" customHeight="1">
      <c r="A30" s="40" t="str">
        <f>CONCATENATE(Species!A30, " ", Sex!A30, CHAR(10), Determiner!A30)</f>
        <v xml:space="preserve"> 
det. A.Tayal 2024</v>
      </c>
      <c r="B30" s="2" t="str">
        <f>CONCATENATE(Species!B30, " ", Sex!B30, CHAR(10), Determiner!B30)</f>
        <v xml:space="preserve"> 
det. A.Tayal 2024</v>
      </c>
      <c r="C30" s="2" t="str">
        <f>CONCATENATE(Species!C30, " ", Sex!C30, CHAR(10), Determiner!C30)</f>
        <v xml:space="preserve"> 
det. A.Tayal 2024</v>
      </c>
      <c r="D30" s="2" t="str">
        <f>CONCATENATE(Species!D30, " ", Sex!D30, CHAR(10), Determiner!D30)</f>
        <v xml:space="preserve"> 
det. A.Tayal 2024</v>
      </c>
      <c r="E30" s="2" t="str">
        <f>CONCATENATE(Species!E30, " ", Sex!E30, CHAR(10), Determiner!E30)</f>
        <v xml:space="preserve"> 
det. A.Tayal 2024</v>
      </c>
      <c r="F30" s="2" t="str">
        <f>CONCATENATE(Species!F30, " ", Sex!F30, CHAR(10), Determiner!F30)</f>
        <v xml:space="preserve"> 
det. A.Tayal 2024</v>
      </c>
      <c r="G30" s="2" t="str">
        <f>CONCATENATE(Species!G30, " ", Sex!G30, CHAR(10), Determiner!G30)</f>
        <v xml:space="preserve"> 
det. A.Tayal 2024</v>
      </c>
      <c r="H30" s="2" t="str">
        <f>CONCATENATE(Species!H30, " ", Sex!H30, CHAR(10), Determiner!H30)</f>
        <v xml:space="preserve"> 
det. A.Tayal 2024</v>
      </c>
      <c r="I30" s="2" t="str">
        <f>CONCATENATE(Species!I30, " ", Sex!I30, CHAR(10), Determiner!I30)</f>
        <v xml:space="preserve"> 
det. A.Tayal 2024</v>
      </c>
      <c r="J30" s="2" t="str">
        <f>CONCATENATE(Species!J30, " ", Sex!J30, CHAR(10), Determiner!J30)</f>
        <v xml:space="preserve"> 
det. A.Tayal 2024</v>
      </c>
      <c r="K30" s="2" t="str">
        <f>CONCATENATE(Species!K30, " ", Sex!K30, CHAR(10), Determiner!K30)</f>
        <v xml:space="preserve"> 
det. A.Tayal 2024</v>
      </c>
      <c r="L30" s="2" t="str">
        <f>CONCATENATE(Species!L30, " ", Sex!L30, CHAR(10), Determiner!L30)</f>
        <v xml:space="preserve"> 
det. A.Tayal 2024</v>
      </c>
      <c r="M30" s="2" t="str">
        <f>CONCATENATE(Species!M30, " ", Sex!M30, CHAR(10), Determiner!M30)</f>
        <v xml:space="preserve"> 
det. A.Tayal 2024</v>
      </c>
      <c r="N30" s="2" t="str">
        <f>CONCATENATE(Species!N30, " ", Sex!N30, CHAR(10), Determiner!N30)</f>
        <v xml:space="preserve"> 
det. A.Tayal 2024</v>
      </c>
      <c r="O30" s="41" t="str">
        <f>CONCATENATE(Species!O30, " ", Sex!O30, CHAR(10), Determiner!O30)</f>
        <v xml:space="preserve"> 
det. A.Tayal 2024</v>
      </c>
    </row>
    <row r="31" spans="1:15" ht="35" customHeight="1" thickBot="1">
      <c r="A31" s="42" t="str">
        <f>CONCATENATE(Species!A31, " ", Sex!A31, CHAR(10), Determiner!A31)</f>
        <v xml:space="preserve"> 
det. A.Tayal 2024</v>
      </c>
      <c r="B31" s="43" t="str">
        <f>CONCATENATE(Species!B31, " ", Sex!B31, CHAR(10), Determiner!B31)</f>
        <v xml:space="preserve"> 
det. A.Tayal 2024</v>
      </c>
      <c r="C31" s="43" t="str">
        <f>CONCATENATE(Species!C31, " ", Sex!C31, CHAR(10), Determiner!C31)</f>
        <v xml:space="preserve"> 
det. A.Tayal 2024</v>
      </c>
      <c r="D31" s="43" t="str">
        <f>CONCATENATE(Species!D31, " ", Sex!D31, CHAR(10), Determiner!D31)</f>
        <v xml:space="preserve"> 
det. A.Tayal 2024</v>
      </c>
      <c r="E31" s="43" t="str">
        <f>CONCATENATE(Species!E31, " ", Sex!E31, CHAR(10), Determiner!E31)</f>
        <v xml:space="preserve"> 
det. A.Tayal 2024</v>
      </c>
      <c r="F31" s="43" t="str">
        <f>CONCATENATE(Species!F31, " ", Sex!F31, CHAR(10), Determiner!F31)</f>
        <v xml:space="preserve"> 
det. A.Tayal 2024</v>
      </c>
      <c r="G31" s="43" t="str">
        <f>CONCATENATE(Species!G31, " ", Sex!G31, CHAR(10), Determiner!G31)</f>
        <v xml:space="preserve"> 
det. A.Tayal 2024</v>
      </c>
      <c r="H31" s="43" t="str">
        <f>CONCATENATE(Species!H31, " ", Sex!H31, CHAR(10), Determiner!H31)</f>
        <v xml:space="preserve"> 
det. A.Tayal 2024</v>
      </c>
      <c r="I31" s="43" t="str">
        <f>CONCATENATE(Species!I31, " ", Sex!I31, CHAR(10), Determiner!I31)</f>
        <v xml:space="preserve"> 
det. A.Tayal 2024</v>
      </c>
      <c r="J31" s="43" t="str">
        <f>CONCATENATE(Species!J31, " ", Sex!J31, CHAR(10), Determiner!J31)</f>
        <v xml:space="preserve"> 
det. A.Tayal 2024</v>
      </c>
      <c r="K31" s="43" t="str">
        <f>CONCATENATE(Species!K31, " ", Sex!K31, CHAR(10), Determiner!K31)</f>
        <v xml:space="preserve"> 
det. A.Tayal 2024</v>
      </c>
      <c r="L31" s="43" t="str">
        <f>CONCATENATE(Species!L31, " ", Sex!L31, CHAR(10), Determiner!L31)</f>
        <v xml:space="preserve"> 
det. A.Tayal 2024</v>
      </c>
      <c r="M31" s="43" t="str">
        <f>CONCATENATE(Species!M31, " ", Sex!M31, CHAR(10), Determiner!M31)</f>
        <v xml:space="preserve"> 
det. A.Tayal 2024</v>
      </c>
      <c r="N31" s="43" t="str">
        <f>CONCATENATE(Species!N31, " ", Sex!N31, CHAR(10), Determiner!N31)</f>
        <v xml:space="preserve"> 
det. A.Tayal 2024</v>
      </c>
      <c r="O31" s="44" t="str">
        <f>CONCATENATE(Species!O31, " ", Sex!O31, CHAR(10), Determiner!O31)</f>
        <v xml:space="preserve"> 
det. A.Tayal 2024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B880-ADCA-43D9-8377-96256E217D93}">
  <sheetPr>
    <tabColor theme="5"/>
  </sheetPr>
  <dimension ref="A1:O38"/>
  <sheetViews>
    <sheetView zoomScaleNormal="100" zoomScalePageLayoutView="110" workbookViewId="0">
      <selection activeCell="H13" sqref="H13"/>
    </sheetView>
  </sheetViews>
  <sheetFormatPr defaultColWidth="8.6328125" defaultRowHeight="13"/>
  <cols>
    <col min="1" max="16" width="8.90625" style="25" customWidth="1"/>
    <col min="17" max="34" width="6.36328125" style="25" customWidth="1"/>
    <col min="35" max="16384" width="8.6328125" style="25"/>
  </cols>
  <sheetData>
    <row r="1" spans="1:15" ht="16.5" customHeight="1">
      <c r="A1" s="45">
        <v>55</v>
      </c>
      <c r="B1" s="46">
        <v>62</v>
      </c>
      <c r="C1" s="47"/>
      <c r="D1" s="45">
        <v>55</v>
      </c>
      <c r="E1" s="46">
        <v>62</v>
      </c>
      <c r="F1" s="47">
        <v>54</v>
      </c>
      <c r="G1" s="45">
        <v>61</v>
      </c>
      <c r="H1" s="46">
        <v>61</v>
      </c>
      <c r="I1" s="47">
        <v>53</v>
      </c>
      <c r="J1" s="30">
        <v>55</v>
      </c>
      <c r="K1" s="30"/>
      <c r="L1" s="30"/>
      <c r="M1" s="30"/>
      <c r="N1" s="30"/>
      <c r="O1" s="31"/>
    </row>
    <row r="2" spans="1:15" ht="18.399999999999999" customHeight="1">
      <c r="A2" s="48">
        <v>52</v>
      </c>
      <c r="B2" s="49">
        <v>45</v>
      </c>
      <c r="C2" s="50">
        <v>54</v>
      </c>
      <c r="D2" s="48">
        <v>62</v>
      </c>
      <c r="E2" s="49">
        <v>42</v>
      </c>
      <c r="F2" s="50">
        <v>41</v>
      </c>
      <c r="G2" s="48">
        <v>51</v>
      </c>
      <c r="H2" s="49">
        <v>56</v>
      </c>
      <c r="I2" s="50">
        <v>57</v>
      </c>
      <c r="J2" s="26">
        <v>49</v>
      </c>
      <c r="K2" s="26"/>
      <c r="L2" s="26"/>
      <c r="M2" s="26"/>
      <c r="N2" s="26"/>
      <c r="O2" s="33"/>
    </row>
    <row r="3" spans="1:15" ht="18.399999999999999" customHeight="1">
      <c r="A3" s="45">
        <v>49</v>
      </c>
      <c r="B3" s="46">
        <v>49</v>
      </c>
      <c r="C3" s="47">
        <v>53</v>
      </c>
      <c r="D3" s="45">
        <v>64</v>
      </c>
      <c r="E3" s="46"/>
      <c r="F3" s="47"/>
      <c r="G3" s="45">
        <v>47</v>
      </c>
      <c r="H3" s="46">
        <v>57</v>
      </c>
      <c r="I3" s="47">
        <v>48</v>
      </c>
      <c r="J3" s="26">
        <v>57</v>
      </c>
      <c r="K3" s="26"/>
      <c r="L3" s="26"/>
      <c r="M3" s="26"/>
      <c r="N3" s="26"/>
      <c r="O3" s="33"/>
    </row>
    <row r="4" spans="1:15" ht="18.399999999999999" customHeight="1">
      <c r="A4" s="48">
        <v>51</v>
      </c>
      <c r="B4" s="49">
        <v>49</v>
      </c>
      <c r="C4" s="50">
        <v>49</v>
      </c>
      <c r="D4" s="48">
        <v>64</v>
      </c>
      <c r="E4" s="49"/>
      <c r="F4" s="50"/>
      <c r="G4" s="48">
        <v>63</v>
      </c>
      <c r="H4" s="49">
        <v>62</v>
      </c>
      <c r="I4" s="50">
        <v>62</v>
      </c>
      <c r="J4" s="26">
        <v>49</v>
      </c>
      <c r="K4" s="26"/>
      <c r="L4" s="26"/>
      <c r="M4" s="26"/>
      <c r="N4" s="26"/>
      <c r="O4" s="33"/>
    </row>
    <row r="5" spans="1:15" ht="18.399999999999999" customHeight="1">
      <c r="A5" s="45">
        <v>56</v>
      </c>
      <c r="B5" s="46">
        <v>57</v>
      </c>
      <c r="C5" s="47"/>
      <c r="D5" s="45">
        <v>55</v>
      </c>
      <c r="E5" s="46"/>
      <c r="F5" s="47"/>
      <c r="G5" s="45">
        <v>46</v>
      </c>
      <c r="H5" s="46">
        <v>46</v>
      </c>
      <c r="I5" s="47">
        <v>45</v>
      </c>
      <c r="J5" s="26">
        <v>47</v>
      </c>
      <c r="K5" s="26"/>
      <c r="L5" s="26"/>
      <c r="M5" s="26"/>
      <c r="N5" s="26"/>
      <c r="O5" s="33"/>
    </row>
    <row r="6" spans="1:15" ht="18.399999999999999" customHeight="1">
      <c r="A6" s="48">
        <v>63</v>
      </c>
      <c r="B6" s="49">
        <v>42</v>
      </c>
      <c r="C6" s="50">
        <v>47</v>
      </c>
      <c r="D6" s="48">
        <v>56</v>
      </c>
      <c r="E6" s="49"/>
      <c r="F6" s="50"/>
      <c r="G6" s="48">
        <v>47</v>
      </c>
      <c r="H6" s="49">
        <v>46</v>
      </c>
      <c r="I6" s="50">
        <v>41</v>
      </c>
      <c r="J6" s="26">
        <v>64</v>
      </c>
      <c r="K6" s="26"/>
      <c r="L6" s="26"/>
      <c r="M6" s="26"/>
      <c r="N6" s="26"/>
      <c r="O6" s="33"/>
    </row>
    <row r="7" spans="1:15" ht="18.399999999999999" customHeight="1">
      <c r="A7" s="45">
        <v>52</v>
      </c>
      <c r="B7" s="46">
        <v>52</v>
      </c>
      <c r="C7" s="47">
        <v>52</v>
      </c>
      <c r="D7" s="45">
        <v>53</v>
      </c>
      <c r="E7" s="46"/>
      <c r="F7" s="47"/>
      <c r="G7" s="45">
        <v>51</v>
      </c>
      <c r="H7" s="46">
        <v>58</v>
      </c>
      <c r="I7" s="47">
        <v>62</v>
      </c>
      <c r="J7" s="26"/>
      <c r="K7" s="26"/>
      <c r="L7" s="26"/>
      <c r="M7" s="26"/>
      <c r="N7" s="26"/>
      <c r="O7" s="33"/>
    </row>
    <row r="8" spans="1:15" ht="18.399999999999999" customHeight="1">
      <c r="A8" s="48">
        <v>52</v>
      </c>
      <c r="B8" s="49">
        <v>63</v>
      </c>
      <c r="C8" s="50">
        <v>49</v>
      </c>
      <c r="D8" s="48">
        <v>58</v>
      </c>
      <c r="E8" s="49"/>
      <c r="F8" s="50"/>
      <c r="G8" s="48">
        <v>57</v>
      </c>
      <c r="H8" s="49">
        <v>57</v>
      </c>
      <c r="I8" s="50">
        <v>51</v>
      </c>
      <c r="J8" s="26"/>
      <c r="K8" s="26"/>
      <c r="L8" s="26"/>
      <c r="M8" s="26"/>
      <c r="N8" s="26"/>
      <c r="O8" s="33"/>
    </row>
    <row r="9" spans="1:15" ht="18.399999999999999" customHeight="1">
      <c r="A9" s="45">
        <v>63</v>
      </c>
      <c r="B9" s="46">
        <v>64</v>
      </c>
      <c r="C9" s="47">
        <v>60</v>
      </c>
      <c r="D9" s="46">
        <v>52</v>
      </c>
      <c r="E9" s="46">
        <v>47</v>
      </c>
      <c r="F9" s="46">
        <v>63</v>
      </c>
      <c r="G9" s="45">
        <v>49</v>
      </c>
      <c r="H9" s="46">
        <v>46</v>
      </c>
      <c r="I9" s="47">
        <v>49</v>
      </c>
      <c r="J9" s="26"/>
      <c r="K9" s="26"/>
      <c r="L9" s="26"/>
      <c r="M9" s="26"/>
      <c r="N9" s="26"/>
      <c r="O9" s="33"/>
    </row>
    <row r="10" spans="1:15" ht="18.399999999999999" customHeight="1">
      <c r="A10" s="48">
        <v>52</v>
      </c>
      <c r="B10" s="49">
        <v>45</v>
      </c>
      <c r="C10" s="50">
        <v>61</v>
      </c>
      <c r="D10" s="49">
        <v>47</v>
      </c>
      <c r="E10" s="49">
        <v>42</v>
      </c>
      <c r="F10" s="49">
        <v>60</v>
      </c>
      <c r="G10" s="48">
        <v>49</v>
      </c>
      <c r="H10" s="49">
        <v>51</v>
      </c>
      <c r="I10" s="50">
        <v>49</v>
      </c>
      <c r="J10" s="26"/>
      <c r="K10" s="26"/>
      <c r="L10" s="26"/>
      <c r="M10" s="26"/>
      <c r="N10" s="26"/>
      <c r="O10" s="33"/>
    </row>
    <row r="11" spans="1:15" ht="18.399999999999999" customHeight="1">
      <c r="A11" s="45"/>
      <c r="B11" s="46"/>
      <c r="C11" s="47"/>
      <c r="D11" s="45"/>
      <c r="E11" s="46"/>
      <c r="F11" s="47"/>
      <c r="G11" s="45"/>
      <c r="H11" s="46"/>
      <c r="I11" s="47"/>
      <c r="J11" s="26"/>
      <c r="K11" s="26"/>
      <c r="L11" s="26"/>
      <c r="M11" s="26"/>
      <c r="N11" s="26"/>
      <c r="O11" s="33"/>
    </row>
    <row r="12" spans="1:15" ht="18.399999999999999" customHeight="1">
      <c r="A12" s="48"/>
      <c r="B12" s="49"/>
      <c r="C12" s="50"/>
      <c r="D12" s="48"/>
      <c r="E12" s="49"/>
      <c r="F12" s="50"/>
      <c r="G12" s="48"/>
      <c r="H12" s="49"/>
      <c r="I12" s="50"/>
      <c r="J12" s="26"/>
      <c r="K12" s="26"/>
      <c r="L12" s="26"/>
      <c r="M12" s="26"/>
      <c r="N12" s="26"/>
      <c r="O12" s="33"/>
    </row>
    <row r="13" spans="1:15" ht="18.399999999999999" customHeight="1">
      <c r="A13" s="45"/>
      <c r="B13" s="46"/>
      <c r="C13" s="47"/>
      <c r="D13" s="45"/>
      <c r="E13" s="46"/>
      <c r="F13" s="47"/>
      <c r="G13" s="45"/>
      <c r="H13" s="46"/>
      <c r="I13" s="47"/>
      <c r="J13" s="26"/>
      <c r="K13" s="26"/>
      <c r="L13" s="26"/>
      <c r="M13" s="26"/>
      <c r="N13" s="26"/>
      <c r="O13" s="33"/>
    </row>
    <row r="14" spans="1:15" ht="18.399999999999999" customHeight="1">
      <c r="A14" s="48"/>
      <c r="B14" s="49"/>
      <c r="C14" s="50"/>
      <c r="D14" s="48"/>
      <c r="E14" s="49"/>
      <c r="F14" s="50"/>
      <c r="G14" s="48"/>
      <c r="H14" s="49"/>
      <c r="I14" s="50"/>
      <c r="J14" s="26"/>
      <c r="K14" s="26"/>
      <c r="L14" s="26"/>
      <c r="M14" s="26"/>
      <c r="N14" s="26"/>
      <c r="O14" s="33"/>
    </row>
    <row r="15" spans="1:15" ht="18.399999999999999" customHeight="1">
      <c r="A15" s="45"/>
      <c r="B15" s="46"/>
      <c r="C15" s="47"/>
      <c r="D15" s="45"/>
      <c r="E15" s="46"/>
      <c r="F15" s="47"/>
      <c r="G15" s="45"/>
      <c r="H15" s="46"/>
      <c r="I15" s="47"/>
      <c r="J15" s="26"/>
      <c r="K15" s="26"/>
      <c r="L15" s="26"/>
      <c r="M15" s="26"/>
      <c r="N15" s="26"/>
      <c r="O15" s="33"/>
    </row>
    <row r="16" spans="1:15" ht="18.399999999999999" customHeight="1">
      <c r="A16" s="48"/>
      <c r="B16" s="49"/>
      <c r="C16" s="50"/>
      <c r="D16" s="48"/>
      <c r="E16" s="49"/>
      <c r="F16" s="50"/>
      <c r="G16" s="48"/>
      <c r="H16" s="49"/>
      <c r="I16" s="50"/>
      <c r="J16" s="26"/>
      <c r="K16" s="26"/>
      <c r="L16" s="26"/>
      <c r="M16" s="26"/>
      <c r="N16" s="26"/>
      <c r="O16" s="33"/>
    </row>
    <row r="17" spans="1:15" ht="18.399999999999999" customHeight="1">
      <c r="A17" s="45"/>
      <c r="B17" s="46"/>
      <c r="C17" s="47"/>
      <c r="D17" s="45"/>
      <c r="E17" s="46"/>
      <c r="F17" s="47"/>
      <c r="G17" s="26"/>
      <c r="H17" s="26"/>
      <c r="I17" s="26"/>
      <c r="J17" s="26"/>
      <c r="K17" s="26"/>
      <c r="L17" s="26"/>
      <c r="M17" s="26"/>
      <c r="N17" s="26"/>
      <c r="O17" s="33"/>
    </row>
    <row r="18" spans="1:15" ht="18.399999999999999" customHeight="1">
      <c r="A18" s="48"/>
      <c r="B18" s="49"/>
      <c r="C18" s="50"/>
      <c r="D18" s="48"/>
      <c r="E18" s="49"/>
      <c r="F18" s="50"/>
      <c r="G18" s="26"/>
      <c r="H18" s="26"/>
      <c r="I18" s="26"/>
      <c r="J18" s="26"/>
      <c r="K18" s="26"/>
      <c r="L18" s="26"/>
      <c r="M18" s="26"/>
      <c r="N18" s="26"/>
      <c r="O18" s="33"/>
    </row>
    <row r="19" spans="1:15" ht="18.399999999999999" customHeight="1">
      <c r="A19" s="3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 ht="18.399999999999999" customHeight="1">
      <c r="A20" s="32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8.399999999999999" customHeight="1">
      <c r="A21" s="32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33"/>
    </row>
    <row r="22" spans="1:15" ht="18.399999999999999" customHeight="1">
      <c r="A22" s="32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33"/>
    </row>
    <row r="23" spans="1:15" ht="18.399999999999999" customHeight="1">
      <c r="A23" s="3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3"/>
    </row>
    <row r="24" spans="1:15" ht="18.399999999999999" customHeight="1">
      <c r="A24" s="32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3"/>
    </row>
    <row r="25" spans="1:15" ht="18.399999999999999" customHeight="1">
      <c r="A25" s="32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33"/>
    </row>
    <row r="26" spans="1:15" ht="18.399999999999999" customHeight="1">
      <c r="A26" s="32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33"/>
    </row>
    <row r="27" spans="1:15" ht="18.399999999999999" customHeight="1">
      <c r="A27" s="32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33"/>
    </row>
    <row r="28" spans="1:15" ht="18.399999999999999" customHeight="1">
      <c r="A28" s="32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33"/>
    </row>
    <row r="29" spans="1:15" ht="18.399999999999999" customHeight="1">
      <c r="A29" s="32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33"/>
    </row>
    <row r="30" spans="1:15" ht="18.399999999999999" customHeight="1">
      <c r="A30" s="32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33"/>
    </row>
    <row r="31" spans="1:15" ht="18.399999999999999" customHeight="1" thickBot="1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680F-9BB8-48FF-86FB-72AFC4BD6A52}">
  <sheetPr>
    <tabColor theme="5"/>
  </sheetPr>
  <dimension ref="A1:R38"/>
  <sheetViews>
    <sheetView zoomScale="80" zoomScaleNormal="80" zoomScalePageLayoutView="110" workbookViewId="0">
      <selection activeCell="E6" sqref="E6"/>
    </sheetView>
  </sheetViews>
  <sheetFormatPr defaultColWidth="8.6328125" defaultRowHeight="13"/>
  <cols>
    <col min="1" max="15" width="12.6328125" style="61" customWidth="1"/>
    <col min="16" max="16" width="3.81640625" style="58" customWidth="1"/>
    <col min="17" max="17" width="16.54296875" style="61" customWidth="1"/>
    <col min="18" max="18" width="22.26953125" style="61" customWidth="1"/>
    <col min="19" max="19" width="11.1796875" style="58" customWidth="1"/>
    <col min="20" max="34" width="6.36328125" style="58" customWidth="1"/>
    <col min="35" max="16384" width="8.6328125" style="58"/>
  </cols>
  <sheetData>
    <row r="1" spans="1:18" ht="25" customHeight="1">
      <c r="A1" s="62" t="s">
        <v>52</v>
      </c>
      <c r="B1" s="63" t="s">
        <v>56</v>
      </c>
      <c r="C1" s="64"/>
      <c r="D1" s="62" t="s">
        <v>56</v>
      </c>
      <c r="E1" s="63" t="s">
        <v>56</v>
      </c>
      <c r="F1" s="64" t="s">
        <v>55</v>
      </c>
      <c r="G1" s="62" t="s">
        <v>60</v>
      </c>
      <c r="H1" s="63" t="s">
        <v>59</v>
      </c>
      <c r="I1" s="64" t="s">
        <v>54</v>
      </c>
      <c r="J1" s="63" t="s">
        <v>52</v>
      </c>
      <c r="K1" s="63"/>
      <c r="L1" s="63"/>
      <c r="M1" s="63"/>
      <c r="N1" s="63"/>
      <c r="O1" s="64"/>
      <c r="Q1" s="59" t="s">
        <v>43</v>
      </c>
      <c r="R1" s="59" t="s">
        <v>52</v>
      </c>
    </row>
    <row r="2" spans="1:18" ht="25" customHeight="1">
      <c r="A2" s="67" t="s">
        <v>57</v>
      </c>
      <c r="B2" s="68" t="s">
        <v>58</v>
      </c>
      <c r="C2" s="69" t="s">
        <v>56</v>
      </c>
      <c r="D2" s="67" t="s">
        <v>56</v>
      </c>
      <c r="E2" s="68" t="s">
        <v>60</v>
      </c>
      <c r="F2" s="69" t="s">
        <v>57</v>
      </c>
      <c r="G2" s="67" t="s">
        <v>60</v>
      </c>
      <c r="H2" s="68" t="s">
        <v>60</v>
      </c>
      <c r="I2" s="69" t="s">
        <v>57</v>
      </c>
      <c r="J2" s="59" t="s">
        <v>57</v>
      </c>
      <c r="K2" s="59"/>
      <c r="L2" s="59"/>
      <c r="M2" s="59"/>
      <c r="N2" s="59"/>
      <c r="O2" s="66"/>
      <c r="Q2" s="59" t="s">
        <v>44</v>
      </c>
      <c r="R2" s="59" t="s">
        <v>53</v>
      </c>
    </row>
    <row r="3" spans="1:18" ht="25" customHeight="1">
      <c r="A3" s="62" t="s">
        <v>55</v>
      </c>
      <c r="B3" s="63" t="s">
        <v>55</v>
      </c>
      <c r="C3" s="64" t="s">
        <v>58</v>
      </c>
      <c r="D3" s="62" t="s">
        <v>60</v>
      </c>
      <c r="E3" s="63"/>
      <c r="F3" s="64"/>
      <c r="G3" s="62" t="s">
        <v>56</v>
      </c>
      <c r="H3" s="63" t="s">
        <v>60</v>
      </c>
      <c r="I3" s="64" t="s">
        <v>58</v>
      </c>
      <c r="J3" s="59" t="s">
        <v>57</v>
      </c>
      <c r="K3" s="59"/>
      <c r="L3" s="59"/>
      <c r="M3" s="59"/>
      <c r="N3" s="59"/>
      <c r="O3" s="66"/>
      <c r="Q3" s="59" t="s">
        <v>45</v>
      </c>
      <c r="R3" s="59" t="s">
        <v>54</v>
      </c>
    </row>
    <row r="4" spans="1:18" ht="25" customHeight="1">
      <c r="A4" s="67" t="s">
        <v>54</v>
      </c>
      <c r="B4" s="68" t="s">
        <v>53</v>
      </c>
      <c r="C4" s="69" t="s">
        <v>55</v>
      </c>
      <c r="D4" s="67" t="s">
        <v>52</v>
      </c>
      <c r="E4" s="68"/>
      <c r="F4" s="69"/>
      <c r="G4" s="67" t="s">
        <v>57</v>
      </c>
      <c r="H4" s="68" t="s">
        <v>58</v>
      </c>
      <c r="I4" s="69" t="s">
        <v>58</v>
      </c>
      <c r="J4" s="59" t="s">
        <v>57</v>
      </c>
      <c r="K4" s="59"/>
      <c r="L4" s="59"/>
      <c r="M4" s="59"/>
      <c r="N4" s="59"/>
      <c r="O4" s="66"/>
      <c r="Q4" s="59" t="s">
        <v>46</v>
      </c>
      <c r="R4" s="59" t="s">
        <v>55</v>
      </c>
    </row>
    <row r="5" spans="1:18" ht="25" customHeight="1">
      <c r="A5" s="62" t="s">
        <v>55</v>
      </c>
      <c r="B5" s="63" t="s">
        <v>57</v>
      </c>
      <c r="C5" s="64"/>
      <c r="D5" s="62" t="s">
        <v>60</v>
      </c>
      <c r="E5" s="63"/>
      <c r="F5" s="64"/>
      <c r="G5" s="62" t="s">
        <v>58</v>
      </c>
      <c r="H5" s="63" t="s">
        <v>55</v>
      </c>
      <c r="I5" s="64" t="s">
        <v>55</v>
      </c>
      <c r="J5" s="59" t="s">
        <v>57</v>
      </c>
      <c r="K5" s="59"/>
      <c r="L5" s="59"/>
      <c r="M5" s="59"/>
      <c r="N5" s="59"/>
      <c r="O5" s="66"/>
      <c r="Q5" s="59" t="s">
        <v>47</v>
      </c>
      <c r="R5" s="59" t="s">
        <v>56</v>
      </c>
    </row>
    <row r="6" spans="1:18" ht="25" customHeight="1">
      <c r="A6" s="67" t="s">
        <v>52</v>
      </c>
      <c r="B6" s="68" t="s">
        <v>54</v>
      </c>
      <c r="C6" s="69" t="s">
        <v>54</v>
      </c>
      <c r="D6" s="67" t="s">
        <v>59</v>
      </c>
      <c r="E6" s="68"/>
      <c r="F6" s="69"/>
      <c r="G6" s="67" t="s">
        <v>58</v>
      </c>
      <c r="H6" s="68" t="s">
        <v>53</v>
      </c>
      <c r="I6" s="69" t="s">
        <v>55</v>
      </c>
      <c r="J6" s="59" t="s">
        <v>57</v>
      </c>
      <c r="K6" s="59"/>
      <c r="L6" s="59"/>
      <c r="M6" s="59"/>
      <c r="N6" s="59"/>
      <c r="O6" s="66"/>
      <c r="Q6" s="59" t="s">
        <v>48</v>
      </c>
      <c r="R6" s="59" t="s">
        <v>57</v>
      </c>
    </row>
    <row r="7" spans="1:18" ht="25" customHeight="1">
      <c r="A7" s="62" t="s">
        <v>57</v>
      </c>
      <c r="B7" s="63" t="s">
        <v>57</v>
      </c>
      <c r="C7" s="64" t="s">
        <v>57</v>
      </c>
      <c r="D7" s="62" t="s">
        <v>60</v>
      </c>
      <c r="E7" s="63"/>
      <c r="F7" s="64"/>
      <c r="G7" s="62" t="s">
        <v>56</v>
      </c>
      <c r="H7" s="63" t="s">
        <v>56</v>
      </c>
      <c r="I7" s="64" t="s">
        <v>56</v>
      </c>
      <c r="J7" s="59"/>
      <c r="K7" s="59"/>
      <c r="L7" s="59"/>
      <c r="M7" s="59"/>
      <c r="N7" s="59"/>
      <c r="O7" s="66"/>
      <c r="Q7" s="59" t="s">
        <v>49</v>
      </c>
      <c r="R7" s="59" t="s">
        <v>58</v>
      </c>
    </row>
    <row r="8" spans="1:18" ht="25" customHeight="1">
      <c r="A8" s="67" t="s">
        <v>59</v>
      </c>
      <c r="B8" s="68" t="s">
        <v>52</v>
      </c>
      <c r="C8" s="69" t="s">
        <v>56</v>
      </c>
      <c r="D8" s="67" t="s">
        <v>60</v>
      </c>
      <c r="E8" s="68"/>
      <c r="F8" s="69"/>
      <c r="G8" s="67" t="s">
        <v>54</v>
      </c>
      <c r="H8" s="68" t="s">
        <v>59</v>
      </c>
      <c r="I8" s="69" t="s">
        <v>56</v>
      </c>
      <c r="J8" s="59"/>
      <c r="K8" s="59"/>
      <c r="L8" s="59"/>
      <c r="M8" s="59"/>
      <c r="N8" s="59"/>
      <c r="O8" s="66"/>
      <c r="Q8" s="59" t="s">
        <v>50</v>
      </c>
      <c r="R8" s="59" t="s">
        <v>59</v>
      </c>
    </row>
    <row r="9" spans="1:18" ht="25" customHeight="1">
      <c r="A9" s="62" t="s">
        <v>52</v>
      </c>
      <c r="B9" s="63" t="s">
        <v>54</v>
      </c>
      <c r="C9" s="64" t="s">
        <v>59</v>
      </c>
      <c r="D9" s="62" t="s">
        <v>55</v>
      </c>
      <c r="E9" s="63" t="s">
        <v>56</v>
      </c>
      <c r="F9" s="64" t="s">
        <v>56</v>
      </c>
      <c r="G9" s="62" t="s">
        <v>55</v>
      </c>
      <c r="H9" s="63" t="s">
        <v>55</v>
      </c>
      <c r="I9" s="64" t="s">
        <v>60</v>
      </c>
      <c r="J9" s="59"/>
      <c r="K9" s="59"/>
      <c r="L9" s="59"/>
      <c r="M9" s="59"/>
      <c r="N9" s="59"/>
      <c r="O9" s="66"/>
      <c r="Q9" s="59" t="s">
        <v>51</v>
      </c>
      <c r="R9" s="59" t="s">
        <v>60</v>
      </c>
    </row>
    <row r="10" spans="1:18" ht="25" customHeight="1">
      <c r="A10" s="65" t="s">
        <v>58</v>
      </c>
      <c r="B10" s="59" t="s">
        <v>53</v>
      </c>
      <c r="C10" s="66" t="s">
        <v>52</v>
      </c>
      <c r="D10" s="65" t="s">
        <v>56</v>
      </c>
      <c r="E10" s="59" t="s">
        <v>58</v>
      </c>
      <c r="F10" s="66" t="s">
        <v>58</v>
      </c>
      <c r="G10" s="65" t="s">
        <v>55</v>
      </c>
      <c r="H10" s="59" t="s">
        <v>54</v>
      </c>
      <c r="I10" s="66" t="s">
        <v>57</v>
      </c>
      <c r="J10" s="59"/>
      <c r="K10" s="59"/>
      <c r="L10" s="59"/>
      <c r="M10" s="59"/>
      <c r="N10" s="59"/>
      <c r="O10" s="66"/>
      <c r="P10" s="57"/>
      <c r="Q10" s="60"/>
    </row>
    <row r="11" spans="1:18" ht="25" customHeight="1">
      <c r="A11" s="62"/>
      <c r="B11" s="63"/>
      <c r="C11" s="64"/>
      <c r="D11" s="62"/>
      <c r="E11" s="63"/>
      <c r="F11" s="64"/>
      <c r="G11" s="62"/>
      <c r="H11" s="63"/>
      <c r="I11" s="64"/>
      <c r="J11" s="59"/>
      <c r="K11" s="59"/>
      <c r="L11" s="59"/>
      <c r="M11" s="59"/>
      <c r="N11" s="59"/>
      <c r="O11" s="66"/>
      <c r="P11" s="57"/>
      <c r="Q11" s="60"/>
    </row>
    <row r="12" spans="1:18" ht="25" customHeight="1">
      <c r="A12" s="67"/>
      <c r="B12" s="68"/>
      <c r="C12" s="69"/>
      <c r="D12" s="67"/>
      <c r="E12" s="68"/>
      <c r="F12" s="69"/>
      <c r="G12" s="67"/>
      <c r="H12" s="68"/>
      <c r="I12" s="69"/>
      <c r="J12" s="59"/>
      <c r="K12" s="59"/>
      <c r="L12" s="59"/>
      <c r="M12" s="59"/>
      <c r="N12" s="59"/>
      <c r="O12" s="66"/>
      <c r="P12" s="57"/>
      <c r="Q12" s="60"/>
    </row>
    <row r="13" spans="1:18" ht="25" customHeight="1">
      <c r="A13" s="62"/>
      <c r="B13" s="63"/>
      <c r="C13" s="64"/>
      <c r="D13" s="62"/>
      <c r="E13" s="63"/>
      <c r="F13" s="64"/>
      <c r="G13" s="62"/>
      <c r="H13" s="63"/>
      <c r="I13" s="64"/>
      <c r="J13" s="59"/>
      <c r="K13" s="59"/>
      <c r="L13" s="59"/>
      <c r="M13" s="59"/>
      <c r="N13" s="59"/>
      <c r="O13" s="66"/>
      <c r="P13" s="57"/>
      <c r="Q13" s="60"/>
    </row>
    <row r="14" spans="1:18" ht="25" customHeight="1">
      <c r="A14" s="67"/>
      <c r="B14" s="68"/>
      <c r="C14" s="69"/>
      <c r="D14" s="67"/>
      <c r="E14" s="68"/>
      <c r="F14" s="69"/>
      <c r="G14" s="67"/>
      <c r="H14" s="68"/>
      <c r="I14" s="69"/>
      <c r="J14" s="59"/>
      <c r="K14" s="59"/>
      <c r="L14" s="59"/>
      <c r="M14" s="59"/>
      <c r="N14" s="59"/>
      <c r="O14" s="66"/>
      <c r="P14" s="57"/>
      <c r="Q14" s="60"/>
    </row>
    <row r="15" spans="1:18" ht="25" customHeight="1">
      <c r="A15" s="62"/>
      <c r="B15" s="63"/>
      <c r="C15" s="64"/>
      <c r="D15" s="62"/>
      <c r="E15" s="63"/>
      <c r="F15" s="64"/>
      <c r="G15" s="62"/>
      <c r="H15" s="63"/>
      <c r="I15" s="64"/>
      <c r="J15" s="59"/>
      <c r="K15" s="59"/>
      <c r="L15" s="59"/>
      <c r="M15" s="59"/>
      <c r="N15" s="59"/>
      <c r="O15" s="66"/>
      <c r="P15" s="57"/>
      <c r="Q15" s="60"/>
    </row>
    <row r="16" spans="1:18" ht="25" customHeight="1">
      <c r="A16" s="67"/>
      <c r="B16" s="68"/>
      <c r="C16" s="69"/>
      <c r="D16" s="67"/>
      <c r="E16" s="68"/>
      <c r="F16" s="69"/>
      <c r="G16" s="67"/>
      <c r="H16" s="68"/>
      <c r="I16" s="69"/>
      <c r="J16" s="59"/>
      <c r="K16" s="59"/>
      <c r="L16" s="59"/>
      <c r="M16" s="59"/>
      <c r="N16" s="59"/>
      <c r="O16" s="66"/>
    </row>
    <row r="17" spans="1:15" ht="25" customHeight="1">
      <c r="A17" s="65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66"/>
    </row>
    <row r="18" spans="1:15" ht="25" customHeight="1">
      <c r="A18" s="65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66"/>
    </row>
    <row r="19" spans="1:15" ht="25" customHeight="1">
      <c r="A19" s="65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66"/>
    </row>
    <row r="20" spans="1:15" ht="25" customHeight="1">
      <c r="A20" s="65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66"/>
    </row>
    <row r="21" spans="1:15" ht="25" customHeight="1">
      <c r="A21" s="65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6"/>
    </row>
    <row r="22" spans="1:15" ht="25" customHeight="1">
      <c r="A22" s="65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66"/>
    </row>
    <row r="23" spans="1:15" ht="25" customHeight="1">
      <c r="A23" s="65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66"/>
    </row>
    <row r="24" spans="1:15" ht="25" customHeight="1">
      <c r="A24" s="65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66"/>
    </row>
    <row r="25" spans="1:15" ht="25" customHeight="1">
      <c r="A25" s="65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66"/>
    </row>
    <row r="26" spans="1:15" ht="25" customHeight="1">
      <c r="A26" s="65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66"/>
    </row>
    <row r="27" spans="1:15" ht="25" customHeight="1">
      <c r="A27" s="65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6"/>
    </row>
    <row r="28" spans="1:15" ht="25" customHeight="1">
      <c r="A28" s="65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6"/>
    </row>
    <row r="29" spans="1:15" ht="25" customHeight="1">
      <c r="A29" s="65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6"/>
    </row>
    <row r="30" spans="1:15" ht="25" customHeight="1">
      <c r="A30" s="65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6"/>
    </row>
    <row r="31" spans="1:15" ht="25" customHeight="1">
      <c r="A31" s="67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9"/>
    </row>
    <row r="32" spans="1:15" ht="18.399999999999999" customHeight="1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94058C-C407-4CF6-AA3C-72064127CA7A}">
          <x14:formula1>
            <xm:f>DatesDropdown!$B$2:$B$10</xm:f>
          </x14:formula1>
          <xm:sqref>K1:O31 A11:J31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B28D-FD11-4608-BEE7-BA7E81036D7E}">
  <sheetPr>
    <tabColor theme="5"/>
  </sheetPr>
  <dimension ref="A1:O38"/>
  <sheetViews>
    <sheetView zoomScaleNormal="100" zoomScalePageLayoutView="110" workbookViewId="0">
      <selection activeCell="J2" sqref="J2"/>
    </sheetView>
  </sheetViews>
  <sheetFormatPr defaultColWidth="8.6328125" defaultRowHeight="5.5"/>
  <cols>
    <col min="1" max="16" width="8.90625" style="23" customWidth="1"/>
    <col min="17" max="34" width="6.36328125" style="23" customWidth="1"/>
    <col min="35" max="16384" width="8.6328125" style="23"/>
  </cols>
  <sheetData>
    <row r="1" spans="1:15" ht="16.5" customHeight="1">
      <c r="A1" s="51" t="s">
        <v>70</v>
      </c>
      <c r="B1" s="2" t="s">
        <v>70</v>
      </c>
      <c r="C1" s="52"/>
      <c r="D1" s="51" t="s">
        <v>76</v>
      </c>
      <c r="E1" s="52" t="s">
        <v>76</v>
      </c>
      <c r="F1" s="53" t="s">
        <v>76</v>
      </c>
      <c r="G1" s="51" t="s">
        <v>77</v>
      </c>
      <c r="H1" s="52" t="s">
        <v>77</v>
      </c>
      <c r="I1" s="53" t="s">
        <v>77</v>
      </c>
      <c r="J1" s="38" t="s">
        <v>72</v>
      </c>
      <c r="K1" s="2"/>
      <c r="L1" s="38"/>
      <c r="M1" s="38"/>
      <c r="N1" s="38"/>
      <c r="O1" s="39"/>
    </row>
    <row r="2" spans="1:15" ht="18.399999999999999" customHeight="1">
      <c r="A2" s="70" t="s">
        <v>70</v>
      </c>
      <c r="B2" s="2" t="s">
        <v>70</v>
      </c>
      <c r="C2" s="71" t="s">
        <v>70</v>
      </c>
      <c r="D2" s="54" t="s">
        <v>76</v>
      </c>
      <c r="E2" s="55" t="s">
        <v>76</v>
      </c>
      <c r="F2" s="56" t="s">
        <v>76</v>
      </c>
      <c r="G2" s="54" t="s">
        <v>77</v>
      </c>
      <c r="H2" s="55" t="s">
        <v>77</v>
      </c>
      <c r="I2" s="56" t="s">
        <v>77</v>
      </c>
      <c r="J2" s="2" t="s">
        <v>73</v>
      </c>
      <c r="K2" s="2"/>
      <c r="L2" s="2"/>
      <c r="M2" s="2"/>
      <c r="N2" s="2"/>
      <c r="O2" s="41"/>
    </row>
    <row r="3" spans="1:15" ht="18.399999999999999" customHeight="1">
      <c r="A3" s="51" t="s">
        <v>78</v>
      </c>
      <c r="B3" s="52" t="s">
        <v>78</v>
      </c>
      <c r="C3" s="53" t="s">
        <v>78</v>
      </c>
      <c r="D3" s="52" t="s">
        <v>79</v>
      </c>
      <c r="E3" s="52"/>
      <c r="F3" s="53"/>
      <c r="G3" s="51" t="s">
        <v>80</v>
      </c>
      <c r="H3" s="52" t="s">
        <v>80</v>
      </c>
      <c r="I3" s="53" t="s">
        <v>80</v>
      </c>
      <c r="J3" s="2" t="s">
        <v>81</v>
      </c>
      <c r="K3" s="2"/>
      <c r="L3" s="2"/>
      <c r="M3" s="2"/>
      <c r="N3" s="2"/>
      <c r="O3" s="41"/>
    </row>
    <row r="4" spans="1:15" ht="18.399999999999999" customHeight="1">
      <c r="A4" s="54" t="s">
        <v>78</v>
      </c>
      <c r="B4" s="55" t="s">
        <v>78</v>
      </c>
      <c r="C4" s="56" t="s">
        <v>78</v>
      </c>
      <c r="D4" s="55" t="s">
        <v>79</v>
      </c>
      <c r="E4" s="55"/>
      <c r="F4" s="56"/>
      <c r="G4" s="54" t="s">
        <v>80</v>
      </c>
      <c r="H4" s="55" t="s">
        <v>80</v>
      </c>
      <c r="I4" s="56" t="s">
        <v>80</v>
      </c>
      <c r="J4" s="2" t="s">
        <v>82</v>
      </c>
      <c r="K4" s="2"/>
      <c r="L4" s="2"/>
      <c r="M4" s="2"/>
      <c r="N4" s="2"/>
      <c r="O4" s="41"/>
    </row>
    <row r="5" spans="1:15" ht="18.399999999999999" customHeight="1">
      <c r="A5" s="72" t="s">
        <v>83</v>
      </c>
      <c r="B5" s="2" t="s">
        <v>83</v>
      </c>
      <c r="C5" s="71"/>
      <c r="D5" s="51" t="s">
        <v>84</v>
      </c>
      <c r="E5" s="52"/>
      <c r="F5" s="53"/>
      <c r="G5" s="51" t="s">
        <v>85</v>
      </c>
      <c r="H5" s="52" t="s">
        <v>85</v>
      </c>
      <c r="I5" s="53" t="s">
        <v>85</v>
      </c>
      <c r="J5" s="2" t="s">
        <v>86</v>
      </c>
      <c r="K5" s="2"/>
      <c r="L5" s="2"/>
      <c r="M5" s="2"/>
      <c r="N5" s="2"/>
      <c r="O5" s="41"/>
    </row>
    <row r="6" spans="1:15" ht="18.399999999999999" customHeight="1">
      <c r="A6" s="54" t="s">
        <v>83</v>
      </c>
      <c r="B6" s="55" t="s">
        <v>83</v>
      </c>
      <c r="C6" s="56" t="s">
        <v>83</v>
      </c>
      <c r="D6" s="54" t="s">
        <v>84</v>
      </c>
      <c r="E6" s="55"/>
      <c r="F6" s="56"/>
      <c r="G6" s="54" t="s">
        <v>85</v>
      </c>
      <c r="H6" s="55" t="s">
        <v>85</v>
      </c>
      <c r="I6" s="56" t="s">
        <v>85</v>
      </c>
      <c r="J6" s="2" t="s">
        <v>87</v>
      </c>
      <c r="K6" s="2"/>
      <c r="L6" s="2"/>
      <c r="M6" s="2"/>
      <c r="N6" s="2"/>
      <c r="O6" s="41"/>
    </row>
    <row r="7" spans="1:15" ht="18.399999999999999" customHeight="1">
      <c r="A7" s="51" t="s">
        <v>88</v>
      </c>
      <c r="B7" s="52" t="s">
        <v>88</v>
      </c>
      <c r="C7" s="53" t="s">
        <v>88</v>
      </c>
      <c r="D7" s="51" t="s">
        <v>89</v>
      </c>
      <c r="E7" s="52"/>
      <c r="F7" s="53"/>
      <c r="G7" s="51" t="s">
        <v>90</v>
      </c>
      <c r="H7" s="52" t="s">
        <v>90</v>
      </c>
      <c r="I7" s="53" t="s">
        <v>90</v>
      </c>
      <c r="J7" s="2"/>
      <c r="K7" s="2"/>
      <c r="L7" s="2"/>
      <c r="M7" s="2"/>
      <c r="N7" s="2"/>
      <c r="O7" s="41"/>
    </row>
    <row r="8" spans="1:15" ht="18.399999999999999" customHeight="1">
      <c r="A8" s="54" t="s">
        <v>88</v>
      </c>
      <c r="B8" s="55" t="s">
        <v>88</v>
      </c>
      <c r="C8" s="56" t="s">
        <v>88</v>
      </c>
      <c r="D8" s="54" t="s">
        <v>89</v>
      </c>
      <c r="E8" s="55"/>
      <c r="F8" s="56"/>
      <c r="G8" s="54" t="s">
        <v>90</v>
      </c>
      <c r="H8" s="55" t="s">
        <v>90</v>
      </c>
      <c r="I8" s="56" t="s">
        <v>90</v>
      </c>
      <c r="J8" s="2"/>
      <c r="K8" s="2"/>
      <c r="L8" s="2"/>
      <c r="M8" s="2"/>
      <c r="N8" s="2"/>
      <c r="O8" s="41"/>
    </row>
    <row r="9" spans="1:15" ht="18.399999999999999" customHeight="1">
      <c r="A9" s="51" t="s">
        <v>91</v>
      </c>
      <c r="B9" s="52" t="s">
        <v>91</v>
      </c>
      <c r="C9" s="53" t="s">
        <v>91</v>
      </c>
      <c r="D9" s="51" t="s">
        <v>92</v>
      </c>
      <c r="E9" s="52" t="s">
        <v>92</v>
      </c>
      <c r="F9" s="53" t="s">
        <v>92</v>
      </c>
      <c r="G9" s="51" t="s">
        <v>93</v>
      </c>
      <c r="H9" s="52" t="s">
        <v>93</v>
      </c>
      <c r="I9" s="53" t="s">
        <v>93</v>
      </c>
      <c r="J9" s="2"/>
      <c r="K9" s="2"/>
      <c r="L9" s="2"/>
      <c r="M9" s="2"/>
      <c r="N9" s="2"/>
      <c r="O9" s="41"/>
    </row>
    <row r="10" spans="1:15" ht="18.399999999999999" customHeight="1">
      <c r="A10" s="54" t="s">
        <v>91</v>
      </c>
      <c r="B10" s="55" t="s">
        <v>91</v>
      </c>
      <c r="C10" s="56" t="s">
        <v>91</v>
      </c>
      <c r="D10" s="54" t="s">
        <v>92</v>
      </c>
      <c r="E10" s="55" t="s">
        <v>92</v>
      </c>
      <c r="F10" s="56" t="s">
        <v>92</v>
      </c>
      <c r="G10" s="54" t="s">
        <v>93</v>
      </c>
      <c r="H10" s="55" t="s">
        <v>93</v>
      </c>
      <c r="I10" s="56" t="s">
        <v>93</v>
      </c>
      <c r="J10" s="2"/>
      <c r="K10" s="2"/>
      <c r="L10" s="2"/>
      <c r="M10" s="2"/>
      <c r="N10" s="2"/>
      <c r="O10" s="41"/>
    </row>
    <row r="11" spans="1:15" ht="18.399999999999999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41"/>
    </row>
    <row r="12" spans="1:15" ht="18.399999999999999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41"/>
    </row>
    <row r="13" spans="1:15" ht="18.399999999999999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41"/>
    </row>
    <row r="14" spans="1:15" ht="18.399999999999999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1"/>
    </row>
    <row r="15" spans="1:15" ht="18.399999999999999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41"/>
    </row>
    <row r="16" spans="1:15" ht="18.399999999999999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1"/>
    </row>
    <row r="17" spans="1:15" ht="18.399999999999999" customHeight="1">
      <c r="A17" s="4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41"/>
    </row>
    <row r="18" spans="1:15" ht="18.399999999999999" customHeight="1">
      <c r="A18" s="4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1"/>
    </row>
    <row r="19" spans="1:15" ht="18.399999999999999" customHeight="1">
      <c r="A19" s="4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1"/>
    </row>
    <row r="20" spans="1:15" ht="18.399999999999999" customHeight="1">
      <c r="A20" s="4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1"/>
    </row>
    <row r="21" spans="1:15" ht="18.399999999999999" customHeight="1">
      <c r="A21" s="4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41"/>
    </row>
    <row r="22" spans="1:15" ht="18.399999999999999" customHeight="1">
      <c r="A22" s="4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41"/>
    </row>
    <row r="23" spans="1:15" ht="18.399999999999999" customHeight="1">
      <c r="A23" s="4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41"/>
    </row>
    <row r="24" spans="1:15" ht="18.399999999999999" customHeight="1">
      <c r="A24" s="4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1"/>
    </row>
    <row r="25" spans="1:15" ht="18.399999999999999" customHeight="1">
      <c r="A25" s="4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41"/>
    </row>
    <row r="26" spans="1:15" ht="18.399999999999999" customHeight="1">
      <c r="A26" s="4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41"/>
    </row>
    <row r="27" spans="1:15" ht="18.399999999999999" customHeight="1">
      <c r="A27" s="4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41"/>
    </row>
    <row r="28" spans="1:15" ht="18.399999999999999" customHeight="1">
      <c r="A28" s="4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41"/>
    </row>
    <row r="29" spans="1:15" ht="18.399999999999999" customHeight="1">
      <c r="A29" s="4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41"/>
    </row>
    <row r="30" spans="1:15" ht="18.399999999999999" customHeight="1">
      <c r="A30" s="4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41"/>
    </row>
    <row r="31" spans="1:15" ht="18.399999999999999" customHeight="1" thickBot="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78326-7F42-48C3-8948-067FA0B1112F}">
  <sheetPr>
    <tabColor theme="5"/>
  </sheetPr>
  <dimension ref="A1:O38"/>
  <sheetViews>
    <sheetView zoomScale="130" zoomScaleNormal="130" zoomScalePageLayoutView="110" workbookViewId="0">
      <selection activeCell="J5" sqref="J5"/>
    </sheetView>
  </sheetViews>
  <sheetFormatPr defaultColWidth="8.6328125" defaultRowHeight="5.5"/>
  <cols>
    <col min="1" max="16" width="8.90625" style="23" customWidth="1"/>
    <col min="17" max="34" width="6.36328125" style="23" customWidth="1"/>
    <col min="35" max="16384" width="8.6328125" style="23"/>
  </cols>
  <sheetData>
    <row r="1" spans="1:15" ht="16.5" customHeight="1">
      <c r="A1" s="73" t="s">
        <v>65</v>
      </c>
      <c r="B1" s="74" t="s">
        <v>66</v>
      </c>
      <c r="C1" s="75" t="s">
        <v>67</v>
      </c>
      <c r="D1" s="73" t="s">
        <v>65</v>
      </c>
      <c r="E1" s="74" t="s">
        <v>66</v>
      </c>
      <c r="F1" s="75" t="s">
        <v>67</v>
      </c>
      <c r="G1" s="73" t="s">
        <v>65</v>
      </c>
      <c r="H1" s="74" t="s">
        <v>66</v>
      </c>
      <c r="I1" s="74" t="s">
        <v>67</v>
      </c>
      <c r="J1" s="76" t="s">
        <v>71</v>
      </c>
      <c r="K1" s="30"/>
      <c r="L1" s="30"/>
      <c r="M1" s="30"/>
      <c r="N1" s="30"/>
      <c r="O1" s="31"/>
    </row>
    <row r="2" spans="1:15" ht="18.399999999999999" customHeight="1">
      <c r="A2" s="77" t="s">
        <v>64</v>
      </c>
      <c r="B2" s="78" t="s">
        <v>68</v>
      </c>
      <c r="C2" s="79" t="s">
        <v>69</v>
      </c>
      <c r="D2" s="77" t="s">
        <v>64</v>
      </c>
      <c r="E2" s="78" t="s">
        <v>68</v>
      </c>
      <c r="F2" s="79" t="s">
        <v>69</v>
      </c>
      <c r="G2" s="77" t="s">
        <v>64</v>
      </c>
      <c r="H2" s="78" t="s">
        <v>68</v>
      </c>
      <c r="I2" s="78" t="s">
        <v>69</v>
      </c>
      <c r="J2" s="80" t="s">
        <v>64</v>
      </c>
      <c r="K2" s="26"/>
      <c r="L2" s="26"/>
      <c r="M2" s="26"/>
      <c r="N2" s="26"/>
      <c r="O2" s="33"/>
    </row>
    <row r="3" spans="1:15" ht="18.399999999999999" customHeight="1">
      <c r="A3" s="73" t="s">
        <v>65</v>
      </c>
      <c r="B3" s="74" t="s">
        <v>66</v>
      </c>
      <c r="C3" s="75" t="s">
        <v>67</v>
      </c>
      <c r="D3" s="73" t="s">
        <v>65</v>
      </c>
      <c r="E3" s="74" t="s">
        <v>66</v>
      </c>
      <c r="F3" s="75" t="s">
        <v>67</v>
      </c>
      <c r="G3" s="73" t="s">
        <v>65</v>
      </c>
      <c r="H3" s="74" t="s">
        <v>66</v>
      </c>
      <c r="I3" s="74" t="s">
        <v>67</v>
      </c>
      <c r="J3" s="81" t="s">
        <v>65</v>
      </c>
      <c r="K3" s="26"/>
      <c r="L3" s="26"/>
      <c r="M3" s="26"/>
      <c r="N3" s="26"/>
      <c r="O3" s="33"/>
    </row>
    <row r="4" spans="1:15" ht="18.399999999999999" customHeight="1">
      <c r="A4" s="77" t="s">
        <v>64</v>
      </c>
      <c r="B4" s="78" t="s">
        <v>68</v>
      </c>
      <c r="C4" s="79" t="s">
        <v>69</v>
      </c>
      <c r="D4" s="77" t="s">
        <v>64</v>
      </c>
      <c r="E4" s="78" t="s">
        <v>68</v>
      </c>
      <c r="F4" s="79" t="s">
        <v>69</v>
      </c>
      <c r="G4" s="77" t="s">
        <v>64</v>
      </c>
      <c r="H4" s="78" t="s">
        <v>68</v>
      </c>
      <c r="I4" s="78" t="s">
        <v>69</v>
      </c>
      <c r="J4" s="81" t="s">
        <v>65</v>
      </c>
      <c r="K4" s="26"/>
      <c r="L4" s="26"/>
      <c r="M4" s="26"/>
      <c r="N4" s="26"/>
      <c r="O4" s="33"/>
    </row>
    <row r="5" spans="1:15" ht="18.399999999999999" customHeight="1">
      <c r="A5" s="73" t="s">
        <v>65</v>
      </c>
      <c r="B5" s="74" t="s">
        <v>66</v>
      </c>
      <c r="C5" s="75" t="s">
        <v>67</v>
      </c>
      <c r="D5" s="73" t="s">
        <v>65</v>
      </c>
      <c r="E5" s="74" t="s">
        <v>66</v>
      </c>
      <c r="F5" s="75" t="s">
        <v>67</v>
      </c>
      <c r="G5" s="73" t="s">
        <v>65</v>
      </c>
      <c r="H5" s="74" t="s">
        <v>66</v>
      </c>
      <c r="I5" s="74" t="s">
        <v>67</v>
      </c>
      <c r="J5" s="81" t="s">
        <v>65</v>
      </c>
      <c r="K5" s="26"/>
      <c r="L5" s="26"/>
      <c r="M5" s="26"/>
      <c r="N5" s="26"/>
      <c r="O5" s="33"/>
    </row>
    <row r="6" spans="1:15" ht="18.399999999999999" customHeight="1">
      <c r="A6" s="77" t="s">
        <v>64</v>
      </c>
      <c r="B6" s="78" t="s">
        <v>68</v>
      </c>
      <c r="C6" s="79" t="s">
        <v>69</v>
      </c>
      <c r="D6" s="77" t="s">
        <v>64</v>
      </c>
      <c r="E6" s="78" t="s">
        <v>68</v>
      </c>
      <c r="F6" s="79" t="s">
        <v>69</v>
      </c>
      <c r="G6" s="77" t="s">
        <v>64</v>
      </c>
      <c r="H6" s="78" t="s">
        <v>68</v>
      </c>
      <c r="I6" s="78" t="s">
        <v>69</v>
      </c>
      <c r="J6" s="81" t="s">
        <v>65</v>
      </c>
      <c r="K6" s="26"/>
      <c r="L6" s="26"/>
      <c r="M6" s="26"/>
      <c r="N6" s="26"/>
      <c r="O6" s="33"/>
    </row>
    <row r="7" spans="1:15" ht="18.399999999999999" customHeight="1">
      <c r="A7" s="73" t="s">
        <v>65</v>
      </c>
      <c r="B7" s="74" t="s">
        <v>66</v>
      </c>
      <c r="C7" s="75" t="s">
        <v>67</v>
      </c>
      <c r="D7" s="73" t="s">
        <v>65</v>
      </c>
      <c r="E7" s="74" t="s">
        <v>66</v>
      </c>
      <c r="F7" s="75" t="s">
        <v>67</v>
      </c>
      <c r="G7" s="73" t="s">
        <v>65</v>
      </c>
      <c r="H7" s="74" t="s">
        <v>66</v>
      </c>
      <c r="I7" s="75" t="s">
        <v>67</v>
      </c>
      <c r="J7" s="26"/>
      <c r="K7" s="26"/>
      <c r="L7" s="26"/>
      <c r="M7" s="26"/>
      <c r="N7" s="26"/>
      <c r="O7" s="33"/>
    </row>
    <row r="8" spans="1:15" ht="18.399999999999999" customHeight="1">
      <c r="A8" s="77" t="s">
        <v>64</v>
      </c>
      <c r="B8" s="78" t="s">
        <v>68</v>
      </c>
      <c r="C8" s="79" t="s">
        <v>69</v>
      </c>
      <c r="D8" s="77" t="s">
        <v>64</v>
      </c>
      <c r="E8" s="78" t="s">
        <v>68</v>
      </c>
      <c r="F8" s="79" t="s">
        <v>69</v>
      </c>
      <c r="G8" s="77" t="s">
        <v>64</v>
      </c>
      <c r="H8" s="78" t="s">
        <v>68</v>
      </c>
      <c r="I8" s="79" t="s">
        <v>69</v>
      </c>
      <c r="J8" s="26"/>
      <c r="K8" s="26"/>
      <c r="L8" s="26"/>
      <c r="M8" s="26"/>
      <c r="N8" s="26"/>
      <c r="O8" s="33"/>
    </row>
    <row r="9" spans="1:15" ht="18.399999999999999" customHeight="1">
      <c r="A9" s="82" t="s">
        <v>65</v>
      </c>
      <c r="B9" s="82" t="s">
        <v>66</v>
      </c>
      <c r="C9" s="82" t="s">
        <v>67</v>
      </c>
      <c r="D9" s="73" t="s">
        <v>65</v>
      </c>
      <c r="E9" s="74" t="s">
        <v>66</v>
      </c>
      <c r="F9" s="75" t="s">
        <v>67</v>
      </c>
      <c r="G9" s="73" t="s">
        <v>65</v>
      </c>
      <c r="H9" s="74" t="s">
        <v>66</v>
      </c>
      <c r="I9" s="75" t="s">
        <v>67</v>
      </c>
      <c r="J9" s="26"/>
      <c r="K9" s="26"/>
      <c r="L9" s="26"/>
      <c r="M9" s="26"/>
      <c r="N9" s="26"/>
      <c r="O9" s="33"/>
    </row>
    <row r="10" spans="1:15" ht="18.399999999999999" customHeight="1">
      <c r="A10" s="83" t="s">
        <v>64</v>
      </c>
      <c r="B10" s="83" t="s">
        <v>68</v>
      </c>
      <c r="C10" s="83" t="s">
        <v>69</v>
      </c>
      <c r="D10" s="77" t="s">
        <v>64</v>
      </c>
      <c r="E10" s="78" t="s">
        <v>68</v>
      </c>
      <c r="F10" s="79" t="s">
        <v>69</v>
      </c>
      <c r="G10" s="77" t="s">
        <v>64</v>
      </c>
      <c r="H10" s="78" t="s">
        <v>68</v>
      </c>
      <c r="I10" s="79" t="s">
        <v>69</v>
      </c>
      <c r="J10" s="26"/>
      <c r="K10" s="26"/>
      <c r="L10" s="26"/>
      <c r="M10" s="26"/>
      <c r="N10" s="26"/>
      <c r="O10" s="33"/>
    </row>
    <row r="11" spans="1:15" ht="18.399999999999999" customHeight="1">
      <c r="A11" s="73" t="s">
        <v>65</v>
      </c>
      <c r="B11" s="74" t="s">
        <v>66</v>
      </c>
      <c r="C11" s="75" t="s">
        <v>67</v>
      </c>
      <c r="D11" s="73" t="s">
        <v>65</v>
      </c>
      <c r="E11" s="74" t="s">
        <v>66</v>
      </c>
      <c r="F11" s="75" t="s">
        <v>67</v>
      </c>
      <c r="G11" s="73" t="s">
        <v>65</v>
      </c>
      <c r="H11" s="74" t="s">
        <v>66</v>
      </c>
      <c r="I11" s="75" t="s">
        <v>67</v>
      </c>
      <c r="J11" s="26"/>
      <c r="K11" s="26"/>
      <c r="L11" s="26"/>
      <c r="M11" s="26"/>
      <c r="N11" s="26"/>
      <c r="O11" s="33"/>
    </row>
    <row r="12" spans="1:15" ht="18.399999999999999" customHeight="1">
      <c r="A12" s="77" t="s">
        <v>64</v>
      </c>
      <c r="B12" s="78" t="s">
        <v>68</v>
      </c>
      <c r="C12" s="79" t="s">
        <v>69</v>
      </c>
      <c r="D12" s="77" t="s">
        <v>64</v>
      </c>
      <c r="E12" s="78" t="s">
        <v>68</v>
      </c>
      <c r="F12" s="79" t="s">
        <v>69</v>
      </c>
      <c r="G12" s="77" t="s">
        <v>64</v>
      </c>
      <c r="H12" s="78" t="s">
        <v>68</v>
      </c>
      <c r="I12" s="79" t="s">
        <v>69</v>
      </c>
      <c r="J12" s="26"/>
      <c r="K12" s="26"/>
      <c r="L12" s="26"/>
      <c r="M12" s="26"/>
      <c r="N12" s="26"/>
      <c r="O12" s="33"/>
    </row>
    <row r="13" spans="1:15" ht="18.399999999999999" customHeight="1">
      <c r="A13" s="32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33"/>
    </row>
    <row r="14" spans="1:15" ht="18.399999999999999" customHeight="1">
      <c r="A14" s="32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33"/>
    </row>
    <row r="15" spans="1:15" ht="18.399999999999999" customHeight="1">
      <c r="A15" s="32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3"/>
    </row>
    <row r="16" spans="1:15" ht="18.399999999999999" customHeight="1">
      <c r="A16" s="32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3"/>
    </row>
    <row r="17" spans="1:15" ht="18.399999999999999" customHeight="1">
      <c r="A17" s="32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33"/>
    </row>
    <row r="18" spans="1:15" ht="18.399999999999999" customHeight="1">
      <c r="A18" s="32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33"/>
    </row>
    <row r="19" spans="1:15" ht="18.399999999999999" customHeight="1">
      <c r="A19" s="3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 ht="18.399999999999999" customHeight="1">
      <c r="A20" s="32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8.399999999999999" customHeight="1">
      <c r="A21" s="32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33"/>
    </row>
    <row r="22" spans="1:15" ht="18.399999999999999" customHeight="1">
      <c r="A22" s="32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33"/>
    </row>
    <row r="23" spans="1:15" ht="18.399999999999999" customHeight="1">
      <c r="A23" s="3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3"/>
    </row>
    <row r="24" spans="1:15" ht="18.399999999999999" customHeight="1">
      <c r="A24" s="32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3"/>
    </row>
    <row r="25" spans="1:15" ht="18.399999999999999" customHeight="1">
      <c r="A25" s="32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33"/>
    </row>
    <row r="26" spans="1:15" ht="18.399999999999999" customHeight="1">
      <c r="A26" s="32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33"/>
    </row>
    <row r="27" spans="1:15" ht="18.399999999999999" customHeight="1">
      <c r="A27" s="32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33"/>
    </row>
    <row r="28" spans="1:15" ht="18.399999999999999" customHeight="1">
      <c r="A28" s="32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33"/>
    </row>
    <row r="29" spans="1:15" ht="18.399999999999999" customHeight="1">
      <c r="A29" s="32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33"/>
    </row>
    <row r="30" spans="1:15" ht="18.399999999999999" customHeight="1">
      <c r="A30" s="32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33"/>
    </row>
    <row r="31" spans="1:15" ht="18.399999999999999" customHeight="1" thickBot="1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AEEB-C5BB-4BB6-9C6F-E04B77F91C89}">
  <sheetPr>
    <tabColor theme="5"/>
  </sheetPr>
  <dimension ref="A1:O38"/>
  <sheetViews>
    <sheetView zoomScaleNormal="100" zoomScalePageLayoutView="110" workbookViewId="0">
      <selection activeCell="P31" sqref="P31"/>
    </sheetView>
  </sheetViews>
  <sheetFormatPr defaultColWidth="8.6328125" defaultRowHeight="13"/>
  <cols>
    <col min="1" max="16" width="8.90625" style="25" customWidth="1"/>
    <col min="17" max="34" width="6.36328125" style="25" customWidth="1"/>
    <col min="35" max="16384" width="8.6328125" style="25"/>
  </cols>
  <sheetData>
    <row r="1" spans="1:15" ht="16.5" customHeight="1" thickBot="1">
      <c r="A1" s="37" t="s">
        <v>63</v>
      </c>
      <c r="B1" s="37" t="s">
        <v>63</v>
      </c>
      <c r="C1" s="37" t="s">
        <v>63</v>
      </c>
      <c r="D1" s="37" t="s">
        <v>63</v>
      </c>
      <c r="E1" s="37" t="s">
        <v>63</v>
      </c>
      <c r="F1" s="37" t="s">
        <v>63</v>
      </c>
      <c r="G1" s="37" t="s">
        <v>63</v>
      </c>
      <c r="H1" s="37" t="s">
        <v>63</v>
      </c>
      <c r="I1" s="37" t="s">
        <v>63</v>
      </c>
      <c r="J1" s="37" t="s">
        <v>63</v>
      </c>
      <c r="K1" s="37" t="s">
        <v>63</v>
      </c>
      <c r="L1" s="37" t="s">
        <v>63</v>
      </c>
      <c r="M1" s="37" t="s">
        <v>63</v>
      </c>
      <c r="N1" s="37" t="s">
        <v>63</v>
      </c>
      <c r="O1" s="37" t="s">
        <v>63</v>
      </c>
    </row>
    <row r="2" spans="1:15" ht="18.399999999999999" customHeight="1" thickBot="1">
      <c r="A2" s="37" t="s">
        <v>63</v>
      </c>
      <c r="B2" s="37" t="s">
        <v>63</v>
      </c>
      <c r="C2" s="37" t="s">
        <v>63</v>
      </c>
      <c r="D2" s="37" t="s">
        <v>63</v>
      </c>
      <c r="E2" s="37" t="s">
        <v>63</v>
      </c>
      <c r="F2" s="37" t="s">
        <v>63</v>
      </c>
      <c r="G2" s="37" t="s">
        <v>63</v>
      </c>
      <c r="H2" s="37" t="s">
        <v>63</v>
      </c>
      <c r="I2" s="37" t="s">
        <v>63</v>
      </c>
      <c r="J2" s="37" t="s">
        <v>63</v>
      </c>
      <c r="K2" s="37" t="s">
        <v>63</v>
      </c>
      <c r="L2" s="37" t="s">
        <v>63</v>
      </c>
      <c r="M2" s="37" t="s">
        <v>63</v>
      </c>
      <c r="N2" s="37" t="s">
        <v>63</v>
      </c>
      <c r="O2" s="37" t="s">
        <v>63</v>
      </c>
    </row>
    <row r="3" spans="1:15" ht="18.399999999999999" customHeight="1" thickBot="1">
      <c r="A3" s="37" t="s">
        <v>63</v>
      </c>
      <c r="B3" s="37" t="s">
        <v>63</v>
      </c>
      <c r="C3" s="37" t="s">
        <v>63</v>
      </c>
      <c r="D3" s="37" t="s">
        <v>63</v>
      </c>
      <c r="E3" s="37" t="s">
        <v>63</v>
      </c>
      <c r="F3" s="37" t="s">
        <v>63</v>
      </c>
      <c r="G3" s="37" t="s">
        <v>63</v>
      </c>
      <c r="H3" s="37" t="s">
        <v>63</v>
      </c>
      <c r="I3" s="37" t="s">
        <v>63</v>
      </c>
      <c r="J3" s="37" t="s">
        <v>63</v>
      </c>
      <c r="K3" s="37" t="s">
        <v>63</v>
      </c>
      <c r="L3" s="37" t="s">
        <v>63</v>
      </c>
      <c r="M3" s="37" t="s">
        <v>63</v>
      </c>
      <c r="N3" s="37" t="s">
        <v>63</v>
      </c>
      <c r="O3" s="37" t="s">
        <v>63</v>
      </c>
    </row>
    <row r="4" spans="1:15" ht="18.399999999999999" customHeight="1" thickBot="1">
      <c r="A4" s="37" t="s">
        <v>63</v>
      </c>
      <c r="B4" s="37" t="s">
        <v>63</v>
      </c>
      <c r="C4" s="37" t="s">
        <v>63</v>
      </c>
      <c r="D4" s="37" t="s">
        <v>63</v>
      </c>
      <c r="E4" s="37" t="s">
        <v>63</v>
      </c>
      <c r="F4" s="37" t="s">
        <v>63</v>
      </c>
      <c r="G4" s="37" t="s">
        <v>63</v>
      </c>
      <c r="H4" s="37" t="s">
        <v>63</v>
      </c>
      <c r="I4" s="37" t="s">
        <v>63</v>
      </c>
      <c r="J4" s="37" t="s">
        <v>63</v>
      </c>
      <c r="K4" s="37" t="s">
        <v>63</v>
      </c>
      <c r="L4" s="37" t="s">
        <v>63</v>
      </c>
      <c r="M4" s="37" t="s">
        <v>63</v>
      </c>
      <c r="N4" s="37" t="s">
        <v>63</v>
      </c>
      <c r="O4" s="37" t="s">
        <v>63</v>
      </c>
    </row>
    <row r="5" spans="1:15" ht="18.399999999999999" customHeight="1" thickBot="1">
      <c r="A5" s="37" t="s">
        <v>63</v>
      </c>
      <c r="B5" s="37" t="s">
        <v>63</v>
      </c>
      <c r="C5" s="37" t="s">
        <v>63</v>
      </c>
      <c r="D5" s="37" t="s">
        <v>63</v>
      </c>
      <c r="E5" s="37" t="s">
        <v>63</v>
      </c>
      <c r="F5" s="37" t="s">
        <v>63</v>
      </c>
      <c r="G5" s="37" t="s">
        <v>63</v>
      </c>
      <c r="H5" s="37" t="s">
        <v>63</v>
      </c>
      <c r="I5" s="37" t="s">
        <v>63</v>
      </c>
      <c r="J5" s="37" t="s">
        <v>63</v>
      </c>
      <c r="K5" s="37" t="s">
        <v>63</v>
      </c>
      <c r="L5" s="37" t="s">
        <v>63</v>
      </c>
      <c r="M5" s="37" t="s">
        <v>63</v>
      </c>
      <c r="N5" s="37" t="s">
        <v>63</v>
      </c>
      <c r="O5" s="37" t="s">
        <v>63</v>
      </c>
    </row>
    <row r="6" spans="1:15" ht="18.399999999999999" customHeight="1" thickBot="1">
      <c r="A6" s="37" t="s">
        <v>63</v>
      </c>
      <c r="B6" s="37" t="s">
        <v>63</v>
      </c>
      <c r="C6" s="37" t="s">
        <v>63</v>
      </c>
      <c r="D6" s="37" t="s">
        <v>63</v>
      </c>
      <c r="E6" s="37" t="s">
        <v>63</v>
      </c>
      <c r="F6" s="37" t="s">
        <v>63</v>
      </c>
      <c r="G6" s="37" t="s">
        <v>63</v>
      </c>
      <c r="H6" s="37" t="s">
        <v>63</v>
      </c>
      <c r="I6" s="37" t="s">
        <v>63</v>
      </c>
      <c r="J6" s="37" t="s">
        <v>63</v>
      </c>
      <c r="K6" s="37" t="s">
        <v>63</v>
      </c>
      <c r="L6" s="37" t="s">
        <v>63</v>
      </c>
      <c r="M6" s="37" t="s">
        <v>63</v>
      </c>
      <c r="N6" s="37" t="s">
        <v>63</v>
      </c>
      <c r="O6" s="37" t="s">
        <v>63</v>
      </c>
    </row>
    <row r="7" spans="1:15" ht="18.399999999999999" customHeight="1" thickBot="1">
      <c r="A7" s="37" t="s">
        <v>63</v>
      </c>
      <c r="B7" s="37" t="s">
        <v>63</v>
      </c>
      <c r="C7" s="37" t="s">
        <v>63</v>
      </c>
      <c r="D7" s="37" t="s">
        <v>63</v>
      </c>
      <c r="E7" s="37" t="s">
        <v>63</v>
      </c>
      <c r="F7" s="37" t="s">
        <v>63</v>
      </c>
      <c r="G7" s="37" t="s">
        <v>63</v>
      </c>
      <c r="H7" s="37" t="s">
        <v>63</v>
      </c>
      <c r="I7" s="37" t="s">
        <v>63</v>
      </c>
      <c r="J7" s="37" t="s">
        <v>63</v>
      </c>
      <c r="K7" s="37" t="s">
        <v>63</v>
      </c>
      <c r="L7" s="37" t="s">
        <v>63</v>
      </c>
      <c r="M7" s="37" t="s">
        <v>63</v>
      </c>
      <c r="N7" s="37" t="s">
        <v>63</v>
      </c>
      <c r="O7" s="37" t="s">
        <v>63</v>
      </c>
    </row>
    <row r="8" spans="1:15" ht="18.399999999999999" customHeight="1" thickBot="1">
      <c r="A8" s="37" t="s">
        <v>63</v>
      </c>
      <c r="B8" s="37" t="s">
        <v>63</v>
      </c>
      <c r="C8" s="37" t="s">
        <v>63</v>
      </c>
      <c r="D8" s="37" t="s">
        <v>63</v>
      </c>
      <c r="E8" s="37" t="s">
        <v>63</v>
      </c>
      <c r="F8" s="37" t="s">
        <v>63</v>
      </c>
      <c r="G8" s="37" t="s">
        <v>63</v>
      </c>
      <c r="H8" s="37" t="s">
        <v>63</v>
      </c>
      <c r="I8" s="37" t="s">
        <v>63</v>
      </c>
      <c r="J8" s="37" t="s">
        <v>63</v>
      </c>
      <c r="K8" s="37" t="s">
        <v>63</v>
      </c>
      <c r="L8" s="37" t="s">
        <v>63</v>
      </c>
      <c r="M8" s="37" t="s">
        <v>63</v>
      </c>
      <c r="N8" s="37" t="s">
        <v>63</v>
      </c>
      <c r="O8" s="37" t="s">
        <v>63</v>
      </c>
    </row>
    <row r="9" spans="1:15" ht="18.399999999999999" customHeight="1" thickBot="1">
      <c r="A9" s="37" t="s">
        <v>63</v>
      </c>
      <c r="B9" s="37" t="s">
        <v>63</v>
      </c>
      <c r="C9" s="37" t="s">
        <v>63</v>
      </c>
      <c r="D9" s="37" t="s">
        <v>63</v>
      </c>
      <c r="E9" s="37" t="s">
        <v>63</v>
      </c>
      <c r="F9" s="37" t="s">
        <v>63</v>
      </c>
      <c r="G9" s="37" t="s">
        <v>63</v>
      </c>
      <c r="H9" s="37" t="s">
        <v>63</v>
      </c>
      <c r="I9" s="37" t="s">
        <v>63</v>
      </c>
      <c r="J9" s="37" t="s">
        <v>63</v>
      </c>
      <c r="K9" s="37" t="s">
        <v>63</v>
      </c>
      <c r="L9" s="37" t="s">
        <v>63</v>
      </c>
      <c r="M9" s="37" t="s">
        <v>63</v>
      </c>
      <c r="N9" s="37" t="s">
        <v>63</v>
      </c>
      <c r="O9" s="37" t="s">
        <v>63</v>
      </c>
    </row>
    <row r="10" spans="1:15" ht="18.399999999999999" customHeight="1" thickBot="1">
      <c r="A10" s="37" t="s">
        <v>63</v>
      </c>
      <c r="B10" s="37" t="s">
        <v>63</v>
      </c>
      <c r="C10" s="37" t="s">
        <v>63</v>
      </c>
      <c r="D10" s="37" t="s">
        <v>63</v>
      </c>
      <c r="E10" s="37" t="s">
        <v>63</v>
      </c>
      <c r="F10" s="37" t="s">
        <v>63</v>
      </c>
      <c r="G10" s="37" t="s">
        <v>63</v>
      </c>
      <c r="H10" s="37" t="s">
        <v>63</v>
      </c>
      <c r="I10" s="37" t="s">
        <v>63</v>
      </c>
      <c r="J10" s="37" t="s">
        <v>63</v>
      </c>
      <c r="K10" s="37" t="s">
        <v>63</v>
      </c>
      <c r="L10" s="37" t="s">
        <v>63</v>
      </c>
      <c r="M10" s="37" t="s">
        <v>63</v>
      </c>
      <c r="N10" s="37" t="s">
        <v>63</v>
      </c>
      <c r="O10" s="37" t="s">
        <v>63</v>
      </c>
    </row>
    <row r="11" spans="1:15" ht="18.399999999999999" customHeight="1" thickBot="1">
      <c r="A11" s="37" t="s">
        <v>63</v>
      </c>
      <c r="B11" s="37" t="s">
        <v>63</v>
      </c>
      <c r="C11" s="37" t="s">
        <v>63</v>
      </c>
      <c r="D11" s="37" t="s">
        <v>63</v>
      </c>
      <c r="E11" s="37" t="s">
        <v>63</v>
      </c>
      <c r="F11" s="37" t="s">
        <v>63</v>
      </c>
      <c r="G11" s="37" t="s">
        <v>63</v>
      </c>
      <c r="H11" s="37" t="s">
        <v>63</v>
      </c>
      <c r="I11" s="37" t="s">
        <v>63</v>
      </c>
      <c r="J11" s="37" t="s">
        <v>63</v>
      </c>
      <c r="K11" s="37" t="s">
        <v>63</v>
      </c>
      <c r="L11" s="37" t="s">
        <v>63</v>
      </c>
      <c r="M11" s="37" t="s">
        <v>63</v>
      </c>
      <c r="N11" s="37" t="s">
        <v>63</v>
      </c>
      <c r="O11" s="37" t="s">
        <v>63</v>
      </c>
    </row>
    <row r="12" spans="1:15" ht="18.399999999999999" customHeight="1" thickBot="1">
      <c r="A12" s="37" t="s">
        <v>63</v>
      </c>
      <c r="B12" s="37" t="s">
        <v>63</v>
      </c>
      <c r="C12" s="37" t="s">
        <v>63</v>
      </c>
      <c r="D12" s="37" t="s">
        <v>63</v>
      </c>
      <c r="E12" s="37" t="s">
        <v>63</v>
      </c>
      <c r="F12" s="37" t="s">
        <v>63</v>
      </c>
      <c r="G12" s="37" t="s">
        <v>63</v>
      </c>
      <c r="H12" s="37" t="s">
        <v>63</v>
      </c>
      <c r="I12" s="37" t="s">
        <v>63</v>
      </c>
      <c r="J12" s="37" t="s">
        <v>63</v>
      </c>
      <c r="K12" s="37" t="s">
        <v>63</v>
      </c>
      <c r="L12" s="37" t="s">
        <v>63</v>
      </c>
      <c r="M12" s="37" t="s">
        <v>63</v>
      </c>
      <c r="N12" s="37" t="s">
        <v>63</v>
      </c>
      <c r="O12" s="37" t="s">
        <v>63</v>
      </c>
    </row>
    <row r="13" spans="1:15" ht="18.399999999999999" customHeight="1" thickBot="1">
      <c r="A13" s="37" t="s">
        <v>63</v>
      </c>
      <c r="B13" s="37" t="s">
        <v>63</v>
      </c>
      <c r="C13" s="37" t="s">
        <v>63</v>
      </c>
      <c r="D13" s="37" t="s">
        <v>63</v>
      </c>
      <c r="E13" s="37" t="s">
        <v>63</v>
      </c>
      <c r="F13" s="37" t="s">
        <v>63</v>
      </c>
      <c r="G13" s="37" t="s">
        <v>63</v>
      </c>
      <c r="H13" s="37" t="s">
        <v>63</v>
      </c>
      <c r="I13" s="37" t="s">
        <v>63</v>
      </c>
      <c r="J13" s="37" t="s">
        <v>63</v>
      </c>
      <c r="K13" s="37" t="s">
        <v>63</v>
      </c>
      <c r="L13" s="37" t="s">
        <v>63</v>
      </c>
      <c r="M13" s="37" t="s">
        <v>63</v>
      </c>
      <c r="N13" s="37" t="s">
        <v>63</v>
      </c>
      <c r="O13" s="37" t="s">
        <v>63</v>
      </c>
    </row>
    <row r="14" spans="1:15" ht="18.399999999999999" customHeight="1" thickBot="1">
      <c r="A14" s="37" t="s">
        <v>63</v>
      </c>
      <c r="B14" s="37" t="s">
        <v>63</v>
      </c>
      <c r="C14" s="37" t="s">
        <v>63</v>
      </c>
      <c r="D14" s="37" t="s">
        <v>63</v>
      </c>
      <c r="E14" s="37" t="s">
        <v>63</v>
      </c>
      <c r="F14" s="37" t="s">
        <v>63</v>
      </c>
      <c r="G14" s="37" t="s">
        <v>63</v>
      </c>
      <c r="H14" s="37" t="s">
        <v>63</v>
      </c>
      <c r="I14" s="37" t="s">
        <v>63</v>
      </c>
      <c r="J14" s="37" t="s">
        <v>63</v>
      </c>
      <c r="K14" s="37" t="s">
        <v>63</v>
      </c>
      <c r="L14" s="37" t="s">
        <v>63</v>
      </c>
      <c r="M14" s="37" t="s">
        <v>63</v>
      </c>
      <c r="N14" s="37" t="s">
        <v>63</v>
      </c>
      <c r="O14" s="37" t="s">
        <v>63</v>
      </c>
    </row>
    <row r="15" spans="1:15" ht="18.399999999999999" customHeight="1" thickBot="1">
      <c r="A15" s="37" t="s">
        <v>63</v>
      </c>
      <c r="B15" s="37" t="s">
        <v>63</v>
      </c>
      <c r="C15" s="37" t="s">
        <v>63</v>
      </c>
      <c r="D15" s="37" t="s">
        <v>63</v>
      </c>
      <c r="E15" s="37" t="s">
        <v>63</v>
      </c>
      <c r="F15" s="37" t="s">
        <v>63</v>
      </c>
      <c r="G15" s="37" t="s">
        <v>63</v>
      </c>
      <c r="H15" s="37" t="s">
        <v>63</v>
      </c>
      <c r="I15" s="37" t="s">
        <v>63</v>
      </c>
      <c r="J15" s="37" t="s">
        <v>63</v>
      </c>
      <c r="K15" s="37" t="s">
        <v>63</v>
      </c>
      <c r="L15" s="37" t="s">
        <v>63</v>
      </c>
      <c r="M15" s="37" t="s">
        <v>63</v>
      </c>
      <c r="N15" s="37" t="s">
        <v>63</v>
      </c>
      <c r="O15" s="37" t="s">
        <v>63</v>
      </c>
    </row>
    <row r="16" spans="1:15" ht="18.399999999999999" customHeight="1" thickBot="1">
      <c r="A16" s="37" t="s">
        <v>63</v>
      </c>
      <c r="B16" s="37" t="s">
        <v>63</v>
      </c>
      <c r="C16" s="37" t="s">
        <v>63</v>
      </c>
      <c r="D16" s="37" t="s">
        <v>63</v>
      </c>
      <c r="E16" s="37" t="s">
        <v>63</v>
      </c>
      <c r="F16" s="37" t="s">
        <v>63</v>
      </c>
      <c r="G16" s="37" t="s">
        <v>63</v>
      </c>
      <c r="H16" s="37" t="s">
        <v>63</v>
      </c>
      <c r="I16" s="37" t="s">
        <v>63</v>
      </c>
      <c r="J16" s="37" t="s">
        <v>63</v>
      </c>
      <c r="K16" s="37" t="s">
        <v>63</v>
      </c>
      <c r="L16" s="37" t="s">
        <v>63</v>
      </c>
      <c r="M16" s="37" t="s">
        <v>63</v>
      </c>
      <c r="N16" s="37" t="s">
        <v>63</v>
      </c>
      <c r="O16" s="37" t="s">
        <v>63</v>
      </c>
    </row>
    <row r="17" spans="1:15" ht="18.399999999999999" customHeight="1" thickBot="1">
      <c r="A17" s="37" t="s">
        <v>63</v>
      </c>
      <c r="B17" s="37" t="s">
        <v>63</v>
      </c>
      <c r="C17" s="37" t="s">
        <v>63</v>
      </c>
      <c r="D17" s="37" t="s">
        <v>63</v>
      </c>
      <c r="E17" s="37" t="s">
        <v>63</v>
      </c>
      <c r="F17" s="37" t="s">
        <v>63</v>
      </c>
      <c r="G17" s="37" t="s">
        <v>63</v>
      </c>
      <c r="H17" s="37" t="s">
        <v>63</v>
      </c>
      <c r="I17" s="37" t="s">
        <v>63</v>
      </c>
      <c r="J17" s="37" t="s">
        <v>63</v>
      </c>
      <c r="K17" s="37" t="s">
        <v>63</v>
      </c>
      <c r="L17" s="37" t="s">
        <v>63</v>
      </c>
      <c r="M17" s="37" t="s">
        <v>63</v>
      </c>
      <c r="N17" s="37" t="s">
        <v>63</v>
      </c>
      <c r="O17" s="37" t="s">
        <v>63</v>
      </c>
    </row>
    <row r="18" spans="1:15" ht="18.399999999999999" customHeight="1" thickBot="1">
      <c r="A18" s="37" t="s">
        <v>63</v>
      </c>
      <c r="B18" s="37" t="s">
        <v>63</v>
      </c>
      <c r="C18" s="37" t="s">
        <v>63</v>
      </c>
      <c r="D18" s="37" t="s">
        <v>63</v>
      </c>
      <c r="E18" s="37" t="s">
        <v>63</v>
      </c>
      <c r="F18" s="37" t="s">
        <v>63</v>
      </c>
      <c r="G18" s="37" t="s">
        <v>63</v>
      </c>
      <c r="H18" s="37" t="s">
        <v>63</v>
      </c>
      <c r="I18" s="37" t="s">
        <v>63</v>
      </c>
      <c r="J18" s="37" t="s">
        <v>63</v>
      </c>
      <c r="K18" s="37" t="s">
        <v>63</v>
      </c>
      <c r="L18" s="37" t="s">
        <v>63</v>
      </c>
      <c r="M18" s="37" t="s">
        <v>63</v>
      </c>
      <c r="N18" s="37" t="s">
        <v>63</v>
      </c>
      <c r="O18" s="37" t="s">
        <v>63</v>
      </c>
    </row>
    <row r="19" spans="1:15" ht="18.399999999999999" customHeight="1" thickBot="1">
      <c r="A19" s="37" t="s">
        <v>63</v>
      </c>
      <c r="B19" s="37" t="s">
        <v>63</v>
      </c>
      <c r="C19" s="37" t="s">
        <v>63</v>
      </c>
      <c r="D19" s="37" t="s">
        <v>63</v>
      </c>
      <c r="E19" s="37" t="s">
        <v>63</v>
      </c>
      <c r="F19" s="37" t="s">
        <v>63</v>
      </c>
      <c r="G19" s="37" t="s">
        <v>63</v>
      </c>
      <c r="H19" s="37" t="s">
        <v>63</v>
      </c>
      <c r="I19" s="37" t="s">
        <v>63</v>
      </c>
      <c r="J19" s="37" t="s">
        <v>63</v>
      </c>
      <c r="K19" s="37" t="s">
        <v>63</v>
      </c>
      <c r="L19" s="37" t="s">
        <v>63</v>
      </c>
      <c r="M19" s="37" t="s">
        <v>63</v>
      </c>
      <c r="N19" s="37" t="s">
        <v>63</v>
      </c>
      <c r="O19" s="37" t="s">
        <v>63</v>
      </c>
    </row>
    <row r="20" spans="1:15" ht="18.399999999999999" customHeight="1" thickBot="1">
      <c r="A20" s="37" t="s">
        <v>63</v>
      </c>
      <c r="B20" s="37" t="s">
        <v>63</v>
      </c>
      <c r="C20" s="37" t="s">
        <v>63</v>
      </c>
      <c r="D20" s="37" t="s">
        <v>63</v>
      </c>
      <c r="E20" s="37" t="s">
        <v>63</v>
      </c>
      <c r="F20" s="37" t="s">
        <v>63</v>
      </c>
      <c r="G20" s="37" t="s">
        <v>63</v>
      </c>
      <c r="H20" s="37" t="s">
        <v>63</v>
      </c>
      <c r="I20" s="37" t="s">
        <v>63</v>
      </c>
      <c r="J20" s="37" t="s">
        <v>63</v>
      </c>
      <c r="K20" s="37" t="s">
        <v>63</v>
      </c>
      <c r="L20" s="37" t="s">
        <v>63</v>
      </c>
      <c r="M20" s="37" t="s">
        <v>63</v>
      </c>
      <c r="N20" s="37" t="s">
        <v>63</v>
      </c>
      <c r="O20" s="37" t="s">
        <v>63</v>
      </c>
    </row>
    <row r="21" spans="1:15" ht="18.399999999999999" customHeight="1" thickBot="1">
      <c r="A21" s="37" t="s">
        <v>63</v>
      </c>
      <c r="B21" s="37" t="s">
        <v>63</v>
      </c>
      <c r="C21" s="37" t="s">
        <v>63</v>
      </c>
      <c r="D21" s="37" t="s">
        <v>63</v>
      </c>
      <c r="E21" s="37" t="s">
        <v>63</v>
      </c>
      <c r="F21" s="37" t="s">
        <v>63</v>
      </c>
      <c r="G21" s="37" t="s">
        <v>63</v>
      </c>
      <c r="H21" s="37" t="s">
        <v>63</v>
      </c>
      <c r="I21" s="37" t="s">
        <v>63</v>
      </c>
      <c r="J21" s="37" t="s">
        <v>63</v>
      </c>
      <c r="K21" s="37" t="s">
        <v>63</v>
      </c>
      <c r="L21" s="37" t="s">
        <v>63</v>
      </c>
      <c r="M21" s="37" t="s">
        <v>63</v>
      </c>
      <c r="N21" s="37" t="s">
        <v>63</v>
      </c>
      <c r="O21" s="37" t="s">
        <v>63</v>
      </c>
    </row>
    <row r="22" spans="1:15" ht="18.399999999999999" customHeight="1" thickBot="1">
      <c r="A22" s="37" t="s">
        <v>63</v>
      </c>
      <c r="B22" s="37" t="s">
        <v>63</v>
      </c>
      <c r="C22" s="37" t="s">
        <v>63</v>
      </c>
      <c r="D22" s="37" t="s">
        <v>63</v>
      </c>
      <c r="E22" s="37" t="s">
        <v>63</v>
      </c>
      <c r="F22" s="37" t="s">
        <v>63</v>
      </c>
      <c r="G22" s="37" t="s">
        <v>63</v>
      </c>
      <c r="H22" s="37" t="s">
        <v>63</v>
      </c>
      <c r="I22" s="37" t="s">
        <v>63</v>
      </c>
      <c r="J22" s="37" t="s">
        <v>63</v>
      </c>
      <c r="K22" s="37" t="s">
        <v>63</v>
      </c>
      <c r="L22" s="37" t="s">
        <v>63</v>
      </c>
      <c r="M22" s="37" t="s">
        <v>63</v>
      </c>
      <c r="N22" s="37" t="s">
        <v>63</v>
      </c>
      <c r="O22" s="37" t="s">
        <v>63</v>
      </c>
    </row>
    <row r="23" spans="1:15" ht="18.399999999999999" customHeight="1" thickBot="1">
      <c r="A23" s="37" t="s">
        <v>63</v>
      </c>
      <c r="B23" s="37" t="s">
        <v>63</v>
      </c>
      <c r="C23" s="37" t="s">
        <v>63</v>
      </c>
      <c r="D23" s="37" t="s">
        <v>63</v>
      </c>
      <c r="E23" s="37" t="s">
        <v>63</v>
      </c>
      <c r="F23" s="37" t="s">
        <v>63</v>
      </c>
      <c r="G23" s="37" t="s">
        <v>63</v>
      </c>
      <c r="H23" s="37" t="s">
        <v>63</v>
      </c>
      <c r="I23" s="37" t="s">
        <v>63</v>
      </c>
      <c r="J23" s="37" t="s">
        <v>63</v>
      </c>
      <c r="K23" s="37" t="s">
        <v>63</v>
      </c>
      <c r="L23" s="37" t="s">
        <v>63</v>
      </c>
      <c r="M23" s="37" t="s">
        <v>63</v>
      </c>
      <c r="N23" s="37" t="s">
        <v>63</v>
      </c>
      <c r="O23" s="37" t="s">
        <v>63</v>
      </c>
    </row>
    <row r="24" spans="1:15" ht="18.399999999999999" customHeight="1" thickBot="1">
      <c r="A24" s="37" t="s">
        <v>63</v>
      </c>
      <c r="B24" s="37" t="s">
        <v>63</v>
      </c>
      <c r="C24" s="37" t="s">
        <v>63</v>
      </c>
      <c r="D24" s="37" t="s">
        <v>63</v>
      </c>
      <c r="E24" s="37" t="s">
        <v>63</v>
      </c>
      <c r="F24" s="37" t="s">
        <v>63</v>
      </c>
      <c r="G24" s="37" t="s">
        <v>63</v>
      </c>
      <c r="H24" s="37" t="s">
        <v>63</v>
      </c>
      <c r="I24" s="37" t="s">
        <v>63</v>
      </c>
      <c r="J24" s="37" t="s">
        <v>63</v>
      </c>
      <c r="K24" s="37" t="s">
        <v>63</v>
      </c>
      <c r="L24" s="37" t="s">
        <v>63</v>
      </c>
      <c r="M24" s="37" t="s">
        <v>63</v>
      </c>
      <c r="N24" s="37" t="s">
        <v>63</v>
      </c>
      <c r="O24" s="37" t="s">
        <v>63</v>
      </c>
    </row>
    <row r="25" spans="1:15" ht="18.399999999999999" customHeight="1" thickBot="1">
      <c r="A25" s="37" t="s">
        <v>63</v>
      </c>
      <c r="B25" s="37" t="s">
        <v>63</v>
      </c>
      <c r="C25" s="37" t="s">
        <v>63</v>
      </c>
      <c r="D25" s="37" t="s">
        <v>63</v>
      </c>
      <c r="E25" s="37" t="s">
        <v>63</v>
      </c>
      <c r="F25" s="37" t="s">
        <v>63</v>
      </c>
      <c r="G25" s="37" t="s">
        <v>63</v>
      </c>
      <c r="H25" s="37" t="s">
        <v>63</v>
      </c>
      <c r="I25" s="37" t="s">
        <v>63</v>
      </c>
      <c r="J25" s="37" t="s">
        <v>63</v>
      </c>
      <c r="K25" s="37" t="s">
        <v>63</v>
      </c>
      <c r="L25" s="37" t="s">
        <v>63</v>
      </c>
      <c r="M25" s="37" t="s">
        <v>63</v>
      </c>
      <c r="N25" s="37" t="s">
        <v>63</v>
      </c>
      <c r="O25" s="37" t="s">
        <v>63</v>
      </c>
    </row>
    <row r="26" spans="1:15" ht="18.399999999999999" customHeight="1" thickBot="1">
      <c r="A26" s="37" t="s">
        <v>63</v>
      </c>
      <c r="B26" s="37" t="s">
        <v>63</v>
      </c>
      <c r="C26" s="37" t="s">
        <v>63</v>
      </c>
      <c r="D26" s="37" t="s">
        <v>63</v>
      </c>
      <c r="E26" s="37" t="s">
        <v>63</v>
      </c>
      <c r="F26" s="37" t="s">
        <v>63</v>
      </c>
      <c r="G26" s="37" t="s">
        <v>63</v>
      </c>
      <c r="H26" s="37" t="s">
        <v>63</v>
      </c>
      <c r="I26" s="37" t="s">
        <v>63</v>
      </c>
      <c r="J26" s="37" t="s">
        <v>63</v>
      </c>
      <c r="K26" s="37" t="s">
        <v>63</v>
      </c>
      <c r="L26" s="37" t="s">
        <v>63</v>
      </c>
      <c r="M26" s="37" t="s">
        <v>63</v>
      </c>
      <c r="N26" s="37" t="s">
        <v>63</v>
      </c>
      <c r="O26" s="37" t="s">
        <v>63</v>
      </c>
    </row>
    <row r="27" spans="1:15" ht="18.399999999999999" customHeight="1" thickBot="1">
      <c r="A27" s="37" t="s">
        <v>63</v>
      </c>
      <c r="B27" s="37" t="s">
        <v>63</v>
      </c>
      <c r="C27" s="37" t="s">
        <v>63</v>
      </c>
      <c r="D27" s="37" t="s">
        <v>63</v>
      </c>
      <c r="E27" s="37" t="s">
        <v>63</v>
      </c>
      <c r="F27" s="37" t="s">
        <v>63</v>
      </c>
      <c r="G27" s="37" t="s">
        <v>63</v>
      </c>
      <c r="H27" s="37" t="s">
        <v>63</v>
      </c>
      <c r="I27" s="37" t="s">
        <v>63</v>
      </c>
      <c r="J27" s="37" t="s">
        <v>63</v>
      </c>
      <c r="K27" s="37" t="s">
        <v>63</v>
      </c>
      <c r="L27" s="37" t="s">
        <v>63</v>
      </c>
      <c r="M27" s="37" t="s">
        <v>63</v>
      </c>
      <c r="N27" s="37" t="s">
        <v>63</v>
      </c>
      <c r="O27" s="37" t="s">
        <v>63</v>
      </c>
    </row>
    <row r="28" spans="1:15" ht="18.399999999999999" customHeight="1" thickBot="1">
      <c r="A28" s="37" t="s">
        <v>63</v>
      </c>
      <c r="B28" s="37" t="s">
        <v>63</v>
      </c>
      <c r="C28" s="37" t="s">
        <v>63</v>
      </c>
      <c r="D28" s="37" t="s">
        <v>63</v>
      </c>
      <c r="E28" s="37" t="s">
        <v>63</v>
      </c>
      <c r="F28" s="37" t="s">
        <v>63</v>
      </c>
      <c r="G28" s="37" t="s">
        <v>63</v>
      </c>
      <c r="H28" s="37" t="s">
        <v>63</v>
      </c>
      <c r="I28" s="37" t="s">
        <v>63</v>
      </c>
      <c r="J28" s="37" t="s">
        <v>63</v>
      </c>
      <c r="K28" s="37" t="s">
        <v>63</v>
      </c>
      <c r="L28" s="37" t="s">
        <v>63</v>
      </c>
      <c r="M28" s="37" t="s">
        <v>63</v>
      </c>
      <c r="N28" s="37" t="s">
        <v>63</v>
      </c>
      <c r="O28" s="37" t="s">
        <v>63</v>
      </c>
    </row>
    <row r="29" spans="1:15" ht="18.399999999999999" customHeight="1" thickBot="1">
      <c r="A29" s="37" t="s">
        <v>63</v>
      </c>
      <c r="B29" s="37" t="s">
        <v>63</v>
      </c>
      <c r="C29" s="37" t="s">
        <v>63</v>
      </c>
      <c r="D29" s="37" t="s">
        <v>63</v>
      </c>
      <c r="E29" s="37" t="s">
        <v>63</v>
      </c>
      <c r="F29" s="37" t="s">
        <v>63</v>
      </c>
      <c r="G29" s="37" t="s">
        <v>63</v>
      </c>
      <c r="H29" s="37" t="s">
        <v>63</v>
      </c>
      <c r="I29" s="37" t="s">
        <v>63</v>
      </c>
      <c r="J29" s="37" t="s">
        <v>63</v>
      </c>
      <c r="K29" s="37" t="s">
        <v>63</v>
      </c>
      <c r="L29" s="37" t="s">
        <v>63</v>
      </c>
      <c r="M29" s="37" t="s">
        <v>63</v>
      </c>
      <c r="N29" s="37" t="s">
        <v>63</v>
      </c>
      <c r="O29" s="37" t="s">
        <v>63</v>
      </c>
    </row>
    <row r="30" spans="1:15" ht="18.399999999999999" customHeight="1" thickBot="1">
      <c r="A30" s="37" t="s">
        <v>63</v>
      </c>
      <c r="B30" s="37" t="s">
        <v>63</v>
      </c>
      <c r="C30" s="37" t="s">
        <v>63</v>
      </c>
      <c r="D30" s="37" t="s">
        <v>63</v>
      </c>
      <c r="E30" s="37" t="s">
        <v>63</v>
      </c>
      <c r="F30" s="37" t="s">
        <v>63</v>
      </c>
      <c r="G30" s="37" t="s">
        <v>63</v>
      </c>
      <c r="H30" s="37" t="s">
        <v>63</v>
      </c>
      <c r="I30" s="37" t="s">
        <v>63</v>
      </c>
      <c r="J30" s="37" t="s">
        <v>63</v>
      </c>
      <c r="K30" s="37" t="s">
        <v>63</v>
      </c>
      <c r="L30" s="37" t="s">
        <v>63</v>
      </c>
      <c r="M30" s="37" t="s">
        <v>63</v>
      </c>
      <c r="N30" s="37" t="s">
        <v>63</v>
      </c>
      <c r="O30" s="37" t="s">
        <v>63</v>
      </c>
    </row>
    <row r="31" spans="1:15" ht="18.399999999999999" customHeight="1">
      <c r="A31" s="37" t="s">
        <v>63</v>
      </c>
      <c r="B31" s="37" t="s">
        <v>63</v>
      </c>
      <c r="C31" s="37" t="s">
        <v>63</v>
      </c>
      <c r="D31" s="37" t="s">
        <v>63</v>
      </c>
      <c r="E31" s="37" t="s">
        <v>63</v>
      </c>
      <c r="F31" s="37" t="s">
        <v>63</v>
      </c>
      <c r="G31" s="37" t="s">
        <v>63</v>
      </c>
      <c r="H31" s="37" t="s">
        <v>63</v>
      </c>
      <c r="I31" s="37" t="s">
        <v>63</v>
      </c>
      <c r="J31" s="37" t="s">
        <v>63</v>
      </c>
      <c r="K31" s="37" t="s">
        <v>63</v>
      </c>
      <c r="L31" s="37" t="s">
        <v>63</v>
      </c>
      <c r="M31" s="37" t="s">
        <v>63</v>
      </c>
      <c r="N31" s="37" t="s">
        <v>63</v>
      </c>
      <c r="O31" s="37" t="s">
        <v>63</v>
      </c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honeticPr fontId="12" type="noConversion"/>
  <pageMargins left="0.19685039370078741" right="0.19685039370078741" top="0.19685039370078741" bottom="0.19685039370078741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22FC-E405-487B-B9B7-47A08CC9BAE9}">
  <dimension ref="A1:O38"/>
  <sheetViews>
    <sheetView zoomScaleNormal="100" zoomScalePageLayoutView="110" workbookViewId="0">
      <selection activeCell="H15" sqref="H15"/>
    </sheetView>
  </sheetViews>
  <sheetFormatPr defaultColWidth="8.6328125" defaultRowHeight="14.5"/>
  <cols>
    <col min="1" max="15" width="10.6328125" customWidth="1"/>
    <col min="16" max="16" width="8.90625" customWidth="1"/>
    <col min="17" max="34" width="6.36328125" customWidth="1"/>
  </cols>
  <sheetData>
    <row r="1" spans="1:15" ht="18.399999999999999" customHeight="1" thickBot="1">
      <c r="A1" s="1" t="s">
        <v>38</v>
      </c>
      <c r="B1" s="1" t="s">
        <v>38</v>
      </c>
      <c r="C1" s="1" t="s">
        <v>38</v>
      </c>
      <c r="D1" s="1" t="s">
        <v>38</v>
      </c>
      <c r="E1" s="1" t="s">
        <v>38</v>
      </c>
      <c r="F1" s="1" t="s">
        <v>38</v>
      </c>
      <c r="G1" s="1" t="s">
        <v>38</v>
      </c>
      <c r="H1" s="1" t="s">
        <v>38</v>
      </c>
      <c r="I1" s="1" t="s">
        <v>38</v>
      </c>
      <c r="J1" s="1" t="s">
        <v>38</v>
      </c>
      <c r="K1" s="1" t="s">
        <v>38</v>
      </c>
      <c r="L1" s="1" t="s">
        <v>38</v>
      </c>
      <c r="M1" s="1" t="s">
        <v>38</v>
      </c>
      <c r="N1" s="1" t="s">
        <v>38</v>
      </c>
      <c r="O1" s="1" t="s">
        <v>38</v>
      </c>
    </row>
    <row r="2" spans="1:15" ht="18.399999999999999" customHeight="1" thickBot="1">
      <c r="A2" s="1" t="s">
        <v>38</v>
      </c>
      <c r="B2" s="1" t="s">
        <v>38</v>
      </c>
      <c r="C2" s="1" t="s">
        <v>38</v>
      </c>
      <c r="D2" s="1" t="s">
        <v>38</v>
      </c>
      <c r="E2" s="1" t="s">
        <v>38</v>
      </c>
      <c r="F2" s="1" t="s">
        <v>38</v>
      </c>
      <c r="G2" s="1" t="s">
        <v>38</v>
      </c>
      <c r="H2" s="1" t="s">
        <v>38</v>
      </c>
      <c r="I2" s="1" t="s">
        <v>38</v>
      </c>
      <c r="J2" s="1" t="s">
        <v>38</v>
      </c>
      <c r="K2" s="1" t="s">
        <v>38</v>
      </c>
      <c r="L2" s="1" t="s">
        <v>38</v>
      </c>
      <c r="M2" s="1" t="s">
        <v>38</v>
      </c>
      <c r="N2" s="1" t="s">
        <v>38</v>
      </c>
      <c r="O2" s="1" t="s">
        <v>38</v>
      </c>
    </row>
    <row r="3" spans="1:15" ht="18.399999999999999" customHeight="1" thickBot="1">
      <c r="A3" s="1" t="s">
        <v>38</v>
      </c>
      <c r="B3" s="1" t="s">
        <v>38</v>
      </c>
      <c r="C3" s="1" t="s">
        <v>38</v>
      </c>
      <c r="D3" s="1" t="s">
        <v>38</v>
      </c>
      <c r="E3" s="1" t="s">
        <v>38</v>
      </c>
      <c r="F3" s="1" t="s">
        <v>38</v>
      </c>
      <c r="G3" s="1" t="s">
        <v>38</v>
      </c>
      <c r="H3" s="1" t="s">
        <v>38</v>
      </c>
      <c r="I3" s="1" t="s">
        <v>38</v>
      </c>
      <c r="J3" s="1" t="s">
        <v>38</v>
      </c>
      <c r="K3" s="1" t="s">
        <v>38</v>
      </c>
      <c r="L3" s="1" t="s">
        <v>38</v>
      </c>
      <c r="M3" s="1" t="s">
        <v>38</v>
      </c>
      <c r="N3" s="1" t="s">
        <v>38</v>
      </c>
      <c r="O3" s="1" t="s">
        <v>38</v>
      </c>
    </row>
    <row r="4" spans="1:15" ht="18.399999999999999" customHeight="1" thickBot="1">
      <c r="A4" s="1" t="s">
        <v>38</v>
      </c>
      <c r="B4" s="1" t="s">
        <v>38</v>
      </c>
      <c r="C4" s="1" t="s">
        <v>38</v>
      </c>
      <c r="D4" s="1" t="s">
        <v>38</v>
      </c>
      <c r="E4" s="1" t="s">
        <v>38</v>
      </c>
      <c r="F4" s="1" t="s">
        <v>38</v>
      </c>
      <c r="G4" s="1" t="s">
        <v>38</v>
      </c>
      <c r="H4" s="1" t="s">
        <v>38</v>
      </c>
      <c r="I4" s="1" t="s">
        <v>38</v>
      </c>
      <c r="J4" s="1" t="s">
        <v>38</v>
      </c>
      <c r="K4" s="1" t="s">
        <v>38</v>
      </c>
      <c r="L4" s="1" t="s">
        <v>38</v>
      </c>
      <c r="M4" s="1" t="s">
        <v>38</v>
      </c>
      <c r="N4" s="1" t="s">
        <v>38</v>
      </c>
      <c r="O4" s="1" t="s">
        <v>38</v>
      </c>
    </row>
    <row r="5" spans="1:15" ht="18.399999999999999" customHeight="1" thickBot="1">
      <c r="A5" s="1" t="s">
        <v>38</v>
      </c>
      <c r="B5" s="1" t="s">
        <v>38</v>
      </c>
      <c r="C5" s="1" t="s">
        <v>38</v>
      </c>
      <c r="D5" s="1" t="s">
        <v>38</v>
      </c>
      <c r="E5" s="1" t="s">
        <v>38</v>
      </c>
      <c r="F5" s="1" t="s">
        <v>38</v>
      </c>
      <c r="G5" s="1" t="s">
        <v>38</v>
      </c>
      <c r="H5" s="1" t="s">
        <v>38</v>
      </c>
      <c r="I5" s="1" t="s">
        <v>38</v>
      </c>
      <c r="J5" s="1" t="s">
        <v>38</v>
      </c>
      <c r="K5" s="1" t="s">
        <v>38</v>
      </c>
      <c r="L5" s="1" t="s">
        <v>38</v>
      </c>
      <c r="M5" s="1" t="s">
        <v>38</v>
      </c>
      <c r="N5" s="1" t="s">
        <v>38</v>
      </c>
      <c r="O5" s="1" t="s">
        <v>38</v>
      </c>
    </row>
    <row r="6" spans="1:15" ht="18.399999999999999" customHeight="1" thickBot="1">
      <c r="A6" s="1" t="s">
        <v>38</v>
      </c>
      <c r="B6" s="1" t="s">
        <v>38</v>
      </c>
      <c r="C6" s="1" t="s">
        <v>38</v>
      </c>
      <c r="D6" s="1" t="s">
        <v>38</v>
      </c>
      <c r="E6" s="1" t="s">
        <v>38</v>
      </c>
      <c r="F6" s="1" t="s">
        <v>38</v>
      </c>
      <c r="G6" s="1" t="s">
        <v>38</v>
      </c>
      <c r="H6" s="1" t="s">
        <v>38</v>
      </c>
      <c r="I6" s="1" t="s">
        <v>38</v>
      </c>
      <c r="J6" s="1" t="s">
        <v>38</v>
      </c>
      <c r="K6" s="1" t="s">
        <v>38</v>
      </c>
      <c r="L6" s="1" t="s">
        <v>38</v>
      </c>
      <c r="M6" s="1" t="s">
        <v>38</v>
      </c>
      <c r="N6" s="1" t="s">
        <v>38</v>
      </c>
      <c r="O6" s="1" t="s">
        <v>38</v>
      </c>
    </row>
    <row r="7" spans="1:15" ht="18.399999999999999" customHeight="1" thickBot="1">
      <c r="A7" s="1" t="s">
        <v>38</v>
      </c>
      <c r="B7" s="1" t="s">
        <v>38</v>
      </c>
      <c r="C7" s="1" t="s">
        <v>38</v>
      </c>
      <c r="D7" s="1" t="s">
        <v>38</v>
      </c>
      <c r="E7" s="1" t="s">
        <v>38</v>
      </c>
      <c r="F7" s="1" t="s">
        <v>38</v>
      </c>
      <c r="G7" s="1" t="s">
        <v>38</v>
      </c>
      <c r="H7" s="1" t="s">
        <v>38</v>
      </c>
      <c r="I7" s="1" t="s">
        <v>38</v>
      </c>
      <c r="J7" s="1" t="s">
        <v>38</v>
      </c>
      <c r="K7" s="1" t="s">
        <v>38</v>
      </c>
      <c r="L7" s="1" t="s">
        <v>38</v>
      </c>
      <c r="M7" s="1" t="s">
        <v>38</v>
      </c>
      <c r="N7" s="1" t="s">
        <v>38</v>
      </c>
      <c r="O7" s="1" t="s">
        <v>38</v>
      </c>
    </row>
    <row r="8" spans="1:15" ht="18.399999999999999" customHeight="1" thickBot="1">
      <c r="A8" s="1" t="s">
        <v>38</v>
      </c>
      <c r="B8" s="1" t="s">
        <v>38</v>
      </c>
      <c r="C8" s="1" t="s">
        <v>38</v>
      </c>
      <c r="D8" s="1" t="s">
        <v>38</v>
      </c>
      <c r="E8" s="1" t="s">
        <v>38</v>
      </c>
      <c r="F8" s="1" t="s">
        <v>38</v>
      </c>
      <c r="G8" s="1" t="s">
        <v>38</v>
      </c>
      <c r="H8" s="1" t="s">
        <v>38</v>
      </c>
      <c r="I8" s="1" t="s">
        <v>38</v>
      </c>
      <c r="J8" s="1" t="s">
        <v>38</v>
      </c>
      <c r="K8" s="1" t="s">
        <v>38</v>
      </c>
      <c r="L8" s="1" t="s">
        <v>38</v>
      </c>
      <c r="M8" s="1" t="s">
        <v>38</v>
      </c>
      <c r="N8" s="1" t="s">
        <v>38</v>
      </c>
      <c r="O8" s="1" t="s">
        <v>38</v>
      </c>
    </row>
    <row r="9" spans="1:15" ht="18.399999999999999" customHeight="1" thickBot="1">
      <c r="A9" s="1" t="s">
        <v>38</v>
      </c>
      <c r="B9" s="1" t="s">
        <v>38</v>
      </c>
      <c r="C9" s="1" t="s">
        <v>38</v>
      </c>
      <c r="D9" s="1" t="s">
        <v>38</v>
      </c>
      <c r="E9" s="1" t="s">
        <v>38</v>
      </c>
      <c r="F9" s="1" t="s">
        <v>38</v>
      </c>
      <c r="G9" s="1" t="s">
        <v>38</v>
      </c>
      <c r="H9" s="1" t="s">
        <v>38</v>
      </c>
      <c r="I9" s="1" t="s">
        <v>38</v>
      </c>
      <c r="J9" s="1" t="s">
        <v>38</v>
      </c>
      <c r="K9" s="1" t="s">
        <v>38</v>
      </c>
      <c r="L9" s="1" t="s">
        <v>38</v>
      </c>
      <c r="M9" s="1" t="s">
        <v>38</v>
      </c>
      <c r="N9" s="1" t="s">
        <v>38</v>
      </c>
      <c r="O9" s="1" t="s">
        <v>38</v>
      </c>
    </row>
    <row r="10" spans="1:15" ht="18.399999999999999" customHeight="1" thickBot="1">
      <c r="A10" s="1" t="s">
        <v>38</v>
      </c>
      <c r="B10" s="1" t="s">
        <v>38</v>
      </c>
      <c r="C10" s="1" t="s">
        <v>38</v>
      </c>
      <c r="D10" s="1" t="s">
        <v>38</v>
      </c>
      <c r="E10" s="1" t="s">
        <v>38</v>
      </c>
      <c r="F10" s="1" t="s">
        <v>38</v>
      </c>
      <c r="G10" s="1" t="s">
        <v>38</v>
      </c>
      <c r="H10" s="1" t="s">
        <v>38</v>
      </c>
      <c r="I10" s="1" t="s">
        <v>38</v>
      </c>
      <c r="J10" s="1" t="s">
        <v>38</v>
      </c>
      <c r="K10" s="1" t="s">
        <v>38</v>
      </c>
      <c r="L10" s="1" t="s">
        <v>38</v>
      </c>
      <c r="M10" s="1" t="s">
        <v>38</v>
      </c>
      <c r="N10" s="1" t="s">
        <v>38</v>
      </c>
      <c r="O10" s="1" t="s">
        <v>38</v>
      </c>
    </row>
    <row r="11" spans="1:15" ht="18.399999999999999" customHeight="1" thickBot="1">
      <c r="A11" s="1" t="s">
        <v>38</v>
      </c>
      <c r="B11" s="1" t="s">
        <v>38</v>
      </c>
      <c r="C11" s="1" t="s">
        <v>38</v>
      </c>
      <c r="D11" s="1" t="s">
        <v>38</v>
      </c>
      <c r="E11" s="1" t="s">
        <v>38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  <c r="N11" s="1" t="s">
        <v>38</v>
      </c>
      <c r="O11" s="1" t="s">
        <v>38</v>
      </c>
    </row>
    <row r="12" spans="1:15" ht="18.399999999999999" customHeight="1" thickBot="1">
      <c r="A12" s="1" t="s">
        <v>38</v>
      </c>
      <c r="B12" s="1" t="s">
        <v>38</v>
      </c>
      <c r="C12" s="1" t="s">
        <v>38</v>
      </c>
      <c r="D12" s="1" t="s">
        <v>38</v>
      </c>
      <c r="E12" s="1" t="s">
        <v>38</v>
      </c>
      <c r="F12" s="1" t="s">
        <v>38</v>
      </c>
      <c r="G12" s="1" t="s">
        <v>38</v>
      </c>
      <c r="H12" s="1" t="s">
        <v>38</v>
      </c>
      <c r="I12" s="1" t="s">
        <v>38</v>
      </c>
      <c r="J12" s="1" t="s">
        <v>38</v>
      </c>
      <c r="K12" s="1" t="s">
        <v>38</v>
      </c>
      <c r="L12" s="1" t="s">
        <v>38</v>
      </c>
      <c r="M12" s="1" t="s">
        <v>38</v>
      </c>
      <c r="N12" s="1" t="s">
        <v>38</v>
      </c>
      <c r="O12" s="1" t="s">
        <v>38</v>
      </c>
    </row>
    <row r="13" spans="1:15" ht="18.399999999999999" customHeight="1" thickBot="1">
      <c r="A13" s="1" t="s">
        <v>38</v>
      </c>
      <c r="B13" s="1" t="s">
        <v>38</v>
      </c>
      <c r="C13" s="1" t="s">
        <v>38</v>
      </c>
      <c r="D13" s="1" t="s">
        <v>38</v>
      </c>
      <c r="E13" s="1" t="s">
        <v>38</v>
      </c>
      <c r="F13" s="1" t="s">
        <v>38</v>
      </c>
      <c r="G13" s="1" t="s">
        <v>38</v>
      </c>
      <c r="H13" s="1" t="s">
        <v>38</v>
      </c>
      <c r="I13" s="1" t="s">
        <v>38</v>
      </c>
      <c r="J13" s="1" t="s">
        <v>38</v>
      </c>
      <c r="K13" s="1" t="s">
        <v>38</v>
      </c>
      <c r="L13" s="1" t="s">
        <v>38</v>
      </c>
      <c r="M13" s="1" t="s">
        <v>38</v>
      </c>
      <c r="N13" s="1" t="s">
        <v>38</v>
      </c>
      <c r="O13" s="1" t="s">
        <v>38</v>
      </c>
    </row>
    <row r="14" spans="1:15" ht="18.399999999999999" customHeight="1" thickBot="1">
      <c r="A14" s="1" t="s">
        <v>38</v>
      </c>
      <c r="B14" s="1" t="s">
        <v>38</v>
      </c>
      <c r="C14" s="1" t="s">
        <v>38</v>
      </c>
      <c r="D14" s="1" t="s">
        <v>38</v>
      </c>
      <c r="E14" s="1" t="s">
        <v>38</v>
      </c>
      <c r="F14" s="1" t="s">
        <v>38</v>
      </c>
      <c r="G14" s="1" t="s">
        <v>38</v>
      </c>
      <c r="H14" s="1" t="s">
        <v>38</v>
      </c>
      <c r="I14" s="1" t="s">
        <v>38</v>
      </c>
      <c r="J14" s="1" t="s">
        <v>38</v>
      </c>
      <c r="K14" s="1" t="s">
        <v>38</v>
      </c>
      <c r="L14" s="1" t="s">
        <v>38</v>
      </c>
      <c r="M14" s="1" t="s">
        <v>38</v>
      </c>
      <c r="N14" s="1" t="s">
        <v>38</v>
      </c>
      <c r="O14" s="1" t="s">
        <v>38</v>
      </c>
    </row>
    <row r="15" spans="1:15" ht="18.399999999999999" customHeight="1" thickBot="1">
      <c r="A15" s="1" t="s">
        <v>38</v>
      </c>
      <c r="B15" s="1" t="s">
        <v>38</v>
      </c>
      <c r="C15" s="1" t="s">
        <v>38</v>
      </c>
      <c r="D15" s="1" t="s">
        <v>38</v>
      </c>
      <c r="E15" s="1" t="s">
        <v>38</v>
      </c>
      <c r="F15" s="1" t="s">
        <v>38</v>
      </c>
      <c r="G15" s="1" t="s">
        <v>38</v>
      </c>
      <c r="H15" s="1" t="s">
        <v>38</v>
      </c>
      <c r="I15" s="1" t="s">
        <v>38</v>
      </c>
      <c r="J15" s="1" t="s">
        <v>38</v>
      </c>
      <c r="K15" s="1" t="s">
        <v>38</v>
      </c>
      <c r="L15" s="1" t="s">
        <v>38</v>
      </c>
      <c r="M15" s="1" t="s">
        <v>38</v>
      </c>
      <c r="N15" s="1" t="s">
        <v>38</v>
      </c>
      <c r="O15" s="1" t="s">
        <v>38</v>
      </c>
    </row>
    <row r="16" spans="1:15" ht="18.399999999999999" customHeight="1" thickBot="1">
      <c r="A16" s="1" t="s">
        <v>38</v>
      </c>
      <c r="B16" s="1" t="s">
        <v>38</v>
      </c>
      <c r="C16" s="1" t="s">
        <v>38</v>
      </c>
      <c r="D16" s="1" t="s">
        <v>38</v>
      </c>
      <c r="E16" s="1" t="s">
        <v>38</v>
      </c>
      <c r="F16" s="1" t="s">
        <v>38</v>
      </c>
      <c r="G16" s="1" t="s">
        <v>38</v>
      </c>
      <c r="H16" s="1" t="s">
        <v>38</v>
      </c>
      <c r="I16" s="1" t="s">
        <v>38</v>
      </c>
      <c r="J16" s="1" t="s">
        <v>38</v>
      </c>
      <c r="K16" s="1" t="s">
        <v>38</v>
      </c>
      <c r="L16" s="1" t="s">
        <v>38</v>
      </c>
      <c r="M16" s="1" t="s">
        <v>38</v>
      </c>
      <c r="N16" s="1" t="s">
        <v>38</v>
      </c>
      <c r="O16" s="1" t="s">
        <v>38</v>
      </c>
    </row>
    <row r="17" spans="1:15" ht="18.399999999999999" customHeight="1" thickBot="1">
      <c r="A17" s="1" t="s">
        <v>38</v>
      </c>
      <c r="B17" s="1" t="s">
        <v>38</v>
      </c>
      <c r="C17" s="1" t="s">
        <v>38</v>
      </c>
      <c r="D17" s="1" t="s">
        <v>38</v>
      </c>
      <c r="E17" s="1" t="s">
        <v>38</v>
      </c>
      <c r="F17" s="1" t="s">
        <v>38</v>
      </c>
      <c r="G17" s="1" t="s">
        <v>38</v>
      </c>
      <c r="H17" s="1" t="s">
        <v>38</v>
      </c>
      <c r="I17" s="1" t="s">
        <v>38</v>
      </c>
      <c r="J17" s="1" t="s">
        <v>38</v>
      </c>
      <c r="K17" s="1" t="s">
        <v>38</v>
      </c>
      <c r="L17" s="1" t="s">
        <v>38</v>
      </c>
      <c r="M17" s="1" t="s">
        <v>38</v>
      </c>
      <c r="N17" s="1" t="s">
        <v>38</v>
      </c>
      <c r="O17" s="1" t="s">
        <v>38</v>
      </c>
    </row>
    <row r="18" spans="1:15" ht="18.399999999999999" customHeight="1" thickBot="1">
      <c r="A18" s="1" t="s">
        <v>38</v>
      </c>
      <c r="B18" s="1" t="s">
        <v>38</v>
      </c>
      <c r="C18" s="1" t="s">
        <v>38</v>
      </c>
      <c r="D18" s="1" t="s">
        <v>38</v>
      </c>
      <c r="E18" s="1" t="s">
        <v>38</v>
      </c>
      <c r="F18" s="1" t="s">
        <v>38</v>
      </c>
      <c r="G18" s="1" t="s">
        <v>38</v>
      </c>
      <c r="H18" s="1" t="s">
        <v>38</v>
      </c>
      <c r="I18" s="1" t="s">
        <v>38</v>
      </c>
      <c r="J18" s="1" t="s">
        <v>38</v>
      </c>
      <c r="K18" s="1" t="s">
        <v>38</v>
      </c>
      <c r="L18" s="1" t="s">
        <v>38</v>
      </c>
      <c r="M18" s="1" t="s">
        <v>38</v>
      </c>
      <c r="N18" s="1" t="s">
        <v>38</v>
      </c>
      <c r="O18" s="1" t="s">
        <v>38</v>
      </c>
    </row>
    <row r="19" spans="1:15" ht="18.399999999999999" customHeight="1" thickBot="1">
      <c r="A19" s="1" t="s">
        <v>38</v>
      </c>
      <c r="B19" s="1" t="s">
        <v>38</v>
      </c>
      <c r="C19" s="1" t="s">
        <v>38</v>
      </c>
      <c r="D19" s="1" t="s">
        <v>38</v>
      </c>
      <c r="E19" s="1" t="s">
        <v>38</v>
      </c>
      <c r="F19" s="1" t="s">
        <v>38</v>
      </c>
      <c r="G19" s="1" t="s">
        <v>38</v>
      </c>
      <c r="H19" s="1" t="s">
        <v>38</v>
      </c>
      <c r="I19" s="1" t="s">
        <v>38</v>
      </c>
      <c r="J19" s="1" t="s">
        <v>38</v>
      </c>
      <c r="K19" s="1" t="s">
        <v>38</v>
      </c>
      <c r="L19" s="1" t="s">
        <v>38</v>
      </c>
      <c r="M19" s="1" t="s">
        <v>38</v>
      </c>
      <c r="N19" s="1" t="s">
        <v>38</v>
      </c>
      <c r="O19" s="1" t="s">
        <v>38</v>
      </c>
    </row>
    <row r="20" spans="1:15" ht="18.399999999999999" customHeight="1" thickBot="1">
      <c r="A20" s="1" t="s">
        <v>38</v>
      </c>
      <c r="B20" s="1" t="s">
        <v>38</v>
      </c>
      <c r="C20" s="1" t="s">
        <v>38</v>
      </c>
      <c r="D20" s="1" t="s">
        <v>38</v>
      </c>
      <c r="E20" s="1" t="s">
        <v>38</v>
      </c>
      <c r="F20" s="1" t="s">
        <v>38</v>
      </c>
      <c r="G20" s="1" t="s">
        <v>38</v>
      </c>
      <c r="H20" s="1" t="s">
        <v>38</v>
      </c>
      <c r="I20" s="1" t="s">
        <v>38</v>
      </c>
      <c r="J20" s="1" t="s">
        <v>38</v>
      </c>
      <c r="K20" s="1" t="s">
        <v>38</v>
      </c>
      <c r="L20" s="1" t="s">
        <v>38</v>
      </c>
      <c r="M20" s="1" t="s">
        <v>38</v>
      </c>
      <c r="N20" s="1" t="s">
        <v>38</v>
      </c>
      <c r="O20" s="1" t="s">
        <v>38</v>
      </c>
    </row>
    <row r="21" spans="1:15" ht="18.399999999999999" customHeight="1" thickBot="1">
      <c r="A21" s="1" t="s">
        <v>38</v>
      </c>
      <c r="B21" s="1" t="s">
        <v>38</v>
      </c>
      <c r="C21" s="1" t="s">
        <v>38</v>
      </c>
      <c r="D21" s="1" t="s">
        <v>38</v>
      </c>
      <c r="E21" s="1" t="s">
        <v>38</v>
      </c>
      <c r="F21" s="1" t="s">
        <v>38</v>
      </c>
      <c r="G21" s="1" t="s">
        <v>38</v>
      </c>
      <c r="H21" s="1" t="s">
        <v>38</v>
      </c>
      <c r="I21" s="1" t="s">
        <v>38</v>
      </c>
      <c r="J21" s="1" t="s">
        <v>38</v>
      </c>
      <c r="K21" s="1" t="s">
        <v>38</v>
      </c>
      <c r="L21" s="1" t="s">
        <v>38</v>
      </c>
      <c r="M21" s="1" t="s">
        <v>38</v>
      </c>
      <c r="N21" s="1" t="s">
        <v>38</v>
      </c>
      <c r="O21" s="1" t="s">
        <v>38</v>
      </c>
    </row>
    <row r="22" spans="1:15" ht="18.399999999999999" customHeight="1" thickBot="1">
      <c r="A22" s="1" t="s">
        <v>38</v>
      </c>
      <c r="B22" s="1" t="s">
        <v>38</v>
      </c>
      <c r="C22" s="1" t="s">
        <v>38</v>
      </c>
      <c r="D22" s="1" t="s">
        <v>38</v>
      </c>
      <c r="E22" s="1" t="s">
        <v>38</v>
      </c>
      <c r="F22" s="1" t="s">
        <v>38</v>
      </c>
      <c r="G22" s="1" t="s">
        <v>38</v>
      </c>
      <c r="H22" s="1" t="s">
        <v>38</v>
      </c>
      <c r="I22" s="1" t="s">
        <v>38</v>
      </c>
      <c r="J22" s="1" t="s">
        <v>38</v>
      </c>
      <c r="K22" s="1" t="s">
        <v>38</v>
      </c>
      <c r="L22" s="1" t="s">
        <v>38</v>
      </c>
      <c r="M22" s="1" t="s">
        <v>38</v>
      </c>
      <c r="N22" s="1" t="s">
        <v>38</v>
      </c>
      <c r="O22" s="1" t="s">
        <v>38</v>
      </c>
    </row>
    <row r="23" spans="1:15" ht="18.399999999999999" customHeight="1" thickBot="1">
      <c r="A23" s="1" t="s">
        <v>38</v>
      </c>
      <c r="B23" s="1" t="s">
        <v>38</v>
      </c>
      <c r="C23" s="1" t="s">
        <v>38</v>
      </c>
      <c r="D23" s="1" t="s">
        <v>38</v>
      </c>
      <c r="E23" s="1" t="s">
        <v>38</v>
      </c>
      <c r="F23" s="1" t="s">
        <v>38</v>
      </c>
      <c r="G23" s="1" t="s">
        <v>38</v>
      </c>
      <c r="H23" s="1" t="s">
        <v>38</v>
      </c>
      <c r="I23" s="1" t="s">
        <v>38</v>
      </c>
      <c r="J23" s="1" t="s">
        <v>38</v>
      </c>
      <c r="K23" s="1" t="s">
        <v>38</v>
      </c>
      <c r="L23" s="1" t="s">
        <v>38</v>
      </c>
      <c r="M23" s="1" t="s">
        <v>38</v>
      </c>
      <c r="N23" s="1" t="s">
        <v>38</v>
      </c>
      <c r="O23" s="1" t="s">
        <v>38</v>
      </c>
    </row>
    <row r="24" spans="1:15" ht="18.399999999999999" customHeight="1" thickBot="1">
      <c r="A24" s="1" t="s">
        <v>38</v>
      </c>
      <c r="B24" s="1" t="s">
        <v>38</v>
      </c>
      <c r="C24" s="1" t="s">
        <v>38</v>
      </c>
      <c r="D24" s="1" t="s">
        <v>38</v>
      </c>
      <c r="E24" s="1" t="s">
        <v>38</v>
      </c>
      <c r="F24" s="1" t="s">
        <v>38</v>
      </c>
      <c r="G24" s="1" t="s">
        <v>38</v>
      </c>
      <c r="H24" s="1" t="s">
        <v>38</v>
      </c>
      <c r="I24" s="1" t="s">
        <v>38</v>
      </c>
      <c r="J24" s="1" t="s">
        <v>38</v>
      </c>
      <c r="K24" s="1" t="s">
        <v>38</v>
      </c>
      <c r="L24" s="1" t="s">
        <v>38</v>
      </c>
      <c r="M24" s="1" t="s">
        <v>38</v>
      </c>
      <c r="N24" s="1" t="s">
        <v>38</v>
      </c>
      <c r="O24" s="1" t="s">
        <v>38</v>
      </c>
    </row>
    <row r="25" spans="1:15" ht="18.399999999999999" customHeight="1" thickBot="1">
      <c r="A25" s="1" t="s">
        <v>38</v>
      </c>
      <c r="B25" s="1" t="s">
        <v>38</v>
      </c>
      <c r="C25" s="1" t="s">
        <v>38</v>
      </c>
      <c r="D25" s="1" t="s">
        <v>38</v>
      </c>
      <c r="E25" s="1" t="s">
        <v>38</v>
      </c>
      <c r="F25" s="1" t="s">
        <v>38</v>
      </c>
      <c r="G25" s="1" t="s">
        <v>38</v>
      </c>
      <c r="H25" s="1" t="s">
        <v>38</v>
      </c>
      <c r="I25" s="1" t="s">
        <v>38</v>
      </c>
      <c r="J25" s="1" t="s">
        <v>38</v>
      </c>
      <c r="K25" s="1" t="s">
        <v>38</v>
      </c>
      <c r="L25" s="1" t="s">
        <v>38</v>
      </c>
      <c r="M25" s="1" t="s">
        <v>38</v>
      </c>
      <c r="N25" s="1" t="s">
        <v>38</v>
      </c>
      <c r="O25" s="1" t="s">
        <v>38</v>
      </c>
    </row>
    <row r="26" spans="1:15" ht="18.399999999999999" customHeight="1" thickBot="1">
      <c r="A26" s="1" t="s">
        <v>38</v>
      </c>
      <c r="B26" s="1" t="s">
        <v>38</v>
      </c>
      <c r="C26" s="1" t="s">
        <v>38</v>
      </c>
      <c r="D26" s="1" t="s">
        <v>38</v>
      </c>
      <c r="E26" s="1" t="s">
        <v>38</v>
      </c>
      <c r="F26" s="1" t="s">
        <v>38</v>
      </c>
      <c r="G26" s="1" t="s">
        <v>38</v>
      </c>
      <c r="H26" s="1" t="s">
        <v>38</v>
      </c>
      <c r="I26" s="1" t="s">
        <v>38</v>
      </c>
      <c r="J26" s="1" t="s">
        <v>38</v>
      </c>
      <c r="K26" s="1" t="s">
        <v>38</v>
      </c>
      <c r="L26" s="1" t="s">
        <v>38</v>
      </c>
      <c r="M26" s="1" t="s">
        <v>38</v>
      </c>
      <c r="N26" s="1" t="s">
        <v>38</v>
      </c>
      <c r="O26" s="1" t="s">
        <v>38</v>
      </c>
    </row>
    <row r="27" spans="1:15" ht="18.399999999999999" customHeight="1" thickBot="1">
      <c r="A27" s="1" t="s">
        <v>38</v>
      </c>
      <c r="B27" s="1" t="s">
        <v>38</v>
      </c>
      <c r="C27" s="1" t="s">
        <v>38</v>
      </c>
      <c r="D27" s="1" t="s">
        <v>38</v>
      </c>
      <c r="E27" s="1" t="s">
        <v>38</v>
      </c>
      <c r="F27" s="1" t="s">
        <v>38</v>
      </c>
      <c r="G27" s="1" t="s">
        <v>38</v>
      </c>
      <c r="H27" s="1" t="s">
        <v>38</v>
      </c>
      <c r="I27" s="1" t="s">
        <v>38</v>
      </c>
      <c r="J27" s="1" t="s">
        <v>38</v>
      </c>
      <c r="K27" s="1" t="s">
        <v>38</v>
      </c>
      <c r="L27" s="1" t="s">
        <v>38</v>
      </c>
      <c r="M27" s="1" t="s">
        <v>38</v>
      </c>
      <c r="N27" s="1" t="s">
        <v>38</v>
      </c>
      <c r="O27" s="1" t="s">
        <v>38</v>
      </c>
    </row>
    <row r="28" spans="1:15" ht="18.399999999999999" customHeight="1" thickBot="1">
      <c r="A28" s="1" t="s">
        <v>38</v>
      </c>
      <c r="B28" s="1" t="s">
        <v>38</v>
      </c>
      <c r="C28" s="1" t="s">
        <v>38</v>
      </c>
      <c r="D28" s="1" t="s">
        <v>38</v>
      </c>
      <c r="E28" s="1" t="s">
        <v>38</v>
      </c>
      <c r="F28" s="1" t="s">
        <v>38</v>
      </c>
      <c r="G28" s="1" t="s">
        <v>38</v>
      </c>
      <c r="H28" s="1" t="s">
        <v>38</v>
      </c>
      <c r="I28" s="1" t="s">
        <v>38</v>
      </c>
      <c r="J28" s="1" t="s">
        <v>38</v>
      </c>
      <c r="K28" s="1" t="s">
        <v>38</v>
      </c>
      <c r="L28" s="1" t="s">
        <v>38</v>
      </c>
      <c r="M28" s="1" t="s">
        <v>38</v>
      </c>
      <c r="N28" s="1" t="s">
        <v>38</v>
      </c>
      <c r="O28" s="1" t="s">
        <v>38</v>
      </c>
    </row>
    <row r="29" spans="1:15" ht="18.399999999999999" customHeight="1" thickBot="1">
      <c r="A29" s="1" t="s">
        <v>38</v>
      </c>
      <c r="B29" s="1" t="s">
        <v>38</v>
      </c>
      <c r="C29" s="1" t="s">
        <v>38</v>
      </c>
      <c r="D29" s="1" t="s">
        <v>38</v>
      </c>
      <c r="E29" s="1" t="s">
        <v>38</v>
      </c>
      <c r="F29" s="1" t="s">
        <v>38</v>
      </c>
      <c r="G29" s="1" t="s">
        <v>38</v>
      </c>
      <c r="H29" s="1" t="s">
        <v>38</v>
      </c>
      <c r="I29" s="1" t="s">
        <v>38</v>
      </c>
      <c r="J29" s="1" t="s">
        <v>38</v>
      </c>
      <c r="K29" s="1" t="s">
        <v>38</v>
      </c>
      <c r="L29" s="1" t="s">
        <v>38</v>
      </c>
      <c r="M29" s="1" t="s">
        <v>38</v>
      </c>
      <c r="N29" s="1" t="s">
        <v>38</v>
      </c>
      <c r="O29" s="1" t="s">
        <v>38</v>
      </c>
    </row>
    <row r="30" spans="1:15" ht="18.399999999999999" customHeight="1" thickBot="1">
      <c r="A30" s="1" t="s">
        <v>38</v>
      </c>
      <c r="B30" s="1" t="s">
        <v>38</v>
      </c>
      <c r="C30" s="1" t="s">
        <v>38</v>
      </c>
      <c r="D30" s="1" t="s">
        <v>38</v>
      </c>
      <c r="E30" s="1" t="s">
        <v>38</v>
      </c>
      <c r="F30" s="1" t="s">
        <v>38</v>
      </c>
      <c r="G30" s="1" t="s">
        <v>38</v>
      </c>
      <c r="H30" s="1" t="s">
        <v>38</v>
      </c>
      <c r="I30" s="1" t="s">
        <v>38</v>
      </c>
      <c r="J30" s="1" t="s">
        <v>38</v>
      </c>
      <c r="K30" s="1" t="s">
        <v>38</v>
      </c>
      <c r="L30" s="1" t="s">
        <v>38</v>
      </c>
      <c r="M30" s="1" t="s">
        <v>38</v>
      </c>
      <c r="N30" s="1" t="s">
        <v>38</v>
      </c>
      <c r="O30" s="1" t="s">
        <v>38</v>
      </c>
    </row>
    <row r="31" spans="1:15" ht="18.399999999999999" customHeight="1">
      <c r="A31" s="1" t="s">
        <v>38</v>
      </c>
      <c r="B31" s="1" t="s">
        <v>38</v>
      </c>
      <c r="C31" s="1" t="s">
        <v>38</v>
      </c>
      <c r="D31" s="1" t="s">
        <v>38</v>
      </c>
      <c r="E31" s="1" t="s">
        <v>38</v>
      </c>
      <c r="F31" s="1" t="s">
        <v>38</v>
      </c>
      <c r="G31" s="1" t="s">
        <v>38</v>
      </c>
      <c r="H31" s="1" t="s">
        <v>38</v>
      </c>
      <c r="I31" s="1" t="s">
        <v>38</v>
      </c>
      <c r="J31" s="1" t="s">
        <v>38</v>
      </c>
      <c r="K31" s="1" t="s">
        <v>38</v>
      </c>
      <c r="L31" s="1" t="s">
        <v>38</v>
      </c>
      <c r="M31" s="1" t="s">
        <v>38</v>
      </c>
      <c r="N31" s="1" t="s">
        <v>38</v>
      </c>
      <c r="O31" s="1" t="s">
        <v>38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Combined_1st_label</vt:lpstr>
      <vt:lpstr>Combined_2nd_label</vt:lpstr>
      <vt:lpstr>Combined_Detmtn_label</vt:lpstr>
      <vt:lpstr>Plot</vt:lpstr>
      <vt:lpstr>Date</vt:lpstr>
      <vt:lpstr>Species</vt:lpstr>
      <vt:lpstr>Sex</vt:lpstr>
      <vt:lpstr>Determiner</vt:lpstr>
      <vt:lpstr>CountryStateCountySite</vt:lpstr>
      <vt:lpstr>TrapType_Collectors</vt:lpstr>
      <vt:lpstr>LookupGPS</vt:lpstr>
      <vt:lpstr>GPS</vt:lpstr>
      <vt:lpstr>TrapsIntervals</vt:lpstr>
      <vt:lpstr>DatesDropdown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Tayal</dc:creator>
  <cp:lastModifiedBy>Aaron Tayal</cp:lastModifiedBy>
  <dcterms:created xsi:type="dcterms:W3CDTF">2024-10-09T15:31:17Z</dcterms:created>
  <dcterms:modified xsi:type="dcterms:W3CDTF">2025-10-15T21:35:36Z</dcterms:modified>
</cp:coreProperties>
</file>