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6.emf" ContentType="image/x-emf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_rels/chart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<sst xmlns="http://schemas.openxmlformats.org/spreadsheetml/2006/main" count="1336" uniqueCount="191">
  <si>
    <t xml:space="preserve">Put comparrisons into percentaages </t>
  </si>
  <si>
    <t xml:space="preserve">Participant No:1</t>
  </si>
  <si>
    <t xml:space="preserve">Time Taken Between Each Instruction Repeat Request (S)</t>
  </si>
  <si>
    <t xml:space="preserve">Test Criteria 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</si>
  <si>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</si>
  <si>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</si>
  <si>
    <r>
      <rPr>
        <sz val="10"/>
        <rFont val="Arial"/>
        <family val="2"/>
      </rPr>
      <t xml:space="preserve">3</t>
    </r>
    <r>
      <rPr>
        <vertAlign val="superscript"/>
        <sz val="10"/>
        <rFont val="Arial"/>
        <family val="2"/>
      </rPr>
      <t xml:space="preserve">rd</t>
    </r>
  </si>
  <si>
    <r>
      <rPr>
        <sz val="10"/>
        <rFont val="Arial"/>
        <family val="2"/>
      </rPr>
      <t xml:space="preserve">4</t>
    </r>
    <r>
      <rPr>
        <vertAlign val="superscript"/>
        <sz val="10"/>
        <rFont val="Arial"/>
        <family val="2"/>
      </rPr>
      <t xml:space="preserve">th</t>
    </r>
  </si>
  <si>
    <r>
      <rPr>
        <sz val="10"/>
        <rFont val="Arial"/>
        <family val="2"/>
      </rPr>
      <t xml:space="preserve">5</t>
    </r>
    <r>
      <rPr>
        <vertAlign val="superscript"/>
        <sz val="10"/>
        <rFont val="Arial"/>
        <family val="2"/>
      </rPr>
      <t xml:space="preserve">th</t>
    </r>
  </si>
  <si>
    <r>
      <rPr>
        <sz val="10"/>
        <rFont val="Arial"/>
        <family val="2"/>
      </rPr>
      <t xml:space="preserve">6</t>
    </r>
    <r>
      <rPr>
        <vertAlign val="superscript"/>
        <sz val="10"/>
        <rFont val="Arial"/>
        <family val="2"/>
      </rPr>
      <t xml:space="preserve">th</t>
    </r>
  </si>
  <si>
    <r>
      <rPr>
        <sz val="10"/>
        <rFont val="Arial"/>
        <family val="2"/>
      </rPr>
      <t xml:space="preserve">7</t>
    </r>
    <r>
      <rPr>
        <vertAlign val="superscript"/>
        <sz val="10"/>
        <rFont val="Arial"/>
        <family val="2"/>
      </rPr>
      <t xml:space="preserve">th</t>
    </r>
  </si>
  <si>
    <r>
      <rPr>
        <sz val="10"/>
        <rFont val="Arial"/>
        <family val="2"/>
      </rPr>
      <t xml:space="preserve">8</t>
    </r>
    <r>
      <rPr>
        <vertAlign val="superscript"/>
        <sz val="10"/>
        <rFont val="Arial"/>
        <family val="2"/>
      </rPr>
      <t xml:space="preserve">th</t>
    </r>
  </si>
  <si>
    <r>
      <rPr>
        <sz val="10"/>
        <rFont val="Arial"/>
        <family val="2"/>
      </rPr>
      <t xml:space="preserve">9</t>
    </r>
    <r>
      <rPr>
        <vertAlign val="superscript"/>
        <sz val="10"/>
        <rFont val="Arial"/>
        <family val="2"/>
      </rPr>
      <t xml:space="preserve">th</t>
    </r>
  </si>
  <si>
    <r>
      <rPr>
        <sz val="10"/>
        <rFont val="Arial"/>
        <family val="2"/>
      </rPr>
      <t xml:space="preserve">10</t>
    </r>
    <r>
      <rPr>
        <vertAlign val="superscript"/>
        <sz val="10"/>
        <rFont val="Arial"/>
        <family val="2"/>
      </rPr>
      <t xml:space="preserve">th</t>
    </r>
  </si>
  <si>
    <t xml:space="preserve">Total Time</t>
  </si>
  <si>
    <t xml:space="preserve">Graphs: </t>
  </si>
  <si>
    <t xml:space="preserve">Total Time (s)</t>
  </si>
  <si>
    <t xml:space="preserve">Total Mistakes </t>
  </si>
  <si>
    <t xml:space="preserve">Instruction no. </t>
  </si>
  <si>
    <t xml:space="preserve">Avg.Time p/m</t>
  </si>
  <si>
    <t xml:space="preserve">Avg. Accuracy </t>
  </si>
  <si>
    <t xml:space="preserve">Participant No:2</t>
  </si>
  <si>
    <t xml:space="preserve">Participant No:3</t>
  </si>
  <si>
    <t xml:space="preserve">Participant No:4</t>
  </si>
  <si>
    <t xml:space="preserve">Participant No:5</t>
  </si>
  <si>
    <t xml:space="preserve">Participant No:6</t>
  </si>
  <si>
    <t xml:space="preserve">Neutral Practice </t>
  </si>
  <si>
    <t xml:space="preserve">Test Type:</t>
  </si>
  <si>
    <t xml:space="preserve">Time Period (s) </t>
  </si>
  <si>
    <t xml:space="preserve">No. of Mistakes</t>
  </si>
  <si>
    <t xml:space="preserve">No. of Moves</t>
  </si>
  <si>
    <t xml:space="preserve">Avg. time per move</t>
  </si>
  <si>
    <t xml:space="preserve">Avg. Mistake per move</t>
  </si>
  <si>
    <t xml:space="preserve">Accuracy %</t>
  </si>
  <si>
    <t xml:space="preserve">Neutral Test </t>
  </si>
  <si>
    <t xml:space="preserve">Encouragement style affect on Accuracy</t>
  </si>
  <si>
    <t xml:space="preserve">Data Overview</t>
  </si>
  <si>
    <t xml:space="preserve">Encouragement Comparison</t>
  </si>
  <si>
    <t xml:space="preserve">Neutral Practice:</t>
  </si>
  <si>
    <t xml:space="preserve">Positive Practice </t>
  </si>
  <si>
    <t xml:space="preserve">Neutral </t>
  </si>
  <si>
    <t xml:space="preserve">Positive</t>
  </si>
  <si>
    <t xml:space="preserve">Negative</t>
  </si>
  <si>
    <t xml:space="preserve">Mean</t>
  </si>
  <si>
    <t xml:space="preserve">Neg vs Pos</t>
  </si>
  <si>
    <t xml:space="preserve">Neutral vs Neg</t>
  </si>
  <si>
    <t xml:space="preserve">Neutral vs Pos</t>
  </si>
  <si>
    <t xml:space="preserve">Period 1</t>
  </si>
  <si>
    <t xml:space="preserve">n/a</t>
  </si>
  <si>
    <t xml:space="preserve">Positive  Test </t>
  </si>
  <si>
    <t xml:space="preserve">Accuracy (%)</t>
  </si>
  <si>
    <t xml:space="preserve">Period 2</t>
  </si>
  <si>
    <t xml:space="preserve">Negative Practice </t>
  </si>
  <si>
    <t xml:space="preserve">Speed per Move (s)</t>
  </si>
  <si>
    <t xml:space="preserve">Period 3</t>
  </si>
  <si>
    <t xml:space="preserve">Total: </t>
  </si>
  <si>
    <t xml:space="preserve">Period 4</t>
  </si>
  <si>
    <t xml:space="preserve">Period 5</t>
  </si>
  <si>
    <t xml:space="preserve">Neutral Test:</t>
  </si>
  <si>
    <t xml:space="preserve">Negative Test </t>
  </si>
  <si>
    <t xml:space="preserve">Repeat Instructions</t>
  </si>
  <si>
    <t xml:space="preserve">Range</t>
  </si>
  <si>
    <t xml:space="preserve">Participant no. 1</t>
  </si>
  <si>
    <t xml:space="preserve">Session:</t>
  </si>
  <si>
    <t xml:space="preserve">Neu Practice</t>
  </si>
  <si>
    <t xml:space="preserve">Pos Practice</t>
  </si>
  <si>
    <t xml:space="preserve">Neg Practice </t>
  </si>
  <si>
    <t xml:space="preserve">Neu Test</t>
  </si>
  <si>
    <t xml:space="preserve">AV.</t>
  </si>
  <si>
    <t xml:space="preserve">Pos Test</t>
  </si>
  <si>
    <r>
      <rPr>
        <b val="true"/>
        <sz val="10"/>
        <rFont val="Arial"/>
        <family val="2"/>
      </rPr>
      <t xml:space="preserve">Positive  Test</t>
    </r>
    <r>
      <rPr>
        <sz val="10"/>
        <rFont val="Arial"/>
        <family val="2"/>
      </rPr>
      <t xml:space="preserve"> </t>
    </r>
  </si>
  <si>
    <t xml:space="preserve">Neg Test</t>
  </si>
  <si>
    <t xml:space="preserve">Participant no. 2</t>
  </si>
  <si>
    <t xml:space="preserve">Period 6</t>
  </si>
  <si>
    <t xml:space="preserve">Speed per Move</t>
  </si>
  <si>
    <t xml:space="preserve">Period 7</t>
  </si>
  <si>
    <r>
      <rPr>
        <b val="true"/>
        <sz val="10"/>
        <rFont val="Arial"/>
        <family val="2"/>
      </rPr>
      <t xml:space="preserve">Negative Practice</t>
    </r>
    <r>
      <rPr>
        <sz val="10"/>
        <rFont val="Arial"/>
        <family val="2"/>
      </rPr>
      <t xml:space="preserve"> </t>
    </r>
  </si>
  <si>
    <t xml:space="preserve">Period 8</t>
  </si>
  <si>
    <t xml:space="preserve">Participant no. 3</t>
  </si>
  <si>
    <t xml:space="preserve">Participant No:</t>
  </si>
  <si>
    <t xml:space="preserve">Number of Mistakes Per Instruction Repeat Request </t>
  </si>
  <si>
    <t xml:space="preserve">AV.=(sum</t>
  </si>
  <si>
    <t xml:space="preserve">Av</t>
  </si>
  <si>
    <t xml:space="preserve">Participant no. 6</t>
  </si>
  <si>
    <t xml:space="preserve">Participant no. 5</t>
  </si>
  <si>
    <t xml:space="preserve">Participant no. 4</t>
  </si>
  <si>
    <t xml:space="preserve">Participant no. 7</t>
  </si>
  <si>
    <t xml:space="preserve">AV</t>
  </si>
  <si>
    <t xml:space="preserve">#</t>
  </si>
  <si>
    <t xml:space="preserve">Hypotheses  </t>
  </si>
  <si>
    <t xml:space="preserve">Supported</t>
  </si>
  <si>
    <t xml:space="preserve">H1</t>
  </si>
  <si>
    <t xml:space="preserve">Participant will mirror the robot mood</t>
  </si>
  <si>
    <t xml:space="preserve">H2</t>
  </si>
  <si>
    <t xml:space="preserve">Participant will feel the most competitive during negative environment</t>
  </si>
  <si>
    <t xml:space="preserve">H3</t>
  </si>
  <si>
    <t xml:space="preserve">Participant will be the most motivated during positive task</t>
  </si>
  <si>
    <t xml:space="preserve">H4</t>
  </si>
  <si>
    <t xml:space="preserve">Positive will trust recollection and ask for the least repeated instructions</t>
  </si>
  <si>
    <t xml:space="preserve">H5</t>
  </si>
  <si>
    <t xml:space="preserve">negative will question their recollection and ask for the most instructions</t>
  </si>
  <si>
    <t xml:space="preserve">Participant no. 8</t>
  </si>
  <si>
    <t xml:space="preserve">H6</t>
  </si>
  <si>
    <t xml:space="preserve">positive will be faster at completing task than negative</t>
  </si>
  <si>
    <t xml:space="preserve">H7</t>
  </si>
  <si>
    <t xml:space="preserve">negative will be slower but more accurate than positive</t>
  </si>
  <si>
    <t xml:space="preserve">Graph Data Configuration</t>
  </si>
  <si>
    <t xml:space="preserve">Participant no. 9</t>
  </si>
  <si>
    <t xml:space="preserve">Participant no. 10</t>
  </si>
  <si>
    <t xml:space="preserve">Accuracy Results</t>
  </si>
  <si>
    <t xml:space="preserve">100 – 43.75</t>
  </si>
  <si>
    <t xml:space="preserve">Accuracy</t>
  </si>
  <si>
    <t xml:space="preserve">neg av ac</t>
  </si>
  <si>
    <t xml:space="preserve">pos av ac</t>
  </si>
  <si>
    <t xml:space="preserve">neu av ac</t>
  </si>
  <si>
    <t xml:space="preserve">Accuracy vs Speed</t>
  </si>
  <si>
    <t xml:space="preserve">Accuracy </t>
  </si>
  <si>
    <t xml:space="preserve">Av Speed per move </t>
  </si>
  <si>
    <t xml:space="preserve">Positive  </t>
  </si>
  <si>
    <t xml:space="preserve">Negative </t>
  </si>
  <si>
    <t xml:space="preserve">Positive </t>
  </si>
  <si>
    <t xml:space="preserve">Neg </t>
  </si>
  <si>
    <t xml:space="preserve">a</t>
  </si>
  <si>
    <t xml:space="preserve">Participant will mirror the robot’s mood</t>
  </si>
  <si>
    <t xml:space="preserve">Inconclusive </t>
  </si>
  <si>
    <t xml:space="preserve">Participant will feel the most competitive during negative encouragement.</t>
  </si>
  <si>
    <t xml:space="preserve">Yes</t>
  </si>
  <si>
    <t xml:space="preserve">During positive encouragement participant will trust recollection and ask for the least repeated instructions.</t>
  </si>
  <si>
    <t xml:space="preserve">During negative encouragement participant will question their recollection and ask for the most instructions.</t>
  </si>
  <si>
    <t xml:space="preserve">Positive encouragement will aid faster task completion than negative encouragement. </t>
  </si>
  <si>
    <t xml:space="preserve">Negative encouragement will produce slower but more accurate results than positive encouragement.</t>
  </si>
  <si>
    <t xml:space="preserve">H7 </t>
  </si>
  <si>
    <t xml:space="preserve">Participants will dislike the negative robot</t>
  </si>
  <si>
    <t xml:space="preserve">No</t>
  </si>
  <si>
    <t xml:space="preserve">P No. </t>
  </si>
  <si>
    <t xml:space="preserve">Participant Questionnaire Replies </t>
  </si>
  <si>
    <r>
      <rPr>
        <sz val="10"/>
        <rFont val="Times New Roman"/>
        <family val="1"/>
      </rPr>
      <t xml:space="preserve">I think that’s a really good test it’s horrible to do it properly tests both your memory and coordination of your hands. I found the negative encouragement from the robot kind of </t>
    </r>
    <r>
      <rPr>
        <sz val="10"/>
        <color rgb="FFC9211E"/>
        <rFont val="Times New Roman"/>
        <family val="1"/>
      </rPr>
      <t xml:space="preserve">funny</t>
    </r>
    <r>
      <rPr>
        <sz val="10"/>
        <rFont val="Times New Roman"/>
        <family val="1"/>
      </rPr>
      <t xml:space="preserve"> but it also </t>
    </r>
    <r>
      <rPr>
        <sz val="10"/>
        <color rgb="FFC9211E"/>
        <rFont val="Times New Roman"/>
        <family val="1"/>
      </rPr>
      <t xml:space="preserve">messed me up</t>
    </r>
    <r>
      <rPr>
        <sz val="10"/>
        <rFont val="Times New Roman"/>
        <family val="1"/>
      </rPr>
      <t xml:space="preserve"> and I </t>
    </r>
    <r>
      <rPr>
        <sz val="10"/>
        <color rgb="FFC9211E"/>
        <rFont val="Times New Roman"/>
        <family val="1"/>
      </rPr>
      <t xml:space="preserve">agreed</t>
    </r>
    <r>
      <rPr>
        <sz val="10"/>
        <rFont val="Times New Roman"/>
        <family val="1"/>
      </rPr>
      <t xml:space="preserve"> with a lot when it was telling me I was bad. </t>
    </r>
  </si>
  <si>
    <r>
      <rPr>
        <sz val="10"/>
        <rFont val="Times New Roman"/>
        <family val="1"/>
      </rPr>
      <t xml:space="preserve">I think the positives encouragement from the robot gave me a</t>
    </r>
    <r>
      <rPr>
        <sz val="10"/>
        <color rgb="FF127622"/>
        <rFont val="Times New Roman"/>
        <family val="1"/>
      </rPr>
      <t xml:space="preserve"> false sense of confidence</t>
    </r>
    <r>
      <rPr>
        <sz val="10"/>
        <rFont val="Times New Roman"/>
        <family val="1"/>
      </rPr>
      <t xml:space="preserve">, the negative one didn’t, but I think it did influence me negatively a little bit. </t>
    </r>
  </si>
  <si>
    <r>
      <rPr>
        <sz val="10"/>
        <rFont val="Times New Roman"/>
        <family val="1"/>
      </rPr>
      <t xml:space="preserve">I really</t>
    </r>
    <r>
      <rPr>
        <sz val="10"/>
        <color rgb="FF3465A4"/>
        <rFont val="Times New Roman"/>
        <family val="1"/>
      </rPr>
      <t xml:space="preserve"> struggled</t>
    </r>
    <r>
      <rPr>
        <sz val="10"/>
        <rFont val="Times New Roman"/>
        <family val="1"/>
      </rPr>
      <t xml:space="preserve"> with the task and was so </t>
    </r>
    <r>
      <rPr>
        <sz val="10"/>
        <color rgb="FF3465A4"/>
        <rFont val="Times New Roman"/>
        <family val="1"/>
      </rPr>
      <t xml:space="preserve">stressed about how bad I was doing</t>
    </r>
    <r>
      <rPr>
        <sz val="10"/>
        <rFont val="Times New Roman"/>
        <family val="1"/>
      </rPr>
      <t xml:space="preserve">, </t>
    </r>
    <r>
      <rPr>
        <sz val="10"/>
        <color rgb="FF3465A4"/>
        <rFont val="Times New Roman"/>
        <family val="1"/>
      </rPr>
      <t xml:space="preserve">didn’t really pay attention to what the robot was saying</t>
    </r>
    <r>
      <rPr>
        <sz val="10"/>
        <rFont val="Times New Roman"/>
        <family val="1"/>
      </rPr>
      <t xml:space="preserve">. </t>
    </r>
    <r>
      <rPr>
        <sz val="10"/>
        <color rgb="FF3465A4"/>
        <rFont val="Times New Roman"/>
        <family val="1"/>
      </rPr>
      <t xml:space="preserve">I didn’t enjoy the task</t>
    </r>
    <r>
      <rPr>
        <sz val="10"/>
        <rFont val="Times New Roman"/>
        <family val="1"/>
      </rPr>
      <t xml:space="preserve">. </t>
    </r>
  </si>
  <si>
    <r>
      <rPr>
        <sz val="10"/>
        <rFont val="Times New Roman"/>
        <family val="1"/>
      </rPr>
      <t xml:space="preserve">I was </t>
    </r>
    <r>
      <rPr>
        <sz val="10"/>
        <color rgb="FF3465A4"/>
        <rFont val="Times New Roman"/>
        <family val="1"/>
      </rPr>
      <t xml:space="preserve">getting more into it the longer I played it</t>
    </r>
    <r>
      <rPr>
        <sz val="10"/>
        <rFont val="Times New Roman"/>
        <family val="1"/>
      </rPr>
      <t xml:space="preserve">. It was like I had a </t>
    </r>
    <r>
      <rPr>
        <sz val="10"/>
        <color rgb="FF3465A4"/>
        <rFont val="Times New Roman"/>
        <family val="1"/>
      </rPr>
      <t xml:space="preserve">frantic need to complete</t>
    </r>
    <r>
      <rPr>
        <sz val="10"/>
        <rFont val="Times New Roman"/>
        <family val="1"/>
      </rPr>
      <t xml:space="preserve"> it. It was making me really</t>
    </r>
    <r>
      <rPr>
        <sz val="10"/>
        <color rgb="FF3465A4"/>
        <rFont val="Times New Roman"/>
        <family val="1"/>
      </rPr>
      <t xml:space="preserve"> anxious</t>
    </r>
    <r>
      <rPr>
        <sz val="10"/>
        <rFont val="Times New Roman"/>
        <family val="1"/>
      </rPr>
      <t xml:space="preserve">, </t>
    </r>
    <r>
      <rPr>
        <sz val="10"/>
        <color rgb="FF3465A4"/>
        <rFont val="Times New Roman"/>
        <family val="1"/>
      </rPr>
      <t xml:space="preserve">I didn’t want to find out I’m stupid</t>
    </r>
    <r>
      <rPr>
        <sz val="10"/>
        <rFont val="Times New Roman"/>
        <family val="1"/>
      </rPr>
      <t xml:space="preserve">. The negative one made me</t>
    </r>
    <r>
      <rPr>
        <sz val="10"/>
        <color rgb="FFC9211E"/>
        <rFont val="Times New Roman"/>
        <family val="1"/>
      </rPr>
      <t xml:space="preserve"> question myself </t>
    </r>
    <r>
      <rPr>
        <sz val="10"/>
        <rFont val="Times New Roman"/>
        <family val="1"/>
      </rPr>
      <t xml:space="preserve">a lot too, I </t>
    </r>
    <r>
      <rPr>
        <sz val="10"/>
        <color rgb="FFC9211E"/>
        <rFont val="Times New Roman"/>
        <family val="1"/>
      </rPr>
      <t xml:space="preserve">think I did worse and was slower</t>
    </r>
    <r>
      <rPr>
        <sz val="10"/>
        <rFont val="Times New Roman"/>
        <family val="1"/>
      </rPr>
      <t xml:space="preserve"> when it was negative. I think what made it the </t>
    </r>
    <r>
      <rPr>
        <sz val="10"/>
        <color rgb="FF3465A4"/>
        <rFont val="Times New Roman"/>
        <family val="1"/>
      </rPr>
      <t xml:space="preserve">most difficult was not knowing if you got the sequence correct</t>
    </r>
    <r>
      <rPr>
        <sz val="10"/>
        <rFont val="Times New Roman"/>
        <family val="1"/>
      </rPr>
      <t xml:space="preserve"> or not, you only had the robot encouragement. The lack of feedback meant you </t>
    </r>
    <r>
      <rPr>
        <sz val="10"/>
        <color rgb="FF3465A4"/>
        <rFont val="Times New Roman"/>
        <family val="1"/>
      </rPr>
      <t xml:space="preserve">couldn’t gauge how well</t>
    </r>
    <r>
      <rPr>
        <sz val="10"/>
        <rFont val="Times New Roman"/>
        <family val="1"/>
      </rPr>
      <t xml:space="preserve"> you were doing you had to guess - it was so </t>
    </r>
    <r>
      <rPr>
        <sz val="10"/>
        <color rgb="FF3465A4"/>
        <rFont val="Times New Roman"/>
        <family val="1"/>
      </rPr>
      <t xml:space="preserve">stressful</t>
    </r>
    <r>
      <rPr>
        <sz val="10"/>
        <rFont val="Times New Roman"/>
        <family val="1"/>
      </rPr>
      <t xml:space="preserve">.</t>
    </r>
  </si>
  <si>
    <r>
      <rPr>
        <sz val="10"/>
        <rFont val="Times New Roman"/>
        <family val="1"/>
      </rPr>
      <t xml:space="preserve">The rubiks cube instructions were easy enough to understand but when you have to combine it with memorising a sequence and then </t>
    </r>
    <r>
      <rPr>
        <sz val="10"/>
        <color rgb="FF3465A4"/>
        <rFont val="Times New Roman"/>
        <family val="1"/>
      </rPr>
      <t xml:space="preserve">think about how to execute the move while retain the sequence in your head it gets really hard</t>
    </r>
    <r>
      <rPr>
        <sz val="10"/>
        <rFont val="Times New Roman"/>
        <family val="1"/>
      </rPr>
      <t xml:space="preserve"> - this could definitely be an IQ test. I</t>
    </r>
    <r>
      <rPr>
        <sz val="10"/>
        <color rgb="FF127622"/>
        <rFont val="Times New Roman"/>
        <family val="1"/>
      </rPr>
      <t xml:space="preserve"> think I scored better</t>
    </r>
    <r>
      <rPr>
        <sz val="10"/>
        <rFont val="Times New Roman"/>
        <family val="1"/>
      </rPr>
      <t xml:space="preserve"> when the encouragement was positive I felt</t>
    </r>
    <r>
      <rPr>
        <sz val="10"/>
        <color rgb="FF127622"/>
        <rFont val="Times New Roman"/>
        <family val="1"/>
      </rPr>
      <t xml:space="preserve"> more relaxed</t>
    </r>
    <r>
      <rPr>
        <sz val="10"/>
        <rFont val="Times New Roman"/>
        <family val="1"/>
      </rPr>
      <t xml:space="preserve"> and it was </t>
    </r>
    <r>
      <rPr>
        <sz val="10"/>
        <color rgb="FF127622"/>
        <rFont val="Times New Roman"/>
        <family val="1"/>
      </rPr>
      <t xml:space="preserve">easier to think clearly</t>
    </r>
    <r>
      <rPr>
        <sz val="10"/>
        <rFont val="Times New Roman"/>
        <family val="1"/>
      </rPr>
      <t xml:space="preserve"> than when it was negative. The negative was </t>
    </r>
    <r>
      <rPr>
        <sz val="10"/>
        <color rgb="FFC9211E"/>
        <rFont val="Times New Roman"/>
        <family val="1"/>
      </rPr>
      <t xml:space="preserve">messing with my head</t>
    </r>
    <r>
      <rPr>
        <sz val="10"/>
        <rFont val="Times New Roman"/>
        <family val="1"/>
      </rPr>
      <t xml:space="preserve">. </t>
    </r>
  </si>
  <si>
    <r>
      <rPr>
        <sz val="10"/>
        <rFont val="Times New Roman"/>
        <family val="1"/>
      </rPr>
      <t xml:space="preserve">I </t>
    </r>
    <r>
      <rPr>
        <sz val="10"/>
        <color rgb="FF3465A4"/>
        <rFont val="Times New Roman"/>
        <family val="1"/>
      </rPr>
      <t xml:space="preserve">could only remember the first for the last four letters</t>
    </r>
    <r>
      <rPr>
        <sz val="10"/>
        <rFont val="Times New Roman"/>
        <family val="1"/>
      </rPr>
      <t xml:space="preserve"> in the sequence and when the robot was being negative it </t>
    </r>
    <r>
      <rPr>
        <sz val="10"/>
        <color rgb="FFC9211E"/>
        <rFont val="Times New Roman"/>
        <family val="1"/>
      </rPr>
      <t xml:space="preserve">felt like it was judging me</t>
    </r>
    <r>
      <rPr>
        <sz val="10"/>
        <rFont val="Times New Roman"/>
        <family val="1"/>
      </rPr>
      <t xml:space="preserve"> and </t>
    </r>
    <r>
      <rPr>
        <sz val="10"/>
        <color rgb="FFC9211E"/>
        <rFont val="Times New Roman"/>
        <family val="1"/>
      </rPr>
      <t xml:space="preserve">I wanted to prove it wrong</t>
    </r>
    <r>
      <rPr>
        <sz val="10"/>
        <rFont val="Times New Roman"/>
        <family val="1"/>
      </rPr>
      <t xml:space="preserve">. The </t>
    </r>
    <r>
      <rPr>
        <sz val="10"/>
        <color rgb="FF3465A4"/>
        <rFont val="Times New Roman"/>
        <family val="1"/>
      </rPr>
      <t xml:space="preserve">anxiety of trying to do well suppresses the meta affect of playing a robot following algorithms</t>
    </r>
    <r>
      <rPr>
        <sz val="10"/>
        <rFont val="Times New Roman"/>
        <family val="1"/>
      </rPr>
      <t xml:space="preserve">. </t>
    </r>
  </si>
  <si>
    <r>
      <rPr>
        <sz val="10"/>
        <rFont val="Times New Roman"/>
        <family val="1"/>
      </rPr>
      <t xml:space="preserve">Then the Positive encouragement was </t>
    </r>
    <r>
      <rPr>
        <sz val="10"/>
        <color rgb="FF127622"/>
        <rFont val="Times New Roman"/>
        <family val="1"/>
      </rPr>
      <t xml:space="preserve">praising me it</t>
    </r>
    <r>
      <rPr>
        <sz val="10"/>
        <rFont val="Times New Roman"/>
        <family val="1"/>
      </rPr>
      <t xml:space="preserve"> </t>
    </r>
    <r>
      <rPr>
        <sz val="10"/>
        <color rgb="FF127622"/>
        <rFont val="Times New Roman"/>
        <family val="1"/>
      </rPr>
      <t xml:space="preserve">sometimes felt unnecessary</t>
    </r>
    <r>
      <rPr>
        <sz val="10"/>
        <rFont val="Times New Roman"/>
        <family val="1"/>
      </rPr>
      <t xml:space="preserve"> as I know </t>
    </r>
    <r>
      <rPr>
        <sz val="10"/>
        <color rgb="FF127622"/>
        <rFont val="Times New Roman"/>
        <family val="1"/>
      </rPr>
      <t xml:space="preserve">I wasn’t doing that well but I also liked it</t>
    </r>
    <r>
      <rPr>
        <sz val="10"/>
        <rFont val="Times New Roman"/>
        <family val="1"/>
      </rPr>
      <t xml:space="preserve">, it made me</t>
    </r>
    <r>
      <rPr>
        <sz val="10"/>
        <color rgb="FF127622"/>
        <rFont val="Times New Roman"/>
        <family val="1"/>
      </rPr>
      <t xml:space="preserve"> feel good about myself and how I was doing</t>
    </r>
    <r>
      <rPr>
        <sz val="10"/>
        <rFont val="Times New Roman"/>
        <family val="1"/>
      </rPr>
      <t xml:space="preserve">. The negative one was </t>
    </r>
    <r>
      <rPr>
        <sz val="10"/>
        <color rgb="FFC9211E"/>
        <rFont val="Times New Roman"/>
        <family val="1"/>
      </rPr>
      <t xml:space="preserve">insulting</t>
    </r>
    <r>
      <rPr>
        <sz val="10"/>
        <rFont val="Times New Roman"/>
        <family val="1"/>
      </rPr>
      <t xml:space="preserve"> and although</t>
    </r>
    <r>
      <rPr>
        <sz val="10"/>
        <color rgb="FFC9211E"/>
        <rFont val="Times New Roman"/>
        <family val="1"/>
      </rPr>
      <t xml:space="preserve"> I was laughing</t>
    </r>
    <r>
      <rPr>
        <sz val="10"/>
        <rFont val="Times New Roman"/>
        <family val="1"/>
      </rPr>
      <t xml:space="preserve"> at the put downs it also got </t>
    </r>
    <r>
      <rPr>
        <sz val="10"/>
        <color rgb="FFC9211E"/>
        <rFont val="Times New Roman"/>
        <family val="1"/>
      </rPr>
      <t xml:space="preserve">annoying</t>
    </r>
    <r>
      <rPr>
        <sz val="10"/>
        <rFont val="Times New Roman"/>
        <family val="1"/>
      </rPr>
      <t xml:space="preserve"> when I was trying to concentrate on remembering – it was </t>
    </r>
    <r>
      <rPr>
        <sz val="10"/>
        <color rgb="FFC9211E"/>
        <rFont val="Times New Roman"/>
        <family val="1"/>
      </rPr>
      <t xml:space="preserve">distracting</t>
    </r>
    <r>
      <rPr>
        <sz val="10"/>
        <rFont val="Times New Roman"/>
        <family val="1"/>
      </rPr>
      <t xml:space="preserve"> but it </t>
    </r>
    <r>
      <rPr>
        <sz val="10"/>
        <color rgb="FFC9211E"/>
        <rFont val="Times New Roman"/>
        <family val="1"/>
      </rPr>
      <t xml:space="preserve">motivated me to keep at it to shut it up</t>
    </r>
    <r>
      <rPr>
        <sz val="10"/>
        <rFont val="Times New Roman"/>
        <family val="1"/>
      </rPr>
      <t xml:space="preserve">. </t>
    </r>
  </si>
  <si>
    <r>
      <rPr>
        <sz val="10"/>
        <rFont val="Times New Roman"/>
        <family val="1"/>
      </rPr>
      <t xml:space="preserve">The</t>
    </r>
    <r>
      <rPr>
        <sz val="10"/>
        <color rgb="FF3465A4"/>
        <rFont val="Times New Roman"/>
        <family val="1"/>
      </rPr>
      <t xml:space="preserve"> Neutral/no encouragement round was the easiest and quickest to complete.</t>
    </r>
    <r>
      <rPr>
        <sz val="10"/>
        <rFont val="Times New Roman"/>
        <family val="1"/>
      </rPr>
      <t xml:space="preserve"> I found the </t>
    </r>
    <r>
      <rPr>
        <sz val="10"/>
        <color rgb="FF3465A4"/>
        <rFont val="Times New Roman"/>
        <family val="1"/>
      </rPr>
      <t xml:space="preserve">encouragement rounds really</t>
    </r>
    <r>
      <rPr>
        <sz val="10"/>
        <color rgb="FFC9211E"/>
        <rFont val="Times New Roman"/>
        <family val="1"/>
      </rPr>
      <t xml:space="preserve"> distra</t>
    </r>
    <r>
      <rPr>
        <sz val="10"/>
        <color rgb="FF127622"/>
        <rFont val="Times New Roman"/>
        <family val="1"/>
      </rPr>
      <t xml:space="preserve">cting</t>
    </r>
    <r>
      <rPr>
        <sz val="10"/>
        <rFont val="Times New Roman"/>
        <family val="1"/>
      </rPr>
      <t xml:space="preserve"> regardless of positive or negative. It would </t>
    </r>
    <r>
      <rPr>
        <sz val="10"/>
        <color rgb="FF3465A4"/>
        <rFont val="Times New Roman"/>
        <family val="1"/>
      </rPr>
      <t xml:space="preserve">stop my recollection in it’s tracks</t>
    </r>
    <r>
      <rPr>
        <sz val="10"/>
        <rFont val="Times New Roman"/>
        <family val="1"/>
      </rPr>
      <t xml:space="preserve"> and I’d have to </t>
    </r>
    <r>
      <rPr>
        <sz val="10"/>
        <color rgb="FF3465A4"/>
        <rFont val="Times New Roman"/>
        <family val="1"/>
      </rPr>
      <t xml:space="preserve">think hard every time it interrupted</t>
    </r>
    <r>
      <rPr>
        <sz val="10"/>
        <rFont val="Times New Roman"/>
        <family val="1"/>
      </rPr>
      <t xml:space="preserve"> me. I </t>
    </r>
    <r>
      <rPr>
        <sz val="10"/>
        <color rgb="FF3465A4"/>
        <rFont val="Times New Roman"/>
        <family val="1"/>
      </rPr>
      <t xml:space="preserve">wanted to ignore it so I could do well but I also couldn’t help but listen</t>
    </r>
    <r>
      <rPr>
        <sz val="10"/>
        <rFont val="Times New Roman"/>
        <family val="1"/>
      </rPr>
      <t xml:space="preserve"> to what it had to say. </t>
    </r>
  </si>
  <si>
    <r>
      <rPr>
        <sz val="10"/>
        <color rgb="FF3465A4"/>
        <rFont val="Times New Roman"/>
        <family val="1"/>
      </rPr>
      <t xml:space="preserve">Even though I know the robot couldn’t see what I was doing it felt like it could.</t>
    </r>
    <r>
      <rPr>
        <sz val="10"/>
        <rFont val="Times New Roman"/>
        <family val="1"/>
      </rPr>
      <t xml:space="preserve"> Every time the negative robot started questioning my sequence memorisation I would </t>
    </r>
    <r>
      <rPr>
        <sz val="10"/>
        <color rgb="FFC9211E"/>
        <rFont val="Times New Roman"/>
        <family val="1"/>
      </rPr>
      <t xml:space="preserve">question myself even if I knew I was right</t>
    </r>
    <r>
      <rPr>
        <sz val="10"/>
        <rFont val="Times New Roman"/>
        <family val="1"/>
      </rPr>
      <t xml:space="preserve">, I’d still pause to double check. </t>
    </r>
    <r>
      <rPr>
        <sz val="10"/>
        <color rgb="FF3465A4"/>
        <rFont val="Times New Roman"/>
        <family val="1"/>
      </rPr>
      <t xml:space="preserve">I found myself pausing when the negative robot said something</t>
    </r>
    <r>
      <rPr>
        <sz val="10"/>
        <rFont val="Times New Roman"/>
        <family val="1"/>
      </rPr>
      <t xml:space="preserve"> to </t>
    </r>
    <r>
      <rPr>
        <sz val="10"/>
        <color rgb="FFC9211E"/>
        <rFont val="Times New Roman"/>
        <family val="1"/>
      </rPr>
      <t xml:space="preserve">assess if it was true</t>
    </r>
    <r>
      <rPr>
        <sz val="10"/>
        <rFont val="Times New Roman"/>
        <family val="1"/>
      </rPr>
      <t xml:space="preserve">. When the robot was saying positive things I just </t>
    </r>
    <r>
      <rPr>
        <sz val="10"/>
        <color rgb="FF127622"/>
        <rFont val="Times New Roman"/>
        <family val="1"/>
      </rPr>
      <t xml:space="preserve">accepted the compliments</t>
    </r>
    <r>
      <rPr>
        <sz val="10"/>
        <rFont val="Times New Roman"/>
        <family val="1"/>
      </rPr>
      <t xml:space="preserve"> and it was </t>
    </r>
    <r>
      <rPr>
        <sz val="10"/>
        <color rgb="FF127622"/>
        <rFont val="Times New Roman"/>
        <family val="1"/>
      </rPr>
      <t xml:space="preserve">less jarring interruption to process.</t>
    </r>
    <r>
      <rPr>
        <sz val="10"/>
        <rFont val="Times New Roman"/>
        <family val="1"/>
      </rPr>
      <t xml:space="preserve"> </t>
    </r>
  </si>
  <si>
    <t xml:space="preserve">N/A</t>
  </si>
  <si>
    <t xml:space="preserve">Positive Encouragement </t>
  </si>
  <si>
    <t xml:space="preserve">Negative Encouragement </t>
  </si>
  <si>
    <t xml:space="preserve">Other Comments of Interest </t>
  </si>
  <si>
    <t xml:space="preserve">false sense of confidence</t>
  </si>
  <si>
    <t xml:space="preserve">messed me up</t>
  </si>
  <si>
    <t xml:space="preserve">It was making me really anxious, I didn’t want to find out I’m stupid. </t>
  </si>
  <si>
    <t xml:space="preserve">more relaxed</t>
  </si>
  <si>
    <t xml:space="preserve">I agreed</t>
  </si>
  <si>
    <t xml:space="preserve">getting more into it the longer I played it.</t>
  </si>
  <si>
    <t xml:space="preserve">easier to think clearly</t>
  </si>
  <si>
    <t xml:space="preserve">funny</t>
  </si>
  <si>
    <t xml:space="preserve">I had a frantic need to complete it.</t>
  </si>
  <si>
    <t xml:space="preserve">distracting</t>
  </si>
  <si>
    <t xml:space="preserve">I think I did worse and was slower</t>
  </si>
  <si>
    <t xml:space="preserve">most difficult was not knowing if you got the sequence correct </t>
  </si>
  <si>
    <t xml:space="preserve">Praising..sometimes felt unnecessary</t>
  </si>
  <si>
    <t xml:space="preserve">made me question myself</t>
  </si>
  <si>
    <t xml:space="preserve">couldn’t gauge how well you were doing you had to guess - it was so stressful.</t>
  </si>
  <si>
    <t xml:space="preserve"> I wasn’t doing that well but I also liked it</t>
  </si>
  <si>
    <t xml:space="preserve"> messing with my head. </t>
  </si>
  <si>
    <t xml:space="preserve">struggled with the task </t>
  </si>
  <si>
    <t xml:space="preserve">feel good about myself and how I was doing. </t>
  </si>
  <si>
    <t xml:space="preserve">felt like it was judging me </t>
  </si>
  <si>
    <t xml:space="preserve">stressed about how bad I was doing</t>
  </si>
  <si>
    <t xml:space="preserve">accepted the compliments</t>
  </si>
  <si>
    <t xml:space="preserve">I wanted to prove it wrong.</t>
  </si>
  <si>
    <t xml:space="preserve">didn’t really pay attention to what the robot was saying.</t>
  </si>
  <si>
    <t xml:space="preserve">less jarring interruption to process. </t>
  </si>
  <si>
    <t xml:space="preserve">insulting</t>
  </si>
  <si>
    <t xml:space="preserve">cube instructions were easy..execute the move while retain the sequence in your head it gets really hard </t>
  </si>
  <si>
    <t xml:space="preserve">I was laughing at the put downs</t>
  </si>
  <si>
    <t xml:space="preserve">I could only remember the first for the last four letters</t>
  </si>
  <si>
    <t xml:space="preserve">annoying</t>
  </si>
  <si>
    <t xml:space="preserve">The anxiety of trying to do well suppresses the meta affect of playing a robot following algorithms.</t>
  </si>
  <si>
    <t xml:space="preserve"> Neutral/no encouragement round was the easiest and quickest to complete</t>
  </si>
  <si>
    <t xml:space="preserve">motivated me to keep at it to shut it up. </t>
  </si>
  <si>
    <t xml:space="preserve">encouragement rounds really distracting regardless of positive or negative.</t>
  </si>
  <si>
    <t xml:space="preserve">question myself even if I knew I was right</t>
  </si>
  <si>
    <t xml:space="preserve">stop my recollection in it’s tracks and I’d have to think hard every time it interrupted me</t>
  </si>
  <si>
    <t xml:space="preserve">Pausing….assess if it was true</t>
  </si>
  <si>
    <t xml:space="preserve">I wanted to ignore it so I could do well but I also couldn’t help but listen to what it had to say. </t>
  </si>
  <si>
    <t xml:space="preserve">Even though I know the robot couldn’t see what I was doing it felt like it could.</t>
  </si>
  <si>
    <t xml:space="preserve">jarring interruption to process. </t>
  </si>
  <si>
    <r>
      <rPr>
        <b val="true"/>
        <sz val="10"/>
        <rFont val="Times New Roman"/>
        <family val="1"/>
        <charset val="1"/>
      </rPr>
      <t xml:space="preserve">Negative Practice</t>
    </r>
    <r>
      <rPr>
        <sz val="10"/>
        <rFont val="Times New Roman"/>
        <family val="1"/>
        <charset val="1"/>
      </rPr>
      <t xml:space="preserve"> </t>
    </r>
  </si>
  <si>
    <r>
      <rPr>
        <b val="true"/>
        <sz val="10"/>
        <rFont val="Arial"/>
        <family val="2"/>
      </rPr>
      <t xml:space="preserve">Negative </t>
    </r>
    <r>
      <rPr>
        <b val="true"/>
        <sz val="10"/>
        <rFont val="Times New Roman"/>
        <family val="1"/>
        <charset val="1"/>
      </rPr>
      <t xml:space="preserve">Test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</si>
</sst>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8"/>
      <name val="Arial"/>
      <family val="2"/>
    </font>
    <font>
      <vertAlign val="superscript"/>
      <sz val="10"/>
      <name val="Arial"/>
      <family val="2"/>
    </font>
    <font>
      <sz val="16"/>
      <name val="Arial"/>
      <family val="2"/>
    </font>
    <font>
      <b val="true"/>
      <sz val="16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9"/>
      <name val="Times New Roman"/>
      <family val="1"/>
      <charset val="1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2"/>
      <name val="Times New Roman"/>
      <family val="1"/>
    </font>
    <font>
      <sz val="10"/>
      <color rgb="FFC9211E"/>
      <name val="Times New Roman"/>
      <family val="1"/>
    </font>
    <font>
      <sz val="10"/>
      <color rgb="FF127622"/>
      <name val="Times New Roman"/>
      <family val="1"/>
    </font>
    <font>
      <sz val="10"/>
      <color rgb="FF3465A4"/>
      <name val="Times New Roman"/>
      <family val="1"/>
    </font>
    <font>
      <b val="true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DDE8CB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DEE6EF"/>
      </patternFill>
    </fill>
    <fill>
      <patternFill patternType="solid">
        <fgColor rgb="FFDDE8CB"/>
        <bgColor rgb="FFDEE6E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6F9D4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FF99CC"/>
      <rgbColor rgb="FFCC99FF"/>
      <rgbColor rgb="FFFFD7D7"/>
      <rgbColor rgb="FF3366FF"/>
      <rgbColor rgb="FF33CCCC"/>
      <rgbColor rgb="FF99CC00"/>
      <rgbColor rgb="FFFFD320"/>
      <rgbColor rgb="FFFF9900"/>
      <rgbColor rgb="FFFF420E"/>
      <rgbColor rgb="FF3465A4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Encouragement Style Affect on Accuracy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Sheet1!$P$92</c:f>
              <c:strCache>
                <c:ptCount val="1"/>
                <c:pt idx="0">
                  <c:v>Neutral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Sheet1!$P$93:$P$102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88.8888888888889</c:v>
                </c:pt>
                <c:pt idx="7">
                  <c:v>88.8888888888889</c:v>
                </c:pt>
                <c:pt idx="8">
                  <c:v>62.5</c:v>
                </c:pt>
                <c:pt idx="9">
                  <c:v>43.75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Sheet1!$Q$92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Sheet1!$Q$93:$Q$102</c:f>
              <c:numCache>
                <c:formatCode>General</c:formatCode>
                <c:ptCount val="10"/>
                <c:pt idx="0">
                  <c:v>61.5384615384615</c:v>
                </c:pt>
                <c:pt idx="1">
                  <c:v>100</c:v>
                </c:pt>
                <c:pt idx="2">
                  <c:v>30.7692307692308</c:v>
                </c:pt>
                <c:pt idx="3">
                  <c:v>80</c:v>
                </c:pt>
                <c:pt idx="4">
                  <c:v>88.8888888888889</c:v>
                </c:pt>
                <c:pt idx="5">
                  <c:v>93.3333333333333</c:v>
                </c:pt>
                <c:pt idx="6">
                  <c:v>90.9090909090909</c:v>
                </c:pt>
                <c:pt idx="7">
                  <c:v>50</c:v>
                </c:pt>
                <c:pt idx="8">
                  <c:v>73.3333333333333</c:v>
                </c:pt>
                <c:pt idx="9">
                  <c:v>44.4444444444444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Sheet1!$R$92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Sheet1!$R$93:$R$102</c:f>
              <c:numCache>
                <c:formatCode>General</c:formatCode>
                <c:ptCount val="10"/>
                <c:pt idx="0">
                  <c:v>50</c:v>
                </c:pt>
                <c:pt idx="1">
                  <c:v>88.2352941176471</c:v>
                </c:pt>
                <c:pt idx="2">
                  <c:v>93.3333333333333</c:v>
                </c:pt>
                <c:pt idx="3">
                  <c:v>93.75</c:v>
                </c:pt>
                <c:pt idx="4">
                  <c:v>94.1176470588235</c:v>
                </c:pt>
                <c:pt idx="5">
                  <c:v>100</c:v>
                </c:pt>
                <c:pt idx="6">
                  <c:v>61.1111111111111</c:v>
                </c:pt>
                <c:pt idx="7">
                  <c:v>91.6666666666667</c:v>
                </c:pt>
                <c:pt idx="8">
                  <c:v>78.5714285714286</c:v>
                </c:pt>
                <c:pt idx="9">
                  <c:v>71.4285714285714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63132"/>
        <c:axId val="6940559"/>
      </c:lineChart>
      <c:catAx>
        <c:axId val="83631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0559"/>
        <c:crosses val="autoZero"/>
        <c:auto val="1"/>
        <c:lblAlgn val="ctr"/>
        <c:lblOffset val="100"/>
        <c:noMultiLvlLbl val="0"/>
      </c:catAx>
      <c:valAx>
        <c:axId val="69405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31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Mistakes per Sequence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125"/>
          <c:y val="0.167"/>
          <c:w val="0.6785"/>
          <c:h val="0.63233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neutral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Sheet1!$W$93:$W$102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</c:numCache>
            </c:numRef>
          </c:xVal>
          <c:yVal>
            <c:numRef>
              <c:f>Sheet1!$Z$93:$Z$102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positive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Sheet1!$X$93:$X$102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</c:numCache>
            </c:numRef>
          </c:xVal>
          <c:yVal>
            <c:numRef>
              <c:f>Sheet1!$AA$93:$AA$102</c:f>
              <c:numCache>
                <c:formatCode>General</c:formatCode>
                <c:ptCount val="10"/>
                <c:pt idx="0">
                  <c:v>13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15</c:v>
                </c:pt>
                <c:pt idx="9">
                  <c:v>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negative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Sheet1!$Y$93:$Y$102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xVal>
          <c:yVal>
            <c:numRef>
              <c:f>Sheet1!$AB$93:$AB$102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17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</c:numCache>
            </c:numRef>
          </c:yVal>
          <c:smooth val="0"/>
        </c:ser>
        <c:axId val="25914801"/>
        <c:axId val="246931"/>
      </c:scatterChart>
      <c:valAx>
        <c:axId val="259148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Mistakes Made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931"/>
        <c:crosses val="autoZero"/>
        <c:crossBetween val="between"/>
      </c:valAx>
      <c:valAx>
        <c:axId val="2469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Move Performed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148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Mistakes per Sequence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125"/>
          <c:y val="0.167"/>
          <c:w val="0.6785"/>
          <c:h val="0.63233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neutral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Sheet1!$Z$93:$Z$102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9</c:v>
                </c:pt>
              </c:numCache>
            </c:numRef>
          </c:xVal>
          <c:yVal>
            <c:numRef>
              <c:f>Sheet1!$W$93:$W$102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positive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afd095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afd09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Sheet1!$AA$93:$AA$102</c:f>
              <c:numCache>
                <c:formatCode>General</c:formatCode>
                <c:ptCount val="10"/>
                <c:pt idx="0">
                  <c:v>13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15</c:v>
                </c:pt>
                <c:pt idx="9">
                  <c:v>14</c:v>
                </c:pt>
              </c:numCache>
            </c:numRef>
          </c:xVal>
          <c:yVal>
            <c:numRef>
              <c:f>Sheet1!$X$93:$X$102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negative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7b59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7b5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Sheet1!$AB$93:$AB$102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17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</c:numCache>
            </c:numRef>
          </c:xVal>
          <c:yVal>
            <c:numRef>
              <c:f>Sheet1!$Y$93:$Y$102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yVal>
          <c:smooth val="0"/>
        </c:ser>
        <c:axId val="59613107"/>
        <c:axId val="32832761"/>
      </c:scatterChart>
      <c:valAx>
        <c:axId val="59613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Moves Performed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32761"/>
        <c:crosses val="autoZero"/>
        <c:crossBetween val="between"/>
      </c:valAx>
      <c:valAx>
        <c:axId val="328327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Mistakes Made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131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Time vs Mistakes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neutral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Sheet1!$Z$135:$Z$144</c:f>
              <c:numCache>
                <c:formatCode>General</c:formatCode>
                <c:ptCount val="10"/>
                <c:pt idx="0">
                  <c:v>20</c:v>
                </c:pt>
                <c:pt idx="1">
                  <c:v>121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49</c:v>
                </c:pt>
                <c:pt idx="6">
                  <c:v>29</c:v>
                </c:pt>
                <c:pt idx="7">
                  <c:v>51</c:v>
                </c:pt>
                <c:pt idx="8">
                  <c:v>68</c:v>
                </c:pt>
                <c:pt idx="9">
                  <c:v>25</c:v>
                </c:pt>
              </c:numCache>
            </c:numRef>
          </c:xVal>
          <c:yVal>
            <c:numRef>
              <c:f>Sheet1!$W$135:$W$144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positive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Sheet1!$AA$135:$AA$144</c:f>
              <c:numCache>
                <c:formatCode>General</c:formatCode>
                <c:ptCount val="10"/>
                <c:pt idx="0">
                  <c:v>100</c:v>
                </c:pt>
                <c:pt idx="1">
                  <c:v>32</c:v>
                </c:pt>
                <c:pt idx="2">
                  <c:v>49</c:v>
                </c:pt>
                <c:pt idx="3">
                  <c:v>67</c:v>
                </c:pt>
                <c:pt idx="4">
                  <c:v>39</c:v>
                </c:pt>
                <c:pt idx="5">
                  <c:v>34</c:v>
                </c:pt>
                <c:pt idx="6">
                  <c:v>85</c:v>
                </c:pt>
                <c:pt idx="7">
                  <c:v>36</c:v>
                </c:pt>
                <c:pt idx="8">
                  <c:v>67</c:v>
                </c:pt>
                <c:pt idx="9">
                  <c:v>51</c:v>
                </c:pt>
              </c:numCache>
            </c:numRef>
          </c:xVal>
          <c:yVal>
            <c:numRef>
              <c:f>Sheet1!$X$135:$X$144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negative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Sheet1!$AB$135:$AB$144</c:f>
              <c:numCache>
                <c:formatCode>General</c:formatCode>
                <c:ptCount val="10"/>
                <c:pt idx="0">
                  <c:v>127</c:v>
                </c:pt>
                <c:pt idx="1">
                  <c:v>31</c:v>
                </c:pt>
                <c:pt idx="2">
                  <c:v>72</c:v>
                </c:pt>
                <c:pt idx="3">
                  <c:v>26</c:v>
                </c:pt>
                <c:pt idx="4">
                  <c:v>26</c:v>
                </c:pt>
                <c:pt idx="5">
                  <c:v>42</c:v>
                </c:pt>
                <c:pt idx="6">
                  <c:v>103</c:v>
                </c:pt>
                <c:pt idx="7">
                  <c:v>41</c:v>
                </c:pt>
                <c:pt idx="8">
                  <c:v>69</c:v>
                </c:pt>
                <c:pt idx="9">
                  <c:v>75</c:v>
                </c:pt>
              </c:numCache>
            </c:numRef>
          </c:xVal>
          <c:yVal>
            <c:numRef>
              <c:f>Sheet1!$Y$135:$Y$144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yVal>
          <c:smooth val="0"/>
        </c:ser>
        <c:axId val="18894345"/>
        <c:axId val="45718183"/>
      </c:scatterChart>
      <c:valAx>
        <c:axId val="188943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to Complete Sequence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18183"/>
        <c:crosses val="autoZero"/>
        <c:crossBetween val="between"/>
      </c:valAx>
      <c:valAx>
        <c:axId val="457181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Mistakes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943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per Move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neutral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Sheet1!$W$149:$W$158</c:f>
              <c:numCache>
                <c:formatCode>General</c:formatCode>
                <c:ptCount val="10"/>
                <c:pt idx="0">
                  <c:v>2.5</c:v>
                </c:pt>
                <c:pt idx="1">
                  <c:v>7.5625</c:v>
                </c:pt>
                <c:pt idx="2">
                  <c:v>2</c:v>
                </c:pt>
                <c:pt idx="3">
                  <c:v>3.75</c:v>
                </c:pt>
                <c:pt idx="4">
                  <c:v>2</c:v>
                </c:pt>
                <c:pt idx="5">
                  <c:v>4.08333333333333</c:v>
                </c:pt>
                <c:pt idx="6">
                  <c:v>3.22222222222222</c:v>
                </c:pt>
                <c:pt idx="7">
                  <c:v>3.92307692307692</c:v>
                </c:pt>
                <c:pt idx="8">
                  <c:v>4.25</c:v>
                </c:pt>
                <c:pt idx="9">
                  <c:v>2.77777777777778</c:v>
                </c:pt>
              </c:numCache>
            </c:numRef>
          </c:xVal>
          <c:yVal>
            <c:numRef>
              <c:f>Sheet1!$Z$149:$Z$158</c:f>
              <c:numCache>
                <c:formatCode>General</c:formatCode>
                <c:ptCount val="10"/>
                <c:pt idx="0">
                  <c:v>100</c:v>
                </c:pt>
                <c:pt idx="1">
                  <c:v>43.75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88.8888888888889</c:v>
                </c:pt>
                <c:pt idx="7">
                  <c:v>100</c:v>
                </c:pt>
                <c:pt idx="8">
                  <c:v>62.5</c:v>
                </c:pt>
                <c:pt idx="9">
                  <c:v>88.8888888888889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negative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Sheet1!$Y$149:$Y$158</c:f>
              <c:numCache>
                <c:formatCode>General</c:formatCode>
                <c:ptCount val="10"/>
                <c:pt idx="0">
                  <c:v>7.47058823529412</c:v>
                </c:pt>
                <c:pt idx="1">
                  <c:v>4.42857142857143</c:v>
                </c:pt>
                <c:pt idx="2">
                  <c:v>4.8</c:v>
                </c:pt>
                <c:pt idx="3">
                  <c:v>3.25</c:v>
                </c:pt>
                <c:pt idx="4">
                  <c:v>3.25</c:v>
                </c:pt>
                <c:pt idx="5">
                  <c:v>2.47058823529412</c:v>
                </c:pt>
                <c:pt idx="6">
                  <c:v>5.72222222222222</c:v>
                </c:pt>
                <c:pt idx="7">
                  <c:v>2.5625</c:v>
                </c:pt>
                <c:pt idx="8">
                  <c:v>4.92857142857143</c:v>
                </c:pt>
                <c:pt idx="9">
                  <c:v>6.25</c:v>
                </c:pt>
              </c:numCache>
            </c:numRef>
          </c:xVal>
          <c:yVal>
            <c:numRef>
              <c:f>Sheet1!$AB$149:$AB$158</c:f>
              <c:numCache>
                <c:formatCode>General</c:formatCode>
                <c:ptCount val="10"/>
                <c:pt idx="0">
                  <c:v>88.2352941176471</c:v>
                </c:pt>
                <c:pt idx="1">
                  <c:v>71.4285714285714</c:v>
                </c:pt>
                <c:pt idx="2">
                  <c:v>93.3333333333333</c:v>
                </c:pt>
                <c:pt idx="3">
                  <c:v>100</c:v>
                </c:pt>
                <c:pt idx="4">
                  <c:v>50</c:v>
                </c:pt>
                <c:pt idx="5">
                  <c:v>94.1176470588235</c:v>
                </c:pt>
                <c:pt idx="6">
                  <c:v>61.1111111111111</c:v>
                </c:pt>
                <c:pt idx="7">
                  <c:v>93.75</c:v>
                </c:pt>
                <c:pt idx="8">
                  <c:v>78.5714285714286</c:v>
                </c:pt>
                <c:pt idx="9">
                  <c:v>91.6666666666667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positive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Sheet1!$X$149:$X$158</c:f>
              <c:numCache>
                <c:formatCode>General</c:formatCode>
                <c:ptCount val="10"/>
                <c:pt idx="0">
                  <c:v>7.69230769230769</c:v>
                </c:pt>
                <c:pt idx="1">
                  <c:v>3.55555555555556</c:v>
                </c:pt>
                <c:pt idx="2">
                  <c:v>3.76923076923077</c:v>
                </c:pt>
                <c:pt idx="3">
                  <c:v>4.46666666666667</c:v>
                </c:pt>
                <c:pt idx="4">
                  <c:v>3</c:v>
                </c:pt>
                <c:pt idx="5">
                  <c:v>3.77777777777778</c:v>
                </c:pt>
                <c:pt idx="6">
                  <c:v>7.72727272727273</c:v>
                </c:pt>
                <c:pt idx="7">
                  <c:v>3.6</c:v>
                </c:pt>
                <c:pt idx="8">
                  <c:v>4.46666666666667</c:v>
                </c:pt>
                <c:pt idx="9">
                  <c:v>3.64285714285714</c:v>
                </c:pt>
              </c:numCache>
            </c:numRef>
          </c:xVal>
          <c:yVal>
            <c:numRef>
              <c:f>Sheet1!$AA$149:$AA$158</c:f>
              <c:numCache>
                <c:formatCode>General</c:formatCode>
                <c:ptCount val="10"/>
                <c:pt idx="0">
                  <c:v>100</c:v>
                </c:pt>
                <c:pt idx="1">
                  <c:v>44.4444444444444</c:v>
                </c:pt>
                <c:pt idx="2">
                  <c:v>30.7692307692308</c:v>
                </c:pt>
                <c:pt idx="3">
                  <c:v>93.3333333333333</c:v>
                </c:pt>
                <c:pt idx="4">
                  <c:v>61.5384615384615</c:v>
                </c:pt>
                <c:pt idx="5">
                  <c:v>88.8888888888889</c:v>
                </c:pt>
                <c:pt idx="6">
                  <c:v>90.9090909090909</c:v>
                </c:pt>
                <c:pt idx="7">
                  <c:v>80</c:v>
                </c:pt>
                <c:pt idx="8">
                  <c:v>73.3333333333333</c:v>
                </c:pt>
                <c:pt idx="9">
                  <c:v>50</c:v>
                </c:pt>
              </c:numCache>
            </c:numRef>
          </c:yVal>
          <c:smooth val="0"/>
        </c:ser>
        <c:axId val="18012631"/>
        <c:axId val="35158755"/>
      </c:scatterChart>
      <c:valAx>
        <c:axId val="180126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 per Move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58755"/>
        <c:crosses val="autoZero"/>
        <c:crossBetween val="between"/>
      </c:valAx>
      <c:valAx>
        <c:axId val="351587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126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neutral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Sheet1!$Z$135:$Z$144</c:f>
              <c:numCache>
                <c:formatCode>General</c:formatCode>
                <c:ptCount val="10"/>
                <c:pt idx="0">
                  <c:v>20</c:v>
                </c:pt>
                <c:pt idx="1">
                  <c:v>121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49</c:v>
                </c:pt>
                <c:pt idx="6">
                  <c:v>29</c:v>
                </c:pt>
                <c:pt idx="7">
                  <c:v>51</c:v>
                </c:pt>
                <c:pt idx="8">
                  <c:v>68</c:v>
                </c:pt>
                <c:pt idx="9">
                  <c:v>25</c:v>
                </c:pt>
              </c:numCache>
            </c:numRef>
          </c:xVal>
          <c:yVal>
            <c:numRef>
              <c:f>Sheet1!$Z$149:$Z$158</c:f>
              <c:numCache>
                <c:formatCode>General</c:formatCode>
                <c:ptCount val="10"/>
                <c:pt idx="0">
                  <c:v>100</c:v>
                </c:pt>
                <c:pt idx="1">
                  <c:v>43.75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88.8888888888889</c:v>
                </c:pt>
                <c:pt idx="7">
                  <c:v>100</c:v>
                </c:pt>
                <c:pt idx="8">
                  <c:v>62.5</c:v>
                </c:pt>
                <c:pt idx="9">
                  <c:v>88.8888888888889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positive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Sheet1!$AA$135:$AA$144</c:f>
              <c:numCache>
                <c:formatCode>General</c:formatCode>
                <c:ptCount val="10"/>
                <c:pt idx="0">
                  <c:v>100</c:v>
                </c:pt>
                <c:pt idx="1">
                  <c:v>32</c:v>
                </c:pt>
                <c:pt idx="2">
                  <c:v>49</c:v>
                </c:pt>
                <c:pt idx="3">
                  <c:v>67</c:v>
                </c:pt>
                <c:pt idx="4">
                  <c:v>39</c:v>
                </c:pt>
                <c:pt idx="5">
                  <c:v>34</c:v>
                </c:pt>
                <c:pt idx="6">
                  <c:v>85</c:v>
                </c:pt>
                <c:pt idx="7">
                  <c:v>36</c:v>
                </c:pt>
                <c:pt idx="8">
                  <c:v>67</c:v>
                </c:pt>
                <c:pt idx="9">
                  <c:v>51</c:v>
                </c:pt>
              </c:numCache>
            </c:numRef>
          </c:xVal>
          <c:yVal>
            <c:numRef>
              <c:f>Sheet1!$AA$149:$AA$158</c:f>
              <c:numCache>
                <c:formatCode>General</c:formatCode>
                <c:ptCount val="10"/>
                <c:pt idx="0">
                  <c:v>100</c:v>
                </c:pt>
                <c:pt idx="1">
                  <c:v>44.4444444444444</c:v>
                </c:pt>
                <c:pt idx="2">
                  <c:v>30.7692307692308</c:v>
                </c:pt>
                <c:pt idx="3">
                  <c:v>93.3333333333333</c:v>
                </c:pt>
                <c:pt idx="4">
                  <c:v>61.5384615384615</c:v>
                </c:pt>
                <c:pt idx="5">
                  <c:v>88.8888888888889</c:v>
                </c:pt>
                <c:pt idx="6">
                  <c:v>90.9090909090909</c:v>
                </c:pt>
                <c:pt idx="7">
                  <c:v>80</c:v>
                </c:pt>
                <c:pt idx="8">
                  <c:v>73.3333333333333</c:v>
                </c:pt>
                <c:pt idx="9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negative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Sheet1!$AB$135:$AB$144</c:f>
              <c:numCache>
                <c:formatCode>General</c:formatCode>
                <c:ptCount val="10"/>
                <c:pt idx="0">
                  <c:v>127</c:v>
                </c:pt>
                <c:pt idx="1">
                  <c:v>31</c:v>
                </c:pt>
                <c:pt idx="2">
                  <c:v>72</c:v>
                </c:pt>
                <c:pt idx="3">
                  <c:v>26</c:v>
                </c:pt>
                <c:pt idx="4">
                  <c:v>26</c:v>
                </c:pt>
                <c:pt idx="5">
                  <c:v>42</c:v>
                </c:pt>
                <c:pt idx="6">
                  <c:v>103</c:v>
                </c:pt>
                <c:pt idx="7">
                  <c:v>41</c:v>
                </c:pt>
                <c:pt idx="8">
                  <c:v>69</c:v>
                </c:pt>
                <c:pt idx="9">
                  <c:v>75</c:v>
                </c:pt>
              </c:numCache>
            </c:numRef>
          </c:xVal>
          <c:yVal>
            <c:numRef>
              <c:f>Sheet1!$AB$149:$AB$158</c:f>
              <c:numCache>
                <c:formatCode>General</c:formatCode>
                <c:ptCount val="10"/>
                <c:pt idx="0">
                  <c:v>88.2352941176471</c:v>
                </c:pt>
                <c:pt idx="1">
                  <c:v>71.4285714285714</c:v>
                </c:pt>
                <c:pt idx="2">
                  <c:v>93.3333333333333</c:v>
                </c:pt>
                <c:pt idx="3">
                  <c:v>100</c:v>
                </c:pt>
                <c:pt idx="4">
                  <c:v>50</c:v>
                </c:pt>
                <c:pt idx="5">
                  <c:v>94.1176470588235</c:v>
                </c:pt>
                <c:pt idx="6">
                  <c:v>61.1111111111111</c:v>
                </c:pt>
                <c:pt idx="7">
                  <c:v>93.75</c:v>
                </c:pt>
                <c:pt idx="8">
                  <c:v>78.5714285714286</c:v>
                </c:pt>
                <c:pt idx="9">
                  <c:v>91.6666666666667</c:v>
                </c:pt>
              </c:numCache>
            </c:numRef>
          </c:yVal>
          <c:smooth val="0"/>
        </c:ser>
        <c:axId val="40263608"/>
        <c:axId val="49432468"/>
      </c:scatterChart>
      <c:valAx>
        <c:axId val="40263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32468"/>
        <c:crosses val="autoZero"/>
        <c:crossBetween val="between"/>
      </c:valAx>
      <c:valAx>
        <c:axId val="494324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636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Per Move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neutral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Sheet1!$W$118:$W$127</c:f>
              <c:numCache>
                <c:formatCode>General</c:formatCode>
                <c:ptCount val="10"/>
                <c:pt idx="0">
                  <c:v>2.5</c:v>
                </c:pt>
                <c:pt idx="1">
                  <c:v>7.5625</c:v>
                </c:pt>
                <c:pt idx="2">
                  <c:v>2</c:v>
                </c:pt>
                <c:pt idx="3">
                  <c:v>3.75</c:v>
                </c:pt>
                <c:pt idx="4">
                  <c:v>2</c:v>
                </c:pt>
                <c:pt idx="5">
                  <c:v>4.08333333333333</c:v>
                </c:pt>
                <c:pt idx="6">
                  <c:v>3.22222222222222</c:v>
                </c:pt>
                <c:pt idx="7">
                  <c:v>3.92307692307692</c:v>
                </c:pt>
                <c:pt idx="8">
                  <c:v>4.25</c:v>
                </c:pt>
                <c:pt idx="9">
                  <c:v>2.77777777777778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positive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Sheet1!$X$118:$X$127</c:f>
              <c:numCache>
                <c:formatCode>General</c:formatCode>
                <c:ptCount val="10"/>
                <c:pt idx="0">
                  <c:v>7.69230769230769</c:v>
                </c:pt>
                <c:pt idx="1">
                  <c:v>3.55555555555556</c:v>
                </c:pt>
                <c:pt idx="2">
                  <c:v>3.76923076923077</c:v>
                </c:pt>
                <c:pt idx="3">
                  <c:v>4.46666666666667</c:v>
                </c:pt>
                <c:pt idx="4">
                  <c:v>3</c:v>
                </c:pt>
                <c:pt idx="5">
                  <c:v>3.77777777777778</c:v>
                </c:pt>
                <c:pt idx="6">
                  <c:v>7.72727272727273</c:v>
                </c:pt>
                <c:pt idx="7">
                  <c:v>3.6</c:v>
                </c:pt>
                <c:pt idx="8">
                  <c:v>4.46666666666667</c:v>
                </c:pt>
                <c:pt idx="9">
                  <c:v>3.64285714285714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negative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Sheet1!$Y$118:$Y$127</c:f>
              <c:numCache>
                <c:formatCode>General</c:formatCode>
                <c:ptCount val="10"/>
                <c:pt idx="0">
                  <c:v>7.47058823529412</c:v>
                </c:pt>
                <c:pt idx="1">
                  <c:v>4.42857142857143</c:v>
                </c:pt>
                <c:pt idx="2">
                  <c:v>4.8</c:v>
                </c:pt>
                <c:pt idx="3">
                  <c:v>3.25</c:v>
                </c:pt>
                <c:pt idx="4">
                  <c:v>3.25</c:v>
                </c:pt>
                <c:pt idx="5">
                  <c:v>2.47058823529412</c:v>
                </c:pt>
                <c:pt idx="6">
                  <c:v>5.72222222222222</c:v>
                </c:pt>
                <c:pt idx="7">
                  <c:v>2.5625</c:v>
                </c:pt>
                <c:pt idx="8">
                  <c:v>4.92857142857143</c:v>
                </c:pt>
                <c:pt idx="9">
                  <c:v>6.25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75928"/>
        <c:axId val="76937854"/>
      </c:lineChart>
      <c:catAx>
        <c:axId val="3875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Participant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37854"/>
        <c:crosses val="autoZero"/>
        <c:auto val="1"/>
        <c:lblAlgn val="ctr"/>
        <c:lblOffset val="100"/>
        <c:noMultiLvlLbl val="0"/>
      </c:catAx>
      <c:valAx>
        <c:axId val="769378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 per move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59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vs Total Sequence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neutral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Sheet1!$Z$149:$Z$158</c:f>
              <c:numCache>
                <c:formatCode>General</c:formatCode>
                <c:ptCount val="10"/>
                <c:pt idx="0">
                  <c:v>100</c:v>
                </c:pt>
                <c:pt idx="1">
                  <c:v>43.75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88.8888888888889</c:v>
                </c:pt>
                <c:pt idx="7">
                  <c:v>100</c:v>
                </c:pt>
                <c:pt idx="8">
                  <c:v>62.5</c:v>
                </c:pt>
                <c:pt idx="9">
                  <c:v>88.8888888888889</c:v>
                </c:pt>
              </c:numCache>
            </c:numRef>
          </c:xVal>
          <c:yVal>
            <c:numRef>
              <c:f>Sheet1!$Z$135:$Z$144</c:f>
              <c:numCache>
                <c:formatCode>General</c:formatCode>
                <c:ptCount val="10"/>
                <c:pt idx="0">
                  <c:v>20</c:v>
                </c:pt>
                <c:pt idx="1">
                  <c:v>121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49</c:v>
                </c:pt>
                <c:pt idx="6">
                  <c:v>29</c:v>
                </c:pt>
                <c:pt idx="7">
                  <c:v>51</c:v>
                </c:pt>
                <c:pt idx="8">
                  <c:v>68</c:v>
                </c:pt>
                <c:pt idx="9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positive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Sheet1!$AA$149:$AA$158</c:f>
              <c:numCache>
                <c:formatCode>General</c:formatCode>
                <c:ptCount val="10"/>
                <c:pt idx="0">
                  <c:v>100</c:v>
                </c:pt>
                <c:pt idx="1">
                  <c:v>44.4444444444444</c:v>
                </c:pt>
                <c:pt idx="2">
                  <c:v>30.7692307692308</c:v>
                </c:pt>
                <c:pt idx="3">
                  <c:v>93.3333333333333</c:v>
                </c:pt>
                <c:pt idx="4">
                  <c:v>61.5384615384615</c:v>
                </c:pt>
                <c:pt idx="5">
                  <c:v>88.8888888888889</c:v>
                </c:pt>
                <c:pt idx="6">
                  <c:v>90.9090909090909</c:v>
                </c:pt>
                <c:pt idx="7">
                  <c:v>80</c:v>
                </c:pt>
                <c:pt idx="8">
                  <c:v>73.3333333333333</c:v>
                </c:pt>
                <c:pt idx="9">
                  <c:v>50</c:v>
                </c:pt>
              </c:numCache>
            </c:numRef>
          </c:xVal>
          <c:yVal>
            <c:numRef>
              <c:f>Sheet1!$AA$135:$AA$144</c:f>
              <c:numCache>
                <c:formatCode>General</c:formatCode>
                <c:ptCount val="10"/>
                <c:pt idx="0">
                  <c:v>100</c:v>
                </c:pt>
                <c:pt idx="1">
                  <c:v>32</c:v>
                </c:pt>
                <c:pt idx="2">
                  <c:v>49</c:v>
                </c:pt>
                <c:pt idx="3">
                  <c:v>67</c:v>
                </c:pt>
                <c:pt idx="4">
                  <c:v>39</c:v>
                </c:pt>
                <c:pt idx="5">
                  <c:v>34</c:v>
                </c:pt>
                <c:pt idx="6">
                  <c:v>85</c:v>
                </c:pt>
                <c:pt idx="7">
                  <c:v>36</c:v>
                </c:pt>
                <c:pt idx="8">
                  <c:v>67</c:v>
                </c:pt>
                <c:pt idx="9">
                  <c:v>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negative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Sheet1!$AB$149:$AB$158</c:f>
              <c:numCache>
                <c:formatCode>General</c:formatCode>
                <c:ptCount val="10"/>
                <c:pt idx="0">
                  <c:v>88.2352941176471</c:v>
                </c:pt>
                <c:pt idx="1">
                  <c:v>71.4285714285714</c:v>
                </c:pt>
                <c:pt idx="2">
                  <c:v>93.3333333333333</c:v>
                </c:pt>
                <c:pt idx="3">
                  <c:v>100</c:v>
                </c:pt>
                <c:pt idx="4">
                  <c:v>50</c:v>
                </c:pt>
                <c:pt idx="5">
                  <c:v>94.1176470588235</c:v>
                </c:pt>
                <c:pt idx="6">
                  <c:v>61.1111111111111</c:v>
                </c:pt>
                <c:pt idx="7">
                  <c:v>93.75</c:v>
                </c:pt>
                <c:pt idx="8">
                  <c:v>78.5714285714286</c:v>
                </c:pt>
                <c:pt idx="9">
                  <c:v>91.6666666666667</c:v>
                </c:pt>
              </c:numCache>
            </c:numRef>
          </c:xVal>
          <c:yVal>
            <c:numRef>
              <c:f>Sheet1!$AB$135:$AB$144</c:f>
              <c:numCache>
                <c:formatCode>General</c:formatCode>
                <c:ptCount val="10"/>
                <c:pt idx="0">
                  <c:v>127</c:v>
                </c:pt>
                <c:pt idx="1">
                  <c:v>31</c:v>
                </c:pt>
                <c:pt idx="2">
                  <c:v>72</c:v>
                </c:pt>
                <c:pt idx="3">
                  <c:v>26</c:v>
                </c:pt>
                <c:pt idx="4">
                  <c:v>26</c:v>
                </c:pt>
                <c:pt idx="5">
                  <c:v>42</c:v>
                </c:pt>
                <c:pt idx="6">
                  <c:v>103</c:v>
                </c:pt>
                <c:pt idx="7">
                  <c:v>41</c:v>
                </c:pt>
                <c:pt idx="8">
                  <c:v>69</c:v>
                </c:pt>
                <c:pt idx="9">
                  <c:v>75</c:v>
                </c:pt>
              </c:numCache>
            </c:numRef>
          </c:yVal>
          <c:smooth val="0"/>
        </c:ser>
        <c:axId val="32832529"/>
        <c:axId val="89197425"/>
      </c:scatterChart>
      <c:valAx>
        <c:axId val="328325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97425"/>
        <c:crosses val="autoZero"/>
        <c:crossBetween val="between"/>
      </c:valAx>
      <c:valAx>
        <c:axId val="891974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3252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6.emf"/><Relationship Id="rId2" Type="http://schemas.openxmlformats.org/officeDocument/2006/relationships/image" Target="../media/image26.emf"/><Relationship Id="rId3" Type="http://schemas.openxmlformats.org/officeDocument/2006/relationships/image" Target="../media/image26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1001160</xdr:colOff>
      <xdr:row>83</xdr:row>
      <xdr:rowOff>86040</xdr:rowOff>
    </xdr:from>
    <xdr:to>
      <xdr:col>13</xdr:col>
      <xdr:colOff>1055160</xdr:colOff>
      <xdr:row>102</xdr:row>
      <xdr:rowOff>144360</xdr:rowOff>
    </xdr:to>
    <xdr:graphicFrame>
      <xdr:nvGraphicFramePr>
        <xdr:cNvPr id="0" name=""/>
        <xdr:cNvGraphicFramePr/>
      </xdr:nvGraphicFramePr>
      <xdr:xfrm>
        <a:off x="1814040" y="13666320"/>
        <a:ext cx="575244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736200</xdr:colOff>
      <xdr:row>87</xdr:row>
      <xdr:rowOff>37800</xdr:rowOff>
    </xdr:from>
    <xdr:to>
      <xdr:col>30</xdr:col>
      <xdr:colOff>854280</xdr:colOff>
      <xdr:row>107</xdr:row>
      <xdr:rowOff>26280</xdr:rowOff>
    </xdr:to>
    <xdr:graphicFrame>
      <xdr:nvGraphicFramePr>
        <xdr:cNvPr id="1" name=""/>
        <xdr:cNvGraphicFramePr/>
      </xdr:nvGraphicFramePr>
      <xdr:xfrm>
        <a:off x="18199800" y="14355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727920</xdr:colOff>
      <xdr:row>88</xdr:row>
      <xdr:rowOff>76320</xdr:rowOff>
    </xdr:from>
    <xdr:to>
      <xdr:col>25</xdr:col>
      <xdr:colOff>689040</xdr:colOff>
      <xdr:row>108</xdr:row>
      <xdr:rowOff>64800</xdr:rowOff>
    </xdr:to>
    <xdr:graphicFrame>
      <xdr:nvGraphicFramePr>
        <xdr:cNvPr id="2" name=""/>
        <xdr:cNvGraphicFramePr/>
      </xdr:nvGraphicFramePr>
      <xdr:xfrm>
        <a:off x="12393000" y="14556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300600</xdr:colOff>
      <xdr:row>151</xdr:row>
      <xdr:rowOff>79200</xdr:rowOff>
    </xdr:from>
    <xdr:to>
      <xdr:col>18</xdr:col>
      <xdr:colOff>327240</xdr:colOff>
      <xdr:row>180</xdr:row>
      <xdr:rowOff>63360</xdr:rowOff>
    </xdr:to>
    <xdr:graphicFrame>
      <xdr:nvGraphicFramePr>
        <xdr:cNvPr id="3" name=""/>
        <xdr:cNvGraphicFramePr/>
      </xdr:nvGraphicFramePr>
      <xdr:xfrm>
        <a:off x="4908960" y="24801120"/>
        <a:ext cx="7083360" cy="469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55440</xdr:colOff>
      <xdr:row>124</xdr:row>
      <xdr:rowOff>99360</xdr:rowOff>
    </xdr:from>
    <xdr:to>
      <xdr:col>16</xdr:col>
      <xdr:colOff>781920</xdr:colOff>
      <xdr:row>144</xdr:row>
      <xdr:rowOff>87840</xdr:rowOff>
    </xdr:to>
    <xdr:graphicFrame>
      <xdr:nvGraphicFramePr>
        <xdr:cNvPr id="4" name=""/>
        <xdr:cNvGraphicFramePr/>
      </xdr:nvGraphicFramePr>
      <xdr:xfrm>
        <a:off x="4303440" y="20432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78480</xdr:colOff>
      <xdr:row>181</xdr:row>
      <xdr:rowOff>92880</xdr:rowOff>
    </xdr:from>
    <xdr:to>
      <xdr:col>17</xdr:col>
      <xdr:colOff>354240</xdr:colOff>
      <xdr:row>201</xdr:row>
      <xdr:rowOff>78480</xdr:rowOff>
    </xdr:to>
    <xdr:graphicFrame>
      <xdr:nvGraphicFramePr>
        <xdr:cNvPr id="5" name=""/>
        <xdr:cNvGraphicFramePr/>
      </xdr:nvGraphicFramePr>
      <xdr:xfrm>
        <a:off x="5046840" y="29691360"/>
        <a:ext cx="57600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29</xdr:col>
      <xdr:colOff>783360</xdr:colOff>
      <xdr:row>113</xdr:row>
      <xdr:rowOff>158040</xdr:rowOff>
    </xdr:from>
    <xdr:to>
      <xdr:col>36</xdr:col>
      <xdr:colOff>382680</xdr:colOff>
      <xdr:row>133</xdr:row>
      <xdr:rowOff>144360</xdr:rowOff>
    </xdr:to>
    <xdr:graphicFrame>
      <xdr:nvGraphicFramePr>
        <xdr:cNvPr id="9" name=""/>
        <xdr:cNvGraphicFramePr/>
      </xdr:nvGraphicFramePr>
      <xdr:xfrm>
        <a:off x="22961880" y="18702720"/>
        <a:ext cx="575964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237240</xdr:colOff>
      <xdr:row>105</xdr:row>
      <xdr:rowOff>8280</xdr:rowOff>
    </xdr:from>
    <xdr:to>
      <xdr:col>13</xdr:col>
      <xdr:colOff>298440</xdr:colOff>
      <xdr:row>124</xdr:row>
      <xdr:rowOff>159120</xdr:rowOff>
    </xdr:to>
    <xdr:graphicFrame>
      <xdr:nvGraphicFramePr>
        <xdr:cNvPr id="10" name=""/>
        <xdr:cNvGraphicFramePr/>
      </xdr:nvGraphicFramePr>
      <xdr:xfrm>
        <a:off x="1050120" y="17252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0.00624960939941254</cdr:x>
      <cdr:y>0.011119759813188</cdr:y>
    </cdr:to>
    <cdr:pic>
      <cdr:nvPicPr>
        <cdr:cNvPr id="6" name="" descr=""/>
        <cdr:cNvPicPr/>
      </cdr:nvPicPr>
      <cdr:blipFill>
        <a:blip r:embed="rId1"/>
        <a:stretch/>
      </cdr:blipFill>
      <cdr:spPr>
        <a:xfrm>
          <a:off x="0" y="0"/>
          <a:ext cx="36000" cy="36000"/>
        </a:xfrm>
        <a:prstGeom prst="rect">
          <a:avLst/>
        </a:prstGeom>
        <a:ln w="0">
          <a:noFill/>
        </a:ln>
      </cdr:spPr>
    </cdr:pic>
  </cdr:relSizeAnchor>
  <cdr:relSizeAnchor>
    <cdr:from>
      <cdr:x>0</cdr:x>
      <cdr:y>0</cdr:y>
    </cdr:from>
    <cdr:to>
      <cdr:x>0.00624960939941254</cdr:x>
      <cdr:y>0.011119759813188</cdr:y>
    </cdr:to>
    <cdr:pic>
      <cdr:nvPicPr>
        <cdr:cNvPr id="7" name="" descr=""/>
        <cdr:cNvPicPr/>
      </cdr:nvPicPr>
      <cdr:blipFill>
        <a:blip r:embed="rId2"/>
        <a:stretch/>
      </cdr:blipFill>
      <cdr:spPr>
        <a:xfrm>
          <a:off x="0" y="0"/>
          <a:ext cx="36000" cy="36000"/>
        </a:xfrm>
        <a:prstGeom prst="rect">
          <a:avLst/>
        </a:prstGeom>
        <a:ln w="0">
          <a:noFill/>
        </a:ln>
      </cdr:spPr>
    </cdr:pic>
  </cdr:relSizeAnchor>
  <cdr:relSizeAnchor>
    <cdr:from>
      <cdr:x>0</cdr:x>
      <cdr:y>0</cdr:y>
    </cdr:from>
    <cdr:to>
      <cdr:x>0.00624960939941254</cdr:x>
      <cdr:y>0.011119759813188</cdr:y>
    </cdr:to>
    <cdr:pic>
      <cdr:nvPicPr>
        <cdr:cNvPr id="8" name="" descr=""/>
        <cdr:cNvPicPr/>
      </cdr:nvPicPr>
      <cdr:blipFill>
        <a:blip r:embed="rId3"/>
        <a:stretch/>
      </cdr:blipFill>
      <cdr:spPr>
        <a:xfrm>
          <a:off x="0" y="0"/>
          <a:ext cx="36000" cy="36000"/>
        </a:xfrm>
        <a:prstGeom prst="rect">
          <a:avLst/>
        </a:prstGeom>
        <a:ln w="0">
          <a:noFill/>
        </a:ln>
      </cdr:spPr>
    </cdr:pic>
  </cdr:relSizeAnchor>
</c:userShap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K224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BG18" activeCellId="0" sqref="BG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8"/>
    <col collapsed="false" customWidth="true" hidden="false" outlineLevel="0" max="5" min="3" style="0" width="5.18"/>
    <col collapsed="false" customWidth="true" hidden="false" outlineLevel="0" max="6" min="6" style="0" width="5.11"/>
    <col collapsed="false" customWidth="true" hidden="false" outlineLevel="0" max="7" min="7" style="0" width="5.18"/>
    <col collapsed="false" customWidth="true" hidden="false" outlineLevel="0" max="10" min="8" style="0" width="5.11"/>
    <col collapsed="false" customWidth="true" hidden="false" outlineLevel="0" max="12" min="11" style="0" width="5.18"/>
    <col collapsed="false" customWidth="true" hidden="false" outlineLevel="0" max="14" min="14" style="0" width="19.65"/>
    <col collapsed="false" customWidth="true" hidden="false" outlineLevel="0" max="15" min="15" style="0" width="2.59"/>
    <col collapsed="false" customWidth="true" hidden="false" outlineLevel="0" max="16" min="16" style="0" width="17.05"/>
    <col collapsed="false" customWidth="true" hidden="false" outlineLevel="0" max="17" min="17" style="0" width="16.62"/>
    <col collapsed="false" customWidth="true" hidden="false" outlineLevel="0" max="18" min="18" style="0" width="17.2"/>
    <col collapsed="false" customWidth="true" hidden="false" outlineLevel="0" max="19" min="19" style="0" width="12.93"/>
    <col collapsed="false" customWidth="true" hidden="false" outlineLevel="0" max="20" min="20" style="0" width="11.38"/>
    <col collapsed="false" customWidth="true" hidden="false" outlineLevel="0" max="22" min="21" style="0" width="3.52"/>
    <col collapsed="false" customWidth="true" hidden="false" outlineLevel="0" max="23" min="23" style="0" width="17.1"/>
    <col collapsed="false" customWidth="true" hidden="false" outlineLevel="0" max="26" min="24" style="0" width="16.91"/>
    <col collapsed="false" customWidth="true" hidden="false" outlineLevel="0" max="28" min="27" style="0" width="18.69"/>
    <col collapsed="false" customWidth="true" hidden="false" outlineLevel="0" max="29" min="29" style="0" width="12.6"/>
    <col collapsed="false" customWidth="true" hidden="false" outlineLevel="0" max="30" min="30" style="0" width="13.15"/>
    <col collapsed="false" customWidth="true" hidden="false" outlineLevel="0" max="31" min="31" style="0" width="12.87"/>
    <col collapsed="false" customWidth="true" hidden="false" outlineLevel="0" max="33" min="32" style="0" width="16.91"/>
    <col collapsed="false" customWidth="true" hidden="false" outlineLevel="0" max="36" min="34" style="0" width="9.19"/>
    <col collapsed="false" customWidth="true" hidden="false" outlineLevel="0" max="41" min="37" style="0" width="16.91"/>
    <col collapsed="false" customWidth="true" hidden="false" outlineLevel="0" max="42" min="42" style="0" width="17.02"/>
    <col collapsed="false" customWidth="true" hidden="false" outlineLevel="0" max="43" min="43" style="0" width="12.93"/>
    <col collapsed="false" customWidth="true" hidden="false" outlineLevel="0" max="44" min="44" style="0" width="14.57"/>
    <col collapsed="false" customWidth="true" hidden="false" outlineLevel="0" max="45" min="45" style="0" width="20.7"/>
    <col collapsed="false" customWidth="true" hidden="false" outlineLevel="0" max="46" min="46" style="0" width="15.57"/>
    <col collapsed="false" customWidth="true" hidden="false" outlineLevel="0" max="47" min="47" style="0" width="12.93"/>
    <col collapsed="false" customWidth="true" hidden="false" outlineLevel="0" max="48" min="48" style="0" width="15.78"/>
    <col collapsed="false" customWidth="true" hidden="false" outlineLevel="0" max="50" min="49" style="0" width="12.93"/>
    <col collapsed="false" customWidth="true" hidden="false" outlineLevel="0" max="52" min="52" style="0" width="16.64"/>
    <col collapsed="false" customWidth="true" hidden="false" outlineLevel="0" max="53" min="53" style="0" width="14.1"/>
    <col collapsed="false" customWidth="true" hidden="false" outlineLevel="0" max="54" min="54" style="0" width="14.94"/>
    <col collapsed="false" customWidth="true" hidden="false" outlineLevel="0" max="55" min="55" style="0" width="13.08"/>
    <col collapsed="false" customWidth="true" hidden="false" outlineLevel="0" max="56" min="56" style="0" width="5.5"/>
    <col collapsed="false" customWidth="true" hidden="false" outlineLevel="0" max="57" min="57" style="0" width="17.88"/>
    <col collapsed="false" customWidth="true" hidden="false" outlineLevel="0" max="58" min="58" style="0" width="21.22"/>
    <col collapsed="false" customWidth="true" hidden="false" outlineLevel="0" max="62" min="62" style="0" width="17.49"/>
    <col collapsed="false" customWidth="true" hidden="false" outlineLevel="0" max="64" min="63" style="0" width="15.04"/>
    <col collapsed="false" customWidth="true" hidden="false" outlineLevel="0" max="65" min="65" style="0" width="12.67"/>
    <col collapsed="false" customWidth="true" hidden="false" outlineLevel="0" max="66" min="66" style="0" width="1.97"/>
    <col collapsed="false" customWidth="true" hidden="false" outlineLevel="0" max="67" min="67" style="0" width="18.36"/>
    <col collapsed="false" customWidth="true" hidden="false" outlineLevel="0" max="68" min="68" style="0" width="21.68"/>
    <col collapsed="false" customWidth="true" hidden="false" outlineLevel="0" max="72" min="72" style="0" width="15.05"/>
    <col collapsed="false" customWidth="true" hidden="false" outlineLevel="0" max="73" min="73" style="0" width="15.98"/>
    <col collapsed="false" customWidth="true" hidden="false" outlineLevel="0" max="74" min="74" style="0" width="15.17"/>
    <col collapsed="false" customWidth="true" hidden="false" outlineLevel="0" max="75" min="75" style="0" width="14.56"/>
    <col collapsed="false" customWidth="true" hidden="false" outlineLevel="0" max="76" min="76" style="0" width="3.18"/>
    <col collapsed="false" customWidth="true" hidden="false" outlineLevel="0" max="77" min="77" style="0" width="17.61"/>
    <col collapsed="false" customWidth="true" hidden="false" outlineLevel="0" max="78" min="78" style="0" width="21.75"/>
    <col collapsed="false" customWidth="true" hidden="false" outlineLevel="0" max="82" min="82" style="0" width="15.79"/>
    <col collapsed="false" customWidth="true" hidden="false" outlineLevel="0" max="83" min="83" style="0" width="14.16"/>
    <col collapsed="false" customWidth="true" hidden="false" outlineLevel="0" max="84" min="84" style="0" width="13.55"/>
    <col collapsed="false" customWidth="true" hidden="false" outlineLevel="0" max="87" min="87" style="0" width="17.88"/>
    <col collapsed="false" customWidth="true" hidden="false" outlineLevel="0" max="88" min="88" style="0" width="20.21"/>
    <col collapsed="false" customWidth="true" hidden="false" outlineLevel="0" max="92" min="92" style="0" width="15.66"/>
    <col collapsed="false" customWidth="true" hidden="false" outlineLevel="0" max="93" min="93" style="0" width="13.73"/>
    <col collapsed="false" customWidth="true" hidden="false" outlineLevel="0" max="94" min="94" style="0" width="15.89"/>
    <col collapsed="false" customWidth="true" hidden="false" outlineLevel="0" max="96" min="96" style="0" width="4.33"/>
    <col collapsed="false" customWidth="true" hidden="false" outlineLevel="0" max="97" min="97" style="0" width="18.31"/>
    <col collapsed="false" customWidth="true" hidden="false" outlineLevel="0" max="98" min="98" style="0" width="20.96"/>
    <col collapsed="false" customWidth="true" hidden="false" outlineLevel="0" max="102" min="102" style="0" width="15.78"/>
    <col collapsed="false" customWidth="true" hidden="false" outlineLevel="0" max="103" min="103" style="0" width="15.29"/>
    <col collapsed="false" customWidth="true" hidden="false" outlineLevel="0" max="104" min="104" style="0" width="15.17"/>
    <col collapsed="false" customWidth="true" hidden="false" outlineLevel="0" max="105" min="105" style="0" width="11.92"/>
    <col collapsed="false" customWidth="true" hidden="false" outlineLevel="0" max="106" min="106" style="0" width="6.26"/>
    <col collapsed="false" customWidth="true" hidden="false" outlineLevel="0" max="107" min="107" style="0" width="17.82"/>
    <col collapsed="false" customWidth="true" hidden="false" outlineLevel="0" max="108" min="108" style="0" width="20.4"/>
    <col collapsed="false" customWidth="true" hidden="false" outlineLevel="0" max="109" min="109" style="0" width="3.87"/>
    <col collapsed="false" customWidth="true" hidden="false" outlineLevel="0" max="110" min="110" style="0" width="58"/>
  </cols>
  <sheetData>
    <row r="2" customFormat="false" ht="12.8" hidden="false" customHeight="false" outlineLevel="0" collapsed="false">
      <c r="AB2" s="1" t="s">
        <v>0</v>
      </c>
      <c r="AC2" s="1"/>
      <c r="AD2" s="1"/>
    </row>
    <row r="3" customFormat="false" ht="12.8" hidden="false" customHeight="false" outlineLevel="0" collapsed="false">
      <c r="B3" s="2" t="s">
        <v>1</v>
      </c>
      <c r="C3" s="3" t="s">
        <v>2</v>
      </c>
      <c r="D3" s="4"/>
      <c r="E3" s="4"/>
      <c r="F3" s="4"/>
      <c r="G3" s="4"/>
      <c r="H3" s="4"/>
      <c r="I3" s="4"/>
      <c r="J3" s="4"/>
      <c r="K3" s="4"/>
      <c r="L3" s="4"/>
      <c r="M3" s="5"/>
      <c r="N3" s="6"/>
      <c r="O3" s="6"/>
      <c r="P3" s="6"/>
      <c r="Q3" s="6"/>
      <c r="R3" s="6"/>
    </row>
    <row r="4" customFormat="false" ht="19.7" hidden="false" customHeight="false" outlineLevel="0" collapsed="false"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6"/>
      <c r="O4" s="6"/>
      <c r="P4" s="9" t="s">
        <v>15</v>
      </c>
      <c r="Q4" s="6"/>
      <c r="R4" s="6"/>
      <c r="AP4" s="7" t="s">
        <v>16</v>
      </c>
      <c r="AQ4" s="7" t="s">
        <v>17</v>
      </c>
      <c r="AR4" s="7" t="s">
        <v>18</v>
      </c>
      <c r="AS4" s="7" t="s">
        <v>19</v>
      </c>
      <c r="AT4" s="7" t="s">
        <v>20</v>
      </c>
      <c r="AX4" s="6"/>
      <c r="AZ4" s="2" t="s">
        <v>1</v>
      </c>
      <c r="BJ4" s="2" t="s">
        <v>21</v>
      </c>
      <c r="BT4" s="2" t="s">
        <v>22</v>
      </c>
      <c r="CD4" s="2" t="s">
        <v>23</v>
      </c>
      <c r="CN4" s="2" t="s">
        <v>24</v>
      </c>
      <c r="CX4" s="2" t="s">
        <v>25</v>
      </c>
    </row>
    <row r="5" customFormat="false" ht="12.8" hidden="false" customHeight="false" outlineLevel="0" collapsed="false">
      <c r="B5" s="8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6"/>
      <c r="O5" s="6"/>
      <c r="P5" s="6"/>
      <c r="Q5" s="6"/>
      <c r="R5" s="6"/>
      <c r="AD5" s="10"/>
      <c r="AP5" s="8" t="n">
        <f aca="false">SUM(BA7:BA10)</f>
        <v>102</v>
      </c>
      <c r="AQ5" s="8" t="n">
        <f aca="false">BB11</f>
        <v>6</v>
      </c>
      <c r="AR5" s="8" t="n">
        <v>4</v>
      </c>
      <c r="AS5" s="8" t="n">
        <f aca="false">BE11</f>
        <v>4.08</v>
      </c>
      <c r="AT5" s="8" t="n">
        <f aca="false">BG11</f>
        <v>76</v>
      </c>
      <c r="AV5" s="6"/>
      <c r="AW5" s="6"/>
      <c r="AX5" s="6"/>
      <c r="AZ5" s="7" t="s">
        <v>27</v>
      </c>
      <c r="BA5" s="7" t="s">
        <v>28</v>
      </c>
      <c r="BB5" s="7" t="s">
        <v>29</v>
      </c>
      <c r="BC5" s="7" t="s">
        <v>30</v>
      </c>
      <c r="BD5" s="11"/>
      <c r="BE5" s="7" t="s">
        <v>31</v>
      </c>
      <c r="BF5" s="7" t="s">
        <v>32</v>
      </c>
      <c r="BG5" s="7" t="s">
        <v>33</v>
      </c>
      <c r="BJ5" s="7" t="s">
        <v>27</v>
      </c>
      <c r="BK5" s="7" t="s">
        <v>28</v>
      </c>
      <c r="BL5" s="7" t="s">
        <v>29</v>
      </c>
      <c r="BM5" s="7" t="s">
        <v>30</v>
      </c>
      <c r="BN5" s="11"/>
      <c r="BO5" s="7" t="s">
        <v>31</v>
      </c>
      <c r="BP5" s="7" t="s">
        <v>32</v>
      </c>
      <c r="BQ5" s="7" t="s">
        <v>33</v>
      </c>
      <c r="BT5" s="7" t="s">
        <v>27</v>
      </c>
      <c r="BU5" s="7" t="s">
        <v>28</v>
      </c>
      <c r="BV5" s="7" t="s">
        <v>29</v>
      </c>
      <c r="BW5" s="7" t="s">
        <v>30</v>
      </c>
      <c r="BX5" s="11"/>
      <c r="BY5" s="7" t="s">
        <v>31</v>
      </c>
      <c r="BZ5" s="7" t="s">
        <v>32</v>
      </c>
      <c r="CA5" s="7" t="s">
        <v>33</v>
      </c>
      <c r="CD5" s="7" t="s">
        <v>27</v>
      </c>
      <c r="CE5" s="7" t="s">
        <v>28</v>
      </c>
      <c r="CF5" s="7" t="s">
        <v>29</v>
      </c>
      <c r="CG5" s="7" t="s">
        <v>30</v>
      </c>
      <c r="CH5" s="11"/>
      <c r="CI5" s="7" t="s">
        <v>31</v>
      </c>
      <c r="CJ5" s="7" t="s">
        <v>32</v>
      </c>
      <c r="CK5" s="7" t="s">
        <v>33</v>
      </c>
      <c r="CN5" s="7" t="s">
        <v>27</v>
      </c>
      <c r="CO5" s="7" t="s">
        <v>28</v>
      </c>
      <c r="CP5" s="7" t="s">
        <v>29</v>
      </c>
      <c r="CQ5" s="7" t="s">
        <v>30</v>
      </c>
      <c r="CR5" s="11"/>
      <c r="CS5" s="7" t="s">
        <v>31</v>
      </c>
      <c r="CT5" s="7" t="s">
        <v>32</v>
      </c>
      <c r="CU5" s="7" t="s">
        <v>33</v>
      </c>
      <c r="CX5" s="7" t="s">
        <v>27</v>
      </c>
      <c r="CY5" s="7" t="s">
        <v>28</v>
      </c>
      <c r="CZ5" s="7" t="s">
        <v>29</v>
      </c>
      <c r="DA5" s="7" t="s">
        <v>30</v>
      </c>
      <c r="DB5" s="11"/>
      <c r="DC5" s="7" t="s">
        <v>31</v>
      </c>
      <c r="DD5" s="7" t="s">
        <v>32</v>
      </c>
      <c r="DE5" s="7" t="s">
        <v>33</v>
      </c>
    </row>
    <row r="6" customFormat="false" ht="12.8" hidden="false" customHeight="false" outlineLevel="0" collapsed="false">
      <c r="B6" s="8" t="s">
        <v>34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6"/>
      <c r="O6" s="12"/>
      <c r="P6" s="13" t="s">
        <v>35</v>
      </c>
      <c r="Q6" s="14"/>
      <c r="R6" s="15"/>
      <c r="W6" s="16" t="s">
        <v>36</v>
      </c>
      <c r="X6" s="17"/>
      <c r="Y6" s="17"/>
      <c r="Z6" s="18"/>
      <c r="AB6" s="3" t="s">
        <v>37</v>
      </c>
      <c r="AC6" s="19"/>
      <c r="AD6" s="19"/>
      <c r="AE6" s="20"/>
      <c r="AF6" s="10"/>
      <c r="AG6" s="16" t="s">
        <v>36</v>
      </c>
      <c r="AH6" s="17"/>
      <c r="AI6" s="17"/>
      <c r="AJ6" s="18"/>
      <c r="AK6" s="10"/>
      <c r="AL6" s="10"/>
      <c r="AM6" s="10"/>
      <c r="AP6" s="8" t="n">
        <f aca="false">(BA26)</f>
        <v>173</v>
      </c>
      <c r="AQ6" s="8" t="n">
        <f aca="false">BB26</f>
        <v>6</v>
      </c>
      <c r="AR6" s="21" t="n">
        <v>8</v>
      </c>
      <c r="AS6" s="8" t="n">
        <f aca="false">BE26</f>
        <v>4.94285714285714</v>
      </c>
      <c r="AT6" s="8" t="n">
        <f aca="false">BG26</f>
        <v>82.8571428571429</v>
      </c>
      <c r="AV6" s="6"/>
      <c r="AW6" s="6"/>
      <c r="AX6" s="6"/>
      <c r="AZ6" s="7" t="s">
        <v>38</v>
      </c>
      <c r="BA6" s="8"/>
      <c r="BB6" s="8"/>
      <c r="BC6" s="8"/>
      <c r="BD6" s="6"/>
      <c r="BE6" s="8"/>
      <c r="BF6" s="8"/>
      <c r="BG6" s="8"/>
      <c r="BJ6" s="7" t="s">
        <v>38</v>
      </c>
      <c r="BK6" s="8"/>
      <c r="BL6" s="8"/>
      <c r="BM6" s="8"/>
      <c r="BN6" s="6"/>
      <c r="BO6" s="8"/>
      <c r="BP6" s="8"/>
      <c r="BQ6" s="8"/>
      <c r="BT6" s="7" t="s">
        <v>38</v>
      </c>
      <c r="BU6" s="8"/>
      <c r="BV6" s="8"/>
      <c r="BW6" s="8"/>
      <c r="BX6" s="6"/>
      <c r="BY6" s="8"/>
      <c r="BZ6" s="8"/>
      <c r="CA6" s="8"/>
      <c r="CD6" s="7" t="s">
        <v>38</v>
      </c>
      <c r="CE6" s="8"/>
      <c r="CF6" s="8"/>
      <c r="CG6" s="8"/>
      <c r="CH6" s="6"/>
      <c r="CI6" s="8"/>
      <c r="CJ6" s="8"/>
      <c r="CK6" s="8"/>
      <c r="CN6" s="7" t="s">
        <v>38</v>
      </c>
      <c r="CO6" s="8"/>
      <c r="CP6" s="8"/>
      <c r="CQ6" s="8"/>
      <c r="CR6" s="6"/>
      <c r="CS6" s="8"/>
      <c r="CT6" s="8"/>
      <c r="CU6" s="8"/>
      <c r="CW6" s="22"/>
      <c r="CX6" s="23" t="s">
        <v>38</v>
      </c>
      <c r="CY6" s="12"/>
      <c r="CZ6" s="12"/>
      <c r="DA6" s="12"/>
      <c r="DB6" s="10"/>
      <c r="DC6" s="12"/>
      <c r="DD6" s="12"/>
      <c r="DE6" s="12"/>
    </row>
    <row r="7" customFormat="false" ht="12.8" hidden="false" customHeight="false" outlineLevel="0" collapsed="false">
      <c r="B7" s="8" t="s">
        <v>39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6"/>
      <c r="O7" s="12"/>
      <c r="P7" s="24" t="s">
        <v>40</v>
      </c>
      <c r="Q7" s="24" t="s">
        <v>41</v>
      </c>
      <c r="R7" s="24" t="s">
        <v>42</v>
      </c>
      <c r="W7" s="24" t="s">
        <v>43</v>
      </c>
      <c r="X7" s="24" t="s">
        <v>40</v>
      </c>
      <c r="Y7" s="24" t="s">
        <v>41</v>
      </c>
      <c r="Z7" s="24" t="s">
        <v>42</v>
      </c>
      <c r="AB7" s="24" t="s">
        <v>43</v>
      </c>
      <c r="AC7" s="24" t="s">
        <v>44</v>
      </c>
      <c r="AD7" s="24" t="s">
        <v>45</v>
      </c>
      <c r="AE7" s="24" t="s">
        <v>46</v>
      </c>
      <c r="AG7" s="24" t="s">
        <v>43</v>
      </c>
      <c r="AH7" s="24" t="s">
        <v>40</v>
      </c>
      <c r="AI7" s="24" t="s">
        <v>41</v>
      </c>
      <c r="AJ7" s="24" t="s">
        <v>42</v>
      </c>
      <c r="AK7" s="1"/>
      <c r="AL7" s="1"/>
      <c r="AM7" s="1"/>
      <c r="AP7" s="8" t="n">
        <f aca="false">BA38</f>
        <v>97</v>
      </c>
      <c r="AQ7" s="8" t="n">
        <f aca="false">BB38</f>
        <v>5</v>
      </c>
      <c r="AR7" s="8" t="n">
        <v>3</v>
      </c>
      <c r="AS7" s="8" t="n">
        <f aca="false">BE38</f>
        <v>4.85</v>
      </c>
      <c r="AT7" s="8" t="n">
        <f aca="false">BG38</f>
        <v>75</v>
      </c>
      <c r="AU7" s="6"/>
      <c r="AV7" s="6"/>
      <c r="AW7" s="6"/>
      <c r="AX7" s="6"/>
      <c r="AZ7" s="8" t="s">
        <v>47</v>
      </c>
      <c r="BA7" s="8" t="n">
        <v>17</v>
      </c>
      <c r="BB7" s="8" t="n">
        <v>1</v>
      </c>
      <c r="BC7" s="8" t="n">
        <v>3</v>
      </c>
      <c r="BD7" s="6"/>
      <c r="BE7" s="8" t="n">
        <f aca="false">(BA7/BC7)</f>
        <v>5.66666666666667</v>
      </c>
      <c r="BF7" s="8" t="n">
        <f aca="false">(BB7/BC7)</f>
        <v>0.333333333333333</v>
      </c>
      <c r="BG7" s="8" t="n">
        <f aca="false">(100-(BF7*100))</f>
        <v>66.6666666666667</v>
      </c>
      <c r="BJ7" s="8" t="s">
        <v>47</v>
      </c>
      <c r="BK7" s="8" t="n">
        <v>20</v>
      </c>
      <c r="BL7" s="8" t="n">
        <v>0</v>
      </c>
      <c r="BM7" s="8" t="n">
        <v>1</v>
      </c>
      <c r="BN7" s="6"/>
      <c r="BO7" s="8" t="n">
        <f aca="false">(BK7/BM7)</f>
        <v>20</v>
      </c>
      <c r="BP7" s="8" t="n">
        <v>0</v>
      </c>
      <c r="BQ7" s="8" t="n">
        <v>0</v>
      </c>
      <c r="BT7" s="8" t="s">
        <v>47</v>
      </c>
      <c r="BU7" s="8" t="n">
        <v>4</v>
      </c>
      <c r="BV7" s="8" t="n">
        <v>0</v>
      </c>
      <c r="BW7" s="8" t="n">
        <v>0</v>
      </c>
      <c r="BX7" s="6"/>
      <c r="BY7" s="8" t="s">
        <v>48</v>
      </c>
      <c r="BZ7" s="8" t="s">
        <v>48</v>
      </c>
      <c r="CA7" s="8" t="s">
        <v>48</v>
      </c>
      <c r="CD7" s="8" t="s">
        <v>47</v>
      </c>
      <c r="CE7" s="8" t="n">
        <v>18</v>
      </c>
      <c r="CF7" s="8" t="n">
        <v>1</v>
      </c>
      <c r="CG7" s="8" t="n">
        <v>2</v>
      </c>
      <c r="CH7" s="6"/>
      <c r="CI7" s="8" t="n">
        <f aca="false">(CE7/CG7)</f>
        <v>9</v>
      </c>
      <c r="CJ7" s="8" t="n">
        <f aca="false">(CF7/CG7)</f>
        <v>0.5</v>
      </c>
      <c r="CK7" s="8" t="n">
        <f aca="false">(100-(CJ7*100))</f>
        <v>50</v>
      </c>
      <c r="CN7" s="8" t="s">
        <v>47</v>
      </c>
      <c r="CO7" s="8" t="n">
        <v>13</v>
      </c>
      <c r="CP7" s="8" t="n">
        <v>0</v>
      </c>
      <c r="CQ7" s="8" t="n">
        <v>4</v>
      </c>
      <c r="CR7" s="6"/>
      <c r="CS7" s="8" t="n">
        <f aca="false">(CO7/CQ7)</f>
        <v>3.25</v>
      </c>
      <c r="CT7" s="12" t="n">
        <f aca="false">(CP7/CQ7)</f>
        <v>0</v>
      </c>
      <c r="CU7" s="12" t="n">
        <v>100</v>
      </c>
      <c r="CV7" s="22"/>
      <c r="CW7" s="22"/>
      <c r="CX7" s="12" t="s">
        <v>47</v>
      </c>
      <c r="CY7" s="12" t="n">
        <v>17</v>
      </c>
      <c r="CZ7" s="12" t="n">
        <v>1</v>
      </c>
      <c r="DA7" s="12" t="n">
        <v>4</v>
      </c>
      <c r="DB7" s="10"/>
      <c r="DC7" s="12" t="n">
        <f aca="false">(CY7/DA7)</f>
        <v>4.25</v>
      </c>
      <c r="DD7" s="12" t="n">
        <f aca="false">(CZ7/DA7)</f>
        <v>0.25</v>
      </c>
      <c r="DE7" s="12" t="n">
        <f aca="false">(100-(DD7*100))</f>
        <v>75</v>
      </c>
    </row>
    <row r="8" customFormat="false" ht="12.8" hidden="false" customHeight="false" outlineLevel="0" collapsed="false">
      <c r="B8" s="8" t="s">
        <v>49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6"/>
      <c r="O8" s="8" t="n">
        <v>1</v>
      </c>
      <c r="P8" s="12" t="n">
        <v>100</v>
      </c>
      <c r="Q8" s="12" t="n">
        <v>100</v>
      </c>
      <c r="R8" s="12" t="n">
        <v>88.2352941176471</v>
      </c>
      <c r="W8" s="8" t="s">
        <v>50</v>
      </c>
      <c r="X8" s="8" t="n">
        <v>88.4</v>
      </c>
      <c r="Y8" s="25" t="n">
        <v>71.2</v>
      </c>
      <c r="Z8" s="26" t="n">
        <v>82.2</v>
      </c>
      <c r="AB8" s="8" t="s">
        <v>50</v>
      </c>
      <c r="AC8" s="26" t="n">
        <v>11</v>
      </c>
      <c r="AD8" s="8" t="n">
        <f aca="false">(AH8-AJ8)</f>
        <v>6.2</v>
      </c>
      <c r="AE8" s="26" t="n">
        <f aca="false">(AH8-AI8)</f>
        <v>17.2</v>
      </c>
      <c r="AG8" s="8" t="s">
        <v>50</v>
      </c>
      <c r="AH8" s="8" t="n">
        <v>88.4</v>
      </c>
      <c r="AI8" s="25" t="n">
        <v>71.2</v>
      </c>
      <c r="AJ8" s="26" t="n">
        <v>82.2</v>
      </c>
      <c r="AK8" s="10"/>
      <c r="AL8" s="10"/>
      <c r="AM8" s="10"/>
      <c r="AP8" s="26" t="n">
        <f aca="false">(BA15)</f>
        <v>20</v>
      </c>
      <c r="AQ8" s="8" t="n">
        <f aca="false">BB15</f>
        <v>0</v>
      </c>
      <c r="AR8" s="21" t="n">
        <v>1</v>
      </c>
      <c r="AS8" s="26" t="n">
        <f aca="false">BE15</f>
        <v>2.5</v>
      </c>
      <c r="AT8" s="26" t="n">
        <f aca="false">BG15</f>
        <v>100</v>
      </c>
      <c r="AV8" s="6"/>
      <c r="AW8" s="6"/>
      <c r="AX8" s="6"/>
      <c r="AZ8" s="8" t="s">
        <v>51</v>
      </c>
      <c r="BA8" s="8" t="n">
        <v>23</v>
      </c>
      <c r="BB8" s="8" t="n">
        <v>2</v>
      </c>
      <c r="BC8" s="8" t="n">
        <v>6</v>
      </c>
      <c r="BD8" s="6"/>
      <c r="BE8" s="8" t="n">
        <f aca="false">(BA8/BC8)</f>
        <v>3.83333333333333</v>
      </c>
      <c r="BF8" s="8" t="n">
        <f aca="false">(BB8/BC8)</f>
        <v>0.333333333333333</v>
      </c>
      <c r="BG8" s="8" t="n">
        <f aca="false">(100-(BF8*100))</f>
        <v>66.6666666666667</v>
      </c>
      <c r="BJ8" s="8" t="s">
        <v>51</v>
      </c>
      <c r="BK8" s="8" t="n">
        <v>28</v>
      </c>
      <c r="BL8" s="8" t="n">
        <v>0</v>
      </c>
      <c r="BM8" s="8" t="n">
        <v>3</v>
      </c>
      <c r="BN8" s="6"/>
      <c r="BO8" s="8" t="n">
        <f aca="false">(BK8/BM8)</f>
        <v>9.33333333333333</v>
      </c>
      <c r="BP8" s="8" t="n">
        <v>0</v>
      </c>
      <c r="BQ8" s="8" t="n">
        <v>0</v>
      </c>
      <c r="BT8" s="8" t="s">
        <v>51</v>
      </c>
      <c r="BU8" s="8" t="n">
        <v>11</v>
      </c>
      <c r="BV8" s="8" t="n">
        <v>0</v>
      </c>
      <c r="BW8" s="8" t="n">
        <v>2</v>
      </c>
      <c r="BX8" s="6"/>
      <c r="BY8" s="8" t="n">
        <f aca="false">(BU8/BW8)</f>
        <v>5.5</v>
      </c>
      <c r="BZ8" s="8" t="n">
        <v>0</v>
      </c>
      <c r="CA8" s="8" t="n">
        <v>100</v>
      </c>
      <c r="CD8" s="8" t="s">
        <v>51</v>
      </c>
      <c r="CE8" s="8" t="n">
        <v>13</v>
      </c>
      <c r="CF8" s="8" t="n">
        <v>3</v>
      </c>
      <c r="CG8" s="8" t="n">
        <v>6</v>
      </c>
      <c r="CH8" s="6"/>
      <c r="CI8" s="8" t="n">
        <f aca="false">(CE8/CG8)</f>
        <v>2.16666666666667</v>
      </c>
      <c r="CJ8" s="8" t="n">
        <f aca="false">(CF8/CG8)</f>
        <v>0.5</v>
      </c>
      <c r="CK8" s="8" t="n">
        <f aca="false">(100-(CJ8*100))</f>
        <v>50</v>
      </c>
      <c r="CN8" s="8" t="s">
        <v>51</v>
      </c>
      <c r="CO8" s="8" t="n">
        <v>27</v>
      </c>
      <c r="CP8" s="8" t="n">
        <v>0</v>
      </c>
      <c r="CQ8" s="8" t="n">
        <v>8</v>
      </c>
      <c r="CR8" s="6"/>
      <c r="CS8" s="8" t="n">
        <f aca="false">(CO8/CQ8)</f>
        <v>3.375</v>
      </c>
      <c r="CT8" s="12" t="n">
        <f aca="false">(CP8/CQ8)</f>
        <v>0</v>
      </c>
      <c r="CU8" s="12" t="n">
        <v>100</v>
      </c>
      <c r="CV8" s="22"/>
      <c r="CW8" s="22"/>
      <c r="CX8" s="12" t="s">
        <v>51</v>
      </c>
      <c r="CY8" s="12" t="n">
        <v>22</v>
      </c>
      <c r="CZ8" s="12" t="n">
        <v>5</v>
      </c>
      <c r="DA8" s="12" t="n">
        <v>7</v>
      </c>
      <c r="DB8" s="10"/>
      <c r="DC8" s="12" t="n">
        <f aca="false">(CY8/DA8)</f>
        <v>3.14285714285714</v>
      </c>
      <c r="DD8" s="12" t="n">
        <f aca="false">(CZ8/DA8)</f>
        <v>0.714285714285714</v>
      </c>
      <c r="DE8" s="12" t="n">
        <f aca="false">(100-(DD8*100))</f>
        <v>28.5714285714286</v>
      </c>
    </row>
    <row r="9" customFormat="false" ht="12.8" hidden="false" customHeight="false" outlineLevel="0" collapsed="false">
      <c r="B9" s="8" t="s">
        <v>52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6"/>
      <c r="O9" s="8" t="n">
        <v>2</v>
      </c>
      <c r="P9" s="12" t="n">
        <v>43.75</v>
      </c>
      <c r="Q9" s="12" t="n">
        <v>44.4444444444444</v>
      </c>
      <c r="R9" s="12" t="n">
        <v>71.4285714285714</v>
      </c>
      <c r="W9" s="8" t="s">
        <v>53</v>
      </c>
      <c r="X9" s="8" t="n">
        <v>3.6</v>
      </c>
      <c r="Y9" s="25" t="n">
        <v>4.6</v>
      </c>
      <c r="Z9" s="26" t="n">
        <v>4.5</v>
      </c>
      <c r="AB9" s="8" t="s">
        <v>53</v>
      </c>
      <c r="AC9" s="26" t="n">
        <v>-0.1</v>
      </c>
      <c r="AD9" s="8" t="n">
        <f aca="false">(AH9-AJ9)</f>
        <v>-0.9</v>
      </c>
      <c r="AE9" s="8" t="n">
        <f aca="false">(AH9-AI9)</f>
        <v>-1</v>
      </c>
      <c r="AG9" s="8" t="s">
        <v>53</v>
      </c>
      <c r="AH9" s="8" t="n">
        <v>3.6</v>
      </c>
      <c r="AI9" s="25" t="n">
        <v>4.6</v>
      </c>
      <c r="AJ9" s="26" t="n">
        <v>4.5</v>
      </c>
      <c r="AK9" s="10"/>
      <c r="AL9" s="10"/>
      <c r="AM9" s="10"/>
      <c r="AP9" s="8" t="n">
        <f aca="false">(BA32)</f>
        <v>100</v>
      </c>
      <c r="AQ9" s="8" t="n">
        <f aca="false">BB32</f>
        <v>0</v>
      </c>
      <c r="AR9" s="8" t="n">
        <v>3</v>
      </c>
      <c r="AS9" s="25" t="n">
        <f aca="false">BE32</f>
        <v>7.69230769230769</v>
      </c>
      <c r="AT9" s="26" t="n">
        <f aca="false">BG32</f>
        <v>100</v>
      </c>
      <c r="AZ9" s="8" t="s">
        <v>54</v>
      </c>
      <c r="BA9" s="8" t="n">
        <v>36</v>
      </c>
      <c r="BB9" s="8" t="n">
        <v>3</v>
      </c>
      <c r="BC9" s="8" t="n">
        <v>8</v>
      </c>
      <c r="BD9" s="6"/>
      <c r="BE9" s="8" t="n">
        <f aca="false">(BA9/BC9)</f>
        <v>4.5</v>
      </c>
      <c r="BF9" s="8" t="n">
        <f aca="false">(BB9/BC9)</f>
        <v>0.375</v>
      </c>
      <c r="BG9" s="8" t="n">
        <f aca="false">(100-(BF9*100))</f>
        <v>62.5</v>
      </c>
      <c r="BJ9" s="8" t="s">
        <v>54</v>
      </c>
      <c r="BK9" s="8" t="n">
        <v>61</v>
      </c>
      <c r="BL9" s="8" t="n">
        <v>5</v>
      </c>
      <c r="BM9" s="8" t="n">
        <v>8</v>
      </c>
      <c r="BN9" s="6"/>
      <c r="BO9" s="8" t="n">
        <f aca="false">(BK9/BM9)</f>
        <v>7.625</v>
      </c>
      <c r="BP9" s="8" t="n">
        <f aca="false">(BL9/BM9)</f>
        <v>0.625</v>
      </c>
      <c r="BQ9" s="8" t="n">
        <f aca="false">(100-(BP9*100))</f>
        <v>37.5</v>
      </c>
      <c r="BT9" s="8" t="s">
        <v>54</v>
      </c>
      <c r="BU9" s="8" t="n">
        <v>15</v>
      </c>
      <c r="BV9" s="8" t="n">
        <v>0</v>
      </c>
      <c r="BW9" s="8" t="n">
        <v>3</v>
      </c>
      <c r="BX9" s="6"/>
      <c r="BY9" s="8" t="n">
        <f aca="false">(BU9/BW9)</f>
        <v>5</v>
      </c>
      <c r="BZ9" s="8" t="n">
        <v>0</v>
      </c>
      <c r="CA9" s="8" t="n">
        <v>100</v>
      </c>
      <c r="CD9" s="8" t="s">
        <v>54</v>
      </c>
      <c r="CE9" s="8" t="n">
        <v>1</v>
      </c>
      <c r="CF9" s="8" t="n">
        <v>0</v>
      </c>
      <c r="CG9" s="8" t="n">
        <v>0</v>
      </c>
      <c r="CH9" s="6"/>
      <c r="CI9" s="8" t="s">
        <v>48</v>
      </c>
      <c r="CJ9" s="8" t="s">
        <v>48</v>
      </c>
      <c r="CK9" s="8" t="s">
        <v>48</v>
      </c>
      <c r="CN9" s="23" t="s">
        <v>55</v>
      </c>
      <c r="CO9" s="12" t="n">
        <f aca="false">SUM(CO7:CO8)</f>
        <v>40</v>
      </c>
      <c r="CP9" s="12" t="n">
        <v>0</v>
      </c>
      <c r="CQ9" s="12" t="n">
        <f aca="false">SUM(CQ7:CQ8)</f>
        <v>12</v>
      </c>
      <c r="CR9" s="10"/>
      <c r="CS9" s="8" t="n">
        <f aca="false">(CO9/CQ9)</f>
        <v>3.33333333333333</v>
      </c>
      <c r="CT9" s="12" t="n">
        <f aca="false">(CP9/CQ9)</f>
        <v>0</v>
      </c>
      <c r="CU9" s="12" t="n">
        <v>100</v>
      </c>
      <c r="CV9" s="22"/>
      <c r="CW9" s="22"/>
      <c r="CX9" s="23" t="s">
        <v>55</v>
      </c>
      <c r="CY9" s="12" t="n">
        <f aca="false">SUM(CY7:CY8)</f>
        <v>39</v>
      </c>
      <c r="CZ9" s="12" t="n">
        <f aca="false">SUM(CZ7:CZ8)</f>
        <v>6</v>
      </c>
      <c r="DA9" s="12" t="n">
        <f aca="false">SUM(DA7:DA8)</f>
        <v>11</v>
      </c>
      <c r="DB9" s="10"/>
      <c r="DC9" s="12" t="n">
        <f aca="false">(CY9/DA9)</f>
        <v>3.54545454545455</v>
      </c>
      <c r="DD9" s="12" t="n">
        <f aca="false">(CZ9/DA9)</f>
        <v>0.545454545454545</v>
      </c>
      <c r="DE9" s="12" t="n">
        <f aca="false">(100-(DD9*100))</f>
        <v>45.4545454545455</v>
      </c>
    </row>
    <row r="10" customFormat="false" ht="12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6"/>
      <c r="O10" s="8" t="n">
        <v>3</v>
      </c>
      <c r="P10" s="12" t="n">
        <v>100</v>
      </c>
      <c r="Q10" s="12" t="n">
        <v>30.7692307692308</v>
      </c>
      <c r="R10" s="12" t="n">
        <v>93.3333333333333</v>
      </c>
      <c r="W10" s="8" t="s">
        <v>30</v>
      </c>
      <c r="X10" s="8" t="n">
        <v>10.7</v>
      </c>
      <c r="Y10" s="26" t="n">
        <v>12.2</v>
      </c>
      <c r="Z10" s="25" t="n">
        <v>13.2</v>
      </c>
      <c r="AB10" s="8" t="s">
        <v>30</v>
      </c>
      <c r="AC10" s="25" t="n">
        <v>1</v>
      </c>
      <c r="AD10" s="8" t="n">
        <f aca="false">(AH10-AJ10)</f>
        <v>-2.5</v>
      </c>
      <c r="AE10" s="8" t="n">
        <f aca="false">(AH10-AI10)</f>
        <v>-1.5</v>
      </c>
      <c r="AG10" s="8" t="s">
        <v>30</v>
      </c>
      <c r="AH10" s="8" t="n">
        <v>10.7</v>
      </c>
      <c r="AI10" s="26" t="n">
        <v>12.2</v>
      </c>
      <c r="AJ10" s="25" t="n">
        <v>13.2</v>
      </c>
      <c r="AK10" s="10"/>
      <c r="AL10" s="10"/>
      <c r="AM10" s="10"/>
      <c r="AP10" s="25" t="n">
        <f aca="false">BA45</f>
        <v>127</v>
      </c>
      <c r="AQ10" s="8" t="n">
        <f aca="false">BB45</f>
        <v>2</v>
      </c>
      <c r="AR10" s="8" t="n">
        <v>4</v>
      </c>
      <c r="AS10" s="8" t="n">
        <f aca="false">BE45</f>
        <v>7.47058823529412</v>
      </c>
      <c r="AT10" s="25" t="n">
        <f aca="false">BG45</f>
        <v>88.2352941176471</v>
      </c>
      <c r="AU10" s="6"/>
      <c r="AV10" s="6"/>
      <c r="AW10" s="6"/>
      <c r="AX10" s="6"/>
      <c r="AZ10" s="8" t="s">
        <v>56</v>
      </c>
      <c r="BA10" s="8" t="n">
        <v>26</v>
      </c>
      <c r="BB10" s="8" t="n">
        <v>0</v>
      </c>
      <c r="BC10" s="8" t="n">
        <v>8</v>
      </c>
      <c r="BD10" s="6"/>
      <c r="BE10" s="8" t="n">
        <f aca="false">(BA10/BC10)</f>
        <v>3.25</v>
      </c>
      <c r="BF10" s="8" t="n">
        <f aca="false">(BB10/BC10)</f>
        <v>0</v>
      </c>
      <c r="BG10" s="8" t="n">
        <f aca="false">(100-(BF10*100))</f>
        <v>100</v>
      </c>
      <c r="BJ10" s="23" t="s">
        <v>55</v>
      </c>
      <c r="BK10" s="12" t="n">
        <f aca="false">SUM(BK7:BK9)</f>
        <v>109</v>
      </c>
      <c r="BL10" s="12" t="n">
        <v>5</v>
      </c>
      <c r="BM10" s="12" t="n">
        <f aca="false">SUM(BM7:BM9)</f>
        <v>12</v>
      </c>
      <c r="BN10" s="6"/>
      <c r="BO10" s="8" t="n">
        <f aca="false">(BK10/BM10)</f>
        <v>9.08333333333333</v>
      </c>
      <c r="BP10" s="8" t="n">
        <f aca="false">(BL10/BM10)</f>
        <v>0.416666666666667</v>
      </c>
      <c r="BQ10" s="12" t="n">
        <f aca="false">(100-(BP10*100))</f>
        <v>58.3333333333333</v>
      </c>
      <c r="BT10" s="8" t="s">
        <v>56</v>
      </c>
      <c r="BU10" s="8" t="n">
        <v>20</v>
      </c>
      <c r="BV10" s="8" t="n">
        <v>0</v>
      </c>
      <c r="BW10" s="8" t="n">
        <v>8</v>
      </c>
      <c r="BX10" s="6"/>
      <c r="BY10" s="8" t="n">
        <f aca="false">(BU10/BW10)</f>
        <v>2.5</v>
      </c>
      <c r="BZ10" s="8" t="n">
        <v>0</v>
      </c>
      <c r="CA10" s="8" t="n">
        <v>100</v>
      </c>
      <c r="CD10" s="8" t="s">
        <v>56</v>
      </c>
      <c r="CE10" s="8" t="n">
        <v>30</v>
      </c>
      <c r="CF10" s="8" t="n">
        <v>4</v>
      </c>
      <c r="CG10" s="8" t="n">
        <v>7</v>
      </c>
      <c r="CH10" s="6"/>
      <c r="CI10" s="8" t="n">
        <f aca="false">(CE10/CG10)</f>
        <v>4.28571428571429</v>
      </c>
      <c r="CJ10" s="8" t="n">
        <f aca="false">(CF10/CG10)</f>
        <v>0.571428571428571</v>
      </c>
      <c r="CK10" s="8" t="n">
        <f aca="false">(100-(CJ10*100))</f>
        <v>42.8571428571429</v>
      </c>
      <c r="CM10" s="6"/>
      <c r="CN10" s="1"/>
      <c r="CO10" s="6"/>
      <c r="CP10" s="6"/>
      <c r="CQ10" s="6"/>
      <c r="CR10" s="6"/>
      <c r="CS10" s="6"/>
      <c r="CT10" s="10"/>
      <c r="CU10" s="10"/>
      <c r="CV10" s="10"/>
      <c r="CW10" s="22"/>
      <c r="CX10" s="1"/>
      <c r="CY10" s="10"/>
      <c r="CZ10" s="10"/>
      <c r="DA10" s="10"/>
      <c r="DB10" s="10"/>
      <c r="DC10" s="10"/>
      <c r="DD10" s="10"/>
      <c r="DE10" s="10"/>
    </row>
    <row r="11" customFormat="false" ht="12.8" hidden="false" customHeight="false" outlineLevel="0" collapsed="false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8" t="n">
        <v>4</v>
      </c>
      <c r="P11" s="12" t="n">
        <v>100</v>
      </c>
      <c r="Q11" s="12" t="n">
        <v>93.3333333333333</v>
      </c>
      <c r="R11" s="12" t="n">
        <v>100</v>
      </c>
      <c r="W11" s="8" t="s">
        <v>29</v>
      </c>
      <c r="X11" s="8" t="n">
        <v>1.7</v>
      </c>
      <c r="Y11" s="25" t="n">
        <v>3.5</v>
      </c>
      <c r="Z11" s="26" t="n">
        <v>2.2</v>
      </c>
      <c r="AB11" s="8" t="s">
        <v>29</v>
      </c>
      <c r="AC11" s="26" t="n">
        <f aca="false">(AJ11-AI11)</f>
        <v>-1.3</v>
      </c>
      <c r="AD11" s="8" t="n">
        <f aca="false">(AH11-AJ11)</f>
        <v>-0.5</v>
      </c>
      <c r="AE11" s="8" t="n">
        <f aca="false">(AH11-AI11)</f>
        <v>-1.8</v>
      </c>
      <c r="AG11" s="8" t="s">
        <v>29</v>
      </c>
      <c r="AH11" s="8" t="n">
        <v>1.7</v>
      </c>
      <c r="AI11" s="25" t="n">
        <v>3.5</v>
      </c>
      <c r="AJ11" s="26" t="n">
        <v>2.2</v>
      </c>
      <c r="AK11" s="10"/>
      <c r="AL11" s="10"/>
      <c r="AM11" s="10"/>
      <c r="AP11" s="6"/>
      <c r="AQ11" s="6"/>
      <c r="AR11" s="6"/>
      <c r="AS11" s="6"/>
      <c r="AT11" s="6"/>
      <c r="AU11" s="6"/>
      <c r="AV11" s="6"/>
      <c r="AW11" s="6"/>
      <c r="AX11" s="6"/>
      <c r="AZ11" s="23" t="s">
        <v>55</v>
      </c>
      <c r="BA11" s="12" t="n">
        <f aca="false">SUM(BA7:BA10)</f>
        <v>102</v>
      </c>
      <c r="BB11" s="12" t="n">
        <f aca="false">SUM(BB7:BB10)</f>
        <v>6</v>
      </c>
      <c r="BC11" s="12" t="n">
        <f aca="false">SUM(BC7:BC10)</f>
        <v>25</v>
      </c>
      <c r="BD11" s="10"/>
      <c r="BE11" s="12" t="n">
        <f aca="false">(BA11/BC11)</f>
        <v>4.08</v>
      </c>
      <c r="BF11" s="12" t="n">
        <f aca="false">(BB11/BC11)</f>
        <v>0.24</v>
      </c>
      <c r="BG11" s="8" t="n">
        <f aca="false">(100-(BF11*100))</f>
        <v>76</v>
      </c>
      <c r="BJ11" s="1"/>
      <c r="BK11" s="6"/>
      <c r="BL11" s="6"/>
      <c r="BM11" s="6"/>
      <c r="BN11" s="10"/>
      <c r="BT11" s="23" t="s">
        <v>55</v>
      </c>
      <c r="BU11" s="12" t="n">
        <f aca="false">SUM(BU7:BU10)</f>
        <v>50</v>
      </c>
      <c r="BV11" s="12" t="n">
        <f aca="false">SUM(BV7:BV10)</f>
        <v>0</v>
      </c>
      <c r="BW11" s="12" t="n">
        <f aca="false">SUM(BW7:BW10)</f>
        <v>13</v>
      </c>
      <c r="BX11" s="10"/>
      <c r="BY11" s="8" t="n">
        <f aca="false">(BU11/BW11)</f>
        <v>3.84615384615385</v>
      </c>
      <c r="BZ11" s="12" t="n">
        <v>0</v>
      </c>
      <c r="CA11" s="8" t="n">
        <v>100</v>
      </c>
      <c r="CD11" s="8" t="s">
        <v>57</v>
      </c>
      <c r="CE11" s="8" t="n">
        <v>21</v>
      </c>
      <c r="CF11" s="8" t="n">
        <v>0</v>
      </c>
      <c r="CG11" s="8" t="n">
        <v>7</v>
      </c>
      <c r="CI11" s="8" t="n">
        <f aca="false">(CE11/CG11)</f>
        <v>3</v>
      </c>
      <c r="CJ11" s="8" t="n">
        <f aca="false">(CF11/CG11)</f>
        <v>0</v>
      </c>
      <c r="CK11" s="8" t="n">
        <f aca="false">(100-(CJ11*100))</f>
        <v>100</v>
      </c>
      <c r="CN11" s="7" t="s">
        <v>58</v>
      </c>
      <c r="CO11" s="7" t="s">
        <v>28</v>
      </c>
      <c r="CP11" s="7" t="n">
        <v>0</v>
      </c>
      <c r="CQ11" s="7" t="s">
        <v>30</v>
      </c>
      <c r="CR11" s="11"/>
      <c r="CS11" s="7" t="s">
        <v>31</v>
      </c>
      <c r="CT11" s="7" t="s">
        <v>32</v>
      </c>
      <c r="CU11" s="7" t="s">
        <v>33</v>
      </c>
      <c r="CV11" s="22"/>
      <c r="CW11" s="22"/>
      <c r="CX11" s="23" t="s">
        <v>58</v>
      </c>
      <c r="CY11" s="23" t="s">
        <v>28</v>
      </c>
      <c r="CZ11" s="23" t="s">
        <v>29</v>
      </c>
      <c r="DA11" s="23" t="s">
        <v>30</v>
      </c>
      <c r="DB11" s="1"/>
      <c r="DC11" s="7" t="s">
        <v>31</v>
      </c>
      <c r="DD11" s="7" t="s">
        <v>32</v>
      </c>
      <c r="DE11" s="7" t="s">
        <v>33</v>
      </c>
      <c r="DG11" s="6"/>
      <c r="DH11" s="6"/>
      <c r="DI11" s="6"/>
      <c r="DJ11" s="6"/>
    </row>
    <row r="12" s="6" customFormat="true" ht="12.8" hidden="false" customHeight="false" outlineLevel="0" collapsed="false">
      <c r="A12" s="0"/>
      <c r="O12" s="8" t="n">
        <v>5</v>
      </c>
      <c r="P12" s="12" t="n">
        <v>100</v>
      </c>
      <c r="Q12" s="12" t="n">
        <v>61.5384615384615</v>
      </c>
      <c r="R12" s="12" t="n">
        <v>50</v>
      </c>
      <c r="S12" s="0"/>
      <c r="T12" s="0"/>
      <c r="U12" s="0"/>
      <c r="V12" s="0"/>
      <c r="W12" s="8" t="s">
        <v>16</v>
      </c>
      <c r="X12" s="8" t="n">
        <v>42.5</v>
      </c>
      <c r="Y12" s="26" t="n">
        <v>56</v>
      </c>
      <c r="Z12" s="25" t="n">
        <v>61.2</v>
      </c>
      <c r="AA12" s="0"/>
      <c r="AB12" s="8" t="s">
        <v>16</v>
      </c>
      <c r="AC12" s="25" t="n">
        <f aca="false">(AJ12-AI12)</f>
        <v>5.2</v>
      </c>
      <c r="AD12" s="26" t="n">
        <f aca="false">(AH12-AJ12)</f>
        <v>-18.7</v>
      </c>
      <c r="AE12" s="8" t="n">
        <f aca="false">(AH12-AI12)</f>
        <v>-13.5</v>
      </c>
      <c r="AF12" s="0"/>
      <c r="AG12" s="8" t="s">
        <v>16</v>
      </c>
      <c r="AH12" s="8" t="n">
        <v>42.5</v>
      </c>
      <c r="AI12" s="26" t="n">
        <v>56</v>
      </c>
      <c r="AJ12" s="25" t="n">
        <v>61.2</v>
      </c>
      <c r="AK12" s="10"/>
      <c r="AL12" s="10"/>
      <c r="AM12" s="10"/>
      <c r="AN12" s="0"/>
      <c r="AO12" s="0"/>
      <c r="AP12" s="0"/>
      <c r="AQ12" s="0"/>
      <c r="AR12" s="0"/>
      <c r="AS12" s="0"/>
      <c r="AT12" s="0"/>
      <c r="AU12" s="0"/>
      <c r="AV12" s="0"/>
      <c r="AY12" s="0"/>
      <c r="AZ12" s="1"/>
      <c r="BE12" s="0"/>
      <c r="BF12" s="0"/>
      <c r="BG12" s="0"/>
      <c r="BJ12" s="7" t="s">
        <v>58</v>
      </c>
      <c r="BK12" s="7" t="s">
        <v>28</v>
      </c>
      <c r="BL12" s="7" t="s">
        <v>29</v>
      </c>
      <c r="BM12" s="7" t="s">
        <v>30</v>
      </c>
      <c r="BO12" s="7" t="s">
        <v>31</v>
      </c>
      <c r="BP12" s="7" t="s">
        <v>32</v>
      </c>
      <c r="BQ12" s="7" t="s">
        <v>33</v>
      </c>
      <c r="BT12" s="1"/>
      <c r="BY12" s="0"/>
      <c r="BZ12" s="0"/>
      <c r="CA12" s="0"/>
      <c r="CD12" s="23" t="s">
        <v>55</v>
      </c>
      <c r="CE12" s="12" t="n">
        <f aca="false">SUM(CE7:CE11)</f>
        <v>83</v>
      </c>
      <c r="CF12" s="12" t="n">
        <f aca="false">SUM(CF7:CF11)</f>
        <v>8</v>
      </c>
      <c r="CG12" s="12" t="n">
        <f aca="false">SUM(CG7:CG11)</f>
        <v>22</v>
      </c>
      <c r="CH12" s="10"/>
      <c r="CI12" s="8" t="n">
        <f aca="false">(CE12/CG12)</f>
        <v>3.77272727272727</v>
      </c>
      <c r="CJ12" s="8" t="n">
        <f aca="false">(CF12/CG12)</f>
        <v>0.363636363636364</v>
      </c>
      <c r="CK12" s="8" t="n">
        <f aca="false">(100-(CJ12*100))</f>
        <v>63.6363636363636</v>
      </c>
      <c r="CM12" s="0"/>
      <c r="CN12" s="27" t="s">
        <v>47</v>
      </c>
      <c r="CO12" s="12" t="n">
        <v>16</v>
      </c>
      <c r="CP12" s="12" t="n">
        <v>0</v>
      </c>
      <c r="CQ12" s="12" t="n">
        <v>8</v>
      </c>
      <c r="CR12" s="10"/>
      <c r="CS12" s="8" t="n">
        <f aca="false">(CO12/CQ12)</f>
        <v>2</v>
      </c>
      <c r="CT12" s="12" t="n">
        <f aca="false">(CP12/CQ12)</f>
        <v>0</v>
      </c>
      <c r="CU12" s="12" t="n">
        <v>100</v>
      </c>
      <c r="CV12" s="22"/>
      <c r="CW12" s="10"/>
      <c r="CX12" s="27" t="s">
        <v>47</v>
      </c>
      <c r="CY12" s="12" t="n">
        <v>15</v>
      </c>
      <c r="CZ12" s="12" t="n">
        <v>0</v>
      </c>
      <c r="DA12" s="12" t="n">
        <v>4</v>
      </c>
      <c r="DB12" s="10"/>
      <c r="DC12" s="12" t="n">
        <f aca="false">(CY12/DA12)</f>
        <v>3.75</v>
      </c>
      <c r="DD12" s="12" t="n">
        <f aca="false">(CZ12/DA12)</f>
        <v>0</v>
      </c>
      <c r="DE12" s="12" t="n">
        <f aca="false">(100-(DD12*100))</f>
        <v>100</v>
      </c>
      <c r="DF12" s="0"/>
      <c r="DG12" s="0"/>
      <c r="DH12" s="0"/>
      <c r="DI12" s="0"/>
      <c r="DJ12" s="0"/>
      <c r="DK12" s="0"/>
    </row>
    <row r="13" customFormat="false" ht="12.8" hidden="false" customHeight="false" outlineLevel="0" collapsed="false">
      <c r="B13" s="8" t="s">
        <v>59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6"/>
      <c r="O13" s="8" t="n">
        <v>6</v>
      </c>
      <c r="P13" s="12" t="n">
        <v>100</v>
      </c>
      <c r="Q13" s="12" t="n">
        <v>88.8888888888889</v>
      </c>
      <c r="R13" s="12" t="n">
        <v>94.1176470588235</v>
      </c>
      <c r="W13" s="8" t="s">
        <v>60</v>
      </c>
      <c r="X13" s="8" t="n">
        <v>0.9</v>
      </c>
      <c r="Y13" s="26" t="n">
        <v>0.8</v>
      </c>
      <c r="Z13" s="25" t="n">
        <v>1</v>
      </c>
      <c r="AB13" s="8" t="s">
        <v>60</v>
      </c>
      <c r="AC13" s="25" t="n">
        <f aca="false">(AJ13-AI13)</f>
        <v>0.2</v>
      </c>
      <c r="AD13" s="8" t="n">
        <f aca="false">(AH13-AJ13)</f>
        <v>-0.1</v>
      </c>
      <c r="AE13" s="8" t="n">
        <f aca="false">(AH13-AI13)</f>
        <v>0.1</v>
      </c>
      <c r="AG13" s="8" t="s">
        <v>60</v>
      </c>
      <c r="AH13" s="8" t="n">
        <v>0.9</v>
      </c>
      <c r="AI13" s="26" t="n">
        <v>0.8</v>
      </c>
      <c r="AJ13" s="25" t="n">
        <v>1</v>
      </c>
      <c r="AK13" s="10"/>
      <c r="AL13" s="10"/>
      <c r="AM13" s="10"/>
      <c r="AW13" s="6"/>
      <c r="AX13" s="6"/>
      <c r="AY13" s="28"/>
      <c r="AZ13" s="7" t="s">
        <v>58</v>
      </c>
      <c r="BA13" s="7" t="s">
        <v>28</v>
      </c>
      <c r="BB13" s="7" t="s">
        <v>29</v>
      </c>
      <c r="BC13" s="7" t="s">
        <v>30</v>
      </c>
      <c r="BD13" s="11"/>
      <c r="BE13" s="7" t="s">
        <v>31</v>
      </c>
      <c r="BF13" s="7" t="s">
        <v>32</v>
      </c>
      <c r="BG13" s="7" t="s">
        <v>33</v>
      </c>
      <c r="BJ13" s="27" t="s">
        <v>47</v>
      </c>
      <c r="BK13" s="12" t="n">
        <v>15</v>
      </c>
      <c r="BL13" s="12" t="n">
        <v>1</v>
      </c>
      <c r="BM13" s="12" t="n">
        <v>2</v>
      </c>
      <c r="BN13" s="11"/>
      <c r="BO13" s="8" t="n">
        <f aca="false">(BK13/BM13)</f>
        <v>7.5</v>
      </c>
      <c r="BP13" s="8" t="n">
        <f aca="false">(BL13/BM13)</f>
        <v>0.5</v>
      </c>
      <c r="BQ13" s="8" t="n">
        <f aca="false">(100-(BP13*100))</f>
        <v>50</v>
      </c>
      <c r="BT13" s="7" t="s">
        <v>58</v>
      </c>
      <c r="BU13" s="7" t="s">
        <v>28</v>
      </c>
      <c r="BV13" s="7" t="s">
        <v>29</v>
      </c>
      <c r="BW13" s="7" t="s">
        <v>30</v>
      </c>
      <c r="BX13" s="11"/>
      <c r="BY13" s="7" t="s">
        <v>31</v>
      </c>
      <c r="BZ13" s="7" t="s">
        <v>32</v>
      </c>
      <c r="CA13" s="7" t="s">
        <v>33</v>
      </c>
      <c r="CD13" s="1"/>
      <c r="CE13" s="6"/>
      <c r="CF13" s="6"/>
      <c r="CG13" s="6"/>
      <c r="CH13" s="6"/>
      <c r="CN13" s="23" t="s">
        <v>55</v>
      </c>
      <c r="CO13" s="12" t="n">
        <v>16</v>
      </c>
      <c r="CP13" s="12" t="n">
        <v>0</v>
      </c>
      <c r="CQ13" s="12" t="n">
        <v>8</v>
      </c>
      <c r="CR13" s="10"/>
      <c r="CS13" s="8" t="n">
        <f aca="false">(CO13/CQ13)</f>
        <v>2</v>
      </c>
      <c r="CT13" s="12" t="n">
        <f aca="false">(CP13/CQ13)</f>
        <v>0</v>
      </c>
      <c r="CU13" s="12" t="n">
        <v>100</v>
      </c>
      <c r="CV13" s="22"/>
      <c r="CW13" s="22"/>
      <c r="CX13" s="12" t="s">
        <v>51</v>
      </c>
      <c r="CY13" s="12" t="n">
        <v>34</v>
      </c>
      <c r="CZ13" s="12" t="n">
        <v>0</v>
      </c>
      <c r="DA13" s="12" t="n">
        <v>8</v>
      </c>
      <c r="DB13" s="22"/>
      <c r="DC13" s="12" t="n">
        <f aca="false">(CY13/DA13)</f>
        <v>4.25</v>
      </c>
      <c r="DD13" s="12" t="n">
        <f aca="false">(CZ13/DA13)</f>
        <v>0</v>
      </c>
      <c r="DE13" s="12" t="n">
        <f aca="false">(100-(DD13*100))</f>
        <v>100</v>
      </c>
    </row>
    <row r="14" customFormat="false" ht="12.8" hidden="false" customHeight="false" outlineLevel="0" collapsed="false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6"/>
      <c r="O14" s="8" t="n">
        <v>7</v>
      </c>
      <c r="P14" s="12" t="n">
        <v>88.8888888888889</v>
      </c>
      <c r="Q14" s="12" t="n">
        <v>90.9090909090909</v>
      </c>
      <c r="R14" s="12" t="n">
        <v>61.1111111111111</v>
      </c>
      <c r="W14" s="29" t="s">
        <v>61</v>
      </c>
      <c r="X14" s="30"/>
      <c r="Y14" s="30"/>
      <c r="Z14" s="31"/>
      <c r="AB14" s="29" t="s">
        <v>61</v>
      </c>
      <c r="AC14" s="32"/>
      <c r="AD14" s="32"/>
      <c r="AE14" s="32"/>
      <c r="AF14" s="10"/>
      <c r="AG14" s="29" t="s">
        <v>61</v>
      </c>
      <c r="AH14" s="30"/>
      <c r="AI14" s="30"/>
      <c r="AJ14" s="31"/>
      <c r="AK14" s="22"/>
      <c r="AL14" s="22"/>
      <c r="AM14" s="22"/>
      <c r="AO14" s="7" t="s">
        <v>62</v>
      </c>
      <c r="AX14" s="6"/>
      <c r="AY14" s="28"/>
      <c r="AZ14" s="8" t="s">
        <v>47</v>
      </c>
      <c r="BA14" s="8" t="n">
        <v>20</v>
      </c>
      <c r="BB14" s="8" t="n">
        <v>0</v>
      </c>
      <c r="BC14" s="8" t="n">
        <v>8</v>
      </c>
      <c r="BD14" s="6"/>
      <c r="BE14" s="8" t="n">
        <f aca="false">(BA14/BC14)</f>
        <v>2.5</v>
      </c>
      <c r="BF14" s="8" t="n">
        <f aca="false">(BB14/BC14)</f>
        <v>0</v>
      </c>
      <c r="BG14" s="8" t="n">
        <f aca="false">(100-(BF14*100))</f>
        <v>100</v>
      </c>
      <c r="BJ14" s="8" t="s">
        <v>51</v>
      </c>
      <c r="BK14" s="8" t="n">
        <v>38</v>
      </c>
      <c r="BL14" s="8" t="n">
        <v>3</v>
      </c>
      <c r="BM14" s="8" t="n">
        <v>6</v>
      </c>
      <c r="BN14" s="10"/>
      <c r="BO14" s="8" t="n">
        <f aca="false">(BK14/BM14)</f>
        <v>6.33333333333333</v>
      </c>
      <c r="BP14" s="8" t="n">
        <f aca="false">(BL14/BM14)</f>
        <v>0.5</v>
      </c>
      <c r="BQ14" s="8" t="n">
        <f aca="false">(100-(BP14*100))</f>
        <v>50</v>
      </c>
      <c r="BT14" s="27" t="s">
        <v>47</v>
      </c>
      <c r="BU14" s="12" t="n">
        <v>16</v>
      </c>
      <c r="BV14" s="12" t="n">
        <v>0</v>
      </c>
      <c r="BW14" s="12" t="n">
        <v>8</v>
      </c>
      <c r="BX14" s="10"/>
      <c r="BY14" s="8" t="n">
        <f aca="false">(BU14/BW14)</f>
        <v>2</v>
      </c>
      <c r="BZ14" s="12" t="n">
        <v>0</v>
      </c>
      <c r="CA14" s="12" t="n">
        <v>100</v>
      </c>
      <c r="CD14" s="7" t="s">
        <v>58</v>
      </c>
      <c r="CE14" s="7" t="s">
        <v>28</v>
      </c>
      <c r="CF14" s="7" t="s">
        <v>29</v>
      </c>
      <c r="CG14" s="7" t="s">
        <v>30</v>
      </c>
      <c r="CH14" s="11"/>
      <c r="CI14" s="7" t="s">
        <v>31</v>
      </c>
      <c r="CJ14" s="7" t="s">
        <v>32</v>
      </c>
      <c r="CK14" s="7" t="s">
        <v>33</v>
      </c>
      <c r="CN14" s="1"/>
      <c r="CO14" s="10"/>
      <c r="CP14" s="10"/>
      <c r="CQ14" s="10"/>
      <c r="CR14" s="10"/>
      <c r="CS14" s="6"/>
      <c r="CT14" s="10"/>
      <c r="CU14" s="10"/>
      <c r="CV14" s="22"/>
      <c r="CW14" s="22"/>
      <c r="CX14" s="23" t="s">
        <v>55</v>
      </c>
      <c r="CY14" s="12" t="n">
        <f aca="false">SUM(CY12:CY13)</f>
        <v>49</v>
      </c>
      <c r="CZ14" s="12" t="n">
        <f aca="false">SUM(CZ12:CZ13)</f>
        <v>0</v>
      </c>
      <c r="DA14" s="12" t="n">
        <f aca="false">SUM(DA12:DA13)</f>
        <v>12</v>
      </c>
      <c r="DB14" s="10"/>
      <c r="DC14" s="12" t="n">
        <f aca="false">(CY14/DA14)</f>
        <v>4.08333333333333</v>
      </c>
      <c r="DD14" s="12" t="n">
        <f aca="false">(CZ14/DA14)</f>
        <v>0</v>
      </c>
      <c r="DE14" s="26" t="n">
        <f aca="false">(100-(DD14*100))</f>
        <v>100</v>
      </c>
    </row>
    <row r="15" customFormat="false" ht="12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6"/>
      <c r="O15" s="8" t="n">
        <v>8</v>
      </c>
      <c r="P15" s="12" t="n">
        <v>100</v>
      </c>
      <c r="Q15" s="12" t="n">
        <v>80</v>
      </c>
      <c r="R15" s="12" t="n">
        <v>93.75</v>
      </c>
      <c r="W15" s="8" t="s">
        <v>50</v>
      </c>
      <c r="X15" s="8" t="n">
        <v>56.3</v>
      </c>
      <c r="Y15" s="25" t="n">
        <v>69.2</v>
      </c>
      <c r="Z15" s="26" t="n">
        <f aca="false">(R11-50)</f>
        <v>50</v>
      </c>
      <c r="AB15" s="8" t="s">
        <v>50</v>
      </c>
      <c r="AC15" s="26" t="n">
        <f aca="false">(AJ15-AI15)</f>
        <v>-19.2</v>
      </c>
      <c r="AD15" s="8" t="n">
        <f aca="false">(AH15-AJ15)</f>
        <v>6.3</v>
      </c>
      <c r="AE15" s="8" t="n">
        <f aca="false">(AH15-AI15)</f>
        <v>-12.9</v>
      </c>
      <c r="AG15" s="8" t="s">
        <v>50</v>
      </c>
      <c r="AH15" s="8" t="n">
        <v>56.3</v>
      </c>
      <c r="AI15" s="25" t="n">
        <v>69.2</v>
      </c>
      <c r="AJ15" s="26" t="n">
        <f aca="false">(R11-50)</f>
        <v>50</v>
      </c>
      <c r="AO15" s="7" t="s">
        <v>63</v>
      </c>
      <c r="AP15" s="7" t="s">
        <v>28</v>
      </c>
      <c r="AQ15" s="7" t="s">
        <v>29</v>
      </c>
      <c r="AR15" s="7" t="s">
        <v>30</v>
      </c>
      <c r="AS15" s="11"/>
      <c r="AT15" s="7" t="s">
        <v>31</v>
      </c>
      <c r="AU15" s="7" t="s">
        <v>32</v>
      </c>
      <c r="AV15" s="7" t="s">
        <v>33</v>
      </c>
      <c r="AX15" s="6"/>
      <c r="AY15" s="28"/>
      <c r="AZ15" s="23" t="s">
        <v>55</v>
      </c>
      <c r="BA15" s="26" t="n">
        <v>20</v>
      </c>
      <c r="BB15" s="12" t="n">
        <v>0</v>
      </c>
      <c r="BC15" s="12" t="n">
        <v>8</v>
      </c>
      <c r="BD15" s="10"/>
      <c r="BE15" s="26" t="n">
        <f aca="false">(BA15/BC15)</f>
        <v>2.5</v>
      </c>
      <c r="BF15" s="8" t="n">
        <f aca="false">(BB15/BC15)</f>
        <v>0</v>
      </c>
      <c r="BG15" s="26" t="n">
        <f aca="false">(100-(BF15*100))</f>
        <v>100</v>
      </c>
      <c r="BJ15" s="8" t="s">
        <v>54</v>
      </c>
      <c r="BK15" s="8" t="n">
        <v>68</v>
      </c>
      <c r="BL15" s="8" t="n">
        <v>5</v>
      </c>
      <c r="BM15" s="8" t="n">
        <v>8</v>
      </c>
      <c r="BN15" s="10"/>
      <c r="BO15" s="8" t="n">
        <f aca="false">(BK15/BM15)</f>
        <v>8.5</v>
      </c>
      <c r="BP15" s="8" t="n">
        <f aca="false">(BL15/BM15)</f>
        <v>0.625</v>
      </c>
      <c r="BQ15" s="8" t="n">
        <f aca="false">(100-(BP15*100))</f>
        <v>37.5</v>
      </c>
      <c r="BT15" s="23" t="s">
        <v>55</v>
      </c>
      <c r="BU15" s="12" t="n">
        <v>16</v>
      </c>
      <c r="BV15" s="12" t="n">
        <v>0</v>
      </c>
      <c r="BW15" s="12" t="n">
        <v>8</v>
      </c>
      <c r="BX15" s="10"/>
      <c r="BY15" s="8" t="n">
        <f aca="false">(BU15/BW15)</f>
        <v>2</v>
      </c>
      <c r="BZ15" s="12" t="n">
        <v>0</v>
      </c>
      <c r="CA15" s="26" t="n">
        <v>100</v>
      </c>
      <c r="CD15" s="27" t="s">
        <v>47</v>
      </c>
      <c r="CE15" s="12" t="n">
        <v>2</v>
      </c>
      <c r="CF15" s="12" t="n">
        <v>0</v>
      </c>
      <c r="CG15" s="12" t="n">
        <v>0</v>
      </c>
      <c r="CH15" s="10"/>
      <c r="CI15" s="8" t="s">
        <v>48</v>
      </c>
      <c r="CJ15" s="8" t="s">
        <v>48</v>
      </c>
      <c r="CK15" s="8" t="s">
        <v>48</v>
      </c>
      <c r="CN15" s="23" t="s">
        <v>39</v>
      </c>
      <c r="CO15" s="23" t="s">
        <v>28</v>
      </c>
      <c r="CP15" s="23" t="s">
        <v>29</v>
      </c>
      <c r="CQ15" s="23" t="s">
        <v>30</v>
      </c>
      <c r="CR15" s="1"/>
      <c r="CS15" s="7" t="s">
        <v>31</v>
      </c>
      <c r="CT15" s="7" t="s">
        <v>32</v>
      </c>
      <c r="CU15" s="7" t="s">
        <v>33</v>
      </c>
      <c r="CV15" s="22"/>
      <c r="CW15" s="22"/>
      <c r="CX15" s="1"/>
      <c r="CY15" s="10"/>
      <c r="CZ15" s="10"/>
      <c r="DA15" s="10"/>
      <c r="DB15" s="10"/>
      <c r="DC15" s="10"/>
      <c r="DD15" s="10"/>
      <c r="DE15" s="10"/>
    </row>
    <row r="16" customFormat="false" ht="12.8" hidden="false" customHeight="false" outlineLevel="0" collapsed="false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6"/>
      <c r="O16" s="8" t="n">
        <v>9</v>
      </c>
      <c r="P16" s="12" t="n">
        <v>62.5</v>
      </c>
      <c r="Q16" s="12" t="n">
        <v>73.3333333333333</v>
      </c>
      <c r="R16" s="12" t="n">
        <v>78.5714285714286</v>
      </c>
      <c r="W16" s="8" t="s">
        <v>53</v>
      </c>
      <c r="X16" s="8" t="n">
        <v>5.6</v>
      </c>
      <c r="Y16" s="26" t="n">
        <v>4.7</v>
      </c>
      <c r="Z16" s="25" t="n">
        <f aca="false">Y26-Y31</f>
        <v>5</v>
      </c>
      <c r="AB16" s="8" t="s">
        <v>53</v>
      </c>
      <c r="AC16" s="12" t="n">
        <f aca="false">(AJ16-AI16)</f>
        <v>0.3</v>
      </c>
      <c r="AD16" s="8" t="n">
        <f aca="false">(AH16-AJ16)</f>
        <v>0.6</v>
      </c>
      <c r="AE16" s="8" t="n">
        <f aca="false">(AH16-AI16)</f>
        <v>0.9</v>
      </c>
      <c r="AG16" s="8" t="s">
        <v>53</v>
      </c>
      <c r="AH16" s="8" t="n">
        <v>5.6</v>
      </c>
      <c r="AI16" s="26" t="n">
        <v>4.7</v>
      </c>
      <c r="AJ16" s="25" t="n">
        <f aca="false">Y26-Y31</f>
        <v>5</v>
      </c>
      <c r="AO16" s="8" t="s">
        <v>64</v>
      </c>
      <c r="AP16" s="0" t="n">
        <v>102</v>
      </c>
      <c r="AQ16" s="0" t="n">
        <v>6</v>
      </c>
      <c r="AR16" s="0" t="n">
        <v>25</v>
      </c>
      <c r="AS16" s="0" t="n">
        <v>3</v>
      </c>
      <c r="AT16" s="0" t="n">
        <v>4.08</v>
      </c>
      <c r="AU16" s="0" t="n">
        <v>0.24</v>
      </c>
      <c r="AV16" s="0" t="n">
        <v>76</v>
      </c>
      <c r="AX16" s="6"/>
      <c r="AY16" s="28"/>
      <c r="AZ16" s="11"/>
      <c r="BA16" s="6"/>
      <c r="BB16" s="6"/>
      <c r="BC16" s="6"/>
      <c r="BD16" s="6"/>
      <c r="BJ16" s="23" t="s">
        <v>55</v>
      </c>
      <c r="BK16" s="12" t="n">
        <f aca="false">SUM(BK13:BK15)</f>
        <v>121</v>
      </c>
      <c r="BL16" s="12" t="n">
        <f aca="false">SUM(BL13:BL15)</f>
        <v>9</v>
      </c>
      <c r="BM16" s="12" t="n">
        <f aca="false">SUM(BM13:BM15)</f>
        <v>16</v>
      </c>
      <c r="BO16" s="8" t="n">
        <f aca="false">(BK16/BM16)</f>
        <v>7.5625</v>
      </c>
      <c r="BP16" s="8" t="n">
        <f aca="false">(BL16/BM16)</f>
        <v>0.5625</v>
      </c>
      <c r="BQ16" s="25" t="n">
        <f aca="false">(100-(BP16*100))</f>
        <v>43.75</v>
      </c>
      <c r="BT16" s="1"/>
      <c r="BU16" s="10"/>
      <c r="BV16" s="10"/>
      <c r="BW16" s="10"/>
      <c r="BX16" s="10"/>
      <c r="CD16" s="8" t="s">
        <v>51</v>
      </c>
      <c r="CE16" s="8" t="n">
        <v>28</v>
      </c>
      <c r="CF16" s="8" t="n">
        <v>0</v>
      </c>
      <c r="CG16" s="8" t="n">
        <v>8</v>
      </c>
      <c r="CI16" s="8" t="n">
        <f aca="false">(CE16/CG16)</f>
        <v>3.5</v>
      </c>
      <c r="CJ16" s="8" t="n">
        <f aca="false">(CF16/CG16)</f>
        <v>0</v>
      </c>
      <c r="CK16" s="8" t="n">
        <f aca="false">(100-(CJ16*100))</f>
        <v>100</v>
      </c>
      <c r="CN16" s="12" t="s">
        <v>47</v>
      </c>
      <c r="CO16" s="27" t="n">
        <v>16</v>
      </c>
      <c r="CP16" s="27" t="n">
        <v>4</v>
      </c>
      <c r="CQ16" s="27" t="n">
        <v>4</v>
      </c>
      <c r="CR16" s="33"/>
      <c r="CS16" s="8" t="n">
        <f aca="false">(CO16/CQ16)</f>
        <v>4</v>
      </c>
      <c r="CT16" s="12" t="n">
        <f aca="false">(CP16/CQ16)</f>
        <v>1</v>
      </c>
      <c r="CU16" s="12" t="n">
        <f aca="false">(100-(CT16*100))</f>
        <v>0</v>
      </c>
      <c r="CV16" s="22"/>
      <c r="CW16" s="22"/>
      <c r="CX16" s="23" t="s">
        <v>39</v>
      </c>
      <c r="CY16" s="23" t="s">
        <v>28</v>
      </c>
      <c r="CZ16" s="23" t="s">
        <v>29</v>
      </c>
      <c r="DA16" s="23" t="s">
        <v>30</v>
      </c>
      <c r="DB16" s="1"/>
      <c r="DC16" s="7" t="s">
        <v>31</v>
      </c>
      <c r="DD16" s="7" t="s">
        <v>32</v>
      </c>
      <c r="DE16" s="7" t="s">
        <v>33</v>
      </c>
    </row>
    <row r="17" customFormat="false" ht="12.8" hidden="false" customHeight="false" outlineLevel="0" collapsed="false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8" t="n">
        <v>10</v>
      </c>
      <c r="P17" s="12" t="n">
        <v>88.8888888888889</v>
      </c>
      <c r="Q17" s="12" t="n">
        <v>50</v>
      </c>
      <c r="R17" s="12" t="n">
        <v>91.6666666666667</v>
      </c>
      <c r="W17" s="8" t="s">
        <v>30</v>
      </c>
      <c r="X17" s="8" t="n">
        <f aca="false">(W70-W62)</f>
        <v>8</v>
      </c>
      <c r="Y17" s="25" t="n">
        <f aca="false">(X70-X67)</f>
        <v>6</v>
      </c>
      <c r="Z17" s="26" t="n">
        <f aca="false">(Y68-Y63)</f>
        <v>11</v>
      </c>
      <c r="AB17" s="8" t="s">
        <v>30</v>
      </c>
      <c r="AC17" s="12" t="n">
        <f aca="false">(AJ17-AI17)</f>
        <v>5</v>
      </c>
      <c r="AD17" s="8" t="n">
        <f aca="false">(AH17-AJ17)</f>
        <v>-3</v>
      </c>
      <c r="AE17" s="8" t="n">
        <f aca="false">(AH17-AI17)</f>
        <v>2</v>
      </c>
      <c r="AG17" s="8" t="s">
        <v>30</v>
      </c>
      <c r="AH17" s="8" t="n">
        <f aca="false">(W70-W62)</f>
        <v>8</v>
      </c>
      <c r="AI17" s="25" t="n">
        <f aca="false">(X70-X67)</f>
        <v>6</v>
      </c>
      <c r="AJ17" s="26" t="n">
        <f aca="false">(Y68-Y63)</f>
        <v>11</v>
      </c>
      <c r="AO17" s="8" t="s">
        <v>65</v>
      </c>
      <c r="AP17" s="0" t="n">
        <v>173</v>
      </c>
      <c r="AQ17" s="0" t="n">
        <v>6</v>
      </c>
      <c r="AR17" s="0" t="n">
        <v>35</v>
      </c>
      <c r="AS17" s="0" t="n">
        <v>7</v>
      </c>
      <c r="AT17" s="0" t="n">
        <v>4.94285714285714</v>
      </c>
      <c r="AU17" s="0" t="n">
        <v>0.171428571428571</v>
      </c>
      <c r="AV17" s="0" t="n">
        <v>82.8571428571429</v>
      </c>
      <c r="AX17" s="6"/>
      <c r="AZ17" s="7" t="s">
        <v>39</v>
      </c>
      <c r="BA17" s="7" t="s">
        <v>28</v>
      </c>
      <c r="BB17" s="7" t="s">
        <v>29</v>
      </c>
      <c r="BC17" s="7" t="s">
        <v>30</v>
      </c>
      <c r="BD17" s="11"/>
      <c r="BE17" s="7" t="s">
        <v>31</v>
      </c>
      <c r="BF17" s="7" t="s">
        <v>32</v>
      </c>
      <c r="BG17" s="7" t="s">
        <v>33</v>
      </c>
      <c r="BJ17" s="1"/>
      <c r="BK17" s="10"/>
      <c r="BL17" s="10"/>
      <c r="BM17" s="10"/>
      <c r="BT17" s="23" t="s">
        <v>39</v>
      </c>
      <c r="BU17" s="23" t="s">
        <v>28</v>
      </c>
      <c r="BV17" s="23" t="s">
        <v>29</v>
      </c>
      <c r="BW17" s="23" t="s">
        <v>30</v>
      </c>
      <c r="BX17" s="1"/>
      <c r="BY17" s="7" t="s">
        <v>31</v>
      </c>
      <c r="BZ17" s="7" t="s">
        <v>32</v>
      </c>
      <c r="CA17" s="7" t="s">
        <v>33</v>
      </c>
      <c r="CD17" s="23" t="s">
        <v>55</v>
      </c>
      <c r="CE17" s="12" t="n">
        <f aca="false">SUM(CE15:CE16)</f>
        <v>30</v>
      </c>
      <c r="CF17" s="12" t="n">
        <f aca="false">SUM(CF15:CF16)</f>
        <v>0</v>
      </c>
      <c r="CG17" s="12" t="n">
        <f aca="false">SUM(CG15:CG16)</f>
        <v>8</v>
      </c>
      <c r="CH17" s="10"/>
      <c r="CI17" s="8" t="n">
        <f aca="false">(CE17/CG17)</f>
        <v>3.75</v>
      </c>
      <c r="CJ17" s="8" t="n">
        <f aca="false">(CF17/CG17)</f>
        <v>0</v>
      </c>
      <c r="CK17" s="26" t="n">
        <f aca="false">(100-(CJ17*100))</f>
        <v>100</v>
      </c>
      <c r="CN17" s="12" t="s">
        <v>51</v>
      </c>
      <c r="CO17" s="27" t="n">
        <v>23</v>
      </c>
      <c r="CP17" s="27" t="n">
        <v>7</v>
      </c>
      <c r="CQ17" s="27" t="n">
        <v>8</v>
      </c>
      <c r="CR17" s="33"/>
      <c r="CS17" s="8" t="n">
        <f aca="false">(CO17/CQ17)</f>
        <v>2.875</v>
      </c>
      <c r="CT17" s="12" t="n">
        <f aca="false">(CP17/CQ17)</f>
        <v>0.875</v>
      </c>
      <c r="CU17" s="12" t="n">
        <f aca="false">(100-(CT17*100))</f>
        <v>12.5</v>
      </c>
      <c r="CV17" s="22"/>
      <c r="CW17" s="22"/>
      <c r="CX17" s="12" t="s">
        <v>47</v>
      </c>
      <c r="CY17" s="27" t="n">
        <v>46</v>
      </c>
      <c r="CZ17" s="27" t="n">
        <v>8</v>
      </c>
      <c r="DA17" s="27" t="n">
        <v>12</v>
      </c>
      <c r="DB17" s="33"/>
      <c r="DC17" s="12" t="n">
        <f aca="false">(CY17/DA17)</f>
        <v>3.83333333333333</v>
      </c>
      <c r="DD17" s="12" t="n">
        <f aca="false">(CZ17/DA17)</f>
        <v>0.666666666666667</v>
      </c>
      <c r="DE17" s="12" t="n">
        <f aca="false">(100-(DD17*100))</f>
        <v>33.3333333333333</v>
      </c>
    </row>
    <row r="18" customFormat="false" ht="12.8" hidden="false" customHeight="false" outlineLevel="0" collapsed="false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8"/>
      <c r="P18" s="8"/>
      <c r="Q18" s="8"/>
      <c r="R18" s="8"/>
      <c r="W18" s="8" t="s">
        <v>29</v>
      </c>
      <c r="X18" s="8" t="n">
        <f aca="false">(W45-W51)</f>
        <v>9</v>
      </c>
      <c r="Y18" s="25" t="n">
        <f aca="false">X46-X44</f>
        <v>9</v>
      </c>
      <c r="Z18" s="26" t="n">
        <f aca="false">(Y50-Y47)</f>
        <v>7</v>
      </c>
      <c r="AB18" s="8" t="s">
        <v>29</v>
      </c>
      <c r="AC18" s="8" t="n">
        <f aca="false">(AJ18-AI18)</f>
        <v>-2</v>
      </c>
      <c r="AD18" s="8" t="n">
        <f aca="false">(AH18-AJ18)</f>
        <v>2</v>
      </c>
      <c r="AE18" s="8" t="n">
        <f aca="false">(AH18-AI18)</f>
        <v>0</v>
      </c>
      <c r="AG18" s="8" t="s">
        <v>29</v>
      </c>
      <c r="AH18" s="8" t="n">
        <f aca="false">(W45-W51)</f>
        <v>9</v>
      </c>
      <c r="AI18" s="25" t="n">
        <f aca="false">X46-X44</f>
        <v>9</v>
      </c>
      <c r="AJ18" s="26" t="n">
        <f aca="false">(Y50-Y47)</f>
        <v>7</v>
      </c>
      <c r="AO18" s="8" t="s">
        <v>66</v>
      </c>
      <c r="AP18" s="0" t="n">
        <v>97</v>
      </c>
      <c r="AQ18" s="0" t="n">
        <v>5</v>
      </c>
      <c r="AR18" s="0" t="n">
        <v>20</v>
      </c>
      <c r="AS18" s="0" t="n">
        <v>2</v>
      </c>
      <c r="AT18" s="0" t="n">
        <v>4.85</v>
      </c>
      <c r="AU18" s="0" t="n">
        <v>0.25</v>
      </c>
      <c r="AV18" s="0" t="n">
        <v>75</v>
      </c>
      <c r="AX18" s="6"/>
      <c r="AZ18" s="8" t="s">
        <v>47</v>
      </c>
      <c r="BA18" s="8" t="n">
        <v>17</v>
      </c>
      <c r="BB18" s="8" t="n">
        <v>4</v>
      </c>
      <c r="BC18" s="8" t="n">
        <v>4</v>
      </c>
      <c r="BD18" s="34"/>
      <c r="BE18" s="12" t="n">
        <f aca="false">(BA18/BC18)</f>
        <v>4.25</v>
      </c>
      <c r="BF18" s="8" t="n">
        <f aca="false">(BB18/BC18)</f>
        <v>1</v>
      </c>
      <c r="BG18" s="8" t="n">
        <f aca="false">(100-(BF18*100))</f>
        <v>0</v>
      </c>
      <c r="BJ18" s="23" t="s">
        <v>39</v>
      </c>
      <c r="BK18" s="23" t="s">
        <v>28</v>
      </c>
      <c r="BL18" s="23" t="s">
        <v>29</v>
      </c>
      <c r="BM18" s="23" t="s">
        <v>30</v>
      </c>
      <c r="BN18" s="10"/>
      <c r="BO18" s="7" t="s">
        <v>31</v>
      </c>
      <c r="BP18" s="7" t="s">
        <v>32</v>
      </c>
      <c r="BQ18" s="7" t="s">
        <v>33</v>
      </c>
      <c r="BT18" s="12" t="s">
        <v>47</v>
      </c>
      <c r="BU18" s="27" t="n">
        <v>4</v>
      </c>
      <c r="BV18" s="27" t="n">
        <v>0</v>
      </c>
      <c r="BW18" s="27" t="n">
        <v>0</v>
      </c>
      <c r="BX18" s="33"/>
      <c r="BY18" s="0" t="s">
        <v>48</v>
      </c>
      <c r="BZ18" s="0" t="s">
        <v>48</v>
      </c>
      <c r="CA18" s="0" t="s">
        <v>48</v>
      </c>
      <c r="CD18" s="1"/>
      <c r="CE18" s="10"/>
      <c r="CF18" s="10"/>
      <c r="CG18" s="10"/>
      <c r="CH18" s="10"/>
      <c r="CN18" s="12" t="s">
        <v>54</v>
      </c>
      <c r="CO18" s="27" t="n">
        <v>18</v>
      </c>
      <c r="CP18" s="0" t="n">
        <v>2</v>
      </c>
      <c r="CQ18" s="27" t="n">
        <v>7</v>
      </c>
      <c r="CR18" s="33"/>
      <c r="CS18" s="8" t="n">
        <f aca="false">(CO18/CQ18)</f>
        <v>2.57142857142857</v>
      </c>
      <c r="CT18" s="12" t="n">
        <f aca="false">(CP18/CQ18)</f>
        <v>0.285714285714286</v>
      </c>
      <c r="CU18" s="12" t="n">
        <f aca="false">(100-(CT18*100))</f>
        <v>71.4285714285714</v>
      </c>
      <c r="CV18" s="22"/>
      <c r="CW18" s="22"/>
      <c r="CX18" s="23" t="s">
        <v>55</v>
      </c>
      <c r="CY18" s="27" t="n">
        <v>46</v>
      </c>
      <c r="CZ18" s="27" t="n">
        <v>8</v>
      </c>
      <c r="DA18" s="27" t="n">
        <v>12</v>
      </c>
      <c r="DB18" s="33"/>
      <c r="DC18" s="12" t="n">
        <f aca="false">(CY18/DA18)</f>
        <v>3.83333333333333</v>
      </c>
      <c r="DD18" s="12" t="n">
        <f aca="false">(CZ18/DA18)</f>
        <v>0.666666666666667</v>
      </c>
      <c r="DE18" s="12" t="n">
        <f aca="false">(100-(DD18*100))</f>
        <v>33.3333333333333</v>
      </c>
    </row>
    <row r="19" customFormat="false" ht="12.8" hidden="false" customHeight="false" outlineLevel="0" collapsed="false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W19" s="8" t="s">
        <v>16</v>
      </c>
      <c r="X19" s="8" t="n">
        <f aca="false">(P45-P48)</f>
        <v>105</v>
      </c>
      <c r="Y19" s="26" t="n">
        <f aca="false">Q44-Q45</f>
        <v>68</v>
      </c>
      <c r="Z19" s="25" t="n">
        <f aca="false">(R44-R47)</f>
        <v>101</v>
      </c>
      <c r="AB19" s="8" t="s">
        <v>16</v>
      </c>
      <c r="AC19" s="8" t="n">
        <f aca="false">(AJ19-AI19)</f>
        <v>33</v>
      </c>
      <c r="AD19" s="8" t="n">
        <f aca="false">(AH19-AJ19)</f>
        <v>4</v>
      </c>
      <c r="AE19" s="8" t="n">
        <f aca="false">(AH19-AI19)</f>
        <v>37</v>
      </c>
      <c r="AG19" s="8" t="s">
        <v>16</v>
      </c>
      <c r="AH19" s="8" t="n">
        <f aca="false">(P45-P48)</f>
        <v>105</v>
      </c>
      <c r="AI19" s="26" t="n">
        <f aca="false">Q44-Q45</f>
        <v>68</v>
      </c>
      <c r="AJ19" s="25" t="n">
        <f aca="false">(R44-R47)</f>
        <v>101</v>
      </c>
      <c r="AO19" s="8" t="s">
        <v>67</v>
      </c>
      <c r="AP19" s="35" t="n">
        <v>20</v>
      </c>
      <c r="AQ19" s="0" t="n">
        <v>0</v>
      </c>
      <c r="AR19" s="0" t="n">
        <v>8</v>
      </c>
      <c r="AS19" s="0" t="n">
        <v>0</v>
      </c>
      <c r="AT19" s="0" t="n">
        <v>2.5</v>
      </c>
      <c r="AU19" s="0" t="n">
        <v>0</v>
      </c>
      <c r="AV19" s="35" t="n">
        <v>100</v>
      </c>
      <c r="AX19" s="6"/>
      <c r="AZ19" s="8" t="s">
        <v>51</v>
      </c>
      <c r="BA19" s="8" t="n">
        <v>9</v>
      </c>
      <c r="BB19" s="8" t="n">
        <v>1</v>
      </c>
      <c r="BC19" s="8" t="n">
        <v>3</v>
      </c>
      <c r="BD19" s="34"/>
      <c r="BE19" s="12" t="n">
        <f aca="false">(BA19/BC19)</f>
        <v>3</v>
      </c>
      <c r="BF19" s="8" t="n">
        <f aca="false">(BB19/BC19)</f>
        <v>0.333333333333333</v>
      </c>
      <c r="BG19" s="8" t="n">
        <f aca="false">(100-(BF19*100))</f>
        <v>66.6666666666667</v>
      </c>
      <c r="BJ19" s="12" t="s">
        <v>47</v>
      </c>
      <c r="BK19" s="27" t="n">
        <v>7</v>
      </c>
      <c r="BL19" s="27" t="n">
        <v>0</v>
      </c>
      <c r="BM19" s="27" t="n">
        <v>0</v>
      </c>
      <c r="BN19" s="1"/>
      <c r="BO19" s="8" t="s">
        <v>48</v>
      </c>
      <c r="BP19" s="8" t="s">
        <v>48</v>
      </c>
      <c r="BQ19" s="8" t="s">
        <v>48</v>
      </c>
      <c r="BT19" s="12" t="s">
        <v>51</v>
      </c>
      <c r="BU19" s="27" t="n">
        <v>3</v>
      </c>
      <c r="BV19" s="27" t="n">
        <v>0</v>
      </c>
      <c r="BW19" s="27" t="n">
        <v>0</v>
      </c>
      <c r="BX19" s="33"/>
      <c r="BY19" s="8" t="s">
        <v>48</v>
      </c>
      <c r="BZ19" s="8" t="s">
        <v>48</v>
      </c>
      <c r="CA19" s="8" t="s">
        <v>48</v>
      </c>
      <c r="CD19" s="23" t="s">
        <v>39</v>
      </c>
      <c r="CE19" s="23" t="s">
        <v>28</v>
      </c>
      <c r="CF19" s="23" t="s">
        <v>29</v>
      </c>
      <c r="CG19" s="23" t="s">
        <v>30</v>
      </c>
      <c r="CH19" s="1"/>
      <c r="CI19" s="7" t="s">
        <v>31</v>
      </c>
      <c r="CJ19" s="7" t="s">
        <v>32</v>
      </c>
      <c r="CK19" s="7" t="s">
        <v>33</v>
      </c>
      <c r="CN19" s="23" t="s">
        <v>55</v>
      </c>
      <c r="CO19" s="27" t="n">
        <f aca="false">SUM(CO16:CO18)</f>
        <v>57</v>
      </c>
      <c r="CP19" s="27" t="n">
        <f aca="false">SUM(CP16:CP18)</f>
        <v>13</v>
      </c>
      <c r="CQ19" s="27" t="n">
        <f aca="false">SUM(CQ16:CQ18)</f>
        <v>19</v>
      </c>
      <c r="CR19" s="33"/>
      <c r="CS19" s="8" t="n">
        <f aca="false">(CO19/CQ19)</f>
        <v>3</v>
      </c>
      <c r="CT19" s="12" t="n">
        <f aca="false">(CP19/CQ19)</f>
        <v>0.68421052631579</v>
      </c>
      <c r="CU19" s="12" t="n">
        <f aca="false">(100-(CT19*100))</f>
        <v>31.5789473684211</v>
      </c>
      <c r="CV19" s="22"/>
      <c r="CW19" s="22"/>
      <c r="CX19" s="1"/>
      <c r="CY19" s="10"/>
      <c r="CZ19" s="10"/>
      <c r="DA19" s="10"/>
      <c r="DB19" s="10"/>
      <c r="DC19" s="10"/>
      <c r="DD19" s="10"/>
      <c r="DE19" s="10"/>
    </row>
    <row r="20" customFormat="false" ht="12.8" hidden="false" customHeight="false" outlineLevel="0" collapsed="false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 t="s">
        <v>68</v>
      </c>
      <c r="P20" s="6" t="n">
        <f aca="false">(SUM(P8:P17))/10</f>
        <v>88.4027777777778</v>
      </c>
      <c r="Q20" s="6" t="n">
        <f aca="false">(SUM(Q8:Q17))/10</f>
        <v>71.3216783216783</v>
      </c>
      <c r="R20" s="6" t="n">
        <f aca="false">(SUM(R8:R17))/10</f>
        <v>82.2214052287582</v>
      </c>
      <c r="W20" s="8" t="s">
        <v>60</v>
      </c>
      <c r="X20" s="8" t="n">
        <v>2</v>
      </c>
      <c r="Y20" s="26" t="n">
        <v>2</v>
      </c>
      <c r="Z20" s="25" t="n">
        <v>3</v>
      </c>
      <c r="AB20" s="8" t="s">
        <v>60</v>
      </c>
      <c r="AC20" s="8" t="n">
        <f aca="false">(AJ20-AI20)</f>
        <v>1</v>
      </c>
      <c r="AD20" s="8" t="n">
        <f aca="false">(AH20-AJ20)</f>
        <v>-1</v>
      </c>
      <c r="AE20" s="8" t="n">
        <f aca="false">(AH20-AI20)</f>
        <v>0</v>
      </c>
      <c r="AF20" s="22"/>
      <c r="AG20" s="8" t="s">
        <v>60</v>
      </c>
      <c r="AH20" s="8" t="n">
        <v>2</v>
      </c>
      <c r="AI20" s="26" t="n">
        <v>2</v>
      </c>
      <c r="AJ20" s="25" t="n">
        <v>3</v>
      </c>
      <c r="AK20" s="22"/>
      <c r="AL20" s="22"/>
      <c r="AM20" s="22"/>
      <c r="AO20" s="8" t="s">
        <v>69</v>
      </c>
      <c r="AP20" s="0" t="n">
        <v>100</v>
      </c>
      <c r="AQ20" s="0" t="n">
        <v>0</v>
      </c>
      <c r="AR20" s="0" t="n">
        <v>13</v>
      </c>
      <c r="AS20" s="0" t="n">
        <v>2</v>
      </c>
      <c r="AT20" s="0" t="n">
        <v>7.69230769230769</v>
      </c>
      <c r="AU20" s="0" t="n">
        <v>0</v>
      </c>
      <c r="AV20" s="35" t="n">
        <v>100</v>
      </c>
      <c r="AX20" s="6"/>
      <c r="AZ20" s="8" t="s">
        <v>54</v>
      </c>
      <c r="BA20" s="8" t="n">
        <v>3</v>
      </c>
      <c r="BB20" s="8" t="n">
        <v>0</v>
      </c>
      <c r="BC20" s="8" t="n">
        <v>0</v>
      </c>
      <c r="BD20" s="34"/>
      <c r="BE20" s="12" t="s">
        <v>48</v>
      </c>
      <c r="BF20" s="8" t="s">
        <v>48</v>
      </c>
      <c r="BG20" s="8" t="s">
        <v>48</v>
      </c>
      <c r="BJ20" s="12" t="s">
        <v>51</v>
      </c>
      <c r="BK20" s="27" t="n">
        <v>57</v>
      </c>
      <c r="BL20" s="27" t="n">
        <v>0</v>
      </c>
      <c r="BM20" s="27" t="n">
        <v>8</v>
      </c>
      <c r="BN20" s="33"/>
      <c r="BO20" s="8" t="n">
        <f aca="false">(BK20/BM20)</f>
        <v>7.125</v>
      </c>
      <c r="BP20" s="8" t="n">
        <f aca="false">(BL20/BM20)</f>
        <v>0</v>
      </c>
      <c r="BQ20" s="8" t="n">
        <f aca="false">(100-(BP20*100))</f>
        <v>100</v>
      </c>
      <c r="BT20" s="12" t="s">
        <v>54</v>
      </c>
      <c r="BU20" s="27" t="n">
        <v>30</v>
      </c>
      <c r="BV20" s="0" t="n">
        <v>3</v>
      </c>
      <c r="BW20" s="27" t="n">
        <v>6</v>
      </c>
      <c r="BX20" s="33"/>
      <c r="BY20" s="8" t="n">
        <f aca="false">(BU20/BW20)</f>
        <v>5</v>
      </c>
      <c r="BZ20" s="12" t="n">
        <f aca="false">(BV20/BW20)</f>
        <v>0.5</v>
      </c>
      <c r="CA20" s="12" t="n">
        <f aca="false">(100-(BZ20*100))</f>
        <v>50</v>
      </c>
      <c r="CD20" s="12" t="s">
        <v>47</v>
      </c>
      <c r="CE20" s="27" t="n">
        <v>13</v>
      </c>
      <c r="CF20" s="27" t="n">
        <v>0</v>
      </c>
      <c r="CG20" s="27" t="n">
        <v>3</v>
      </c>
      <c r="CH20" s="33"/>
      <c r="CI20" s="8" t="n">
        <f aca="false">(CE20/CG20)</f>
        <v>4.33333333333333</v>
      </c>
      <c r="CJ20" s="8" t="n">
        <f aca="false">(CF20/CG20)</f>
        <v>0</v>
      </c>
      <c r="CK20" s="8" t="n">
        <f aca="false">(100-(CJ20*100))</f>
        <v>100</v>
      </c>
      <c r="CN20" s="1"/>
      <c r="CO20" s="10"/>
      <c r="CP20" s="10"/>
      <c r="CQ20" s="10"/>
      <c r="CR20" s="10"/>
      <c r="CS20" s="6"/>
      <c r="CT20" s="10"/>
      <c r="CU20" s="10"/>
      <c r="CV20" s="22"/>
      <c r="CW20" s="22"/>
      <c r="CX20" s="23" t="s">
        <v>70</v>
      </c>
      <c r="CY20" s="23" t="s">
        <v>28</v>
      </c>
      <c r="CZ20" s="23" t="s">
        <v>29</v>
      </c>
      <c r="DA20" s="23" t="s">
        <v>30</v>
      </c>
      <c r="DB20" s="1"/>
      <c r="DC20" s="7" t="s">
        <v>31</v>
      </c>
      <c r="DD20" s="7" t="s">
        <v>32</v>
      </c>
      <c r="DE20" s="7" t="s">
        <v>33</v>
      </c>
    </row>
    <row r="21" customFormat="false" ht="12.8" hidden="false" customHeight="false" outlineLevel="0" collapsed="false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O21" s="8" t="s">
        <v>71</v>
      </c>
      <c r="AP21" s="36" t="n">
        <v>127</v>
      </c>
      <c r="AQ21" s="0" t="n">
        <v>2</v>
      </c>
      <c r="AR21" s="0" t="n">
        <v>17</v>
      </c>
      <c r="AS21" s="0" t="n">
        <v>3</v>
      </c>
      <c r="AT21" s="0" t="n">
        <v>7.47058823529412</v>
      </c>
      <c r="AU21" s="0" t="n">
        <v>0.117647058823529</v>
      </c>
      <c r="AV21" s="36" t="n">
        <v>88.2352941176471</v>
      </c>
      <c r="AX21" s="6"/>
      <c r="AZ21" s="8" t="s">
        <v>56</v>
      </c>
      <c r="BA21" s="8" t="n">
        <v>18</v>
      </c>
      <c r="BB21" s="8" t="n">
        <v>0</v>
      </c>
      <c r="BC21" s="8" t="n">
        <v>4</v>
      </c>
      <c r="BD21" s="34"/>
      <c r="BE21" s="12" t="n">
        <f aca="false">(BA21/BC21)</f>
        <v>4.5</v>
      </c>
      <c r="BF21" s="8" t="n">
        <f aca="false">(BB21/BC21)</f>
        <v>0</v>
      </c>
      <c r="BG21" s="8" t="n">
        <f aca="false">(100-(BF21*100))</f>
        <v>100</v>
      </c>
      <c r="BJ21" s="23" t="s">
        <v>55</v>
      </c>
      <c r="BK21" s="27" t="n">
        <f aca="false">SUM(BK19:BK20)</f>
        <v>64</v>
      </c>
      <c r="BL21" s="27" t="n">
        <v>0</v>
      </c>
      <c r="BM21" s="27" t="n">
        <v>8</v>
      </c>
      <c r="BN21" s="33"/>
      <c r="BO21" s="8" t="n">
        <f aca="false">(BK21/BM21)</f>
        <v>8</v>
      </c>
      <c r="BP21" s="8" t="n">
        <f aca="false">(BL21/BM21)</f>
        <v>0</v>
      </c>
      <c r="BQ21" s="8" t="n">
        <f aca="false">(100-(BP21*100))</f>
        <v>100</v>
      </c>
      <c r="BT21" s="12" t="s">
        <v>56</v>
      </c>
      <c r="BU21" s="0" t="n">
        <v>31</v>
      </c>
      <c r="BV21" s="27" t="n">
        <v>3</v>
      </c>
      <c r="BW21" s="27" t="n">
        <v>8</v>
      </c>
      <c r="BX21" s="33"/>
      <c r="BY21" s="8" t="n">
        <f aca="false">(BU21/BW21)</f>
        <v>3.875</v>
      </c>
      <c r="BZ21" s="12" t="n">
        <f aca="false">(BV21/BW21)</f>
        <v>0.375</v>
      </c>
      <c r="CA21" s="12" t="n">
        <f aca="false">(100-(BZ21*100))</f>
        <v>62.5</v>
      </c>
      <c r="CD21" s="12" t="s">
        <v>51</v>
      </c>
      <c r="CE21" s="27" t="n">
        <v>17</v>
      </c>
      <c r="CF21" s="27" t="n">
        <v>0</v>
      </c>
      <c r="CG21" s="27" t="n">
        <v>6</v>
      </c>
      <c r="CH21" s="33"/>
      <c r="CI21" s="8" t="n">
        <f aca="false">(CE21/CG21)</f>
        <v>2.83333333333333</v>
      </c>
      <c r="CJ21" s="8" t="n">
        <f aca="false">(CF21/CG21)</f>
        <v>0</v>
      </c>
      <c r="CK21" s="8" t="n">
        <f aca="false">(100-(CJ21*100))</f>
        <v>100</v>
      </c>
      <c r="CN21" s="23" t="s">
        <v>70</v>
      </c>
      <c r="CO21" s="23" t="s">
        <v>28</v>
      </c>
      <c r="CP21" s="23" t="s">
        <v>29</v>
      </c>
      <c r="CQ21" s="23" t="s">
        <v>30</v>
      </c>
      <c r="CR21" s="1"/>
      <c r="CS21" s="7" t="s">
        <v>31</v>
      </c>
      <c r="CT21" s="7" t="s">
        <v>32</v>
      </c>
      <c r="CU21" s="7" t="s">
        <v>33</v>
      </c>
      <c r="CV21" s="22"/>
      <c r="CW21" s="22"/>
      <c r="CX21" s="12" t="s">
        <v>47</v>
      </c>
      <c r="CY21" s="27" t="n">
        <v>34</v>
      </c>
      <c r="CZ21" s="27" t="n">
        <v>1</v>
      </c>
      <c r="DA21" s="27" t="n">
        <v>9</v>
      </c>
      <c r="DB21" s="33"/>
      <c r="DC21" s="12" t="n">
        <f aca="false">(CY21/DA21)</f>
        <v>3.77777777777778</v>
      </c>
      <c r="DD21" s="12" t="n">
        <f aca="false">(CZ21/DA21)</f>
        <v>0.111111111111111</v>
      </c>
      <c r="DE21" s="12" t="n">
        <f aca="false">(100-(DD21*100))</f>
        <v>88.8888888888889</v>
      </c>
    </row>
    <row r="22" customFormat="false" ht="12.8" hidden="false" customHeight="false" outlineLevel="0" collapsed="false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O22" s="6"/>
      <c r="AW22" s="6"/>
      <c r="AX22" s="6"/>
      <c r="AZ22" s="8" t="s">
        <v>57</v>
      </c>
      <c r="BA22" s="8" t="n">
        <v>29</v>
      </c>
      <c r="BB22" s="8" t="n">
        <v>1</v>
      </c>
      <c r="BC22" s="8" t="n">
        <v>8</v>
      </c>
      <c r="BD22" s="34"/>
      <c r="BE22" s="12" t="n">
        <f aca="false">(BA22/BC22)</f>
        <v>3.625</v>
      </c>
      <c r="BF22" s="8" t="n">
        <f aca="false">(BB22/BC22)</f>
        <v>0.125</v>
      </c>
      <c r="BG22" s="8" t="n">
        <f aca="false">(100-(BF22*100))</f>
        <v>87.5</v>
      </c>
      <c r="BJ22" s="1"/>
      <c r="BK22" s="10"/>
      <c r="BL22" s="10"/>
      <c r="BM22" s="10"/>
      <c r="BN22" s="33"/>
      <c r="BT22" s="23" t="s">
        <v>55</v>
      </c>
      <c r="BU22" s="27" t="n">
        <f aca="false">SUM(BU18:BU21)</f>
        <v>68</v>
      </c>
      <c r="BV22" s="27" t="n">
        <f aca="false">SUM(BV18:BV21)</f>
        <v>6</v>
      </c>
      <c r="BW22" s="27" t="n">
        <f aca="false">SUM(BW18:BW21)</f>
        <v>14</v>
      </c>
      <c r="BX22" s="33"/>
      <c r="BY22" s="8" t="n">
        <f aca="false">(BU22/BW22)</f>
        <v>4.85714285714286</v>
      </c>
      <c r="BZ22" s="12" t="n">
        <f aca="false">(BV22/BW22)</f>
        <v>0.428571428571429</v>
      </c>
      <c r="CA22" s="12" t="n">
        <f aca="false">(100-(BZ22*100))</f>
        <v>57.1428571428571</v>
      </c>
      <c r="CD22" s="12" t="s">
        <v>54</v>
      </c>
      <c r="CE22" s="27" t="n">
        <v>25</v>
      </c>
      <c r="CF22" s="27" t="n">
        <v>0</v>
      </c>
      <c r="CG22" s="27" t="n">
        <v>8</v>
      </c>
      <c r="CH22" s="33"/>
      <c r="CI22" s="8" t="n">
        <f aca="false">(CE22/CG22)</f>
        <v>3.125</v>
      </c>
      <c r="CJ22" s="8" t="n">
        <f aca="false">(CF22/CG22)</f>
        <v>0</v>
      </c>
      <c r="CK22" s="8" t="n">
        <f aca="false">(100-(CJ22*100))</f>
        <v>100</v>
      </c>
      <c r="CN22" s="12" t="s">
        <v>47</v>
      </c>
      <c r="CO22" s="27" t="n">
        <v>17</v>
      </c>
      <c r="CP22" s="27" t="n">
        <v>0</v>
      </c>
      <c r="CQ22" s="27" t="n">
        <v>5</v>
      </c>
      <c r="CR22" s="33"/>
      <c r="CS22" s="8" t="n">
        <f aca="false">(CO22/CQ22)</f>
        <v>3.4</v>
      </c>
      <c r="CT22" s="12" t="n">
        <f aca="false">(CP22/CQ22)</f>
        <v>0</v>
      </c>
      <c r="CU22" s="12" t="n">
        <f aca="false">(100-(CT22*100))</f>
        <v>100</v>
      </c>
      <c r="CV22" s="22"/>
      <c r="CW22" s="22"/>
      <c r="CX22" s="23" t="s">
        <v>55</v>
      </c>
      <c r="CY22" s="27" t="n">
        <v>34</v>
      </c>
      <c r="CZ22" s="27" t="n">
        <v>1</v>
      </c>
      <c r="DA22" s="27" t="n">
        <v>9</v>
      </c>
      <c r="DB22" s="33"/>
      <c r="DC22" s="12" t="n">
        <f aca="false">(CY22/DA22)</f>
        <v>3.77777777777778</v>
      </c>
      <c r="DD22" s="12" t="n">
        <f aca="false">(CZ22/DA22)</f>
        <v>0.111111111111111</v>
      </c>
      <c r="DE22" s="26" t="n">
        <f aca="false">(100-(DD22*100))</f>
        <v>88.8888888888889</v>
      </c>
    </row>
    <row r="23" customFormat="false" ht="12.8" hidden="false" customHeight="false" outlineLevel="0" collapsed="false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Z23" s="22"/>
      <c r="AA23" s="22"/>
      <c r="AF23" s="22"/>
      <c r="AG23" s="22"/>
      <c r="AH23" s="22"/>
      <c r="AI23" s="22"/>
      <c r="AJ23" s="22"/>
      <c r="AK23" s="22"/>
      <c r="AL23" s="22"/>
      <c r="AM23" s="22"/>
      <c r="AO23" s="7" t="s">
        <v>72</v>
      </c>
      <c r="AW23" s="6"/>
      <c r="AX23" s="6"/>
      <c r="AZ23" s="8" t="s">
        <v>73</v>
      </c>
      <c r="BA23" s="8" t="n">
        <v>36</v>
      </c>
      <c r="BB23" s="8" t="n">
        <v>0</v>
      </c>
      <c r="BC23" s="8" t="n">
        <v>4</v>
      </c>
      <c r="BD23" s="34"/>
      <c r="BE23" s="12" t="n">
        <f aca="false">(BA23/BC23)</f>
        <v>9</v>
      </c>
      <c r="BF23" s="8" t="n">
        <f aca="false">(BB23/BC23)</f>
        <v>0</v>
      </c>
      <c r="BG23" s="8" t="n">
        <f aca="false">(100-(BF23*100))</f>
        <v>100</v>
      </c>
      <c r="BJ23" s="23" t="s">
        <v>70</v>
      </c>
      <c r="BK23" s="23" t="s">
        <v>28</v>
      </c>
      <c r="BL23" s="23" t="s">
        <v>29</v>
      </c>
      <c r="BM23" s="23" t="s">
        <v>30</v>
      </c>
      <c r="BN23" s="10"/>
      <c r="BO23" s="7" t="s">
        <v>31</v>
      </c>
      <c r="BP23" s="7" t="s">
        <v>32</v>
      </c>
      <c r="BQ23" s="7" t="s">
        <v>33</v>
      </c>
      <c r="BT23" s="1"/>
      <c r="BU23" s="10"/>
      <c r="BV23" s="10"/>
      <c r="BW23" s="10"/>
      <c r="BX23" s="10"/>
      <c r="CD23" s="23" t="s">
        <v>55</v>
      </c>
      <c r="CE23" s="27" t="n">
        <f aca="false">SUM(CE20:CE22)</f>
        <v>55</v>
      </c>
      <c r="CF23" s="27" t="n">
        <f aca="false">SUM(CF20:CF22)</f>
        <v>0</v>
      </c>
      <c r="CG23" s="27" t="n">
        <f aca="false">SUM(CG20:CG22)</f>
        <v>17</v>
      </c>
      <c r="CH23" s="33"/>
      <c r="CI23" s="26" t="n">
        <f aca="false">(CE23/CG23)</f>
        <v>3.23529411764706</v>
      </c>
      <c r="CJ23" s="8" t="n">
        <f aca="false">(CF23/CG23)</f>
        <v>0</v>
      </c>
      <c r="CK23" s="8" t="n">
        <f aca="false">(100-(CJ23*100))</f>
        <v>100</v>
      </c>
      <c r="CN23" s="12" t="s">
        <v>51</v>
      </c>
      <c r="CO23" s="27" t="n">
        <v>22</v>
      </c>
      <c r="CP23" s="27" t="n">
        <v>5</v>
      </c>
      <c r="CQ23" s="27" t="n">
        <v>8</v>
      </c>
      <c r="CR23" s="33"/>
      <c r="CS23" s="8" t="n">
        <f aca="false">(CO23/CQ23)</f>
        <v>2.75</v>
      </c>
      <c r="CT23" s="12" t="n">
        <f aca="false">(CP23/CQ23)</f>
        <v>0.625</v>
      </c>
      <c r="CU23" s="12" t="n">
        <f aca="false">(100-(CT23*100))</f>
        <v>37.5</v>
      </c>
      <c r="CV23" s="22"/>
      <c r="CW23" s="22"/>
      <c r="CX23" s="1"/>
      <c r="CY23" s="10"/>
      <c r="CZ23" s="10"/>
      <c r="DA23" s="10"/>
      <c r="DB23" s="33"/>
      <c r="DC23" s="10"/>
      <c r="DD23" s="10"/>
      <c r="DE23" s="10"/>
    </row>
    <row r="24" customFormat="false" ht="12.8" hidden="false" customHeight="false" outlineLevel="0" collapsed="false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1" t="s">
        <v>60</v>
      </c>
      <c r="Q24" s="6"/>
      <c r="V24" s="6"/>
      <c r="W24" s="11" t="s">
        <v>74</v>
      </c>
      <c r="X24" s="6"/>
      <c r="Y24" s="6"/>
      <c r="Z24" s="10"/>
      <c r="AA24" s="10"/>
      <c r="AF24" s="10"/>
      <c r="AG24" s="10"/>
      <c r="AH24" s="10"/>
      <c r="AI24" s="10"/>
      <c r="AJ24" s="10"/>
      <c r="AK24" s="10"/>
      <c r="AL24" s="10"/>
      <c r="AM24" s="10"/>
      <c r="AO24" s="7" t="s">
        <v>63</v>
      </c>
      <c r="AP24" s="7" t="s">
        <v>28</v>
      </c>
      <c r="AQ24" s="7" t="s">
        <v>29</v>
      </c>
      <c r="AR24" s="7" t="s">
        <v>30</v>
      </c>
      <c r="AS24" s="11"/>
      <c r="AT24" s="7" t="s">
        <v>31</v>
      </c>
      <c r="AU24" s="7" t="s">
        <v>32</v>
      </c>
      <c r="AV24" s="7" t="s">
        <v>33</v>
      </c>
      <c r="AW24" s="6"/>
      <c r="AX24" s="6"/>
      <c r="AZ24" s="8" t="s">
        <v>75</v>
      </c>
      <c r="BA24" s="8" t="n">
        <v>34</v>
      </c>
      <c r="BB24" s="8" t="n">
        <v>0</v>
      </c>
      <c r="BC24" s="8" t="n">
        <v>4</v>
      </c>
      <c r="BD24" s="34"/>
      <c r="BE24" s="12" t="n">
        <f aca="false">(BA24/BC24)</f>
        <v>8.5</v>
      </c>
      <c r="BF24" s="8" t="n">
        <f aca="false">(BB24/BC24)</f>
        <v>0</v>
      </c>
      <c r="BG24" s="8" t="n">
        <f aca="false">(100-(BF24*100))</f>
        <v>100</v>
      </c>
      <c r="BJ24" s="12" t="s">
        <v>47</v>
      </c>
      <c r="BK24" s="27" t="n">
        <v>32</v>
      </c>
      <c r="BL24" s="27" t="n">
        <v>5</v>
      </c>
      <c r="BM24" s="27" t="n">
        <v>9</v>
      </c>
      <c r="BN24" s="1"/>
      <c r="BO24" s="8" t="n">
        <f aca="false">(BK24/BM24)</f>
        <v>3.55555555555556</v>
      </c>
      <c r="BP24" s="8" t="n">
        <f aca="false">(BL24/BM24)</f>
        <v>0.555555555555556</v>
      </c>
      <c r="BQ24" s="8" t="n">
        <f aca="false">(100-(BP24*100))</f>
        <v>44.4444444444444</v>
      </c>
      <c r="BT24" s="23" t="s">
        <v>70</v>
      </c>
      <c r="BU24" s="23" t="s">
        <v>28</v>
      </c>
      <c r="BV24" s="23" t="s">
        <v>29</v>
      </c>
      <c r="BW24" s="23" t="s">
        <v>30</v>
      </c>
      <c r="BX24" s="1"/>
      <c r="BY24" s="7" t="s">
        <v>31</v>
      </c>
      <c r="BZ24" s="7" t="s">
        <v>32</v>
      </c>
      <c r="CA24" s="7" t="s">
        <v>33</v>
      </c>
      <c r="CD24" s="1"/>
      <c r="CE24" s="10"/>
      <c r="CF24" s="10"/>
      <c r="CG24" s="10"/>
      <c r="CH24" s="10"/>
      <c r="CN24" s="23" t="s">
        <v>55</v>
      </c>
      <c r="CO24" s="27" t="n">
        <f aca="false">SUM(CO22:CO23)</f>
        <v>39</v>
      </c>
      <c r="CP24" s="27" t="n">
        <v>5</v>
      </c>
      <c r="CQ24" s="27" t="n">
        <f aca="false">SUM(CQ22:CQ23)</f>
        <v>13</v>
      </c>
      <c r="CR24" s="33"/>
      <c r="CS24" s="8" t="n">
        <f aca="false">(CO24/CQ24)</f>
        <v>3</v>
      </c>
      <c r="CT24" s="12" t="n">
        <f aca="false">(CP24/CQ24)</f>
        <v>0.384615384615385</v>
      </c>
      <c r="CU24" s="12" t="n">
        <f aca="false">(100-(CT24*100))</f>
        <v>61.5384615384615</v>
      </c>
      <c r="CV24" s="22"/>
      <c r="CW24" s="22"/>
      <c r="CX24" s="23" t="s">
        <v>76</v>
      </c>
      <c r="CY24" s="23" t="s">
        <v>28</v>
      </c>
      <c r="CZ24" s="23" t="s">
        <v>29</v>
      </c>
      <c r="DA24" s="23" t="s">
        <v>30</v>
      </c>
      <c r="DB24" s="10"/>
      <c r="DC24" s="7" t="s">
        <v>31</v>
      </c>
      <c r="DD24" s="7" t="s">
        <v>32</v>
      </c>
      <c r="DE24" s="7" t="s">
        <v>33</v>
      </c>
    </row>
    <row r="25" customFormat="false" ht="12.8" hidden="false" customHeight="false" outlineLevel="0" collapsed="false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P25" s="24" t="s">
        <v>40</v>
      </c>
      <c r="Q25" s="24" t="s">
        <v>41</v>
      </c>
      <c r="R25" s="24" t="s">
        <v>42</v>
      </c>
      <c r="W25" s="24" t="s">
        <v>40</v>
      </c>
      <c r="X25" s="24" t="s">
        <v>41</v>
      </c>
      <c r="Y25" s="24" t="s">
        <v>42</v>
      </c>
      <c r="Z25" s="1"/>
      <c r="AA25" s="1"/>
      <c r="AF25" s="1"/>
      <c r="AG25" s="1"/>
      <c r="AH25" s="1"/>
      <c r="AI25" s="1"/>
      <c r="AJ25" s="1"/>
      <c r="AK25" s="1"/>
      <c r="AL25" s="1"/>
      <c r="AM25" s="1"/>
      <c r="AO25" s="8" t="s">
        <v>64</v>
      </c>
      <c r="AP25" s="0" t="n">
        <v>109</v>
      </c>
      <c r="AQ25" s="0" t="n">
        <v>5</v>
      </c>
      <c r="AR25" s="0" t="n">
        <v>12</v>
      </c>
      <c r="AS25" s="0" t="n">
        <v>2</v>
      </c>
      <c r="AT25" s="0" t="n">
        <v>9.08333333333333</v>
      </c>
      <c r="AU25" s="0" t="n">
        <v>0.416666666666667</v>
      </c>
      <c r="AV25" s="0" t="n">
        <v>58.3333333333333</v>
      </c>
      <c r="AW25" s="6"/>
      <c r="AX25" s="6"/>
      <c r="AZ25" s="8" t="s">
        <v>77</v>
      </c>
      <c r="BA25" s="8" t="n">
        <v>27</v>
      </c>
      <c r="BB25" s="8" t="n">
        <v>0</v>
      </c>
      <c r="BC25" s="8" t="n">
        <v>8</v>
      </c>
      <c r="BD25" s="34"/>
      <c r="BE25" s="12" t="n">
        <f aca="false">(BA25/BC25)</f>
        <v>3.375</v>
      </c>
      <c r="BF25" s="8" t="n">
        <f aca="false">(BB25/BC25)</f>
        <v>0</v>
      </c>
      <c r="BG25" s="8" t="n">
        <f aca="false">(100-(BF25*100))</f>
        <v>100</v>
      </c>
      <c r="BJ25" s="23" t="s">
        <v>55</v>
      </c>
      <c r="BK25" s="27" t="n">
        <v>32</v>
      </c>
      <c r="BL25" s="27" t="n">
        <v>5</v>
      </c>
      <c r="BM25" s="27" t="n">
        <v>9</v>
      </c>
      <c r="BN25" s="33"/>
      <c r="BO25" s="8" t="n">
        <f aca="false">(BK25/BM25)</f>
        <v>3.55555555555556</v>
      </c>
      <c r="BP25" s="8" t="n">
        <f aca="false">(BL25/BM25)</f>
        <v>0.555555555555556</v>
      </c>
      <c r="BQ25" s="25" t="n">
        <f aca="false">(100-(BP25*100))</f>
        <v>44.4444444444444</v>
      </c>
      <c r="BT25" s="12" t="s">
        <v>47</v>
      </c>
      <c r="BU25" s="27" t="n">
        <v>30</v>
      </c>
      <c r="BV25" s="27" t="n">
        <v>4</v>
      </c>
      <c r="BW25" s="27" t="n">
        <v>6</v>
      </c>
      <c r="BX25" s="33"/>
      <c r="BY25" s="8" t="n">
        <f aca="false">(BU25/BW25)</f>
        <v>5</v>
      </c>
      <c r="BZ25" s="12" t="n">
        <f aca="false">(BV25/BW25)</f>
        <v>0.666666666666667</v>
      </c>
      <c r="CA25" s="12" t="n">
        <f aca="false">(100-(BZ25*100))</f>
        <v>33.3333333333333</v>
      </c>
      <c r="CD25" s="23" t="s">
        <v>70</v>
      </c>
      <c r="CE25" s="23" t="s">
        <v>28</v>
      </c>
      <c r="CF25" s="23" t="s">
        <v>29</v>
      </c>
      <c r="CG25" s="23" t="s">
        <v>30</v>
      </c>
      <c r="CH25" s="1"/>
      <c r="CI25" s="7" t="s">
        <v>31</v>
      </c>
      <c r="CJ25" s="7" t="s">
        <v>32</v>
      </c>
      <c r="CK25" s="7" t="s">
        <v>33</v>
      </c>
      <c r="CN25" s="1"/>
      <c r="CO25" s="10"/>
      <c r="CP25" s="10"/>
      <c r="CQ25" s="10"/>
      <c r="CR25" s="33"/>
      <c r="CS25" s="6"/>
      <c r="CT25" s="10"/>
      <c r="CU25" s="10"/>
      <c r="CV25" s="22"/>
      <c r="CW25" s="22"/>
      <c r="CX25" s="12" t="s">
        <v>47</v>
      </c>
      <c r="CY25" s="12" t="n">
        <v>24</v>
      </c>
      <c r="CZ25" s="12" t="n">
        <v>7</v>
      </c>
      <c r="DA25" s="12" t="n">
        <v>7</v>
      </c>
      <c r="DB25" s="1"/>
      <c r="DC25" s="12" t="n">
        <f aca="false">(CY25/DA25)</f>
        <v>3.42857142857143</v>
      </c>
      <c r="DD25" s="12" t="n">
        <f aca="false">(CZ25/DA25)</f>
        <v>1</v>
      </c>
      <c r="DE25" s="12" t="n">
        <f aca="false">(100-(DD25*100))</f>
        <v>0</v>
      </c>
    </row>
    <row r="26" customFormat="false" ht="12.8" hidden="false" customHeight="false" outlineLevel="0" collapsed="false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8" t="n">
        <v>1</v>
      </c>
      <c r="P26" s="8" t="n">
        <v>0</v>
      </c>
      <c r="Q26" s="8" t="n">
        <v>2</v>
      </c>
      <c r="R26" s="8" t="n">
        <v>3</v>
      </c>
      <c r="S26" s="10"/>
      <c r="T26" s="10"/>
      <c r="U26" s="10"/>
      <c r="V26" s="8" t="n">
        <v>1</v>
      </c>
      <c r="W26" s="0" t="n">
        <v>2.5</v>
      </c>
      <c r="X26" s="0" t="n">
        <v>7.69230769230769</v>
      </c>
      <c r="Y26" s="0" t="n">
        <v>7.47058823529412</v>
      </c>
      <c r="Z26" s="22"/>
      <c r="AA26" s="22"/>
      <c r="AF26" s="22"/>
      <c r="AG26" s="22"/>
      <c r="AH26" s="22"/>
      <c r="AI26" s="22"/>
      <c r="AJ26" s="22"/>
      <c r="AK26" s="22"/>
      <c r="AL26" s="22"/>
      <c r="AM26" s="22"/>
      <c r="AN26" s="10"/>
      <c r="AO26" s="8" t="s">
        <v>65</v>
      </c>
      <c r="AP26" s="0" t="n">
        <v>64</v>
      </c>
      <c r="AQ26" s="0" t="n">
        <v>0</v>
      </c>
      <c r="AR26" s="0" t="n">
        <v>8</v>
      </c>
      <c r="AS26" s="0" t="n">
        <v>1</v>
      </c>
      <c r="AT26" s="0" t="n">
        <v>8</v>
      </c>
      <c r="AU26" s="0" t="n">
        <v>0</v>
      </c>
      <c r="AV26" s="0" t="n">
        <v>100</v>
      </c>
      <c r="AW26" s="6"/>
      <c r="AX26" s="6"/>
      <c r="AZ26" s="7" t="s">
        <v>55</v>
      </c>
      <c r="BA26" s="8" t="n">
        <f aca="false">SUM(BA18:BA25)</f>
        <v>173</v>
      </c>
      <c r="BB26" s="8" t="n">
        <f aca="false">SUM(BB18:BB25)</f>
        <v>6</v>
      </c>
      <c r="BC26" s="8" t="n">
        <f aca="false">SUM(BC18:BC25)</f>
        <v>35</v>
      </c>
      <c r="BD26" s="34"/>
      <c r="BE26" s="8" t="n">
        <f aca="false">(BA26/BC26)</f>
        <v>4.94285714285714</v>
      </c>
      <c r="BF26" s="8" t="n">
        <f aca="false">(BB26/BC26)</f>
        <v>0.171428571428571</v>
      </c>
      <c r="BG26" s="8" t="n">
        <f aca="false">(100-(BF26*100))</f>
        <v>82.8571428571429</v>
      </c>
      <c r="BJ26" s="1"/>
      <c r="BK26" s="10"/>
      <c r="BL26" s="10"/>
      <c r="BM26" s="10"/>
      <c r="BN26" s="33"/>
      <c r="BT26" s="12" t="s">
        <v>51</v>
      </c>
      <c r="BU26" s="27" t="n">
        <v>19</v>
      </c>
      <c r="BV26" s="27" t="n">
        <v>5</v>
      </c>
      <c r="BW26" s="27" t="n">
        <v>7</v>
      </c>
      <c r="BX26" s="33"/>
      <c r="BY26" s="8" t="n">
        <f aca="false">(BU26/BW26)</f>
        <v>2.71428571428571</v>
      </c>
      <c r="BZ26" s="12" t="n">
        <f aca="false">(BV26/BW26)</f>
        <v>0.714285714285714</v>
      </c>
      <c r="CA26" s="12" t="n">
        <f aca="false">(100-(BZ26*100))</f>
        <v>28.5714285714286</v>
      </c>
      <c r="CD26" s="12" t="s">
        <v>47</v>
      </c>
      <c r="CE26" s="27" t="n">
        <v>67</v>
      </c>
      <c r="CF26" s="27" t="n">
        <v>1</v>
      </c>
      <c r="CG26" s="27" t="n">
        <v>15</v>
      </c>
      <c r="CH26" s="33"/>
      <c r="CI26" s="8" t="n">
        <f aca="false">(CE26/CG26)</f>
        <v>4.46666666666667</v>
      </c>
      <c r="CJ26" s="8" t="n">
        <f aca="false">(CF26/CG26)</f>
        <v>0.0666666666666667</v>
      </c>
      <c r="CK26" s="8" t="n">
        <f aca="false">(100-(CJ26*100))</f>
        <v>93.3333333333333</v>
      </c>
      <c r="CN26" s="23" t="s">
        <v>76</v>
      </c>
      <c r="CO26" s="23" t="s">
        <v>28</v>
      </c>
      <c r="CP26" s="23" t="s">
        <v>29</v>
      </c>
      <c r="CQ26" s="23" t="s">
        <v>30</v>
      </c>
      <c r="CR26" s="10"/>
      <c r="CS26" s="7" t="s">
        <v>31</v>
      </c>
      <c r="CT26" s="7" t="s">
        <v>32</v>
      </c>
      <c r="CU26" s="7" t="s">
        <v>33</v>
      </c>
      <c r="CV26" s="22"/>
      <c r="CW26" s="22"/>
      <c r="CX26" s="12" t="s">
        <v>51</v>
      </c>
      <c r="CY26" s="12" t="n">
        <v>11</v>
      </c>
      <c r="CZ26" s="12" t="n">
        <v>1</v>
      </c>
      <c r="DA26" s="12" t="n">
        <v>6</v>
      </c>
      <c r="DB26" s="10"/>
      <c r="DC26" s="12" t="n">
        <f aca="false">(CY26/DA26)</f>
        <v>1.83333333333333</v>
      </c>
      <c r="DD26" s="12" t="n">
        <f aca="false">(CZ26/DA26)</f>
        <v>0.166666666666667</v>
      </c>
      <c r="DE26" s="12" t="n">
        <f aca="false">(100-(DD26*100))</f>
        <v>83.3333333333333</v>
      </c>
    </row>
    <row r="27" customFormat="false" ht="12.8" hidden="false" customHeight="false" outlineLevel="0" collapsed="false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8" t="n">
        <v>2</v>
      </c>
      <c r="P27" s="8" t="n">
        <v>2</v>
      </c>
      <c r="Q27" s="8" t="n">
        <v>0</v>
      </c>
      <c r="R27" s="8" t="n">
        <v>0</v>
      </c>
      <c r="S27" s="22"/>
      <c r="T27" s="22"/>
      <c r="U27" s="22"/>
      <c r="V27" s="8" t="n">
        <v>2</v>
      </c>
      <c r="W27" s="0" t="n">
        <v>7.5625</v>
      </c>
      <c r="X27" s="0" t="n">
        <v>3.55555555555556</v>
      </c>
      <c r="Y27" s="0" t="n">
        <v>4.42857142857143</v>
      </c>
      <c r="Z27" s="22"/>
      <c r="AA27" s="22"/>
      <c r="AF27" s="22"/>
      <c r="AG27" s="22"/>
      <c r="AH27" s="22"/>
      <c r="AI27" s="22"/>
      <c r="AJ27" s="22"/>
      <c r="AK27" s="22"/>
      <c r="AL27" s="22"/>
      <c r="AM27" s="22"/>
      <c r="AO27" s="8" t="s">
        <v>66</v>
      </c>
      <c r="AP27" s="0" t="n">
        <v>28</v>
      </c>
      <c r="AQ27" s="0" t="n">
        <v>4</v>
      </c>
      <c r="AR27" s="0" t="n">
        <v>7</v>
      </c>
      <c r="AS27" s="0" t="n">
        <v>0</v>
      </c>
      <c r="AT27" s="0" t="n">
        <v>4</v>
      </c>
      <c r="AU27" s="0" t="n">
        <v>0.571428571428571</v>
      </c>
      <c r="AV27" s="0" t="n">
        <v>42.8571428571429</v>
      </c>
      <c r="AW27" s="6"/>
      <c r="AX27" s="6"/>
      <c r="AZ27" s="11"/>
      <c r="BA27" s="6"/>
      <c r="BB27" s="6"/>
      <c r="BC27" s="6"/>
      <c r="BD27" s="6"/>
      <c r="BE27" s="6"/>
      <c r="BJ27" s="23" t="s">
        <v>76</v>
      </c>
      <c r="BK27" s="23" t="s">
        <v>28</v>
      </c>
      <c r="BL27" s="23" t="s">
        <v>29</v>
      </c>
      <c r="BM27" s="23" t="s">
        <v>30</v>
      </c>
      <c r="BN27" s="33"/>
      <c r="BO27" s="7" t="s">
        <v>31</v>
      </c>
      <c r="BP27" s="7" t="s">
        <v>32</v>
      </c>
      <c r="BQ27" s="7" t="s">
        <v>33</v>
      </c>
      <c r="BT27" s="23" t="s">
        <v>55</v>
      </c>
      <c r="BU27" s="27" t="n">
        <f aca="false">SUM(BU25:BU26)</f>
        <v>49</v>
      </c>
      <c r="BV27" s="27" t="n">
        <f aca="false">SUM(BV25:BV26)</f>
        <v>9</v>
      </c>
      <c r="BW27" s="27" t="n">
        <f aca="false">SUM(BW25:BW26)</f>
        <v>13</v>
      </c>
      <c r="BX27" s="33"/>
      <c r="BY27" s="8" t="n">
        <f aca="false">(BU27/BW27)</f>
        <v>3.76923076923077</v>
      </c>
      <c r="BZ27" s="12" t="n">
        <f aca="false">(BV27/BW27)</f>
        <v>0.692307692307692</v>
      </c>
      <c r="CA27" s="25" t="n">
        <f aca="false">(100-(BZ27*100))</f>
        <v>30.7692307692308</v>
      </c>
      <c r="CD27" s="23" t="s">
        <v>55</v>
      </c>
      <c r="CE27" s="27" t="n">
        <v>67</v>
      </c>
      <c r="CF27" s="27" t="n">
        <v>1</v>
      </c>
      <c r="CG27" s="27" t="n">
        <v>15</v>
      </c>
      <c r="CH27" s="33"/>
      <c r="CI27" s="8" t="n">
        <f aca="false">(CE27/CG27)</f>
        <v>4.46666666666667</v>
      </c>
      <c r="CJ27" s="8" t="n">
        <f aca="false">(CF27/CG27)</f>
        <v>0.0666666666666667</v>
      </c>
      <c r="CK27" s="26" t="n">
        <f aca="false">(100-(CJ27*100))</f>
        <v>93.3333333333333</v>
      </c>
      <c r="CN27" s="12" t="s">
        <v>47</v>
      </c>
      <c r="CO27" s="12" t="n">
        <v>15</v>
      </c>
      <c r="CP27" s="12" t="n">
        <v>0</v>
      </c>
      <c r="CQ27" s="12" t="n">
        <v>5</v>
      </c>
      <c r="CR27" s="1"/>
      <c r="CS27" s="8" t="n">
        <f aca="false">(CO27/CQ27)</f>
        <v>3</v>
      </c>
      <c r="CT27" s="12" t="n">
        <f aca="false">(CP27/CQ27)</f>
        <v>0</v>
      </c>
      <c r="CU27" s="12" t="n">
        <f aca="false">(100-(CT27*100))</f>
        <v>100</v>
      </c>
      <c r="CV27" s="22"/>
      <c r="CW27" s="22"/>
      <c r="CX27" s="12" t="s">
        <v>54</v>
      </c>
      <c r="CY27" s="12" t="n">
        <v>10</v>
      </c>
      <c r="CZ27" s="12" t="n">
        <v>0</v>
      </c>
      <c r="DA27" s="12" t="n">
        <v>0</v>
      </c>
      <c r="DB27" s="10"/>
      <c r="DC27" s="12" t="s">
        <v>48</v>
      </c>
      <c r="DD27" s="12" t="s">
        <v>48</v>
      </c>
      <c r="DE27" s="12" t="s">
        <v>48</v>
      </c>
    </row>
    <row r="28" customFormat="false" ht="12.8" hidden="false" customHeight="false" outlineLevel="0" collapsed="false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8" t="n">
        <v>3</v>
      </c>
      <c r="P28" s="8" t="n">
        <v>0</v>
      </c>
      <c r="Q28" s="8" t="n">
        <v>1</v>
      </c>
      <c r="R28" s="8" t="n">
        <v>1</v>
      </c>
      <c r="S28" s="22"/>
      <c r="T28" s="22"/>
      <c r="U28" s="22"/>
      <c r="V28" s="8" t="n">
        <v>3</v>
      </c>
      <c r="W28" s="0" t="n">
        <v>2</v>
      </c>
      <c r="X28" s="0" t="n">
        <v>3.76923076923077</v>
      </c>
      <c r="Y28" s="0" t="n">
        <v>4.8</v>
      </c>
      <c r="Z28" s="22"/>
      <c r="AA28" s="22"/>
      <c r="AF28" s="22"/>
      <c r="AG28" s="22"/>
      <c r="AH28" s="22"/>
      <c r="AI28" s="22"/>
      <c r="AJ28" s="22"/>
      <c r="AK28" s="22"/>
      <c r="AL28" s="22"/>
      <c r="AM28" s="22"/>
      <c r="AN28" s="10"/>
      <c r="AO28" s="8" t="s">
        <v>67</v>
      </c>
      <c r="AP28" s="36" t="n">
        <v>121</v>
      </c>
      <c r="AQ28" s="0" t="n">
        <v>9</v>
      </c>
      <c r="AR28" s="0" t="n">
        <v>16</v>
      </c>
      <c r="AS28" s="0" t="n">
        <v>2</v>
      </c>
      <c r="AT28" s="0" t="n">
        <v>7.5625</v>
      </c>
      <c r="AU28" s="0" t="n">
        <v>0.5625</v>
      </c>
      <c r="AV28" s="36" t="n">
        <v>43.75</v>
      </c>
      <c r="AW28" s="6"/>
      <c r="AX28" s="6"/>
      <c r="AZ28" s="7" t="s">
        <v>70</v>
      </c>
      <c r="BA28" s="7" t="s">
        <v>28</v>
      </c>
      <c r="BB28" s="7" t="s">
        <v>29</v>
      </c>
      <c r="BC28" s="7" t="s">
        <v>30</v>
      </c>
      <c r="BD28" s="11"/>
      <c r="BE28" s="7" t="s">
        <v>31</v>
      </c>
      <c r="BF28" s="7" t="s">
        <v>32</v>
      </c>
      <c r="BG28" s="7" t="s">
        <v>33</v>
      </c>
      <c r="BJ28" s="12" t="s">
        <v>47</v>
      </c>
      <c r="BK28" s="12" t="n">
        <v>28</v>
      </c>
      <c r="BL28" s="12" t="n">
        <v>4</v>
      </c>
      <c r="BM28" s="12" t="n">
        <v>7</v>
      </c>
      <c r="BN28" s="33"/>
      <c r="BO28" s="8" t="n">
        <f aca="false">(BK28/BM28)</f>
        <v>4</v>
      </c>
      <c r="BP28" s="8" t="n">
        <f aca="false">(BL28/BM28)</f>
        <v>0.571428571428571</v>
      </c>
      <c r="BQ28" s="8" t="n">
        <f aca="false">(100-(BP28*100))</f>
        <v>42.8571428571429</v>
      </c>
      <c r="BT28" s="1"/>
      <c r="BU28" s="10"/>
      <c r="BV28" s="10"/>
      <c r="BW28" s="10"/>
      <c r="BX28" s="33"/>
      <c r="CD28" s="1"/>
      <c r="CE28" s="10"/>
      <c r="CF28" s="10"/>
      <c r="CG28" s="10"/>
      <c r="CH28" s="10"/>
      <c r="CN28" s="12" t="s">
        <v>51</v>
      </c>
      <c r="CO28" s="12" t="n">
        <v>31</v>
      </c>
      <c r="CP28" s="12" t="n">
        <v>8</v>
      </c>
      <c r="CQ28" s="12" t="n">
        <v>8</v>
      </c>
      <c r="CR28" s="10"/>
      <c r="CS28" s="8" t="n">
        <f aca="false">(CO28/CQ28)</f>
        <v>3.875</v>
      </c>
      <c r="CT28" s="12" t="n">
        <f aca="false">(CP28/CQ28)</f>
        <v>1</v>
      </c>
      <c r="CU28" s="12" t="n">
        <f aca="false">(100-(CT28*100))</f>
        <v>0</v>
      </c>
      <c r="CV28" s="22"/>
      <c r="CW28" s="22"/>
      <c r="CX28" s="12" t="s">
        <v>56</v>
      </c>
      <c r="CY28" s="12" t="n">
        <v>22</v>
      </c>
      <c r="CZ28" s="12" t="n">
        <v>4</v>
      </c>
      <c r="DA28" s="12" t="n">
        <v>9</v>
      </c>
      <c r="DB28" s="22"/>
      <c r="DC28" s="12" t="n">
        <f aca="false">(CY28/DA28)</f>
        <v>2.44444444444444</v>
      </c>
      <c r="DD28" s="12" t="n">
        <f aca="false">(CZ28/DA28)</f>
        <v>0.444444444444444</v>
      </c>
      <c r="DE28" s="12" t="n">
        <f aca="false">(100-(DD28*100))</f>
        <v>55.5555555555556</v>
      </c>
    </row>
    <row r="29" customFormat="false" ht="12.8" hidden="false" customHeight="false" outlineLevel="0" collapsed="false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8" t="n">
        <v>4</v>
      </c>
      <c r="P29" s="8" t="n">
        <v>1</v>
      </c>
      <c r="Q29" s="8" t="n">
        <v>0</v>
      </c>
      <c r="R29" s="8" t="n">
        <v>0</v>
      </c>
      <c r="S29" s="22"/>
      <c r="T29" s="22"/>
      <c r="U29" s="22"/>
      <c r="V29" s="8" t="n">
        <v>4</v>
      </c>
      <c r="W29" s="0" t="n">
        <v>3.75</v>
      </c>
      <c r="X29" s="0" t="n">
        <v>4.46666666666667</v>
      </c>
      <c r="Y29" s="0" t="n">
        <v>3.25</v>
      </c>
      <c r="Z29" s="22"/>
      <c r="AA29" s="22"/>
      <c r="AF29" s="22"/>
      <c r="AG29" s="22"/>
      <c r="AH29" s="22"/>
      <c r="AI29" s="22"/>
      <c r="AJ29" s="22"/>
      <c r="AK29" s="22"/>
      <c r="AL29" s="22"/>
      <c r="AM29" s="22"/>
      <c r="AO29" s="8" t="s">
        <v>69</v>
      </c>
      <c r="AP29" s="35" t="n">
        <v>32</v>
      </c>
      <c r="AQ29" s="0" t="n">
        <v>5</v>
      </c>
      <c r="AR29" s="0" t="n">
        <v>9</v>
      </c>
      <c r="AS29" s="0" t="n">
        <v>0</v>
      </c>
      <c r="AT29" s="0" t="n">
        <v>3.55555555555556</v>
      </c>
      <c r="AU29" s="0" t="n">
        <v>0.555555555555556</v>
      </c>
      <c r="AV29" s="36" t="n">
        <v>44.4444444444444</v>
      </c>
      <c r="AW29" s="6"/>
      <c r="AX29" s="6"/>
      <c r="AZ29" s="8" t="s">
        <v>47</v>
      </c>
      <c r="BA29" s="8" t="n">
        <v>12</v>
      </c>
      <c r="BB29" s="8" t="n">
        <v>0</v>
      </c>
      <c r="BC29" s="8" t="n">
        <v>0</v>
      </c>
      <c r="BD29" s="34"/>
      <c r="BE29" s="8" t="s">
        <v>48</v>
      </c>
      <c r="BF29" s="8" t="s">
        <v>48</v>
      </c>
      <c r="BG29" s="8" t="s">
        <v>48</v>
      </c>
      <c r="BJ29" s="23" t="s">
        <v>55</v>
      </c>
      <c r="BK29" s="12" t="n">
        <v>28</v>
      </c>
      <c r="BL29" s="12" t="n">
        <v>4</v>
      </c>
      <c r="BM29" s="12" t="n">
        <v>7</v>
      </c>
      <c r="BN29" s="10"/>
      <c r="BO29" s="8" t="n">
        <f aca="false">(BK29/BM29)</f>
        <v>4</v>
      </c>
      <c r="BP29" s="8" t="n">
        <f aca="false">(BL29/BM29)</f>
        <v>0.571428571428571</v>
      </c>
      <c r="BQ29" s="12" t="n">
        <f aca="false">(100-(BP29*100))</f>
        <v>42.8571428571429</v>
      </c>
      <c r="BT29" s="23" t="s">
        <v>76</v>
      </c>
      <c r="BU29" s="23" t="s">
        <v>28</v>
      </c>
      <c r="BV29" s="23" t="s">
        <v>29</v>
      </c>
      <c r="BW29" s="23" t="s">
        <v>30</v>
      </c>
      <c r="BX29" s="10"/>
      <c r="BY29" s="7" t="s">
        <v>31</v>
      </c>
      <c r="BZ29" s="7" t="s">
        <v>32</v>
      </c>
      <c r="CA29" s="7" t="s">
        <v>33</v>
      </c>
      <c r="CD29" s="23" t="s">
        <v>76</v>
      </c>
      <c r="CE29" s="23" t="s">
        <v>28</v>
      </c>
      <c r="CF29" s="23" t="s">
        <v>29</v>
      </c>
      <c r="CG29" s="23" t="s">
        <v>30</v>
      </c>
      <c r="CH29" s="1"/>
      <c r="CI29" s="7" t="s">
        <v>31</v>
      </c>
      <c r="CJ29" s="7" t="s">
        <v>32</v>
      </c>
      <c r="CK29" s="7" t="s">
        <v>33</v>
      </c>
      <c r="CN29" s="12" t="s">
        <v>54</v>
      </c>
      <c r="CO29" s="12" t="n">
        <v>22</v>
      </c>
      <c r="CP29" s="12" t="n">
        <v>8</v>
      </c>
      <c r="CQ29" s="12" t="n">
        <v>8</v>
      </c>
      <c r="CR29" s="10"/>
      <c r="CS29" s="8" t="n">
        <f aca="false">(CO29/CQ29)</f>
        <v>2.75</v>
      </c>
      <c r="CT29" s="12" t="n">
        <f aca="false">(CP29/CQ29)</f>
        <v>1</v>
      </c>
      <c r="CU29" s="12" t="n">
        <f aca="false">(100-(CT29*100))</f>
        <v>0</v>
      </c>
      <c r="CV29" s="22"/>
      <c r="CW29" s="22"/>
      <c r="CX29" s="23" t="s">
        <v>55</v>
      </c>
      <c r="CY29" s="12" t="n">
        <f aca="false">SUM(CY25:CY28)</f>
        <v>67</v>
      </c>
      <c r="CZ29" s="12" t="n">
        <f aca="false">SUM(CZ25:CZ28)</f>
        <v>12</v>
      </c>
      <c r="DA29" s="12" t="n">
        <f aca="false">SUM(DA25:DA28)</f>
        <v>22</v>
      </c>
      <c r="DB29" s="10"/>
      <c r="DC29" s="12" t="n">
        <f aca="false">(CY29/DA29)</f>
        <v>3.04545454545455</v>
      </c>
      <c r="DD29" s="12" t="n">
        <f aca="false">(CZ29/DA29)</f>
        <v>0.545454545454545</v>
      </c>
      <c r="DE29" s="12" t="n">
        <f aca="false">(100-(DD29*100))</f>
        <v>45.4545454545455</v>
      </c>
    </row>
    <row r="30" customFormat="false" ht="12.8" hidden="false" customHeight="false" outlineLevel="0" collapsed="false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8" t="n">
        <v>5</v>
      </c>
      <c r="P30" s="8" t="n">
        <v>0</v>
      </c>
      <c r="Q30" s="8" t="n">
        <v>1</v>
      </c>
      <c r="R30" s="8" t="n">
        <v>0</v>
      </c>
      <c r="S30" s="22"/>
      <c r="T30" s="22"/>
      <c r="U30" s="22"/>
      <c r="V30" s="8" t="n">
        <v>5</v>
      </c>
      <c r="W30" s="0" t="n">
        <v>2</v>
      </c>
      <c r="X30" s="0" t="n">
        <v>3</v>
      </c>
      <c r="Y30" s="0" t="n">
        <v>3.25</v>
      </c>
      <c r="Z30" s="22"/>
      <c r="AA30" s="22"/>
      <c r="AF30" s="22"/>
      <c r="AG30" s="22"/>
      <c r="AH30" s="22"/>
      <c r="AI30" s="22"/>
      <c r="AJ30" s="22"/>
      <c r="AK30" s="22"/>
      <c r="AL30" s="22"/>
      <c r="AM30" s="22"/>
      <c r="AO30" s="8" t="s">
        <v>71</v>
      </c>
      <c r="AP30" s="35" t="n">
        <v>31</v>
      </c>
      <c r="AQ30" s="0" t="n">
        <v>2</v>
      </c>
      <c r="AR30" s="0" t="n">
        <v>7</v>
      </c>
      <c r="AS30" s="0" t="n">
        <v>0</v>
      </c>
      <c r="AT30" s="0" t="n">
        <v>4.42857142857143</v>
      </c>
      <c r="AU30" s="0" t="n">
        <v>0.285714285714286</v>
      </c>
      <c r="AV30" s="35" t="n">
        <v>71.4285714285714</v>
      </c>
      <c r="AW30" s="6"/>
      <c r="AX30" s="6"/>
      <c r="AZ30" s="8" t="s">
        <v>51</v>
      </c>
      <c r="BA30" s="8" t="n">
        <v>50</v>
      </c>
      <c r="BB30" s="8" t="n">
        <v>0</v>
      </c>
      <c r="BC30" s="8" t="n">
        <v>5</v>
      </c>
      <c r="BD30" s="34"/>
      <c r="BE30" s="8" t="n">
        <f aca="false">(BA30/BC30)</f>
        <v>10</v>
      </c>
      <c r="BF30" s="8" t="n">
        <f aca="false">(BB30/BC30)</f>
        <v>0</v>
      </c>
      <c r="BG30" s="8" t="n">
        <f aca="false">(100-(BF30*100))</f>
        <v>100</v>
      </c>
      <c r="BJ30" s="1"/>
      <c r="BK30" s="10"/>
      <c r="BL30" s="10"/>
      <c r="BM30" s="10"/>
      <c r="BN30" s="1"/>
      <c r="BT30" s="12" t="s">
        <v>47</v>
      </c>
      <c r="BU30" s="12" t="n">
        <v>21</v>
      </c>
      <c r="BV30" s="12" t="n">
        <v>4</v>
      </c>
      <c r="BW30" s="12" t="n">
        <v>7</v>
      </c>
      <c r="BX30" s="1"/>
      <c r="BY30" s="8" t="n">
        <f aca="false">(BU30/BW30)</f>
        <v>3</v>
      </c>
      <c r="BZ30" s="12" t="n">
        <f aca="false">(BV30/BW30)</f>
        <v>0.571428571428571</v>
      </c>
      <c r="CA30" s="12" t="n">
        <f aca="false">(100-(BZ30*100))</f>
        <v>42.8571428571429</v>
      </c>
      <c r="CD30" s="12" t="s">
        <v>47</v>
      </c>
      <c r="CE30" s="12" t="n">
        <v>15</v>
      </c>
      <c r="CF30" s="12" t="n">
        <v>2</v>
      </c>
      <c r="CG30" s="12" t="n">
        <v>4</v>
      </c>
      <c r="CH30" s="10"/>
      <c r="CI30" s="8" t="n">
        <f aca="false">(CE30/CG30)</f>
        <v>3.75</v>
      </c>
      <c r="CJ30" s="8" t="n">
        <f aca="false">(CF30/CG30)</f>
        <v>0.5</v>
      </c>
      <c r="CK30" s="8" t="n">
        <f aca="false">(100-(CJ30*100))</f>
        <v>50</v>
      </c>
      <c r="CN30" s="23" t="s">
        <v>55</v>
      </c>
      <c r="CO30" s="12" t="n">
        <f aca="false">SUM(CO27:CO29)</f>
        <v>68</v>
      </c>
      <c r="CP30" s="12" t="n">
        <f aca="false">SUM(CP28:CP29)</f>
        <v>16</v>
      </c>
      <c r="CQ30" s="12" t="n">
        <f aca="false">SUM(CQ27:CQ29)</f>
        <v>21</v>
      </c>
      <c r="CR30" s="10"/>
      <c r="CS30" s="8" t="n">
        <f aca="false">(CO30/CQ30)</f>
        <v>3.23809523809524</v>
      </c>
      <c r="CT30" s="12" t="n">
        <f aca="false">(CP30/CQ30)</f>
        <v>0.761904761904762</v>
      </c>
      <c r="CU30" s="12" t="n">
        <f aca="false">(100-(CT30*100))</f>
        <v>23.8095238095238</v>
      </c>
      <c r="CV30" s="22"/>
      <c r="CW30" s="22"/>
      <c r="CX30" s="1"/>
      <c r="CY30" s="10"/>
      <c r="CZ30" s="10"/>
      <c r="DA30" s="10"/>
      <c r="DB30" s="10"/>
      <c r="DC30" s="10"/>
      <c r="DD30" s="10"/>
      <c r="DE30" s="10"/>
    </row>
    <row r="31" customFormat="false" ht="12.8" hidden="false" customHeight="false" outlineLevel="0" collapsed="false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8" t="n">
        <v>6</v>
      </c>
      <c r="P31" s="8" t="n">
        <v>1</v>
      </c>
      <c r="Q31" s="8" t="n">
        <v>0</v>
      </c>
      <c r="R31" s="8" t="n">
        <v>1</v>
      </c>
      <c r="S31" s="10"/>
      <c r="T31" s="10"/>
      <c r="U31" s="10"/>
      <c r="V31" s="8" t="n">
        <v>6</v>
      </c>
      <c r="W31" s="0" t="n">
        <v>4.08333333333333</v>
      </c>
      <c r="X31" s="0" t="n">
        <v>3.77777777777778</v>
      </c>
      <c r="Y31" s="0" t="n">
        <v>2.47058823529412</v>
      </c>
      <c r="Z31" s="22"/>
      <c r="AA31" s="22"/>
      <c r="AF31" s="22"/>
      <c r="AG31" s="22"/>
      <c r="AH31" s="22"/>
      <c r="AI31" s="22"/>
      <c r="AJ31" s="22"/>
      <c r="AK31" s="22"/>
      <c r="AL31" s="22"/>
      <c r="AM31" s="22"/>
      <c r="AW31" s="6"/>
      <c r="AX31" s="6"/>
      <c r="AZ31" s="8" t="s">
        <v>54</v>
      </c>
      <c r="BA31" s="8" t="n">
        <v>38</v>
      </c>
      <c r="BB31" s="8" t="n">
        <v>0</v>
      </c>
      <c r="BC31" s="8" t="n">
        <v>8</v>
      </c>
      <c r="BD31" s="34"/>
      <c r="BE31" s="8" t="n">
        <f aca="false">(BA31/BC31)</f>
        <v>4.75</v>
      </c>
      <c r="BF31" s="8" t="n">
        <f aca="false">(BB31/BC31)</f>
        <v>0</v>
      </c>
      <c r="BG31" s="8" t="n">
        <f aca="false">(100-(BF31*100))</f>
        <v>100</v>
      </c>
      <c r="BJ31" s="23" t="s">
        <v>59</v>
      </c>
      <c r="BK31" s="23" t="s">
        <v>28</v>
      </c>
      <c r="BL31" s="23" t="s">
        <v>29</v>
      </c>
      <c r="BM31" s="23" t="s">
        <v>30</v>
      </c>
      <c r="BN31" s="10"/>
      <c r="BO31" s="7" t="s">
        <v>31</v>
      </c>
      <c r="BP31" s="7" t="s">
        <v>32</v>
      </c>
      <c r="BQ31" s="7" t="s">
        <v>33</v>
      </c>
      <c r="BT31" s="12" t="s">
        <v>51</v>
      </c>
      <c r="BU31" s="12" t="n">
        <v>3</v>
      </c>
      <c r="BV31" s="12" t="n">
        <v>0</v>
      </c>
      <c r="BW31" s="12" t="n">
        <v>0</v>
      </c>
      <c r="BX31" s="10"/>
      <c r="BY31" s="8" t="s">
        <v>48</v>
      </c>
      <c r="BZ31" s="8" t="s">
        <v>48</v>
      </c>
      <c r="CA31" s="8" t="s">
        <v>48</v>
      </c>
      <c r="CD31" s="12" t="s">
        <v>51</v>
      </c>
      <c r="CE31" s="12" t="n">
        <v>23</v>
      </c>
      <c r="CF31" s="12" t="n">
        <v>3</v>
      </c>
      <c r="CG31" s="12" t="n">
        <v>7</v>
      </c>
      <c r="CH31" s="10"/>
      <c r="CI31" s="8" t="n">
        <f aca="false">(CE31/CG31)</f>
        <v>3.28571428571429</v>
      </c>
      <c r="CJ31" s="8" t="n">
        <f aca="false">(CF31/CG31)</f>
        <v>0.428571428571429</v>
      </c>
      <c r="CK31" s="8" t="n">
        <f aca="false">(100-(CJ31*100))</f>
        <v>57.1428571428571</v>
      </c>
      <c r="CN31" s="1"/>
      <c r="CO31" s="10"/>
      <c r="CP31" s="10"/>
      <c r="CQ31" s="10"/>
      <c r="CR31" s="10"/>
      <c r="CS31" s="6"/>
      <c r="CT31" s="10"/>
      <c r="CU31" s="10"/>
      <c r="CV31" s="22"/>
      <c r="CW31" s="22"/>
      <c r="CX31" s="23" t="s">
        <v>59</v>
      </c>
      <c r="CY31" s="23" t="s">
        <v>28</v>
      </c>
      <c r="CZ31" s="23" t="s">
        <v>29</v>
      </c>
      <c r="DA31" s="23" t="s">
        <v>30</v>
      </c>
      <c r="DB31" s="10"/>
      <c r="DC31" s="7" t="s">
        <v>31</v>
      </c>
      <c r="DD31" s="7" t="s">
        <v>32</v>
      </c>
      <c r="DE31" s="7" t="s">
        <v>33</v>
      </c>
    </row>
    <row r="32" customFormat="false" ht="12.8" hidden="false" customHeight="false" outlineLevel="0" collapsed="false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8" t="n">
        <v>7</v>
      </c>
      <c r="P32" s="8" t="n">
        <v>1</v>
      </c>
      <c r="Q32" s="8" t="n">
        <v>2</v>
      </c>
      <c r="R32" s="8" t="n">
        <v>2</v>
      </c>
      <c r="S32" s="10"/>
      <c r="T32" s="10"/>
      <c r="U32" s="10"/>
      <c r="V32" s="8" t="n">
        <v>7</v>
      </c>
      <c r="W32" s="0" t="n">
        <v>3.22222222222222</v>
      </c>
      <c r="X32" s="0" t="n">
        <v>7.72727272727273</v>
      </c>
      <c r="Y32" s="0" t="n">
        <v>5.72222222222222</v>
      </c>
      <c r="Z32" s="22"/>
      <c r="AA32" s="22"/>
      <c r="AF32" s="22"/>
      <c r="AG32" s="22"/>
      <c r="AH32" s="22"/>
      <c r="AI32" s="22"/>
      <c r="AJ32" s="22"/>
      <c r="AK32" s="22"/>
      <c r="AL32" s="22"/>
      <c r="AM32" s="22"/>
      <c r="AO32" s="7" t="s">
        <v>78</v>
      </c>
      <c r="AW32" s="6"/>
      <c r="AX32" s="6"/>
      <c r="AZ32" s="7" t="s">
        <v>55</v>
      </c>
      <c r="BA32" s="8" t="n">
        <f aca="false">SUM(BA29:BA31)</f>
        <v>100</v>
      </c>
      <c r="BB32" s="8" t="n">
        <f aca="false">SUM(BB29:BB31)</f>
        <v>0</v>
      </c>
      <c r="BC32" s="8" t="n">
        <f aca="false">SUM(BC29:BC31)</f>
        <v>13</v>
      </c>
      <c r="BD32" s="34"/>
      <c r="BE32" s="8" t="n">
        <f aca="false">(BA32/BC32)</f>
        <v>7.69230769230769</v>
      </c>
      <c r="BF32" s="8" t="n">
        <f aca="false">(BB32/BC32)</f>
        <v>0</v>
      </c>
      <c r="BG32" s="26" t="n">
        <f aca="false">(100-(BF32*100))</f>
        <v>100</v>
      </c>
      <c r="BJ32" s="12" t="s">
        <v>47</v>
      </c>
      <c r="BK32" s="12" t="n">
        <v>31</v>
      </c>
      <c r="BL32" s="12" t="n">
        <v>2</v>
      </c>
      <c r="BM32" s="12" t="n">
        <v>7</v>
      </c>
      <c r="BN32" s="10"/>
      <c r="BO32" s="8" t="n">
        <f aca="false">(BK32/BM32)</f>
        <v>4.42857142857143</v>
      </c>
      <c r="BP32" s="8" t="n">
        <f aca="false">(BL32/BM32)</f>
        <v>0.285714285714286</v>
      </c>
      <c r="BQ32" s="8" t="n">
        <f aca="false">(100-(BP32*100))</f>
        <v>71.4285714285714</v>
      </c>
      <c r="BT32" s="12" t="s">
        <v>54</v>
      </c>
      <c r="BU32" s="12" t="n">
        <v>31</v>
      </c>
      <c r="BV32" s="12" t="n">
        <v>3</v>
      </c>
      <c r="BW32" s="12" t="n">
        <v>8</v>
      </c>
      <c r="BX32" s="10"/>
      <c r="BY32" s="8" t="n">
        <f aca="false">(BU32/BW32)</f>
        <v>3.875</v>
      </c>
      <c r="BZ32" s="12" t="n">
        <f aca="false">(BV32/BW32)</f>
        <v>0.375</v>
      </c>
      <c r="CA32" s="12" t="n">
        <f aca="false">(100-(BZ32*100))</f>
        <v>62.5</v>
      </c>
      <c r="CD32" s="12" t="s">
        <v>54</v>
      </c>
      <c r="CE32" s="12" t="n">
        <v>26</v>
      </c>
      <c r="CF32" s="12" t="n">
        <v>2</v>
      </c>
      <c r="CG32" s="12" t="n">
        <v>10</v>
      </c>
      <c r="CH32" s="10"/>
      <c r="CI32" s="8" t="n">
        <f aca="false">(CE32/CG32)</f>
        <v>2.6</v>
      </c>
      <c r="CJ32" s="8" t="n">
        <f aca="false">(CF32/CG32)</f>
        <v>0.2</v>
      </c>
      <c r="CK32" s="8" t="n">
        <f aca="false">(100-(CJ32*100))</f>
        <v>80</v>
      </c>
      <c r="CN32" s="23" t="s">
        <v>59</v>
      </c>
      <c r="CO32" s="23" t="s">
        <v>28</v>
      </c>
      <c r="CP32" s="23" t="s">
        <v>29</v>
      </c>
      <c r="CQ32" s="23" t="s">
        <v>30</v>
      </c>
      <c r="CR32" s="10"/>
      <c r="CS32" s="7" t="s">
        <v>31</v>
      </c>
      <c r="CT32" s="7" t="s">
        <v>32</v>
      </c>
      <c r="CU32" s="7" t="s">
        <v>33</v>
      </c>
      <c r="CV32" s="22"/>
      <c r="CW32" s="22"/>
      <c r="CX32" s="12" t="s">
        <v>47</v>
      </c>
      <c r="CY32" s="12" t="n">
        <v>10</v>
      </c>
      <c r="CZ32" s="12" t="n">
        <v>1</v>
      </c>
      <c r="DA32" s="12" t="n">
        <v>9</v>
      </c>
      <c r="DB32" s="1"/>
      <c r="DC32" s="12" t="n">
        <f aca="false">(CY32/DA32)</f>
        <v>1.11111111111111</v>
      </c>
      <c r="DD32" s="12" t="n">
        <f aca="false">(CZ32/DA32)</f>
        <v>0.111111111111111</v>
      </c>
      <c r="DE32" s="12" t="n">
        <f aca="false">(100-(DD32*100))</f>
        <v>88.8888888888889</v>
      </c>
    </row>
    <row r="33" customFormat="false" ht="12.8" hidden="false" customHeight="false" outlineLevel="0" collapsed="false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8" t="n">
        <v>8</v>
      </c>
      <c r="P33" s="8" t="n">
        <v>2</v>
      </c>
      <c r="Q33" s="8" t="n">
        <v>0</v>
      </c>
      <c r="R33" s="8" t="n">
        <v>0</v>
      </c>
      <c r="S33" s="22"/>
      <c r="T33" s="22"/>
      <c r="U33" s="22"/>
      <c r="V33" s="8" t="n">
        <v>8</v>
      </c>
      <c r="W33" s="0" t="n">
        <v>3.92307692307692</v>
      </c>
      <c r="X33" s="0" t="n">
        <v>3.6</v>
      </c>
      <c r="Y33" s="0" t="n">
        <v>2.5625</v>
      </c>
      <c r="Z33" s="22"/>
      <c r="AA33" s="22"/>
      <c r="AF33" s="22"/>
      <c r="AG33" s="22"/>
      <c r="AH33" s="22"/>
      <c r="AI33" s="22"/>
      <c r="AJ33" s="22"/>
      <c r="AK33" s="22"/>
      <c r="AL33" s="22"/>
      <c r="AM33" s="22"/>
      <c r="AO33" s="7" t="s">
        <v>63</v>
      </c>
      <c r="AP33" s="7" t="s">
        <v>28</v>
      </c>
      <c r="AQ33" s="7" t="s">
        <v>29</v>
      </c>
      <c r="AR33" s="7" t="s">
        <v>30</v>
      </c>
      <c r="AS33" s="11"/>
      <c r="AT33" s="7" t="s">
        <v>31</v>
      </c>
      <c r="AU33" s="7" t="s">
        <v>32</v>
      </c>
      <c r="AV33" s="7" t="s">
        <v>33</v>
      </c>
      <c r="AW33" s="6"/>
      <c r="AX33" s="6"/>
      <c r="AZ33" s="11"/>
      <c r="BA33" s="6"/>
      <c r="BB33" s="6"/>
      <c r="BC33" s="6"/>
      <c r="BD33" s="6"/>
      <c r="BE33" s="6"/>
      <c r="BJ33" s="23" t="s">
        <v>55</v>
      </c>
      <c r="BK33" s="12" t="n">
        <v>31</v>
      </c>
      <c r="BL33" s="12" t="n">
        <v>2</v>
      </c>
      <c r="BM33" s="12" t="n">
        <v>7</v>
      </c>
      <c r="BN33" s="10"/>
      <c r="BO33" s="8" t="n">
        <f aca="false">(BK33/BM33)</f>
        <v>4.42857142857143</v>
      </c>
      <c r="BP33" s="8" t="n">
        <f aca="false">(BL33/BM33)</f>
        <v>0.285714285714286</v>
      </c>
      <c r="BQ33" s="26" t="n">
        <f aca="false">(100-(BP33*100))</f>
        <v>71.4285714285714</v>
      </c>
      <c r="BT33" s="23" t="s">
        <v>55</v>
      </c>
      <c r="BU33" s="12" t="n">
        <f aca="false">SUM(BU30:BU32)</f>
        <v>55</v>
      </c>
      <c r="BV33" s="12" t="n">
        <f aca="false">SUM(BV30:BV32)</f>
        <v>7</v>
      </c>
      <c r="BW33" s="12" t="n">
        <f aca="false">SUM(BW30:BW32)</f>
        <v>15</v>
      </c>
      <c r="BX33" s="10"/>
      <c r="BY33" s="8" t="n">
        <f aca="false">(BU33/BW33)</f>
        <v>3.66666666666667</v>
      </c>
      <c r="BZ33" s="12" t="n">
        <f aca="false">(BV33/BW33)</f>
        <v>0.466666666666667</v>
      </c>
      <c r="CA33" s="12" t="n">
        <f aca="false">(100-(BZ33*100))</f>
        <v>53.3333333333333</v>
      </c>
      <c r="CD33" s="23" t="s">
        <v>55</v>
      </c>
      <c r="CE33" s="12" t="n">
        <f aca="false">SUM(CE30:CE32)</f>
        <v>64</v>
      </c>
      <c r="CF33" s="12" t="n">
        <f aca="false">SUM(CF30:CF32)</f>
        <v>7</v>
      </c>
      <c r="CG33" s="12" t="n">
        <f aca="false">SUM(CG30:CG32)</f>
        <v>21</v>
      </c>
      <c r="CH33" s="10"/>
      <c r="CI33" s="8" t="n">
        <f aca="false">(CE33/CG33)</f>
        <v>3.04761904761905</v>
      </c>
      <c r="CJ33" s="8" t="n">
        <f aca="false">(CF33/CG33)</f>
        <v>0.333333333333333</v>
      </c>
      <c r="CK33" s="8" t="n">
        <f aca="false">(100-(CJ33*100))</f>
        <v>66.6666666666667</v>
      </c>
      <c r="CN33" s="12" t="s">
        <v>47</v>
      </c>
      <c r="CO33" s="12" t="n">
        <v>26</v>
      </c>
      <c r="CP33" s="12" t="n">
        <v>8</v>
      </c>
      <c r="CQ33" s="12" t="n">
        <v>8</v>
      </c>
      <c r="CR33" s="1"/>
      <c r="CS33" s="8" t="n">
        <f aca="false">(CO33/CQ33)</f>
        <v>3.25</v>
      </c>
      <c r="CT33" s="12" t="n">
        <f aca="false">(CP33/CQ33)</f>
        <v>1</v>
      </c>
      <c r="CU33" s="12" t="n">
        <f aca="false">(100-(CT33*100))</f>
        <v>0</v>
      </c>
      <c r="CV33" s="22"/>
      <c r="CW33" s="22"/>
      <c r="CX33" s="12" t="s">
        <v>51</v>
      </c>
      <c r="CY33" s="12" t="n">
        <v>32</v>
      </c>
      <c r="CZ33" s="12" t="n">
        <v>0</v>
      </c>
      <c r="DA33" s="12" t="n">
        <v>8</v>
      </c>
      <c r="DB33" s="10"/>
      <c r="DC33" s="12" t="n">
        <f aca="false">(CY33/DA33)</f>
        <v>4</v>
      </c>
      <c r="DD33" s="12" t="n">
        <f aca="false">(CZ33/DA33)</f>
        <v>0</v>
      </c>
      <c r="DE33" s="12" t="n">
        <f aca="false">(100-(DD33*100))</f>
        <v>100</v>
      </c>
    </row>
    <row r="34" customFormat="false" ht="12.8" hidden="false" customHeight="false" outlineLevel="0" collapsed="false">
      <c r="B34" s="2" t="s">
        <v>79</v>
      </c>
      <c r="C34" s="3" t="s">
        <v>80</v>
      </c>
      <c r="D34" s="4"/>
      <c r="E34" s="4"/>
      <c r="F34" s="4"/>
      <c r="G34" s="4"/>
      <c r="H34" s="4"/>
      <c r="I34" s="4"/>
      <c r="J34" s="4"/>
      <c r="K34" s="4"/>
      <c r="L34" s="4"/>
      <c r="M34" s="5"/>
      <c r="N34" s="6"/>
      <c r="O34" s="8" t="n">
        <v>9</v>
      </c>
      <c r="P34" s="8" t="n">
        <v>2</v>
      </c>
      <c r="Q34" s="8" t="n">
        <v>1</v>
      </c>
      <c r="R34" s="8" t="n">
        <v>1</v>
      </c>
      <c r="S34" s="22"/>
      <c r="T34" s="22"/>
      <c r="U34" s="22"/>
      <c r="V34" s="8" t="n">
        <v>9</v>
      </c>
      <c r="W34" s="0" t="n">
        <v>4.25</v>
      </c>
      <c r="X34" s="0" t="n">
        <v>4.46666666666667</v>
      </c>
      <c r="Y34" s="0" t="n">
        <v>4.92857142857143</v>
      </c>
      <c r="Z34" s="22"/>
      <c r="AA34" s="22"/>
      <c r="AF34" s="22"/>
      <c r="AG34" s="22"/>
      <c r="AH34" s="22"/>
      <c r="AI34" s="22"/>
      <c r="AJ34" s="22"/>
      <c r="AK34" s="22"/>
      <c r="AL34" s="22"/>
      <c r="AM34" s="22"/>
      <c r="AO34" s="8" t="s">
        <v>64</v>
      </c>
      <c r="AP34" s="0" t="n">
        <v>50</v>
      </c>
      <c r="AQ34" s="0" t="n">
        <v>0</v>
      </c>
      <c r="AR34" s="0" t="n">
        <v>13</v>
      </c>
      <c r="AS34" s="0" t="n">
        <v>3</v>
      </c>
      <c r="AT34" s="0" t="n">
        <v>3.84615384615385</v>
      </c>
      <c r="AU34" s="0" t="n">
        <v>0</v>
      </c>
      <c r="AV34" s="0" t="n">
        <v>100</v>
      </c>
      <c r="AW34" s="6"/>
      <c r="AX34" s="6"/>
      <c r="AZ34" s="7" t="s">
        <v>76</v>
      </c>
      <c r="BA34" s="7" t="s">
        <v>28</v>
      </c>
      <c r="BB34" s="7" t="s">
        <v>29</v>
      </c>
      <c r="BC34" s="7" t="s">
        <v>30</v>
      </c>
      <c r="BD34" s="11"/>
      <c r="BE34" s="7" t="s">
        <v>31</v>
      </c>
      <c r="BF34" s="7" t="s">
        <v>32</v>
      </c>
      <c r="BG34" s="7" t="s">
        <v>33</v>
      </c>
      <c r="BJ34" s="6"/>
      <c r="BK34" s="6"/>
      <c r="BL34" s="6"/>
      <c r="BM34" s="6"/>
      <c r="BN34" s="6"/>
      <c r="BO34" s="6"/>
      <c r="BP34" s="6"/>
      <c r="BQ34" s="10"/>
      <c r="BT34" s="1"/>
      <c r="BU34" s="10"/>
      <c r="BV34" s="10"/>
      <c r="BW34" s="10"/>
      <c r="BX34" s="10"/>
      <c r="CD34" s="1"/>
      <c r="CE34" s="10"/>
      <c r="CF34" s="10"/>
      <c r="CG34" s="10"/>
      <c r="CH34" s="10"/>
      <c r="CN34" s="23" t="s">
        <v>55</v>
      </c>
      <c r="CO34" s="12" t="n">
        <v>26</v>
      </c>
      <c r="CP34" s="12" t="n">
        <v>8</v>
      </c>
      <c r="CQ34" s="12" t="n">
        <v>8</v>
      </c>
      <c r="CR34" s="10"/>
      <c r="CS34" s="8" t="n">
        <f aca="false">(CO34/CQ34)</f>
        <v>3.25</v>
      </c>
      <c r="CT34" s="12" t="n">
        <f aca="false">(CP34/CQ34)</f>
        <v>1</v>
      </c>
      <c r="CU34" s="12" t="n">
        <f aca="false">(100-(CT34*100))</f>
        <v>0</v>
      </c>
      <c r="CV34" s="22"/>
      <c r="CW34" s="22"/>
      <c r="CX34" s="23" t="s">
        <v>55</v>
      </c>
      <c r="CY34" s="12" t="n">
        <f aca="false">SUM(CY32:CY33)</f>
        <v>42</v>
      </c>
      <c r="CZ34" s="12" t="n">
        <f aca="false">SUM(CZ32:CZ33)</f>
        <v>1</v>
      </c>
      <c r="DA34" s="12" t="n">
        <f aca="false">SUM(DA32:DA33)</f>
        <v>17</v>
      </c>
      <c r="DB34" s="10"/>
      <c r="DC34" s="12" t="n">
        <f aca="false">(CY34/DA34)</f>
        <v>2.47058823529412</v>
      </c>
      <c r="DD34" s="12" t="n">
        <f aca="false">(CZ34/DA34)</f>
        <v>0.0588235294117647</v>
      </c>
      <c r="DE34" s="26" t="n">
        <f aca="false">(100-(DD34*100))</f>
        <v>94.1176470588235</v>
      </c>
    </row>
    <row r="35" customFormat="false" ht="12.8" hidden="false" customHeight="false" outlineLevel="0" collapsed="false"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5"/>
      <c r="N35" s="6"/>
      <c r="O35" s="8" t="n">
        <v>10</v>
      </c>
      <c r="P35" s="8" t="n">
        <v>0</v>
      </c>
      <c r="Q35" s="8" t="n">
        <v>1</v>
      </c>
      <c r="R35" s="8" t="n">
        <v>2</v>
      </c>
      <c r="S35" s="22"/>
      <c r="T35" s="22"/>
      <c r="U35" s="22"/>
      <c r="V35" s="8" t="n">
        <v>10</v>
      </c>
      <c r="W35" s="0" t="n">
        <v>2.77777777777778</v>
      </c>
      <c r="X35" s="0" t="n">
        <v>3.64285714285714</v>
      </c>
      <c r="Y35" s="0" t="n">
        <v>6.25</v>
      </c>
      <c r="Z35" s="22"/>
      <c r="AA35" s="22"/>
      <c r="AF35" s="22"/>
      <c r="AG35" s="22"/>
      <c r="AH35" s="22"/>
      <c r="AI35" s="22"/>
      <c r="AJ35" s="22"/>
      <c r="AK35" s="22"/>
      <c r="AL35" s="22"/>
      <c r="AM35" s="22"/>
      <c r="AO35" s="8" t="s">
        <v>65</v>
      </c>
      <c r="AP35" s="0" t="n">
        <v>68</v>
      </c>
      <c r="AQ35" s="0" t="n">
        <v>6</v>
      </c>
      <c r="AR35" s="0" t="n">
        <v>14</v>
      </c>
      <c r="AS35" s="0" t="n">
        <v>3</v>
      </c>
      <c r="AT35" s="0" t="n">
        <v>4.85714285714286</v>
      </c>
      <c r="AU35" s="0" t="n">
        <v>0.428571428571429</v>
      </c>
      <c r="AV35" s="0" t="n">
        <v>57.1428571428571</v>
      </c>
      <c r="AW35" s="6"/>
      <c r="AX35" s="6"/>
      <c r="AZ35" s="8" t="s">
        <v>47</v>
      </c>
      <c r="BA35" s="8" t="n">
        <v>11</v>
      </c>
      <c r="BB35" s="8" t="n">
        <v>1</v>
      </c>
      <c r="BC35" s="8" t="n">
        <v>4</v>
      </c>
      <c r="BD35" s="6"/>
      <c r="BE35" s="8" t="n">
        <f aca="false">(BA35/BC35)</f>
        <v>2.75</v>
      </c>
      <c r="BF35" s="8" t="n">
        <f aca="false">(BB35/BC35)</f>
        <v>0.25</v>
      </c>
      <c r="BG35" s="8" t="n">
        <f aca="false">(100-(BF35*100))</f>
        <v>75</v>
      </c>
      <c r="BJ35" s="7" t="s">
        <v>72</v>
      </c>
      <c r="BT35" s="23" t="s">
        <v>59</v>
      </c>
      <c r="BU35" s="23" t="s">
        <v>28</v>
      </c>
      <c r="BV35" s="23" t="s">
        <v>29</v>
      </c>
      <c r="BW35" s="23" t="s">
        <v>30</v>
      </c>
      <c r="BX35" s="10"/>
      <c r="BY35" s="7" t="s">
        <v>31</v>
      </c>
      <c r="BZ35" s="7" t="s">
        <v>32</v>
      </c>
      <c r="CA35" s="7" t="s">
        <v>33</v>
      </c>
      <c r="CD35" s="23" t="s">
        <v>59</v>
      </c>
      <c r="CE35" s="23" t="s">
        <v>28</v>
      </c>
      <c r="CF35" s="23" t="s">
        <v>29</v>
      </c>
      <c r="CG35" s="23" t="s">
        <v>30</v>
      </c>
      <c r="CH35" s="1"/>
      <c r="CI35" s="7" t="s">
        <v>31</v>
      </c>
      <c r="CJ35" s="7" t="s">
        <v>32</v>
      </c>
      <c r="CK35" s="7" t="s">
        <v>33</v>
      </c>
    </row>
    <row r="36" customFormat="false" ht="12.8" hidden="false" customHeight="false" outlineLevel="0" collapsed="false"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5"/>
      <c r="N36" s="6"/>
      <c r="O36" s="6"/>
      <c r="P36" s="6" t="n">
        <f aca="false">SUM(P26:P35)</f>
        <v>9</v>
      </c>
      <c r="Q36" s="6" t="n">
        <f aca="false">SUM(Q26:Q35)</f>
        <v>8</v>
      </c>
      <c r="R36" s="6" t="n">
        <f aca="false">SUM(R26:R35)</f>
        <v>10</v>
      </c>
      <c r="Z36" s="22"/>
      <c r="AA36" s="22"/>
      <c r="AF36" s="22"/>
      <c r="AG36" s="22"/>
      <c r="AH36" s="22"/>
      <c r="AI36" s="22"/>
      <c r="AJ36" s="22"/>
      <c r="AK36" s="22"/>
      <c r="AL36" s="22"/>
      <c r="AM36" s="22"/>
      <c r="AO36" s="8" t="s">
        <v>66</v>
      </c>
      <c r="AP36" s="0" t="n">
        <v>55</v>
      </c>
      <c r="AQ36" s="0" t="n">
        <v>7</v>
      </c>
      <c r="AR36" s="0" t="n">
        <v>15</v>
      </c>
      <c r="AS36" s="0" t="n">
        <v>2</v>
      </c>
      <c r="AT36" s="0" t="n">
        <v>3.66666666666667</v>
      </c>
      <c r="AU36" s="0" t="n">
        <v>0.466666666666667</v>
      </c>
      <c r="AV36" s="0" t="n">
        <v>53.3333333333333</v>
      </c>
      <c r="AW36" s="6"/>
      <c r="AX36" s="6"/>
      <c r="AZ36" s="8" t="s">
        <v>51</v>
      </c>
      <c r="BA36" s="8" t="n">
        <v>54</v>
      </c>
      <c r="BB36" s="8" t="n">
        <v>3</v>
      </c>
      <c r="BC36" s="8" t="n">
        <v>8</v>
      </c>
      <c r="BD36" s="6"/>
      <c r="BE36" s="8" t="n">
        <f aca="false">(BA36/BC36)</f>
        <v>6.75</v>
      </c>
      <c r="BF36" s="8" t="n">
        <f aca="false">(BB36/BC36)</f>
        <v>0.375</v>
      </c>
      <c r="BG36" s="8" t="n">
        <f aca="false">(100-(BF36*100))</f>
        <v>62.5</v>
      </c>
      <c r="BJ36" s="7" t="s">
        <v>63</v>
      </c>
      <c r="BK36" s="7" t="s">
        <v>28</v>
      </c>
      <c r="BL36" s="7" t="s">
        <v>29</v>
      </c>
      <c r="BM36" s="7" t="s">
        <v>30</v>
      </c>
      <c r="BN36" s="11"/>
      <c r="BO36" s="7" t="s">
        <v>31</v>
      </c>
      <c r="BP36" s="7" t="s">
        <v>32</v>
      </c>
      <c r="BQ36" s="7" t="s">
        <v>33</v>
      </c>
      <c r="BT36" s="12" t="s">
        <v>47</v>
      </c>
      <c r="BU36" s="12" t="n">
        <v>35</v>
      </c>
      <c r="BV36" s="12" t="n">
        <v>0</v>
      </c>
      <c r="BW36" s="12" t="n">
        <v>7</v>
      </c>
      <c r="BX36" s="1"/>
      <c r="BY36" s="8" t="n">
        <f aca="false">(BU36/BW36)</f>
        <v>5</v>
      </c>
      <c r="BZ36" s="12" t="n">
        <f aca="false">(BV36/BW36)</f>
        <v>0</v>
      </c>
      <c r="CA36" s="12" t="n">
        <f aca="false">(100-(BZ36*100))</f>
        <v>100</v>
      </c>
      <c r="CD36" s="12" t="s">
        <v>47</v>
      </c>
      <c r="CE36" s="12" t="n">
        <v>26</v>
      </c>
      <c r="CF36" s="12" t="n">
        <v>0</v>
      </c>
      <c r="CG36" s="12" t="n">
        <v>8</v>
      </c>
      <c r="CH36" s="10"/>
      <c r="CI36" s="8" t="n">
        <f aca="false">(CE36/CG36)</f>
        <v>3.25</v>
      </c>
      <c r="CJ36" s="8" t="n">
        <f aca="false">(CF36/CG36)</f>
        <v>0</v>
      </c>
      <c r="CK36" s="8" t="n">
        <f aca="false">(100-(CJ36*100))</f>
        <v>100</v>
      </c>
    </row>
    <row r="37" customFormat="false" ht="12.8" hidden="false" customHeight="false" outlineLevel="0" collapsed="false"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5"/>
      <c r="N37" s="6"/>
      <c r="O37" s="6" t="s">
        <v>81</v>
      </c>
      <c r="P37" s="0" t="n">
        <f aca="false">SUM(P26:P35)/10</f>
        <v>0.9</v>
      </c>
      <c r="Q37" s="6" t="n">
        <f aca="false">SUM(Q26:Q35)/10</f>
        <v>0.8</v>
      </c>
      <c r="R37" s="6" t="n">
        <f aca="false">SUM(R26:R35)/10</f>
        <v>1</v>
      </c>
      <c r="V37" s="0" t="s">
        <v>82</v>
      </c>
      <c r="W37" s="0" t="n">
        <f aca="false">SUM(W26:W35)/10</f>
        <v>3.60689102564103</v>
      </c>
      <c r="X37" s="0" t="n">
        <f aca="false">SUM(X26:X35)/10</f>
        <v>4.5698334998335</v>
      </c>
      <c r="Y37" s="0" t="n">
        <f aca="false">SUM(Y26:Y35)/10</f>
        <v>4.51330415499533</v>
      </c>
      <c r="Z37" s="22"/>
      <c r="AA37" s="22"/>
      <c r="AF37" s="22"/>
      <c r="AG37" s="22"/>
      <c r="AH37" s="22"/>
      <c r="AI37" s="22"/>
      <c r="AJ37" s="22"/>
      <c r="AK37" s="22"/>
      <c r="AL37" s="22"/>
      <c r="AM37" s="22"/>
      <c r="AO37" s="8" t="s">
        <v>67</v>
      </c>
      <c r="AP37" s="35" t="n">
        <v>16</v>
      </c>
      <c r="AQ37" s="0" t="n">
        <v>0</v>
      </c>
      <c r="AR37" s="0" t="n">
        <v>8</v>
      </c>
      <c r="AS37" s="0" t="n">
        <v>0</v>
      </c>
      <c r="AT37" s="0" t="n">
        <v>2</v>
      </c>
      <c r="AU37" s="0" t="n">
        <v>0</v>
      </c>
      <c r="AV37" s="35" t="n">
        <v>100</v>
      </c>
      <c r="AW37" s="6"/>
      <c r="AX37" s="6"/>
      <c r="AZ37" s="8" t="s">
        <v>54</v>
      </c>
      <c r="BA37" s="8" t="n">
        <v>32</v>
      </c>
      <c r="BB37" s="8" t="n">
        <v>1</v>
      </c>
      <c r="BC37" s="8" t="n">
        <v>8</v>
      </c>
      <c r="BD37" s="6"/>
      <c r="BE37" s="8" t="n">
        <f aca="false">(BA37/BC37)</f>
        <v>4</v>
      </c>
      <c r="BF37" s="8" t="n">
        <f aca="false">(BB37/BC37)</f>
        <v>0.125</v>
      </c>
      <c r="BG37" s="8" t="n">
        <f aca="false">(100-(BF37*100))</f>
        <v>87.5</v>
      </c>
      <c r="BJ37" s="8" t="s">
        <v>64</v>
      </c>
      <c r="BK37" s="0" t="n">
        <v>109</v>
      </c>
      <c r="BL37" s="0" t="n">
        <v>5</v>
      </c>
      <c r="BM37" s="0" t="n">
        <v>12</v>
      </c>
      <c r="BO37" s="0" t="n">
        <v>9.08333333333333</v>
      </c>
      <c r="BP37" s="0" t="n">
        <v>0.416666666666667</v>
      </c>
      <c r="BQ37" s="0" t="n">
        <v>58.3333333333333</v>
      </c>
      <c r="BT37" s="12" t="s">
        <v>51</v>
      </c>
      <c r="BU37" s="12" t="n">
        <v>37</v>
      </c>
      <c r="BV37" s="12" t="n">
        <v>1</v>
      </c>
      <c r="BW37" s="12" t="n">
        <v>8</v>
      </c>
      <c r="BX37" s="10"/>
      <c r="BY37" s="8" t="n">
        <f aca="false">(BU37/BW37)</f>
        <v>4.625</v>
      </c>
      <c r="BZ37" s="12" t="n">
        <f aca="false">(BV37/BW37)</f>
        <v>0.125</v>
      </c>
      <c r="CA37" s="12" t="n">
        <f aca="false">(100-(BZ37*100))</f>
        <v>87.5</v>
      </c>
      <c r="CD37" s="23" t="s">
        <v>55</v>
      </c>
      <c r="CE37" s="12" t="n">
        <v>26</v>
      </c>
      <c r="CF37" s="12" t="n">
        <v>0</v>
      </c>
      <c r="CG37" s="12" t="n">
        <v>8</v>
      </c>
      <c r="CH37" s="10"/>
      <c r="CI37" s="26" t="n">
        <f aca="false">(CE37/CG37)</f>
        <v>3.25</v>
      </c>
      <c r="CJ37" s="8" t="n">
        <f aca="false">(CF37/CG37)</f>
        <v>0</v>
      </c>
      <c r="CK37" s="26" t="n">
        <f aca="false">(100-(CJ37*100))</f>
        <v>100</v>
      </c>
    </row>
    <row r="38" customFormat="false" ht="12.8" hidden="false" customHeight="false" outlineLevel="0" collapsed="false"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5"/>
      <c r="N38" s="6"/>
      <c r="O38" s="6"/>
      <c r="P38" s="6"/>
      <c r="Q38" s="6"/>
      <c r="R38" s="6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O38" s="8" t="s">
        <v>69</v>
      </c>
      <c r="AP38" s="0" t="n">
        <v>49</v>
      </c>
      <c r="AQ38" s="0" t="n">
        <v>9</v>
      </c>
      <c r="AR38" s="0" t="n">
        <v>13</v>
      </c>
      <c r="AS38" s="0" t="n">
        <v>1</v>
      </c>
      <c r="AT38" s="0" t="n">
        <v>3.76923076923077</v>
      </c>
      <c r="AU38" s="0" t="n">
        <v>0.692307692307692</v>
      </c>
      <c r="AV38" s="36" t="n">
        <v>30.7692307692308</v>
      </c>
      <c r="AW38" s="6"/>
      <c r="AX38" s="6"/>
      <c r="AY38" s="28"/>
      <c r="AZ38" s="23" t="s">
        <v>55</v>
      </c>
      <c r="BA38" s="12" t="n">
        <f aca="false">SUM(BA35:BA37)</f>
        <v>97</v>
      </c>
      <c r="BB38" s="12" t="n">
        <f aca="false">SUM(BB35:BB37)</f>
        <v>5</v>
      </c>
      <c r="BC38" s="12" t="n">
        <f aca="false">SUM(BC35:BC37)</f>
        <v>20</v>
      </c>
      <c r="BD38" s="10"/>
      <c r="BE38" s="12" t="n">
        <f aca="false">(BA38/BC38)</f>
        <v>4.85</v>
      </c>
      <c r="BF38" s="8" t="n">
        <f aca="false">(BB38/BC38)</f>
        <v>0.25</v>
      </c>
      <c r="BG38" s="8" t="n">
        <f aca="false">(100-(BF38*100))</f>
        <v>75</v>
      </c>
      <c r="BJ38" s="8" t="s">
        <v>65</v>
      </c>
      <c r="BK38" s="0" t="n">
        <v>64</v>
      </c>
      <c r="BL38" s="0" t="n">
        <v>0</v>
      </c>
      <c r="BM38" s="0" t="n">
        <v>8</v>
      </c>
      <c r="BO38" s="0" t="n">
        <v>8</v>
      </c>
      <c r="BP38" s="0" t="n">
        <v>0</v>
      </c>
      <c r="BQ38" s="0" t="n">
        <v>100</v>
      </c>
      <c r="BT38" s="23" t="s">
        <v>55</v>
      </c>
      <c r="BU38" s="12" t="n">
        <f aca="false">SUM(BU36:BU37)</f>
        <v>72</v>
      </c>
      <c r="BV38" s="12" t="n">
        <f aca="false">SUM(BV36:BV37)</f>
        <v>1</v>
      </c>
      <c r="BW38" s="12" t="n">
        <f aca="false">SUM(BW36:BW37)</f>
        <v>15</v>
      </c>
      <c r="BX38" s="10"/>
      <c r="BY38" s="8" t="n">
        <f aca="false">(BU38/BW38)</f>
        <v>4.8</v>
      </c>
      <c r="BZ38" s="12" t="n">
        <f aca="false">(BV38/BW38)</f>
        <v>0.0666666666666667</v>
      </c>
      <c r="CA38" s="26" t="n">
        <f aca="false">(100-(BZ38*100))</f>
        <v>93.3333333333333</v>
      </c>
      <c r="CD38" s="10"/>
      <c r="CE38" s="10"/>
      <c r="CF38" s="10"/>
      <c r="CG38" s="10"/>
      <c r="CH38" s="10"/>
      <c r="CI38" s="10"/>
    </row>
    <row r="39" customFormat="false" ht="12.8" hidden="false" customHeight="false" outlineLevel="0" collapsed="false"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5"/>
      <c r="N39" s="6"/>
      <c r="O39" s="6"/>
      <c r="P39" s="6"/>
      <c r="Q39" s="6"/>
      <c r="R39" s="6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O39" s="8" t="s">
        <v>71</v>
      </c>
      <c r="AP39" s="36" t="n">
        <v>72</v>
      </c>
      <c r="AQ39" s="0" t="n">
        <v>1</v>
      </c>
      <c r="AR39" s="0" t="n">
        <v>15</v>
      </c>
      <c r="AS39" s="0" t="n">
        <v>1</v>
      </c>
      <c r="AT39" s="0" t="n">
        <v>4.8</v>
      </c>
      <c r="AU39" s="0" t="n">
        <v>0.0666666666666667</v>
      </c>
      <c r="AV39" s="35" t="n">
        <v>93.3333333333333</v>
      </c>
      <c r="AW39" s="6"/>
      <c r="AX39" s="6"/>
      <c r="AY39" s="28"/>
      <c r="AZ39" s="1"/>
      <c r="BA39" s="10"/>
      <c r="BB39" s="10"/>
      <c r="BC39" s="10"/>
      <c r="BD39" s="10"/>
      <c r="BE39" s="10"/>
      <c r="BJ39" s="8" t="s">
        <v>66</v>
      </c>
      <c r="BK39" s="0" t="n">
        <v>28</v>
      </c>
      <c r="BL39" s="0" t="n">
        <v>4</v>
      </c>
      <c r="BM39" s="0" t="n">
        <v>7</v>
      </c>
      <c r="BO39" s="0" t="n">
        <v>4</v>
      </c>
      <c r="BP39" s="0" t="n">
        <v>0.571428571428571</v>
      </c>
      <c r="BQ39" s="0" t="n">
        <v>42.8571428571429</v>
      </c>
      <c r="BX39" s="10"/>
      <c r="BY39" s="10"/>
      <c r="BZ39" s="10"/>
      <c r="CA39" s="10"/>
      <c r="CX39" s="7" t="s">
        <v>83</v>
      </c>
    </row>
    <row r="40" customFormat="false" ht="12.8" hidden="false" customHeight="false" outlineLevel="0" collapsed="false">
      <c r="B40" s="7" t="s">
        <v>3</v>
      </c>
      <c r="C40" s="8" t="s">
        <v>4</v>
      </c>
      <c r="D40" s="8" t="s">
        <v>5</v>
      </c>
      <c r="E40" s="8" t="s">
        <v>6</v>
      </c>
      <c r="F40" s="8" t="s">
        <v>7</v>
      </c>
      <c r="G40" s="8" t="s">
        <v>8</v>
      </c>
      <c r="H40" s="8" t="s">
        <v>9</v>
      </c>
      <c r="I40" s="8" t="s">
        <v>10</v>
      </c>
      <c r="J40" s="8" t="s">
        <v>11</v>
      </c>
      <c r="K40" s="8" t="s">
        <v>12</v>
      </c>
      <c r="L40" s="8" t="s">
        <v>13</v>
      </c>
      <c r="M40" s="8" t="s">
        <v>14</v>
      </c>
      <c r="N40" s="6"/>
      <c r="O40" s="6"/>
      <c r="P40" s="6"/>
      <c r="Q40" s="6"/>
      <c r="R40" s="6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W40" s="6"/>
      <c r="AX40" s="6"/>
      <c r="AZ40" s="7" t="s">
        <v>59</v>
      </c>
      <c r="BA40" s="7" t="s">
        <v>28</v>
      </c>
      <c r="BB40" s="7" t="s">
        <v>29</v>
      </c>
      <c r="BC40" s="7" t="s">
        <v>30</v>
      </c>
      <c r="BD40" s="11"/>
      <c r="BE40" s="7" t="s">
        <v>31</v>
      </c>
      <c r="BF40" s="7" t="s">
        <v>32</v>
      </c>
      <c r="BG40" s="7" t="s">
        <v>33</v>
      </c>
      <c r="BJ40" s="8" t="s">
        <v>67</v>
      </c>
      <c r="BK40" s="0" t="n">
        <v>121</v>
      </c>
      <c r="BL40" s="0" t="n">
        <v>9</v>
      </c>
      <c r="BM40" s="0" t="n">
        <v>16</v>
      </c>
      <c r="BO40" s="0" t="n">
        <v>7.5625</v>
      </c>
      <c r="BP40" s="0" t="n">
        <v>0.5625</v>
      </c>
      <c r="BQ40" s="0" t="n">
        <v>43.75</v>
      </c>
      <c r="BX40" s="10"/>
      <c r="BY40" s="10"/>
      <c r="BZ40" s="10"/>
      <c r="CA40" s="10"/>
      <c r="CN40" s="7" t="s">
        <v>84</v>
      </c>
      <c r="CX40" s="7" t="s">
        <v>63</v>
      </c>
      <c r="CY40" s="7" t="s">
        <v>28</v>
      </c>
      <c r="CZ40" s="7" t="s">
        <v>29</v>
      </c>
      <c r="DA40" s="7" t="s">
        <v>30</v>
      </c>
      <c r="DB40" s="11"/>
      <c r="DC40" s="7" t="s">
        <v>31</v>
      </c>
      <c r="DD40" s="7" t="s">
        <v>32</v>
      </c>
      <c r="DE40" s="7" t="s">
        <v>33</v>
      </c>
    </row>
    <row r="41" customFormat="false" ht="12.8" hidden="false" customHeight="false" outlineLevel="0" collapsed="false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6"/>
      <c r="O41" s="6"/>
      <c r="P41" s="6"/>
      <c r="Q41" s="6"/>
      <c r="R41" s="6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O41" s="7" t="s">
        <v>85</v>
      </c>
      <c r="AW41" s="6"/>
      <c r="AX41" s="6"/>
      <c r="AZ41" s="8" t="s">
        <v>47</v>
      </c>
      <c r="BA41" s="8" t="n">
        <v>69</v>
      </c>
      <c r="BB41" s="8" t="n">
        <v>2</v>
      </c>
      <c r="BC41" s="8" t="n">
        <v>9</v>
      </c>
      <c r="BD41" s="6"/>
      <c r="BE41" s="8" t="n">
        <f aca="false">(BA41/BC41)</f>
        <v>7.66666666666667</v>
      </c>
      <c r="BF41" s="8" t="n">
        <f aca="false">(BB41/BC41)</f>
        <v>0.222222222222222</v>
      </c>
      <c r="BG41" s="8" t="n">
        <f aca="false">(100-(BF41*100))</f>
        <v>77.7777777777778</v>
      </c>
      <c r="BJ41" s="8" t="s">
        <v>69</v>
      </c>
      <c r="BK41" s="0" t="n">
        <v>32</v>
      </c>
      <c r="BL41" s="0" t="n">
        <v>5</v>
      </c>
      <c r="BM41" s="0" t="n">
        <v>9</v>
      </c>
      <c r="BO41" s="0" t="n">
        <v>3.55555555555556</v>
      </c>
      <c r="BP41" s="0" t="n">
        <v>0.555555555555556</v>
      </c>
      <c r="BQ41" s="0" t="n">
        <v>44.4444444444444</v>
      </c>
      <c r="BT41" s="7" t="s">
        <v>78</v>
      </c>
      <c r="CD41" s="7" t="s">
        <v>85</v>
      </c>
      <c r="CN41" s="7" t="s">
        <v>63</v>
      </c>
      <c r="CO41" s="7" t="s">
        <v>28</v>
      </c>
      <c r="CP41" s="7" t="s">
        <v>29</v>
      </c>
      <c r="CQ41" s="7" t="s">
        <v>30</v>
      </c>
      <c r="CR41" s="11"/>
      <c r="CS41" s="7" t="s">
        <v>31</v>
      </c>
      <c r="CT41" s="7" t="s">
        <v>32</v>
      </c>
      <c r="CU41" s="7" t="s">
        <v>33</v>
      </c>
      <c r="CX41" s="8" t="s">
        <v>64</v>
      </c>
      <c r="CY41" s="0" t="n">
        <v>39</v>
      </c>
      <c r="CZ41" s="0" t="n">
        <v>6</v>
      </c>
      <c r="DA41" s="0" t="n">
        <v>11</v>
      </c>
      <c r="DC41" s="0" t="n">
        <v>3.54545454545455</v>
      </c>
      <c r="DD41" s="0" t="n">
        <v>0.545454545454545</v>
      </c>
      <c r="DE41" s="0" t="n">
        <v>45.4545454545455</v>
      </c>
    </row>
    <row r="42" customFormat="false" ht="12.8" hidden="false" customHeight="false" outlineLevel="0" collapsed="false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6"/>
      <c r="O42" s="6"/>
      <c r="P42" s="11" t="s">
        <v>14</v>
      </c>
      <c r="Q42" s="6"/>
      <c r="R42" s="6"/>
      <c r="V42" s="6"/>
      <c r="W42" s="11" t="s">
        <v>29</v>
      </c>
      <c r="X42" s="6"/>
      <c r="Y42" s="6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O42" s="7" t="s">
        <v>63</v>
      </c>
      <c r="AP42" s="7" t="s">
        <v>28</v>
      </c>
      <c r="AQ42" s="7" t="s">
        <v>29</v>
      </c>
      <c r="AR42" s="7" t="s">
        <v>30</v>
      </c>
      <c r="AS42" s="11"/>
      <c r="AT42" s="7" t="s">
        <v>31</v>
      </c>
      <c r="AU42" s="7" t="s">
        <v>32</v>
      </c>
      <c r="AV42" s="7" t="s">
        <v>33</v>
      </c>
      <c r="AW42" s="6"/>
      <c r="AX42" s="6"/>
      <c r="AZ42" s="8" t="s">
        <v>51</v>
      </c>
      <c r="BA42" s="8" t="n">
        <v>3</v>
      </c>
      <c r="BB42" s="8" t="n">
        <v>0</v>
      </c>
      <c r="BC42" s="8" t="n">
        <v>0</v>
      </c>
      <c r="BD42" s="6"/>
      <c r="BE42" s="8" t="n">
        <v>0</v>
      </c>
      <c r="BF42" s="8" t="s">
        <v>48</v>
      </c>
      <c r="BG42" s="8" t="s">
        <v>48</v>
      </c>
      <c r="BJ42" s="8" t="s">
        <v>71</v>
      </c>
      <c r="BK42" s="0" t="n">
        <v>31</v>
      </c>
      <c r="BL42" s="0" t="n">
        <v>2</v>
      </c>
      <c r="BM42" s="0" t="n">
        <v>7</v>
      </c>
      <c r="BO42" s="0" t="n">
        <v>4.42857142857143</v>
      </c>
      <c r="BP42" s="0" t="n">
        <v>0.285714285714286</v>
      </c>
      <c r="BQ42" s="0" t="n">
        <v>71.4285714285714</v>
      </c>
      <c r="BT42" s="7" t="s">
        <v>63</v>
      </c>
      <c r="BU42" s="7" t="s">
        <v>28</v>
      </c>
      <c r="BV42" s="7" t="s">
        <v>29</v>
      </c>
      <c r="BW42" s="7" t="s">
        <v>30</v>
      </c>
      <c r="BX42" s="11"/>
      <c r="BY42" s="7" t="s">
        <v>31</v>
      </c>
      <c r="BZ42" s="7" t="s">
        <v>32</v>
      </c>
      <c r="CA42" s="7" t="s">
        <v>33</v>
      </c>
      <c r="CD42" s="7" t="s">
        <v>63</v>
      </c>
      <c r="CE42" s="7" t="s">
        <v>28</v>
      </c>
      <c r="CF42" s="7" t="s">
        <v>29</v>
      </c>
      <c r="CG42" s="7" t="s">
        <v>30</v>
      </c>
      <c r="CH42" s="11"/>
      <c r="CI42" s="7" t="s">
        <v>31</v>
      </c>
      <c r="CJ42" s="7" t="s">
        <v>32</v>
      </c>
      <c r="CK42" s="7" t="s">
        <v>33</v>
      </c>
      <c r="CN42" s="8" t="s">
        <v>64</v>
      </c>
      <c r="CO42" s="0" t="n">
        <v>40</v>
      </c>
      <c r="CP42" s="0" t="n">
        <v>0</v>
      </c>
      <c r="CQ42" s="0" t="n">
        <v>12</v>
      </c>
      <c r="CS42" s="0" t="n">
        <v>3.33333333333333</v>
      </c>
      <c r="CT42" s="0" t="n">
        <v>0</v>
      </c>
      <c r="CU42" s="0" t="n">
        <v>100</v>
      </c>
      <c r="CX42" s="8" t="s">
        <v>65</v>
      </c>
      <c r="CY42" s="0" t="n">
        <v>46</v>
      </c>
      <c r="CZ42" s="0" t="n">
        <v>8</v>
      </c>
      <c r="DA42" s="0" t="n">
        <v>12</v>
      </c>
      <c r="DC42" s="0" t="n">
        <v>3.83333333333333</v>
      </c>
      <c r="DD42" s="0" t="n">
        <v>0.666666666666667</v>
      </c>
      <c r="DE42" s="0" t="n">
        <v>33.3333333333333</v>
      </c>
    </row>
    <row r="43" customFormat="false" ht="12.8" hidden="false" customHeight="false" outlineLevel="0" collapsed="false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6"/>
      <c r="P43" s="24" t="s">
        <v>40</v>
      </c>
      <c r="Q43" s="24" t="s">
        <v>41</v>
      </c>
      <c r="R43" s="24" t="s">
        <v>42</v>
      </c>
      <c r="S43" s="6"/>
      <c r="T43" s="6"/>
      <c r="U43" s="6"/>
      <c r="W43" s="24" t="s">
        <v>40</v>
      </c>
      <c r="X43" s="24" t="s">
        <v>41</v>
      </c>
      <c r="Y43" s="24" t="s">
        <v>42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8" t="s">
        <v>64</v>
      </c>
      <c r="AP43" s="0" t="n">
        <v>83</v>
      </c>
      <c r="AQ43" s="0" t="n">
        <v>8</v>
      </c>
      <c r="AR43" s="0" t="n">
        <v>22</v>
      </c>
      <c r="AS43" s="0" t="n">
        <v>4</v>
      </c>
      <c r="AT43" s="0" t="n">
        <v>3.77272727272727</v>
      </c>
      <c r="AU43" s="0" t="n">
        <v>0.363636363636364</v>
      </c>
      <c r="AV43" s="0" t="n">
        <v>63.6363636363636</v>
      </c>
      <c r="AW43" s="6"/>
      <c r="AX43" s="6"/>
      <c r="AZ43" s="8" t="s">
        <v>54</v>
      </c>
      <c r="BA43" s="8" t="n">
        <v>9</v>
      </c>
      <c r="BB43" s="8" t="n">
        <v>0</v>
      </c>
      <c r="BC43" s="8" t="n">
        <v>0</v>
      </c>
      <c r="BD43" s="6"/>
      <c r="BE43" s="8" t="n">
        <v>0</v>
      </c>
      <c r="BF43" s="8" t="s">
        <v>48</v>
      </c>
      <c r="BG43" s="8" t="s">
        <v>48</v>
      </c>
      <c r="BT43" s="8" t="s">
        <v>64</v>
      </c>
      <c r="BU43" s="0" t="n">
        <v>50</v>
      </c>
      <c r="BV43" s="0" t="n">
        <v>0</v>
      </c>
      <c r="BW43" s="0" t="n">
        <v>13</v>
      </c>
      <c r="BY43" s="0" t="n">
        <v>3.84615384615385</v>
      </c>
      <c r="BZ43" s="0" t="n">
        <v>0</v>
      </c>
      <c r="CA43" s="0" t="n">
        <v>100</v>
      </c>
      <c r="CD43" s="8" t="s">
        <v>64</v>
      </c>
      <c r="CE43" s="0" t="n">
        <v>83</v>
      </c>
      <c r="CF43" s="0" t="n">
        <v>8</v>
      </c>
      <c r="CG43" s="0" t="n">
        <v>22</v>
      </c>
      <c r="CI43" s="0" t="n">
        <v>3.77272727272727</v>
      </c>
      <c r="CJ43" s="0" t="n">
        <v>0.363636363636364</v>
      </c>
      <c r="CK43" s="0" t="n">
        <v>63.6363636363636</v>
      </c>
      <c r="CN43" s="8" t="s">
        <v>65</v>
      </c>
      <c r="CO43" s="0" t="n">
        <v>57</v>
      </c>
      <c r="CP43" s="0" t="n">
        <v>13</v>
      </c>
      <c r="CQ43" s="0" t="n">
        <v>19</v>
      </c>
      <c r="CS43" s="0" t="n">
        <v>3</v>
      </c>
      <c r="CT43" s="0" t="n">
        <v>0.68421052631579</v>
      </c>
      <c r="CU43" s="0" t="n">
        <v>31.5789473684211</v>
      </c>
      <c r="CX43" s="8" t="s">
        <v>66</v>
      </c>
      <c r="CY43" s="0" t="n">
        <v>67</v>
      </c>
      <c r="CZ43" s="0" t="n">
        <v>12</v>
      </c>
      <c r="DA43" s="0" t="n">
        <v>22</v>
      </c>
      <c r="DC43" s="0" t="n">
        <v>3.04545454545455</v>
      </c>
      <c r="DD43" s="0" t="n">
        <v>0.545454545454545</v>
      </c>
      <c r="DE43" s="0" t="n">
        <v>45.4545454545455</v>
      </c>
    </row>
    <row r="44" customFormat="false" ht="12.8" hidden="false" customHeight="false" outlineLevel="0" collapsed="false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6"/>
      <c r="O44" s="8" t="n">
        <v>1</v>
      </c>
      <c r="P44" s="12" t="n">
        <v>20</v>
      </c>
      <c r="Q44" s="12" t="n">
        <v>100</v>
      </c>
      <c r="R44" s="12" t="n">
        <v>127</v>
      </c>
      <c r="S44" s="6"/>
      <c r="T44" s="6"/>
      <c r="U44" s="6"/>
      <c r="V44" s="8" t="n">
        <v>1</v>
      </c>
      <c r="W44" s="12" t="n">
        <v>0</v>
      </c>
      <c r="X44" s="12" t="n">
        <v>0</v>
      </c>
      <c r="Y44" s="12" t="n">
        <v>2</v>
      </c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O44" s="8" t="s">
        <v>65</v>
      </c>
      <c r="AP44" s="0" t="n">
        <v>55</v>
      </c>
      <c r="AQ44" s="0" t="n">
        <v>0</v>
      </c>
      <c r="AR44" s="0" t="n">
        <v>17</v>
      </c>
      <c r="AS44" s="0" t="n">
        <v>2</v>
      </c>
      <c r="AT44" s="0" t="n">
        <v>3.23529411764706</v>
      </c>
      <c r="AU44" s="0" t="n">
        <v>0</v>
      </c>
      <c r="AV44" s="0" t="n">
        <v>100</v>
      </c>
      <c r="AW44" s="6"/>
      <c r="AX44" s="6"/>
      <c r="AZ44" s="8" t="s">
        <v>56</v>
      </c>
      <c r="BA44" s="8" t="n">
        <v>46</v>
      </c>
      <c r="BB44" s="8" t="n">
        <v>0</v>
      </c>
      <c r="BC44" s="8" t="n">
        <v>8</v>
      </c>
      <c r="BD44" s="6"/>
      <c r="BE44" s="8" t="n">
        <f aca="false">(BA44/BC44)</f>
        <v>5.75</v>
      </c>
      <c r="BF44" s="8" t="n">
        <f aca="false">(BB44/BC44)</f>
        <v>0</v>
      </c>
      <c r="BG44" s="8" t="n">
        <f aca="false">(100-(BF44*100))</f>
        <v>100</v>
      </c>
      <c r="BT44" s="8" t="s">
        <v>65</v>
      </c>
      <c r="BU44" s="0" t="n">
        <v>68</v>
      </c>
      <c r="BV44" s="0" t="n">
        <v>6</v>
      </c>
      <c r="BW44" s="0" t="n">
        <v>14</v>
      </c>
      <c r="BY44" s="0" t="n">
        <v>4.85714285714286</v>
      </c>
      <c r="BZ44" s="0" t="n">
        <v>0.428571428571429</v>
      </c>
      <c r="CA44" s="0" t="n">
        <v>57.1428571428571</v>
      </c>
      <c r="CD44" s="8" t="s">
        <v>65</v>
      </c>
      <c r="CE44" s="0" t="n">
        <v>55</v>
      </c>
      <c r="CF44" s="0" t="n">
        <v>0</v>
      </c>
      <c r="CG44" s="0" t="n">
        <v>17</v>
      </c>
      <c r="CI44" s="0" t="n">
        <v>3.23529411764706</v>
      </c>
      <c r="CJ44" s="0" t="n">
        <v>0</v>
      </c>
      <c r="CK44" s="0" t="n">
        <v>100</v>
      </c>
      <c r="CN44" s="8" t="s">
        <v>66</v>
      </c>
      <c r="CO44" s="0" t="n">
        <v>68</v>
      </c>
      <c r="CP44" s="0" t="n">
        <v>16</v>
      </c>
      <c r="CQ44" s="0" t="n">
        <v>21</v>
      </c>
      <c r="CS44" s="0" t="n">
        <v>3.23809523809524</v>
      </c>
      <c r="CT44" s="0" t="n">
        <v>0.761904761904762</v>
      </c>
      <c r="CU44" s="0" t="n">
        <v>23.8095238095238</v>
      </c>
      <c r="CX44" s="8" t="s">
        <v>67</v>
      </c>
      <c r="CY44" s="0" t="n">
        <v>49</v>
      </c>
      <c r="CZ44" s="0" t="n">
        <v>0</v>
      </c>
      <c r="DA44" s="0" t="n">
        <v>12</v>
      </c>
      <c r="DC44" s="0" t="n">
        <v>4.08333333333333</v>
      </c>
      <c r="DD44" s="0" t="n">
        <v>0</v>
      </c>
      <c r="DE44" s="0" t="n">
        <v>100</v>
      </c>
    </row>
    <row r="45" customFormat="false" ht="12.8" hidden="false" customHeight="false" outlineLevel="0" collapsed="false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6"/>
      <c r="O45" s="8" t="n">
        <v>2</v>
      </c>
      <c r="P45" s="12" t="n">
        <v>121</v>
      </c>
      <c r="Q45" s="12" t="n">
        <v>32</v>
      </c>
      <c r="R45" s="12" t="n">
        <v>31</v>
      </c>
      <c r="S45" s="6"/>
      <c r="T45" s="6"/>
      <c r="U45" s="6"/>
      <c r="V45" s="8" t="n">
        <v>2</v>
      </c>
      <c r="W45" s="12" t="n">
        <v>9</v>
      </c>
      <c r="X45" s="12" t="n">
        <v>5</v>
      </c>
      <c r="Y45" s="12" t="n">
        <v>2</v>
      </c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O45" s="8" t="s">
        <v>66</v>
      </c>
      <c r="AP45" s="0" t="n">
        <v>64</v>
      </c>
      <c r="AQ45" s="0" t="n">
        <v>7</v>
      </c>
      <c r="AR45" s="0" t="n">
        <v>21</v>
      </c>
      <c r="AS45" s="0" t="n">
        <v>2</v>
      </c>
      <c r="AT45" s="0" t="n">
        <v>3.04761904761905</v>
      </c>
      <c r="AU45" s="0" t="n">
        <v>0.333333333333333</v>
      </c>
      <c r="AV45" s="0" t="n">
        <v>66.6666666666667</v>
      </c>
      <c r="AW45" s="6"/>
      <c r="AX45" s="6"/>
      <c r="AZ45" s="23" t="s">
        <v>55</v>
      </c>
      <c r="BA45" s="25" t="n">
        <f aca="false">SUM(BA41:BA44)</f>
        <v>127</v>
      </c>
      <c r="BB45" s="12" t="n">
        <f aca="false">SUM(BB41:BB44)</f>
        <v>2</v>
      </c>
      <c r="BC45" s="12" t="n">
        <f aca="false">SUM(BC41:BC44)</f>
        <v>17</v>
      </c>
      <c r="BD45" s="10"/>
      <c r="BE45" s="26" t="n">
        <f aca="false">(BA45/BC45)</f>
        <v>7.47058823529412</v>
      </c>
      <c r="BF45" s="8" t="n">
        <f aca="false">(BB45/BC45)</f>
        <v>0.117647058823529</v>
      </c>
      <c r="BG45" s="25" t="n">
        <f aca="false">(100-(BF45*100))</f>
        <v>88.2352941176471</v>
      </c>
      <c r="BT45" s="8" t="s">
        <v>66</v>
      </c>
      <c r="BU45" s="0" t="n">
        <v>55</v>
      </c>
      <c r="BV45" s="0" t="n">
        <v>7</v>
      </c>
      <c r="BW45" s="0" t="n">
        <v>15</v>
      </c>
      <c r="BY45" s="0" t="n">
        <v>3.66666666666667</v>
      </c>
      <c r="BZ45" s="0" t="n">
        <v>0.466666666666667</v>
      </c>
      <c r="CA45" s="0" t="n">
        <v>53.3333333333333</v>
      </c>
      <c r="CD45" s="8" t="s">
        <v>66</v>
      </c>
      <c r="CE45" s="0" t="n">
        <v>64</v>
      </c>
      <c r="CF45" s="0" t="n">
        <v>7</v>
      </c>
      <c r="CG45" s="0" t="n">
        <v>21</v>
      </c>
      <c r="CI45" s="0" t="n">
        <v>3.04761904761905</v>
      </c>
      <c r="CJ45" s="0" t="n">
        <v>0.333333333333333</v>
      </c>
      <c r="CK45" s="0" t="n">
        <v>66.6666666666667</v>
      </c>
      <c r="CN45" s="8" t="s">
        <v>67</v>
      </c>
      <c r="CO45" s="0" t="n">
        <v>16</v>
      </c>
      <c r="CP45" s="0" t="n">
        <v>0</v>
      </c>
      <c r="CQ45" s="0" t="n">
        <v>8</v>
      </c>
      <c r="CS45" s="0" t="n">
        <v>2</v>
      </c>
      <c r="CT45" s="0" t="n">
        <v>0</v>
      </c>
      <c r="CU45" s="0" t="n">
        <v>100</v>
      </c>
      <c r="CX45" s="8" t="s">
        <v>69</v>
      </c>
      <c r="CY45" s="0" t="n">
        <v>34</v>
      </c>
      <c r="CZ45" s="0" t="n">
        <v>1</v>
      </c>
      <c r="DA45" s="0" t="n">
        <v>9</v>
      </c>
      <c r="DC45" s="0" t="n">
        <v>3.77777777777778</v>
      </c>
      <c r="DD45" s="0" t="n">
        <v>0.111111111111111</v>
      </c>
      <c r="DE45" s="0" t="n">
        <v>88.8888888888889</v>
      </c>
    </row>
    <row r="46" customFormat="false" ht="12.8" hidden="false" customHeight="false" outlineLevel="0" collapsed="false">
      <c r="B46" s="8" t="s">
        <v>26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6"/>
      <c r="O46" s="8" t="n">
        <v>3</v>
      </c>
      <c r="P46" s="12" t="n">
        <v>16</v>
      </c>
      <c r="Q46" s="12" t="n">
        <v>49</v>
      </c>
      <c r="R46" s="12" t="n">
        <v>72</v>
      </c>
      <c r="S46" s="6"/>
      <c r="T46" s="6"/>
      <c r="U46" s="6"/>
      <c r="V46" s="8" t="n">
        <v>3</v>
      </c>
      <c r="W46" s="12" t="n">
        <v>0</v>
      </c>
      <c r="X46" s="12" t="n">
        <v>9</v>
      </c>
      <c r="Y46" s="12" t="n">
        <v>1</v>
      </c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O46" s="8" t="s">
        <v>67</v>
      </c>
      <c r="AP46" s="22" t="n">
        <v>30</v>
      </c>
      <c r="AQ46" s="0" t="n">
        <v>0</v>
      </c>
      <c r="AR46" s="0" t="n">
        <v>8</v>
      </c>
      <c r="AS46" s="0" t="n">
        <v>1</v>
      </c>
      <c r="AT46" s="0" t="n">
        <v>3.75</v>
      </c>
      <c r="AU46" s="0" t="n">
        <v>0</v>
      </c>
      <c r="AV46" s="35" t="n">
        <v>100</v>
      </c>
      <c r="AW46" s="6"/>
      <c r="AX46" s="6"/>
      <c r="BT46" s="8" t="s">
        <v>67</v>
      </c>
      <c r="BU46" s="0" t="n">
        <v>16</v>
      </c>
      <c r="BV46" s="0" t="n">
        <v>0</v>
      </c>
      <c r="BW46" s="0" t="n">
        <v>8</v>
      </c>
      <c r="BY46" s="0" t="n">
        <v>2</v>
      </c>
      <c r="BZ46" s="0" t="n">
        <v>0</v>
      </c>
      <c r="CA46" s="0" t="n">
        <v>100</v>
      </c>
      <c r="CD46" s="8" t="s">
        <v>67</v>
      </c>
      <c r="CE46" s="0" t="n">
        <v>30</v>
      </c>
      <c r="CF46" s="0" t="n">
        <v>0</v>
      </c>
      <c r="CG46" s="0" t="n">
        <v>8</v>
      </c>
      <c r="CI46" s="0" t="n">
        <v>3.75</v>
      </c>
      <c r="CJ46" s="0" t="n">
        <v>0</v>
      </c>
      <c r="CK46" s="0" t="n">
        <v>100</v>
      </c>
      <c r="CN46" s="8" t="s">
        <v>69</v>
      </c>
      <c r="CO46" s="0" t="n">
        <v>39</v>
      </c>
      <c r="CP46" s="0" t="n">
        <v>5</v>
      </c>
      <c r="CQ46" s="0" t="n">
        <v>13</v>
      </c>
      <c r="CS46" s="0" t="n">
        <v>3</v>
      </c>
      <c r="CT46" s="0" t="n">
        <v>0.384615384615385</v>
      </c>
      <c r="CU46" s="0" t="n">
        <v>61.5384615384615</v>
      </c>
      <c r="CX46" s="8" t="s">
        <v>71</v>
      </c>
      <c r="CY46" s="0" t="n">
        <v>42</v>
      </c>
      <c r="CZ46" s="0" t="n">
        <v>1</v>
      </c>
      <c r="DA46" s="0" t="n">
        <v>17</v>
      </c>
      <c r="DC46" s="0" t="n">
        <v>2.47058823529412</v>
      </c>
      <c r="DD46" s="0" t="n">
        <v>0.0588235294117647</v>
      </c>
      <c r="DE46" s="0" t="n">
        <v>94.1176470588235</v>
      </c>
    </row>
    <row r="47" customFormat="false" ht="12.8" hidden="false" customHeight="false" outlineLevel="0" collapsed="false">
      <c r="B47" s="8" t="s">
        <v>34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6"/>
      <c r="O47" s="8" t="n">
        <v>4</v>
      </c>
      <c r="P47" s="12" t="n">
        <v>30</v>
      </c>
      <c r="Q47" s="12" t="n">
        <v>67</v>
      </c>
      <c r="R47" s="12" t="n">
        <v>26</v>
      </c>
      <c r="S47" s="6"/>
      <c r="T47" s="6"/>
      <c r="U47" s="6"/>
      <c r="V47" s="8" t="n">
        <v>4</v>
      </c>
      <c r="W47" s="12" t="n">
        <v>0</v>
      </c>
      <c r="X47" s="12" t="n">
        <v>1</v>
      </c>
      <c r="Y47" s="12" t="n">
        <v>0</v>
      </c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O47" s="8" t="s">
        <v>69</v>
      </c>
      <c r="AP47" s="36" t="n">
        <v>67</v>
      </c>
      <c r="AQ47" s="0" t="n">
        <v>1</v>
      </c>
      <c r="AR47" s="0" t="n">
        <v>15</v>
      </c>
      <c r="AS47" s="0" t="n">
        <v>0</v>
      </c>
      <c r="AT47" s="0" t="n">
        <v>4.46666666666667</v>
      </c>
      <c r="AU47" s="0" t="n">
        <v>0.0666666666666667</v>
      </c>
      <c r="AV47" s="36" t="n">
        <v>93.3333333333333</v>
      </c>
      <c r="AW47" s="6"/>
      <c r="AX47" s="6"/>
      <c r="BT47" s="8" t="s">
        <v>69</v>
      </c>
      <c r="BU47" s="0" t="n">
        <v>49</v>
      </c>
      <c r="BV47" s="0" t="n">
        <v>9</v>
      </c>
      <c r="BW47" s="0" t="n">
        <v>13</v>
      </c>
      <c r="BY47" s="0" t="n">
        <v>3.76923076923077</v>
      </c>
      <c r="BZ47" s="0" t="n">
        <v>0.692307692307692</v>
      </c>
      <c r="CA47" s="0" t="n">
        <v>30.7692307692308</v>
      </c>
      <c r="CD47" s="8" t="s">
        <v>69</v>
      </c>
      <c r="CE47" s="0" t="n">
        <v>67</v>
      </c>
      <c r="CF47" s="0" t="n">
        <v>1</v>
      </c>
      <c r="CG47" s="0" t="n">
        <v>15</v>
      </c>
      <c r="CI47" s="0" t="n">
        <v>4.46666666666667</v>
      </c>
      <c r="CJ47" s="0" t="n">
        <v>0.0666666666666667</v>
      </c>
      <c r="CK47" s="0" t="n">
        <v>93.3333333333333</v>
      </c>
      <c r="CN47" s="8" t="s">
        <v>71</v>
      </c>
      <c r="CO47" s="0" t="n">
        <v>26</v>
      </c>
      <c r="CP47" s="0" t="n">
        <v>8</v>
      </c>
      <c r="CQ47" s="0" t="n">
        <v>8</v>
      </c>
      <c r="CS47" s="0" t="n">
        <v>3.25</v>
      </c>
      <c r="CT47" s="0" t="n">
        <v>1</v>
      </c>
      <c r="CU47" s="0" t="n">
        <v>0</v>
      </c>
    </row>
    <row r="48" customFormat="false" ht="12.8" hidden="false" customHeight="false" outlineLevel="0" collapsed="false">
      <c r="B48" s="8" t="s">
        <v>39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6"/>
      <c r="O48" s="8" t="n">
        <v>5</v>
      </c>
      <c r="P48" s="12" t="n">
        <v>16</v>
      </c>
      <c r="Q48" s="12" t="n">
        <v>39</v>
      </c>
      <c r="R48" s="12" t="n">
        <v>26</v>
      </c>
      <c r="S48" s="6"/>
      <c r="T48" s="6"/>
      <c r="U48" s="6"/>
      <c r="V48" s="8" t="n">
        <v>5</v>
      </c>
      <c r="W48" s="12" t="n">
        <v>0</v>
      </c>
      <c r="X48" s="12" t="n">
        <v>5</v>
      </c>
      <c r="Y48" s="12" t="n">
        <v>4</v>
      </c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O48" s="8" t="s">
        <v>71</v>
      </c>
      <c r="AP48" s="35" t="n">
        <v>26</v>
      </c>
      <c r="AQ48" s="0" t="n">
        <v>0</v>
      </c>
      <c r="AR48" s="0" t="n">
        <v>8</v>
      </c>
      <c r="AS48" s="0" t="n">
        <v>0</v>
      </c>
      <c r="AT48" s="0" t="n">
        <v>3.25</v>
      </c>
      <c r="AU48" s="0" t="n">
        <v>0</v>
      </c>
      <c r="AV48" s="35" t="n">
        <v>100</v>
      </c>
      <c r="AW48" s="6"/>
      <c r="BT48" s="8" t="s">
        <v>71</v>
      </c>
      <c r="BU48" s="0" t="n">
        <v>72</v>
      </c>
      <c r="BV48" s="0" t="n">
        <v>1</v>
      </c>
      <c r="BW48" s="0" t="n">
        <v>15</v>
      </c>
      <c r="BY48" s="0" t="n">
        <v>4.8</v>
      </c>
      <c r="BZ48" s="0" t="n">
        <v>0.0666666666666667</v>
      </c>
      <c r="CA48" s="0" t="n">
        <v>93.3333333333333</v>
      </c>
      <c r="CD48" s="8" t="s">
        <v>71</v>
      </c>
      <c r="CE48" s="0" t="n">
        <v>26</v>
      </c>
      <c r="CF48" s="0" t="n">
        <v>0</v>
      </c>
      <c r="CG48" s="0" t="n">
        <v>8</v>
      </c>
      <c r="CI48" s="0" t="n">
        <v>3.25</v>
      </c>
      <c r="CJ48" s="0" t="n">
        <v>0</v>
      </c>
      <c r="CK48" s="0" t="n">
        <v>100</v>
      </c>
    </row>
    <row r="49" customFormat="false" ht="12.8" hidden="false" customHeight="false" outlineLevel="0" collapsed="false">
      <c r="B49" s="8" t="s">
        <v>49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6"/>
      <c r="O49" s="8" t="n">
        <v>6</v>
      </c>
      <c r="P49" s="12" t="n">
        <v>49</v>
      </c>
      <c r="Q49" s="12" t="n">
        <v>34</v>
      </c>
      <c r="R49" s="12" t="n">
        <v>42</v>
      </c>
      <c r="S49" s="6"/>
      <c r="T49" s="6"/>
      <c r="U49" s="6"/>
      <c r="V49" s="8" t="n">
        <v>6</v>
      </c>
      <c r="W49" s="12" t="n">
        <v>0</v>
      </c>
      <c r="X49" s="12" t="n">
        <v>1</v>
      </c>
      <c r="Y49" s="12" t="n">
        <v>1</v>
      </c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O49" s="6"/>
      <c r="AP49" s="6"/>
      <c r="AQ49" s="6"/>
      <c r="AR49" s="6"/>
      <c r="AS49" s="6"/>
      <c r="AT49" s="6"/>
      <c r="AU49" s="6"/>
      <c r="AV49" s="6"/>
    </row>
    <row r="50" customFormat="false" ht="12.8" hidden="false" customHeight="false" outlineLevel="0" collapsed="false">
      <c r="B50" s="8" t="s">
        <v>52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6"/>
      <c r="O50" s="8" t="n">
        <v>7</v>
      </c>
      <c r="P50" s="12" t="n">
        <v>29</v>
      </c>
      <c r="Q50" s="12" t="n">
        <v>85</v>
      </c>
      <c r="R50" s="12" t="n">
        <v>103</v>
      </c>
      <c r="S50" s="6"/>
      <c r="T50" s="6"/>
      <c r="U50" s="6"/>
      <c r="V50" s="8" t="n">
        <v>7</v>
      </c>
      <c r="W50" s="12" t="n">
        <v>1</v>
      </c>
      <c r="X50" s="12" t="n">
        <v>1</v>
      </c>
      <c r="Y50" s="12" t="n">
        <v>7</v>
      </c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O50" s="7" t="s">
        <v>84</v>
      </c>
    </row>
    <row r="51" customFormat="false" ht="12.8" hidden="false" customHeight="false" outlineLevel="0" collapsed="false">
      <c r="B51" s="8" t="s">
        <v>59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6"/>
      <c r="O51" s="8" t="n">
        <v>8</v>
      </c>
      <c r="P51" s="12" t="n">
        <v>51</v>
      </c>
      <c r="Q51" s="12" t="n">
        <v>36</v>
      </c>
      <c r="R51" s="12" t="n">
        <v>41</v>
      </c>
      <c r="S51" s="6"/>
      <c r="T51" s="6"/>
      <c r="U51" s="6"/>
      <c r="V51" s="8" t="n">
        <v>8</v>
      </c>
      <c r="W51" s="12" t="n">
        <v>0</v>
      </c>
      <c r="X51" s="12" t="n">
        <v>2</v>
      </c>
      <c r="Y51" s="12" t="n">
        <v>1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O51" s="7" t="s">
        <v>63</v>
      </c>
      <c r="AP51" s="7" t="s">
        <v>28</v>
      </c>
      <c r="AQ51" s="7" t="s">
        <v>29</v>
      </c>
      <c r="AR51" s="7" t="s">
        <v>30</v>
      </c>
      <c r="AS51" s="11"/>
      <c r="AT51" s="7" t="s">
        <v>31</v>
      </c>
      <c r="AU51" s="7" t="s">
        <v>32</v>
      </c>
      <c r="AV51" s="7" t="s">
        <v>33</v>
      </c>
      <c r="AW51" s="6"/>
    </row>
    <row r="52" customFormat="false" ht="12.8" hidden="false" customHeight="false" outlineLevel="0" collapsed="false">
      <c r="O52" s="8" t="n">
        <v>9</v>
      </c>
      <c r="P52" s="12" t="n">
        <v>68</v>
      </c>
      <c r="Q52" s="12" t="n">
        <v>67</v>
      </c>
      <c r="R52" s="12" t="n">
        <v>69</v>
      </c>
      <c r="S52" s="6"/>
      <c r="T52" s="6"/>
      <c r="U52" s="6"/>
      <c r="V52" s="8" t="n">
        <v>9</v>
      </c>
      <c r="W52" s="12" t="n">
        <v>6</v>
      </c>
      <c r="X52" s="12" t="n">
        <v>4</v>
      </c>
      <c r="Y52" s="12" t="n">
        <v>3</v>
      </c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O52" s="8" t="s">
        <v>64</v>
      </c>
      <c r="AP52" s="0" t="n">
        <v>40</v>
      </c>
      <c r="AQ52" s="0" t="n">
        <v>0</v>
      </c>
      <c r="AR52" s="0" t="n">
        <v>12</v>
      </c>
      <c r="AS52" s="0" t="n">
        <v>1</v>
      </c>
      <c r="AT52" s="0" t="n">
        <v>3.33333333333333</v>
      </c>
      <c r="AU52" s="0" t="n">
        <v>0</v>
      </c>
      <c r="AV52" s="0" t="n">
        <v>100</v>
      </c>
    </row>
    <row r="53" customFormat="false" ht="12.8" hidden="false" customHeight="false" outlineLevel="0" collapsed="false">
      <c r="O53" s="8" t="n">
        <v>10</v>
      </c>
      <c r="P53" s="12" t="n">
        <v>25</v>
      </c>
      <c r="Q53" s="12" t="n">
        <v>51</v>
      </c>
      <c r="R53" s="12" t="n">
        <v>75</v>
      </c>
      <c r="S53" s="6"/>
      <c r="T53" s="6"/>
      <c r="U53" s="6"/>
      <c r="V53" s="8" t="n">
        <v>10</v>
      </c>
      <c r="W53" s="12" t="n">
        <v>1</v>
      </c>
      <c r="X53" s="12" t="n">
        <v>7</v>
      </c>
      <c r="Y53" s="12" t="n">
        <v>1</v>
      </c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O53" s="8" t="s">
        <v>65</v>
      </c>
      <c r="AP53" s="0" t="n">
        <v>57</v>
      </c>
      <c r="AQ53" s="0" t="n">
        <v>13</v>
      </c>
      <c r="AR53" s="0" t="n">
        <v>19</v>
      </c>
      <c r="AS53" s="0" t="n">
        <v>2</v>
      </c>
      <c r="AT53" s="0" t="n">
        <v>3</v>
      </c>
      <c r="AU53" s="0" t="n">
        <v>0.68421052631579</v>
      </c>
      <c r="AV53" s="0" t="n">
        <v>31.5789473684211</v>
      </c>
    </row>
    <row r="54" customFormat="false" ht="12.8" hidden="false" customHeight="false" outlineLevel="0" collapsed="false">
      <c r="S54" s="6"/>
      <c r="T54" s="6"/>
      <c r="U54" s="6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O54" s="8" t="s">
        <v>66</v>
      </c>
      <c r="AP54" s="0" t="n">
        <v>68</v>
      </c>
      <c r="AQ54" s="0" t="n">
        <v>16</v>
      </c>
      <c r="AR54" s="0" t="n">
        <v>21</v>
      </c>
      <c r="AS54" s="0" t="n">
        <v>2</v>
      </c>
      <c r="AT54" s="0" t="n">
        <v>3.23809523809524</v>
      </c>
      <c r="AU54" s="0" t="n">
        <v>0.761904761904762</v>
      </c>
      <c r="AV54" s="0" t="n">
        <v>23.8095238095238</v>
      </c>
    </row>
    <row r="55" customFormat="false" ht="12.8" hidden="false" customHeight="false" outlineLevel="0" collapsed="false">
      <c r="O55" s="0" t="s">
        <v>68</v>
      </c>
      <c r="P55" s="0" t="n">
        <f aca="false">SUM(P44:P53)/10</f>
        <v>42.5</v>
      </c>
      <c r="Q55" s="0" t="n">
        <f aca="false">SUM(Q44:Q53)/10</f>
        <v>56</v>
      </c>
      <c r="R55" s="0" t="n">
        <f aca="false">SUM(R44:R53)/10</f>
        <v>61.2</v>
      </c>
      <c r="S55" s="6"/>
      <c r="T55" s="6"/>
      <c r="U55" s="6"/>
      <c r="V55" s="0" t="s">
        <v>82</v>
      </c>
      <c r="W55" s="0" t="n">
        <f aca="false">SUM(W44:W53)/10</f>
        <v>1.7</v>
      </c>
      <c r="X55" s="0" t="n">
        <f aca="false">SUM(X44:X53)/10</f>
        <v>3.5</v>
      </c>
      <c r="Y55" s="0" t="n">
        <f aca="false">SUM(Y44:Y53)/10</f>
        <v>2.2</v>
      </c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O55" s="8" t="s">
        <v>67</v>
      </c>
      <c r="AP55" s="35" t="n">
        <v>16</v>
      </c>
      <c r="AQ55" s="0" t="n">
        <v>0</v>
      </c>
      <c r="AR55" s="0" t="n">
        <v>8</v>
      </c>
      <c r="AS55" s="0" t="n">
        <v>0</v>
      </c>
      <c r="AT55" s="0" t="n">
        <v>2</v>
      </c>
      <c r="AU55" s="0" t="n">
        <v>0</v>
      </c>
      <c r="AV55" s="35" t="n">
        <v>100</v>
      </c>
    </row>
    <row r="56" customFormat="false" ht="12.8" hidden="false" customHeight="false" outlineLevel="0" collapsed="false">
      <c r="S56" s="6"/>
      <c r="T56" s="6"/>
      <c r="U56" s="6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O56" s="8" t="s">
        <v>69</v>
      </c>
      <c r="AP56" s="36" t="n">
        <v>39</v>
      </c>
      <c r="AQ56" s="0" t="n">
        <v>5</v>
      </c>
      <c r="AR56" s="0" t="n">
        <v>13</v>
      </c>
      <c r="AS56" s="0" t="n">
        <v>1</v>
      </c>
      <c r="AT56" s="0" t="n">
        <v>3</v>
      </c>
      <c r="AU56" s="0" t="n">
        <v>0.384615384615385</v>
      </c>
      <c r="AV56" s="35" t="n">
        <v>61.5384615384615</v>
      </c>
      <c r="BA56" s="2" t="s">
        <v>24</v>
      </c>
    </row>
    <row r="57" customFormat="false" ht="12.8" hidden="false" customHeight="false" outlineLevel="0" collapsed="false">
      <c r="S57" s="6"/>
      <c r="T57" s="6"/>
      <c r="U57" s="6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O57" s="8" t="s">
        <v>71</v>
      </c>
      <c r="AP57" s="22" t="n">
        <v>26</v>
      </c>
      <c r="AQ57" s="0" t="n">
        <v>4</v>
      </c>
      <c r="AR57" s="0" t="n">
        <v>8</v>
      </c>
      <c r="AS57" s="0" t="n">
        <v>0</v>
      </c>
      <c r="AT57" s="0" t="n">
        <v>3.25</v>
      </c>
      <c r="AU57" s="0" t="n">
        <v>0.5</v>
      </c>
      <c r="AV57" s="36" t="n">
        <v>50</v>
      </c>
      <c r="BA57" s="7" t="s">
        <v>27</v>
      </c>
      <c r="BB57" s="7" t="s">
        <v>28</v>
      </c>
      <c r="BC57" s="7" t="s">
        <v>29</v>
      </c>
      <c r="BD57" s="7" t="s">
        <v>30</v>
      </c>
      <c r="BE57" s="11"/>
      <c r="BF57" s="7" t="s">
        <v>31</v>
      </c>
      <c r="BG57" s="7" t="s">
        <v>32</v>
      </c>
      <c r="BH57" s="7" t="s">
        <v>33</v>
      </c>
    </row>
    <row r="58" customFormat="false" ht="12.8" hidden="false" customHeight="false" outlineLevel="0" collapsed="false">
      <c r="S58" s="6"/>
      <c r="T58" s="6"/>
      <c r="U58" s="6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BA58" s="7" t="s">
        <v>38</v>
      </c>
      <c r="BB58" s="8"/>
      <c r="BC58" s="8"/>
      <c r="BD58" s="8"/>
      <c r="BE58" s="6"/>
      <c r="BF58" s="8"/>
      <c r="BG58" s="8"/>
      <c r="BH58" s="8"/>
      <c r="BK58" s="2" t="s">
        <v>25</v>
      </c>
    </row>
    <row r="59" customFormat="false" ht="12.8" hidden="false" customHeight="false" outlineLevel="0" collapsed="false">
      <c r="S59" s="6"/>
      <c r="T59" s="6"/>
      <c r="U59" s="6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O59" s="7" t="s">
        <v>83</v>
      </c>
      <c r="BA59" s="8" t="s">
        <v>47</v>
      </c>
      <c r="BB59" s="8" t="n">
        <v>13</v>
      </c>
      <c r="BC59" s="8" t="n">
        <v>0</v>
      </c>
      <c r="BD59" s="8" t="n">
        <v>4</v>
      </c>
      <c r="BE59" s="6"/>
      <c r="BF59" s="8" t="n">
        <f aca="false">(BB59/BD59)</f>
        <v>3.25</v>
      </c>
      <c r="BG59" s="12" t="n">
        <f aca="false">(BC59/BD59)</f>
        <v>0</v>
      </c>
      <c r="BH59" s="12" t="n">
        <v>100</v>
      </c>
      <c r="BI59" s="22"/>
      <c r="BK59" s="7" t="s">
        <v>27</v>
      </c>
      <c r="BL59" s="7" t="s">
        <v>28</v>
      </c>
      <c r="BM59" s="7" t="s">
        <v>29</v>
      </c>
      <c r="BN59" s="7" t="s">
        <v>30</v>
      </c>
      <c r="BO59" s="11"/>
      <c r="BP59" s="7" t="s">
        <v>31</v>
      </c>
      <c r="BQ59" s="7" t="s">
        <v>32</v>
      </c>
      <c r="BR59" s="7" t="s">
        <v>33</v>
      </c>
    </row>
    <row r="60" customFormat="false" ht="12.8" hidden="false" customHeight="false" outlineLevel="0" collapsed="false">
      <c r="V60" s="6"/>
      <c r="W60" s="11" t="s">
        <v>30</v>
      </c>
      <c r="X60" s="6"/>
      <c r="Y60" s="6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O60" s="7" t="s">
        <v>63</v>
      </c>
      <c r="AP60" s="7" t="s">
        <v>28</v>
      </c>
      <c r="AQ60" s="7" t="s">
        <v>29</v>
      </c>
      <c r="AR60" s="7" t="s">
        <v>30</v>
      </c>
      <c r="AS60" s="11"/>
      <c r="AT60" s="7" t="s">
        <v>31</v>
      </c>
      <c r="AU60" s="7" t="s">
        <v>32</v>
      </c>
      <c r="AV60" s="7" t="s">
        <v>33</v>
      </c>
      <c r="BA60" s="8" t="s">
        <v>51</v>
      </c>
      <c r="BB60" s="8" t="n">
        <v>27</v>
      </c>
      <c r="BC60" s="8" t="n">
        <v>0</v>
      </c>
      <c r="BD60" s="8" t="n">
        <v>8</v>
      </c>
      <c r="BE60" s="6"/>
      <c r="BF60" s="8" t="n">
        <f aca="false">(BB60/BD60)</f>
        <v>3.375</v>
      </c>
      <c r="BG60" s="12" t="n">
        <f aca="false">(BC60/BD60)</f>
        <v>0</v>
      </c>
      <c r="BH60" s="12" t="n">
        <v>100</v>
      </c>
      <c r="BI60" s="22"/>
      <c r="BJ60" s="22"/>
      <c r="BK60" s="23" t="s">
        <v>38</v>
      </c>
      <c r="BL60" s="12"/>
      <c r="BM60" s="12"/>
      <c r="BN60" s="12"/>
      <c r="BO60" s="10"/>
      <c r="BP60" s="12"/>
      <c r="BQ60" s="12"/>
      <c r="BR60" s="12"/>
    </row>
    <row r="61" customFormat="false" ht="12.8" hidden="false" customHeight="false" outlineLevel="0" collapsed="false">
      <c r="W61" s="24" t="s">
        <v>40</v>
      </c>
      <c r="X61" s="24" t="s">
        <v>41</v>
      </c>
      <c r="Y61" s="24" t="s">
        <v>42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8" t="s">
        <v>64</v>
      </c>
      <c r="AP61" s="0" t="n">
        <v>39</v>
      </c>
      <c r="AQ61" s="0" t="n">
        <v>6</v>
      </c>
      <c r="AR61" s="0" t="n">
        <v>11</v>
      </c>
      <c r="AS61" s="0" t="n">
        <v>1</v>
      </c>
      <c r="AT61" s="0" t="n">
        <v>3.54545454545455</v>
      </c>
      <c r="AU61" s="0" t="n">
        <v>0.545454545454545</v>
      </c>
      <c r="AV61" s="0" t="n">
        <v>45.4545454545455</v>
      </c>
      <c r="BA61" s="23" t="s">
        <v>55</v>
      </c>
      <c r="BB61" s="12" t="n">
        <f aca="false">SUM(BB59:BB60)</f>
        <v>40</v>
      </c>
      <c r="BC61" s="12" t="n">
        <v>0</v>
      </c>
      <c r="BD61" s="12" t="n">
        <f aca="false">SUM(BD59:BD60)</f>
        <v>12</v>
      </c>
      <c r="BE61" s="10"/>
      <c r="BF61" s="8" t="n">
        <f aca="false">(BB61/BD61)</f>
        <v>3.33333333333333</v>
      </c>
      <c r="BG61" s="12" t="n">
        <f aca="false">(BC61/BD61)</f>
        <v>0</v>
      </c>
      <c r="BH61" s="12" t="n">
        <v>100</v>
      </c>
      <c r="BI61" s="22"/>
      <c r="BJ61" s="22"/>
      <c r="BK61" s="12" t="s">
        <v>47</v>
      </c>
      <c r="BL61" s="12" t="n">
        <v>17</v>
      </c>
      <c r="BM61" s="12" t="n">
        <v>1</v>
      </c>
      <c r="BN61" s="12" t="n">
        <v>4</v>
      </c>
      <c r="BO61" s="10"/>
      <c r="BP61" s="12" t="n">
        <f aca="false">(BL61/BN61)</f>
        <v>4.25</v>
      </c>
      <c r="BQ61" s="12" t="n">
        <f aca="false">(BM61/BN61)</f>
        <v>0.25</v>
      </c>
      <c r="BR61" s="12" t="n">
        <f aca="false">(100-(BQ61*100))</f>
        <v>75</v>
      </c>
    </row>
    <row r="62" customFormat="false" ht="12.8" hidden="false" customHeight="false" outlineLevel="0" collapsed="false">
      <c r="V62" s="8" t="n">
        <v>1</v>
      </c>
      <c r="W62" s="12" t="n">
        <v>8</v>
      </c>
      <c r="X62" s="12" t="n">
        <v>13</v>
      </c>
      <c r="Y62" s="12" t="n">
        <v>17</v>
      </c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O62" s="8" t="s">
        <v>65</v>
      </c>
      <c r="AP62" s="0" t="n">
        <v>46</v>
      </c>
      <c r="AQ62" s="0" t="n">
        <v>8</v>
      </c>
      <c r="AR62" s="0" t="n">
        <v>12</v>
      </c>
      <c r="AS62" s="0" t="n">
        <v>0</v>
      </c>
      <c r="AT62" s="0" t="n">
        <v>3.83333333333333</v>
      </c>
      <c r="AU62" s="0" t="n">
        <v>0.666666666666667</v>
      </c>
      <c r="AV62" s="0" t="n">
        <v>33.3333333333333</v>
      </c>
      <c r="AZ62" s="6"/>
      <c r="BA62" s="1"/>
      <c r="BB62" s="6"/>
      <c r="BC62" s="6"/>
      <c r="BD62" s="6"/>
      <c r="BE62" s="6"/>
      <c r="BF62" s="6"/>
      <c r="BG62" s="10"/>
      <c r="BH62" s="10"/>
      <c r="BI62" s="10"/>
      <c r="BJ62" s="22"/>
      <c r="BK62" s="12" t="s">
        <v>51</v>
      </c>
      <c r="BL62" s="12" t="n">
        <v>22</v>
      </c>
      <c r="BM62" s="12" t="n">
        <v>5</v>
      </c>
      <c r="BN62" s="12" t="n">
        <v>7</v>
      </c>
      <c r="BO62" s="10"/>
      <c r="BP62" s="12" t="n">
        <f aca="false">(BL62/BN62)</f>
        <v>3.14285714285714</v>
      </c>
      <c r="BQ62" s="12" t="n">
        <f aca="false">(BM62/BN62)</f>
        <v>0.714285714285714</v>
      </c>
      <c r="BR62" s="12" t="n">
        <f aca="false">(100-(BQ62*100))</f>
        <v>28.5714285714286</v>
      </c>
    </row>
    <row r="63" customFormat="false" ht="12.8" hidden="false" customHeight="false" outlineLevel="0" collapsed="false">
      <c r="V63" s="8" t="n">
        <v>2</v>
      </c>
      <c r="W63" s="12" t="n">
        <v>16</v>
      </c>
      <c r="X63" s="12" t="n">
        <v>9</v>
      </c>
      <c r="Y63" s="12" t="n">
        <v>7</v>
      </c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O63" s="8" t="s">
        <v>66</v>
      </c>
      <c r="AP63" s="0" t="n">
        <v>67</v>
      </c>
      <c r="AQ63" s="0" t="n">
        <v>12</v>
      </c>
      <c r="AR63" s="0" t="n">
        <v>22</v>
      </c>
      <c r="AS63" s="0" t="n">
        <v>3</v>
      </c>
      <c r="AT63" s="0" t="n">
        <v>3.04545454545455</v>
      </c>
      <c r="AU63" s="0" t="n">
        <v>0.545454545454545</v>
      </c>
      <c r="AV63" s="0" t="n">
        <v>45.4545454545455</v>
      </c>
      <c r="BA63" s="7" t="s">
        <v>58</v>
      </c>
      <c r="BB63" s="7" t="s">
        <v>28</v>
      </c>
      <c r="BC63" s="7" t="n">
        <v>0</v>
      </c>
      <c r="BD63" s="7" t="s">
        <v>30</v>
      </c>
      <c r="BE63" s="11"/>
      <c r="BF63" s="7" t="s">
        <v>31</v>
      </c>
      <c r="BG63" s="7" t="s">
        <v>32</v>
      </c>
      <c r="BH63" s="7" t="s">
        <v>33</v>
      </c>
      <c r="BI63" s="22"/>
      <c r="BJ63" s="22"/>
      <c r="BK63" s="23" t="s">
        <v>55</v>
      </c>
      <c r="BL63" s="12" t="n">
        <f aca="false">SUM(BL61:BL62)</f>
        <v>39</v>
      </c>
      <c r="BM63" s="12" t="n">
        <f aca="false">SUM(BM61:BM62)</f>
        <v>6</v>
      </c>
      <c r="BN63" s="12" t="n">
        <f aca="false">SUM(BN61:BN62)</f>
        <v>11</v>
      </c>
      <c r="BO63" s="10"/>
      <c r="BP63" s="12" t="n">
        <f aca="false">(BL63/BN63)</f>
        <v>3.54545454545455</v>
      </c>
      <c r="BQ63" s="12" t="n">
        <f aca="false">(BM63/BN63)</f>
        <v>0.545454545454545</v>
      </c>
      <c r="BR63" s="12" t="n">
        <f aca="false">(100-(BQ63*100))</f>
        <v>45.4545454545455</v>
      </c>
      <c r="BV63" s="2" t="s">
        <v>23</v>
      </c>
    </row>
    <row r="64" customFormat="false" ht="12.8" hidden="false" customHeight="false" outlineLevel="0" collapsed="false">
      <c r="V64" s="8" t="n">
        <v>3</v>
      </c>
      <c r="W64" s="12" t="n">
        <v>8</v>
      </c>
      <c r="X64" s="12" t="n">
        <v>13</v>
      </c>
      <c r="Y64" s="12" t="n">
        <v>15</v>
      </c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O64" s="8" t="s">
        <v>67</v>
      </c>
      <c r="AP64" s="36" t="n">
        <v>49</v>
      </c>
      <c r="AQ64" s="0" t="n">
        <v>0</v>
      </c>
      <c r="AR64" s="0" t="n">
        <v>12</v>
      </c>
      <c r="AS64" s="0" t="n">
        <v>1</v>
      </c>
      <c r="AT64" s="0" t="n">
        <v>4.08333333333333</v>
      </c>
      <c r="AU64" s="0" t="n">
        <v>0</v>
      </c>
      <c r="AV64" s="35" t="n">
        <v>100</v>
      </c>
      <c r="BA64" s="27" t="s">
        <v>47</v>
      </c>
      <c r="BB64" s="12" t="n">
        <v>16</v>
      </c>
      <c r="BC64" s="12" t="n">
        <v>0</v>
      </c>
      <c r="BD64" s="12" t="n">
        <v>8</v>
      </c>
      <c r="BE64" s="10"/>
      <c r="BF64" s="8" t="n">
        <f aca="false">(BB64/BD64)</f>
        <v>2</v>
      </c>
      <c r="BG64" s="12" t="n">
        <f aca="false">(BC64/BD64)</f>
        <v>0</v>
      </c>
      <c r="BH64" s="12" t="n">
        <v>100</v>
      </c>
      <c r="BI64" s="22"/>
      <c r="BJ64" s="22"/>
      <c r="BK64" s="1"/>
      <c r="BL64" s="10"/>
      <c r="BM64" s="10"/>
      <c r="BN64" s="10"/>
      <c r="BO64" s="10"/>
      <c r="BP64" s="10"/>
      <c r="BQ64" s="10"/>
      <c r="BR64" s="10"/>
      <c r="BS64" s="6"/>
      <c r="BV64" s="7" t="s">
        <v>27</v>
      </c>
      <c r="BW64" s="7" t="s">
        <v>28</v>
      </c>
      <c r="BX64" s="7" t="s">
        <v>29</v>
      </c>
      <c r="BY64" s="7" t="s">
        <v>30</v>
      </c>
      <c r="BZ64" s="11"/>
      <c r="CA64" s="7" t="s">
        <v>31</v>
      </c>
      <c r="CB64" s="7" t="s">
        <v>32</v>
      </c>
      <c r="CC64" s="7" t="s">
        <v>33</v>
      </c>
    </row>
    <row r="65" customFormat="false" ht="12.8" hidden="false" customHeight="false" outlineLevel="0" collapsed="false">
      <c r="V65" s="8" t="n">
        <v>4</v>
      </c>
      <c r="W65" s="12" t="n">
        <v>8</v>
      </c>
      <c r="X65" s="12" t="n">
        <v>15</v>
      </c>
      <c r="Y65" s="12" t="n">
        <v>8</v>
      </c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O65" s="8" t="s">
        <v>69</v>
      </c>
      <c r="AP65" s="35" t="n">
        <v>34</v>
      </c>
      <c r="AQ65" s="0" t="n">
        <v>1</v>
      </c>
      <c r="AR65" s="0" t="n">
        <v>9</v>
      </c>
      <c r="AS65" s="0" t="n">
        <v>0</v>
      </c>
      <c r="AT65" s="0" t="n">
        <v>3.77777777777778</v>
      </c>
      <c r="AU65" s="0" t="n">
        <v>0.111111111111111</v>
      </c>
      <c r="AV65" s="36" t="n">
        <v>88.8888888888889</v>
      </c>
      <c r="BA65" s="23" t="s">
        <v>55</v>
      </c>
      <c r="BB65" s="12" t="n">
        <v>16</v>
      </c>
      <c r="BC65" s="12" t="n">
        <v>0</v>
      </c>
      <c r="BD65" s="12" t="n">
        <v>8</v>
      </c>
      <c r="BE65" s="10"/>
      <c r="BF65" s="8" t="n">
        <f aca="false">(BB65/BD65)</f>
        <v>2</v>
      </c>
      <c r="BG65" s="12" t="n">
        <f aca="false">(BC65/BD65)</f>
        <v>0</v>
      </c>
      <c r="BH65" s="12" t="n">
        <v>100</v>
      </c>
      <c r="BI65" s="22"/>
      <c r="BJ65" s="22"/>
      <c r="BK65" s="23" t="s">
        <v>58</v>
      </c>
      <c r="BL65" s="23" t="s">
        <v>28</v>
      </c>
      <c r="BM65" s="23" t="s">
        <v>29</v>
      </c>
      <c r="BN65" s="23" t="s">
        <v>30</v>
      </c>
      <c r="BO65" s="1"/>
      <c r="BP65" s="7" t="s">
        <v>31</v>
      </c>
      <c r="BQ65" s="7" t="s">
        <v>32</v>
      </c>
      <c r="BR65" s="7" t="s">
        <v>33</v>
      </c>
      <c r="BT65" s="6"/>
      <c r="BV65" s="7" t="s">
        <v>38</v>
      </c>
      <c r="BW65" s="8"/>
      <c r="BX65" s="8"/>
      <c r="BY65" s="8"/>
      <c r="BZ65" s="6"/>
      <c r="CA65" s="8"/>
      <c r="CB65" s="8"/>
      <c r="CC65" s="8"/>
    </row>
    <row r="66" customFormat="false" ht="12.8" hidden="false" customHeight="false" outlineLevel="0" collapsed="false">
      <c r="V66" s="8" t="n">
        <v>5</v>
      </c>
      <c r="W66" s="12" t="n">
        <v>8</v>
      </c>
      <c r="X66" s="12" t="n">
        <v>13</v>
      </c>
      <c r="Y66" s="12" t="n">
        <v>8</v>
      </c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O66" s="8" t="s">
        <v>71</v>
      </c>
      <c r="AP66" s="0" t="n">
        <v>42</v>
      </c>
      <c r="AQ66" s="0" t="n">
        <v>1</v>
      </c>
      <c r="AR66" s="0" t="n">
        <v>17</v>
      </c>
      <c r="AS66" s="0" t="n">
        <v>1</v>
      </c>
      <c r="AT66" s="0" t="n">
        <v>2.47058823529412</v>
      </c>
      <c r="AU66" s="0" t="n">
        <v>0.0588235294117647</v>
      </c>
      <c r="AV66" s="35" t="n">
        <v>94.1176470588235</v>
      </c>
      <c r="BA66" s="1"/>
      <c r="BB66" s="10"/>
      <c r="BC66" s="10"/>
      <c r="BD66" s="10"/>
      <c r="BE66" s="10"/>
      <c r="BF66" s="6"/>
      <c r="BG66" s="10"/>
      <c r="BH66" s="10"/>
      <c r="BI66" s="22"/>
      <c r="BJ66" s="10"/>
      <c r="BK66" s="27" t="s">
        <v>47</v>
      </c>
      <c r="BL66" s="12" t="n">
        <v>15</v>
      </c>
      <c r="BM66" s="12" t="n">
        <v>0</v>
      </c>
      <c r="BN66" s="12" t="n">
        <v>4</v>
      </c>
      <c r="BO66" s="10"/>
      <c r="BP66" s="12" t="n">
        <f aca="false">(BL66/BN66)</f>
        <v>3.75</v>
      </c>
      <c r="BQ66" s="12" t="n">
        <f aca="false">(BM66/BN66)</f>
        <v>0</v>
      </c>
      <c r="BR66" s="12" t="n">
        <f aca="false">(100-(BQ66*100))</f>
        <v>100</v>
      </c>
      <c r="BV66" s="8" t="s">
        <v>47</v>
      </c>
      <c r="BW66" s="8" t="n">
        <v>18</v>
      </c>
      <c r="BX66" s="8" t="n">
        <v>1</v>
      </c>
      <c r="BY66" s="8" t="n">
        <v>2</v>
      </c>
      <c r="BZ66" s="6"/>
      <c r="CA66" s="8" t="n">
        <f aca="false">(BW66/BY66)</f>
        <v>9</v>
      </c>
      <c r="CB66" s="8" t="n">
        <f aca="false">(BX66/BY66)</f>
        <v>0.5</v>
      </c>
      <c r="CC66" s="8" t="n">
        <f aca="false">(100-(CB66*100))</f>
        <v>50</v>
      </c>
    </row>
    <row r="67" customFormat="false" ht="12.8" hidden="false" customHeight="false" outlineLevel="0" collapsed="false">
      <c r="V67" s="8" t="n">
        <v>6</v>
      </c>
      <c r="W67" s="12" t="n">
        <v>12</v>
      </c>
      <c r="X67" s="12" t="n">
        <v>9</v>
      </c>
      <c r="Y67" s="12" t="n">
        <v>17</v>
      </c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BA67" s="23" t="s">
        <v>39</v>
      </c>
      <c r="BB67" s="23" t="s">
        <v>28</v>
      </c>
      <c r="BC67" s="23" t="s">
        <v>29</v>
      </c>
      <c r="BD67" s="23" t="s">
        <v>30</v>
      </c>
      <c r="BE67" s="1"/>
      <c r="BF67" s="7" t="s">
        <v>31</v>
      </c>
      <c r="BG67" s="7" t="s">
        <v>32</v>
      </c>
      <c r="BH67" s="7" t="s">
        <v>33</v>
      </c>
      <c r="BI67" s="22"/>
      <c r="BJ67" s="22"/>
      <c r="BK67" s="12" t="s">
        <v>51</v>
      </c>
      <c r="BL67" s="12" t="n">
        <v>34</v>
      </c>
      <c r="BM67" s="12" t="n">
        <v>0</v>
      </c>
      <c r="BN67" s="12" t="n">
        <v>8</v>
      </c>
      <c r="BO67" s="22"/>
      <c r="BP67" s="12" t="n">
        <f aca="false">(BL67/BN67)</f>
        <v>4.25</v>
      </c>
      <c r="BQ67" s="12" t="n">
        <f aca="false">(BM67/BN67)</f>
        <v>0</v>
      </c>
      <c r="BR67" s="12" t="n">
        <f aca="false">(100-(BQ67*100))</f>
        <v>100</v>
      </c>
      <c r="BV67" s="8" t="s">
        <v>51</v>
      </c>
      <c r="BW67" s="8" t="n">
        <v>13</v>
      </c>
      <c r="BX67" s="8" t="n">
        <v>3</v>
      </c>
      <c r="BY67" s="8" t="n">
        <v>6</v>
      </c>
      <c r="BZ67" s="6"/>
      <c r="CA67" s="8" t="n">
        <f aca="false">(BW67/BY67)</f>
        <v>2.16666666666667</v>
      </c>
      <c r="CB67" s="8" t="n">
        <f aca="false">(BX67/BY67)</f>
        <v>0.5</v>
      </c>
      <c r="CC67" s="8" t="n">
        <f aca="false">(100-(CB67*100))</f>
        <v>50</v>
      </c>
    </row>
    <row r="68" customFormat="false" ht="12.8" hidden="false" customHeight="false" outlineLevel="0" collapsed="false">
      <c r="V68" s="8" t="n">
        <v>7</v>
      </c>
      <c r="W68" s="12" t="n">
        <v>9</v>
      </c>
      <c r="X68" s="12" t="n">
        <v>11</v>
      </c>
      <c r="Y68" s="12" t="n">
        <v>18</v>
      </c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BA68" s="12" t="s">
        <v>47</v>
      </c>
      <c r="BB68" s="27" t="n">
        <v>16</v>
      </c>
      <c r="BC68" s="27" t="n">
        <v>4</v>
      </c>
      <c r="BD68" s="27" t="n">
        <v>4</v>
      </c>
      <c r="BE68" s="33"/>
      <c r="BF68" s="8" t="n">
        <f aca="false">(BB68/BD68)</f>
        <v>4</v>
      </c>
      <c r="BG68" s="12" t="n">
        <f aca="false">(BC68/BD68)</f>
        <v>1</v>
      </c>
      <c r="BH68" s="12" t="n">
        <f aca="false">(100-(BG68*100))</f>
        <v>0</v>
      </c>
      <c r="BI68" s="22"/>
      <c r="BJ68" s="22"/>
      <c r="BK68" s="23" t="s">
        <v>55</v>
      </c>
      <c r="BL68" s="12" t="n">
        <f aca="false">SUM(BL66:BL67)</f>
        <v>49</v>
      </c>
      <c r="BM68" s="12" t="n">
        <f aca="false">SUM(BM66:BM67)</f>
        <v>0</v>
      </c>
      <c r="BN68" s="12" t="n">
        <f aca="false">SUM(BN66:BN67)</f>
        <v>12</v>
      </c>
      <c r="BO68" s="10"/>
      <c r="BP68" s="12" t="n">
        <f aca="false">(BL68/BN68)</f>
        <v>4.08333333333333</v>
      </c>
      <c r="BQ68" s="12" t="n">
        <f aca="false">(BM68/BN68)</f>
        <v>0</v>
      </c>
      <c r="BR68" s="26" t="n">
        <f aca="false">(100-(BQ68*100))</f>
        <v>100</v>
      </c>
      <c r="BV68" s="8" t="s">
        <v>54</v>
      </c>
      <c r="BW68" s="8" t="n">
        <v>1</v>
      </c>
      <c r="BX68" s="8" t="n">
        <v>0</v>
      </c>
      <c r="BY68" s="8" t="n">
        <v>0</v>
      </c>
      <c r="BZ68" s="6"/>
      <c r="CA68" s="8" t="s">
        <v>48</v>
      </c>
      <c r="CB68" s="8" t="s">
        <v>48</v>
      </c>
      <c r="CC68" s="8" t="s">
        <v>48</v>
      </c>
    </row>
    <row r="69" customFormat="false" ht="12.8" hidden="false" customHeight="false" outlineLevel="0" collapsed="false">
      <c r="V69" s="8" t="n">
        <v>8</v>
      </c>
      <c r="W69" s="12" t="n">
        <v>13</v>
      </c>
      <c r="X69" s="12" t="n">
        <v>10</v>
      </c>
      <c r="Y69" s="12" t="n">
        <v>16</v>
      </c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BA69" s="12" t="s">
        <v>51</v>
      </c>
      <c r="BB69" s="27" t="n">
        <v>23</v>
      </c>
      <c r="BC69" s="27" t="n">
        <v>7</v>
      </c>
      <c r="BD69" s="27" t="n">
        <v>8</v>
      </c>
      <c r="BE69" s="33"/>
      <c r="BF69" s="8" t="n">
        <f aca="false">(BB69/BD69)</f>
        <v>2.875</v>
      </c>
      <c r="BG69" s="12" t="n">
        <f aca="false">(BC69/BD69)</f>
        <v>0.875</v>
      </c>
      <c r="BH69" s="12" t="n">
        <f aca="false">(100-(BG69*100))</f>
        <v>12.5</v>
      </c>
      <c r="BI69" s="22"/>
      <c r="BJ69" s="22"/>
      <c r="BK69" s="1"/>
      <c r="BL69" s="10"/>
      <c r="BM69" s="10"/>
      <c r="BN69" s="10"/>
      <c r="BO69" s="10"/>
      <c r="BP69" s="10"/>
      <c r="BQ69" s="10"/>
      <c r="BR69" s="10"/>
      <c r="BV69" s="8" t="s">
        <v>56</v>
      </c>
      <c r="BW69" s="8" t="n">
        <v>30</v>
      </c>
      <c r="BX69" s="8" t="n">
        <v>4</v>
      </c>
      <c r="BY69" s="8" t="n">
        <v>7</v>
      </c>
      <c r="BZ69" s="6"/>
      <c r="CA69" s="8" t="n">
        <f aca="false">(BW69/BY69)</f>
        <v>4.28571428571429</v>
      </c>
      <c r="CB69" s="8" t="n">
        <f aca="false">(BX69/BY69)</f>
        <v>0.571428571428571</v>
      </c>
      <c r="CC69" s="8" t="n">
        <f aca="false">(100-(CB69*100))</f>
        <v>42.8571428571429</v>
      </c>
    </row>
    <row r="70" customFormat="false" ht="12.8" hidden="false" customHeight="false" outlineLevel="0" collapsed="false">
      <c r="V70" s="8" t="n">
        <v>9</v>
      </c>
      <c r="W70" s="12" t="n">
        <v>16</v>
      </c>
      <c r="X70" s="12" t="n">
        <v>15</v>
      </c>
      <c r="Y70" s="12" t="n">
        <v>14</v>
      </c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O70" s="24" t="s">
        <v>86</v>
      </c>
      <c r="BA70" s="12" t="s">
        <v>54</v>
      </c>
      <c r="BB70" s="27" t="n">
        <v>18</v>
      </c>
      <c r="BC70" s="0" t="n">
        <v>2</v>
      </c>
      <c r="BD70" s="27" t="n">
        <v>7</v>
      </c>
      <c r="BE70" s="33"/>
      <c r="BF70" s="8" t="n">
        <f aca="false">(BB70/BD70)</f>
        <v>2.57142857142857</v>
      </c>
      <c r="BG70" s="12" t="n">
        <f aca="false">(BC70/BD70)</f>
        <v>0.285714285714286</v>
      </c>
      <c r="BH70" s="12" t="n">
        <f aca="false">(100-(BG70*100))</f>
        <v>71.4285714285714</v>
      </c>
      <c r="BI70" s="22"/>
      <c r="BJ70" s="22"/>
      <c r="BK70" s="23" t="s">
        <v>39</v>
      </c>
      <c r="BL70" s="23" t="s">
        <v>28</v>
      </c>
      <c r="BM70" s="23" t="s">
        <v>29</v>
      </c>
      <c r="BN70" s="23" t="s">
        <v>30</v>
      </c>
      <c r="BO70" s="1"/>
      <c r="BP70" s="7" t="s">
        <v>31</v>
      </c>
      <c r="BQ70" s="7" t="s">
        <v>32</v>
      </c>
      <c r="BR70" s="7" t="s">
        <v>33</v>
      </c>
      <c r="BV70" s="8" t="s">
        <v>57</v>
      </c>
      <c r="BW70" s="8" t="n">
        <v>21</v>
      </c>
      <c r="BX70" s="8" t="n">
        <v>0</v>
      </c>
      <c r="BY70" s="8" t="n">
        <v>7</v>
      </c>
      <c r="CA70" s="8" t="n">
        <f aca="false">(BW70/BY70)</f>
        <v>3</v>
      </c>
      <c r="CB70" s="8" t="n">
        <f aca="false">(BX70/BY70)</f>
        <v>0</v>
      </c>
      <c r="CC70" s="8" t="n">
        <f aca="false">(100-(CB70*100))</f>
        <v>100</v>
      </c>
    </row>
    <row r="71" customFormat="false" ht="12.8" hidden="false" customHeight="false" outlineLevel="0" collapsed="false">
      <c r="V71" s="8" t="n">
        <v>10</v>
      </c>
      <c r="W71" s="12" t="n">
        <v>9</v>
      </c>
      <c r="X71" s="12" t="n">
        <v>14</v>
      </c>
      <c r="Y71" s="12" t="n">
        <v>12</v>
      </c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O71" s="7" t="s">
        <v>63</v>
      </c>
      <c r="AP71" s="7" t="s">
        <v>28</v>
      </c>
      <c r="AQ71" s="7" t="s">
        <v>29</v>
      </c>
      <c r="AR71" s="7" t="s">
        <v>30</v>
      </c>
      <c r="AS71" s="11"/>
      <c r="AT71" s="7" t="s">
        <v>31</v>
      </c>
      <c r="AU71" s="7" t="s">
        <v>32</v>
      </c>
      <c r="AV71" s="7" t="s">
        <v>33</v>
      </c>
      <c r="BA71" s="23" t="s">
        <v>55</v>
      </c>
      <c r="BB71" s="27" t="n">
        <f aca="false">SUM(BB68:BB70)</f>
        <v>57</v>
      </c>
      <c r="BC71" s="27" t="n">
        <f aca="false">SUM(BC68:BC70)</f>
        <v>13</v>
      </c>
      <c r="BD71" s="27" t="n">
        <f aca="false">SUM(BD68:BD70)</f>
        <v>19</v>
      </c>
      <c r="BE71" s="33"/>
      <c r="BF71" s="8" t="n">
        <f aca="false">(BB71/BD71)</f>
        <v>3</v>
      </c>
      <c r="BG71" s="12" t="n">
        <f aca="false">(BC71/BD71)</f>
        <v>0.68421052631579</v>
      </c>
      <c r="BH71" s="12" t="n">
        <f aca="false">(100-(BG71*100))</f>
        <v>31.5789473684211</v>
      </c>
      <c r="BI71" s="22"/>
      <c r="BJ71" s="22"/>
      <c r="BK71" s="12" t="s">
        <v>47</v>
      </c>
      <c r="BL71" s="27" t="n">
        <v>46</v>
      </c>
      <c r="BM71" s="27" t="n">
        <v>8</v>
      </c>
      <c r="BN71" s="27" t="n">
        <v>12</v>
      </c>
      <c r="BO71" s="33"/>
      <c r="BP71" s="12" t="n">
        <f aca="false">(BL71/BN71)</f>
        <v>3.83333333333333</v>
      </c>
      <c r="BQ71" s="12" t="n">
        <f aca="false">(BM71/BN71)</f>
        <v>0.666666666666667</v>
      </c>
      <c r="BR71" s="12" t="n">
        <f aca="false">(100-(BQ71*100))</f>
        <v>33.3333333333333</v>
      </c>
      <c r="BU71" s="6"/>
      <c r="BV71" s="23" t="s">
        <v>55</v>
      </c>
      <c r="BW71" s="12" t="n">
        <f aca="false">SUM(BW66:BW70)</f>
        <v>83</v>
      </c>
      <c r="BX71" s="12" t="n">
        <f aca="false">SUM(BX66:BX70)</f>
        <v>8</v>
      </c>
      <c r="BY71" s="12" t="n">
        <f aca="false">SUM(BY66:BY70)</f>
        <v>22</v>
      </c>
      <c r="BZ71" s="10"/>
      <c r="CA71" s="8" t="n">
        <f aca="false">(BW71/BY71)</f>
        <v>3.77272727272727</v>
      </c>
      <c r="CB71" s="8" t="n">
        <f aca="false">(BX71/BY71)</f>
        <v>0.363636363636364</v>
      </c>
      <c r="CC71" s="8" t="n">
        <f aca="false">(100-(CB71*100))</f>
        <v>63.6363636363636</v>
      </c>
      <c r="CD71" s="6"/>
    </row>
    <row r="72" customFormat="false" ht="12.8" hidden="false" customHeight="false" outlineLevel="0" collapsed="false">
      <c r="AO72" s="8" t="s">
        <v>64</v>
      </c>
      <c r="AP72" s="0" t="n">
        <v>93</v>
      </c>
      <c r="AQ72" s="0" t="n">
        <v>7</v>
      </c>
      <c r="AR72" s="0" t="n">
        <v>23</v>
      </c>
      <c r="AS72" s="0" t="n">
        <v>2</v>
      </c>
      <c r="AT72" s="0" t="n">
        <f aca="false">(AP72/AR72)</f>
        <v>4.04347826086957</v>
      </c>
      <c r="AU72" s="0" t="n">
        <f aca="false">(AQ72/AR72)</f>
        <v>0.304347826086957</v>
      </c>
      <c r="AV72" s="0" t="n">
        <f aca="false">(100-(AU72*100))</f>
        <v>69.5652173913043</v>
      </c>
      <c r="BA72" s="1"/>
      <c r="BB72" s="10"/>
      <c r="BC72" s="10"/>
      <c r="BD72" s="10"/>
      <c r="BE72" s="10"/>
      <c r="BF72" s="6"/>
      <c r="BG72" s="10"/>
      <c r="BH72" s="10"/>
      <c r="BI72" s="22"/>
      <c r="BJ72" s="22"/>
      <c r="BK72" s="23" t="s">
        <v>55</v>
      </c>
      <c r="BL72" s="27" t="n">
        <v>46</v>
      </c>
      <c r="BM72" s="27" t="n">
        <v>8</v>
      </c>
      <c r="BN72" s="27" t="n">
        <v>12</v>
      </c>
      <c r="BO72" s="33"/>
      <c r="BP72" s="12" t="n">
        <f aca="false">(BL72/BN72)</f>
        <v>3.83333333333333</v>
      </c>
      <c r="BQ72" s="12" t="n">
        <f aca="false">(BM72/BN72)</f>
        <v>0.666666666666667</v>
      </c>
      <c r="BR72" s="12" t="n">
        <f aca="false">(100-(BQ72*100))</f>
        <v>33.3333333333333</v>
      </c>
      <c r="BV72" s="1"/>
      <c r="BW72" s="6"/>
    </row>
    <row r="73" customFormat="false" ht="12.8" hidden="false" customHeight="false" outlineLevel="0" collapsed="false">
      <c r="V73" s="0" t="s">
        <v>87</v>
      </c>
      <c r="W73" s="0" t="n">
        <f aca="false">SUM(W62:W71)/10</f>
        <v>10.7</v>
      </c>
      <c r="X73" s="0" t="n">
        <f aca="false">SUM(X62:X71)/10</f>
        <v>12.2</v>
      </c>
      <c r="Y73" s="0" t="n">
        <f aca="false">SUM(Y62:Y71)/10</f>
        <v>13.2</v>
      </c>
      <c r="AO73" s="8" t="s">
        <v>65</v>
      </c>
      <c r="AP73" s="0" t="n">
        <v>130</v>
      </c>
      <c r="AQ73" s="0" t="n">
        <v>6</v>
      </c>
      <c r="AR73" s="0" t="n">
        <v>30</v>
      </c>
      <c r="AS73" s="0" t="n">
        <v>5</v>
      </c>
      <c r="AT73" s="0" t="n">
        <f aca="false">(AP73/AR73)</f>
        <v>4.33333333333333</v>
      </c>
      <c r="AU73" s="0" t="n">
        <f aca="false">(AQ73/AR73)</f>
        <v>0.2</v>
      </c>
      <c r="AV73" s="0" t="n">
        <f aca="false">(100-(AU73*100))</f>
        <v>80</v>
      </c>
      <c r="BA73" s="23" t="s">
        <v>70</v>
      </c>
      <c r="BB73" s="23" t="s">
        <v>28</v>
      </c>
      <c r="BC73" s="23" t="s">
        <v>29</v>
      </c>
      <c r="BD73" s="23" t="s">
        <v>30</v>
      </c>
      <c r="BE73" s="1"/>
      <c r="BF73" s="7" t="s">
        <v>31</v>
      </c>
      <c r="BG73" s="7" t="s">
        <v>32</v>
      </c>
      <c r="BH73" s="7" t="s">
        <v>33</v>
      </c>
      <c r="BI73" s="22"/>
      <c r="BJ73" s="22"/>
      <c r="BK73" s="1"/>
      <c r="BL73" s="10"/>
      <c r="BM73" s="10"/>
      <c r="BN73" s="10"/>
      <c r="BO73" s="10"/>
      <c r="BP73" s="10"/>
      <c r="BQ73" s="10"/>
      <c r="BR73" s="10"/>
      <c r="BV73" s="7" t="s">
        <v>58</v>
      </c>
      <c r="BW73" s="7" t="s">
        <v>28</v>
      </c>
      <c r="BX73" s="7" t="s">
        <v>29</v>
      </c>
      <c r="BY73" s="7" t="s">
        <v>30</v>
      </c>
      <c r="BZ73" s="11"/>
      <c r="CA73" s="7" t="s">
        <v>31</v>
      </c>
      <c r="CB73" s="7" t="s">
        <v>32</v>
      </c>
      <c r="CC73" s="7" t="s">
        <v>33</v>
      </c>
    </row>
    <row r="74" customFormat="false" ht="12.8" hidden="false" customHeight="false" outlineLevel="0" collapsed="false">
      <c r="AO74" s="8" t="s">
        <v>66</v>
      </c>
      <c r="AP74" s="0" t="n">
        <v>83</v>
      </c>
      <c r="AQ74" s="0" t="n">
        <v>3</v>
      </c>
      <c r="AR74" s="0" t="n">
        <v>18</v>
      </c>
      <c r="AS74" s="0" t="n">
        <v>3</v>
      </c>
      <c r="AT74" s="0" t="n">
        <f aca="false">(AP74/AR74)</f>
        <v>4.61111111111111</v>
      </c>
      <c r="AU74" s="0" t="n">
        <f aca="false">(AQ74/AR74)</f>
        <v>0.166666666666667</v>
      </c>
      <c r="AV74" s="0" t="n">
        <f aca="false">(100-(AU74*100))</f>
        <v>83.3333333333333</v>
      </c>
      <c r="BA74" s="12" t="s">
        <v>47</v>
      </c>
      <c r="BB74" s="27" t="n">
        <v>17</v>
      </c>
      <c r="BC74" s="27" t="n">
        <v>0</v>
      </c>
      <c r="BD74" s="27" t="n">
        <v>5</v>
      </c>
      <c r="BE74" s="33"/>
      <c r="BF74" s="8" t="n">
        <f aca="false">(BB74/BD74)</f>
        <v>3.4</v>
      </c>
      <c r="BG74" s="12" t="n">
        <f aca="false">(BC74/BD74)</f>
        <v>0</v>
      </c>
      <c r="BH74" s="12" t="n">
        <f aca="false">(100-(BG74*100))</f>
        <v>100</v>
      </c>
      <c r="BI74" s="22"/>
      <c r="BJ74" s="22"/>
      <c r="BK74" s="23" t="s">
        <v>70</v>
      </c>
      <c r="BL74" s="23" t="s">
        <v>28</v>
      </c>
      <c r="BM74" s="23" t="s">
        <v>29</v>
      </c>
      <c r="BN74" s="23" t="s">
        <v>30</v>
      </c>
      <c r="BO74" s="1"/>
      <c r="BP74" s="7" t="s">
        <v>31</v>
      </c>
      <c r="BQ74" s="7" t="s">
        <v>32</v>
      </c>
      <c r="BR74" s="7" t="s">
        <v>33</v>
      </c>
      <c r="BV74" s="27" t="s">
        <v>47</v>
      </c>
      <c r="BW74" s="12" t="n">
        <v>2</v>
      </c>
      <c r="BX74" s="12" t="n">
        <v>0</v>
      </c>
      <c r="BY74" s="12" t="n">
        <v>0</v>
      </c>
      <c r="BZ74" s="10"/>
      <c r="CA74" s="8" t="s">
        <v>48</v>
      </c>
      <c r="CB74" s="8" t="s">
        <v>48</v>
      </c>
      <c r="CC74" s="8" t="s">
        <v>48</v>
      </c>
      <c r="CU74" s="2" t="s">
        <v>21</v>
      </c>
      <c r="DE74" s="37" t="s">
        <v>88</v>
      </c>
      <c r="DF74" s="38" t="s">
        <v>89</v>
      </c>
      <c r="DG74" s="39" t="s">
        <v>90</v>
      </c>
    </row>
    <row r="75" customFormat="false" ht="12.8" hidden="false" customHeight="false" outlineLevel="0" collapsed="false">
      <c r="AO75" s="8" t="s">
        <v>67</v>
      </c>
      <c r="AP75" s="35" t="n">
        <v>29</v>
      </c>
      <c r="AQ75" s="0" t="n">
        <v>1</v>
      </c>
      <c r="AR75" s="0" t="n">
        <v>9</v>
      </c>
      <c r="AS75" s="0" t="n">
        <v>1</v>
      </c>
      <c r="AT75" s="0" t="n">
        <f aca="false">(AP75/AR75)</f>
        <v>3.22222222222222</v>
      </c>
      <c r="AU75" s="0" t="n">
        <f aca="false">(AQ75/AR75)</f>
        <v>0.111111111111111</v>
      </c>
      <c r="AV75" s="0" t="n">
        <f aca="false">(100-(AU75*100))</f>
        <v>88.8888888888889</v>
      </c>
      <c r="BA75" s="12" t="s">
        <v>51</v>
      </c>
      <c r="BB75" s="27" t="n">
        <v>22</v>
      </c>
      <c r="BC75" s="27" t="n">
        <v>5</v>
      </c>
      <c r="BD75" s="27" t="n">
        <v>8</v>
      </c>
      <c r="BE75" s="33"/>
      <c r="BF75" s="8" t="n">
        <f aca="false">(BB75/BD75)</f>
        <v>2.75</v>
      </c>
      <c r="BG75" s="12" t="n">
        <f aca="false">(BC75/BD75)</f>
        <v>0.625</v>
      </c>
      <c r="BH75" s="12" t="n">
        <f aca="false">(100-(BG75*100))</f>
        <v>37.5</v>
      </c>
      <c r="BI75" s="22"/>
      <c r="BJ75" s="22"/>
      <c r="BK75" s="12" t="s">
        <v>47</v>
      </c>
      <c r="BL75" s="27" t="n">
        <v>34</v>
      </c>
      <c r="BM75" s="27" t="n">
        <v>1</v>
      </c>
      <c r="BN75" s="27" t="n">
        <v>9</v>
      </c>
      <c r="BO75" s="33"/>
      <c r="BP75" s="12" t="n">
        <f aca="false">(BL75/BN75)</f>
        <v>3.77777777777778</v>
      </c>
      <c r="BQ75" s="12" t="n">
        <f aca="false">(BM75/BN75)</f>
        <v>0.111111111111111</v>
      </c>
      <c r="BR75" s="12" t="n">
        <f aca="false">(100-(BQ75*100))</f>
        <v>88.8888888888889</v>
      </c>
      <c r="BV75" s="8" t="s">
        <v>51</v>
      </c>
      <c r="BW75" s="8" t="n">
        <v>28</v>
      </c>
      <c r="BX75" s="8" t="n">
        <v>0</v>
      </c>
      <c r="BY75" s="8" t="n">
        <v>8</v>
      </c>
      <c r="CA75" s="8" t="n">
        <f aca="false">(BW75/BY75)</f>
        <v>3.5</v>
      </c>
      <c r="CB75" s="8" t="n">
        <f aca="false">(BX75/BY75)</f>
        <v>0</v>
      </c>
      <c r="CC75" s="8" t="n">
        <f aca="false">(100-(CB75*100))</f>
        <v>100</v>
      </c>
      <c r="CJ75" s="2" t="s">
        <v>24</v>
      </c>
      <c r="CU75" s="7" t="s">
        <v>27</v>
      </c>
      <c r="CV75" s="7" t="s">
        <v>28</v>
      </c>
      <c r="CW75" s="7" t="s">
        <v>29</v>
      </c>
      <c r="CX75" s="7" t="s">
        <v>30</v>
      </c>
      <c r="CY75" s="11"/>
      <c r="CZ75" s="7" t="s">
        <v>31</v>
      </c>
      <c r="DA75" s="7" t="s">
        <v>32</v>
      </c>
      <c r="DB75" s="7" t="s">
        <v>33</v>
      </c>
      <c r="DE75" s="40" t="s">
        <v>91</v>
      </c>
      <c r="DF75" s="6" t="s">
        <v>92</v>
      </c>
      <c r="DG75" s="41"/>
    </row>
    <row r="76" customFormat="false" ht="12.8" hidden="false" customHeight="false" outlineLevel="0" collapsed="false">
      <c r="AO76" s="8" t="s">
        <v>69</v>
      </c>
      <c r="AP76" s="0" t="n">
        <v>85</v>
      </c>
      <c r="AQ76" s="0" t="n">
        <v>1</v>
      </c>
      <c r="AR76" s="0" t="n">
        <v>11</v>
      </c>
      <c r="AS76" s="0" t="n">
        <v>2</v>
      </c>
      <c r="AT76" s="0" t="n">
        <f aca="false">(AP76/AR76)</f>
        <v>7.72727272727273</v>
      </c>
      <c r="AU76" s="0" t="n">
        <f aca="false">(AQ76/AR76)</f>
        <v>0.0909090909090909</v>
      </c>
      <c r="AV76" s="35" t="n">
        <f aca="false">(100-(AU76*100))</f>
        <v>90.9090909090909</v>
      </c>
      <c r="BA76" s="23" t="s">
        <v>55</v>
      </c>
      <c r="BB76" s="27" t="n">
        <f aca="false">SUM(BB74:BB75)</f>
        <v>39</v>
      </c>
      <c r="BC76" s="27" t="n">
        <v>5</v>
      </c>
      <c r="BD76" s="27" t="n">
        <f aca="false">SUM(BD74:BD75)</f>
        <v>13</v>
      </c>
      <c r="BE76" s="33"/>
      <c r="BF76" s="8" t="n">
        <f aca="false">(BB76/BD76)</f>
        <v>3</v>
      </c>
      <c r="BG76" s="12" t="n">
        <f aca="false">(BC76/BD76)</f>
        <v>0.384615384615385</v>
      </c>
      <c r="BH76" s="12" t="n">
        <f aca="false">(100-(BG76*100))</f>
        <v>61.5384615384615</v>
      </c>
      <c r="BI76" s="22"/>
      <c r="BJ76" s="22"/>
      <c r="BK76" s="23" t="s">
        <v>55</v>
      </c>
      <c r="BL76" s="27" t="n">
        <v>34</v>
      </c>
      <c r="BM76" s="27" t="n">
        <v>1</v>
      </c>
      <c r="BN76" s="27" t="n">
        <v>9</v>
      </c>
      <c r="BO76" s="33"/>
      <c r="BP76" s="12" t="n">
        <f aca="false">(BL76/BN76)</f>
        <v>3.77777777777778</v>
      </c>
      <c r="BQ76" s="12" t="n">
        <f aca="false">(BM76/BN76)</f>
        <v>0.111111111111111</v>
      </c>
      <c r="BR76" s="26" t="n">
        <f aca="false">(100-(BQ76*100))</f>
        <v>88.8888888888889</v>
      </c>
      <c r="BV76" s="23" t="s">
        <v>55</v>
      </c>
      <c r="BW76" s="12" t="n">
        <f aca="false">SUM(BW74:BW75)</f>
        <v>30</v>
      </c>
      <c r="BX76" s="12" t="n">
        <f aca="false">SUM(BX74:BX75)</f>
        <v>0</v>
      </c>
      <c r="BY76" s="12" t="n">
        <f aca="false">SUM(BY74:BY75)</f>
        <v>8</v>
      </c>
      <c r="BZ76" s="10"/>
      <c r="CA76" s="8" t="n">
        <f aca="false">(BW76/BY76)</f>
        <v>3.75</v>
      </c>
      <c r="CB76" s="8" t="n">
        <f aca="false">(BX76/BY76)</f>
        <v>0</v>
      </c>
      <c r="CC76" s="26" t="n">
        <f aca="false">(100-(CB76*100))</f>
        <v>100</v>
      </c>
      <c r="CJ76" s="7" t="s">
        <v>27</v>
      </c>
      <c r="CK76" s="7" t="s">
        <v>28</v>
      </c>
      <c r="CL76" s="7" t="s">
        <v>29</v>
      </c>
      <c r="CM76" s="7" t="s">
        <v>30</v>
      </c>
      <c r="CN76" s="11"/>
      <c r="CO76" s="7" t="s">
        <v>31</v>
      </c>
      <c r="CP76" s="7" t="s">
        <v>32</v>
      </c>
      <c r="CQ76" s="7" t="s">
        <v>33</v>
      </c>
      <c r="CU76" s="7" t="s">
        <v>38</v>
      </c>
      <c r="CV76" s="8"/>
      <c r="CW76" s="8"/>
      <c r="CX76" s="8"/>
      <c r="CY76" s="6"/>
      <c r="CZ76" s="8"/>
      <c r="DA76" s="8"/>
      <c r="DB76" s="8"/>
      <c r="DE76" s="40" t="s">
        <v>93</v>
      </c>
      <c r="DF76" s="6" t="s">
        <v>94</v>
      </c>
      <c r="DG76" s="41"/>
    </row>
    <row r="77" customFormat="false" ht="12.8" hidden="false" customHeight="false" outlineLevel="0" collapsed="false">
      <c r="V77" s="6"/>
      <c r="W77" s="6"/>
      <c r="AO77" s="8" t="s">
        <v>71</v>
      </c>
      <c r="AP77" s="36" t="n">
        <v>103</v>
      </c>
      <c r="AQ77" s="0" t="n">
        <v>7</v>
      </c>
      <c r="AR77" s="0" t="n">
        <v>18</v>
      </c>
      <c r="AS77" s="0" t="n">
        <v>2</v>
      </c>
      <c r="AT77" s="0" t="n">
        <f aca="false">(AP77/AR77)</f>
        <v>5.72222222222222</v>
      </c>
      <c r="AU77" s="0" t="n">
        <f aca="false">(AQ77/AR77)</f>
        <v>0.388888888888889</v>
      </c>
      <c r="AV77" s="36" t="n">
        <f aca="false">(100-(AU77*100))</f>
        <v>61.1111111111111</v>
      </c>
      <c r="BA77" s="1"/>
      <c r="BB77" s="10"/>
      <c r="BC77" s="10"/>
      <c r="BD77" s="10"/>
      <c r="BE77" s="33"/>
      <c r="BF77" s="6"/>
      <c r="BG77" s="10"/>
      <c r="BH77" s="10"/>
      <c r="BI77" s="22"/>
      <c r="BJ77" s="22"/>
      <c r="BK77" s="1"/>
      <c r="BL77" s="10"/>
      <c r="BM77" s="10"/>
      <c r="BN77" s="10"/>
      <c r="BO77" s="33"/>
      <c r="BP77" s="10"/>
      <c r="BQ77" s="10"/>
      <c r="BR77" s="10"/>
      <c r="BV77" s="1"/>
      <c r="BW77" s="10"/>
      <c r="BX77" s="10"/>
      <c r="BY77" s="10"/>
      <c r="BZ77" s="10"/>
      <c r="CJ77" s="7" t="s">
        <v>38</v>
      </c>
      <c r="CK77" s="8"/>
      <c r="CL77" s="8"/>
      <c r="CM77" s="8"/>
      <c r="CN77" s="6"/>
      <c r="CO77" s="8"/>
      <c r="CP77" s="8"/>
      <c r="CQ77" s="8"/>
      <c r="CU77" s="8" t="s">
        <v>47</v>
      </c>
      <c r="CV77" s="8" t="n">
        <v>20</v>
      </c>
      <c r="CW77" s="8" t="n">
        <v>0</v>
      </c>
      <c r="CX77" s="8" t="n">
        <v>1</v>
      </c>
      <c r="CY77" s="6"/>
      <c r="CZ77" s="8" t="n">
        <f aca="false">(CV77/CX77)</f>
        <v>20</v>
      </c>
      <c r="DA77" s="8" t="n">
        <v>0</v>
      </c>
      <c r="DB77" s="8" t="n">
        <v>0</v>
      </c>
      <c r="DE77" s="40" t="s">
        <v>95</v>
      </c>
      <c r="DF77" s="6" t="s">
        <v>96</v>
      </c>
      <c r="DG77" s="41"/>
    </row>
    <row r="78" customFormat="false" ht="12.8" hidden="false" customHeight="false" outlineLevel="0" collapsed="false">
      <c r="BA78" s="23" t="s">
        <v>76</v>
      </c>
      <c r="BB78" s="23" t="s">
        <v>28</v>
      </c>
      <c r="BC78" s="23" t="s">
        <v>29</v>
      </c>
      <c r="BD78" s="23" t="s">
        <v>30</v>
      </c>
      <c r="BE78" s="10"/>
      <c r="BF78" s="7" t="s">
        <v>31</v>
      </c>
      <c r="BG78" s="7" t="s">
        <v>32</v>
      </c>
      <c r="BH78" s="7" t="s">
        <v>33</v>
      </c>
      <c r="BI78" s="22"/>
      <c r="BJ78" s="22"/>
      <c r="BK78" s="23" t="s">
        <v>76</v>
      </c>
      <c r="BL78" s="23" t="s">
        <v>28</v>
      </c>
      <c r="BM78" s="23" t="s">
        <v>29</v>
      </c>
      <c r="BN78" s="23" t="s">
        <v>30</v>
      </c>
      <c r="BO78" s="10"/>
      <c r="BP78" s="7" t="s">
        <v>31</v>
      </c>
      <c r="BQ78" s="7" t="s">
        <v>32</v>
      </c>
      <c r="BR78" s="7" t="s">
        <v>33</v>
      </c>
      <c r="BV78" s="23" t="s">
        <v>39</v>
      </c>
      <c r="BW78" s="23" t="s">
        <v>28</v>
      </c>
      <c r="BX78" s="23" t="s">
        <v>29</v>
      </c>
      <c r="BY78" s="23" t="s">
        <v>30</v>
      </c>
      <c r="BZ78" s="1"/>
      <c r="CA78" s="7" t="s">
        <v>31</v>
      </c>
      <c r="CB78" s="7" t="s">
        <v>32</v>
      </c>
      <c r="CC78" s="7" t="s">
        <v>33</v>
      </c>
      <c r="CJ78" s="8" t="s">
        <v>47</v>
      </c>
      <c r="CK78" s="8" t="n">
        <v>13</v>
      </c>
      <c r="CL78" s="8" t="n">
        <v>0</v>
      </c>
      <c r="CM78" s="8" t="n">
        <v>4</v>
      </c>
      <c r="CN78" s="6"/>
      <c r="CO78" s="8" t="n">
        <f aca="false">(CK78/CM78)</f>
        <v>3.25</v>
      </c>
      <c r="CP78" s="12" t="n">
        <f aca="false">(CL78/CM78)</f>
        <v>0</v>
      </c>
      <c r="CQ78" s="12" t="n">
        <v>100</v>
      </c>
      <c r="CR78" s="22"/>
      <c r="CU78" s="8" t="s">
        <v>51</v>
      </c>
      <c r="CV78" s="8" t="n">
        <v>28</v>
      </c>
      <c r="CW78" s="8" t="n">
        <v>0</v>
      </c>
      <c r="CX78" s="8" t="n">
        <v>3</v>
      </c>
      <c r="CY78" s="6"/>
      <c r="CZ78" s="8" t="n">
        <f aca="false">(CV78/CX78)</f>
        <v>9.33333333333333</v>
      </c>
      <c r="DA78" s="8" t="n">
        <v>0</v>
      </c>
      <c r="DB78" s="8" t="n">
        <v>0</v>
      </c>
      <c r="DE78" s="40" t="s">
        <v>97</v>
      </c>
      <c r="DF78" s="6" t="s">
        <v>98</v>
      </c>
      <c r="DG78" s="41"/>
    </row>
    <row r="79" customFormat="false" ht="12.8" hidden="false" customHeight="false" outlineLevel="0" collapsed="false">
      <c r="BA79" s="12" t="s">
        <v>47</v>
      </c>
      <c r="BB79" s="12" t="n">
        <v>15</v>
      </c>
      <c r="BC79" s="12" t="n">
        <v>0</v>
      </c>
      <c r="BD79" s="12" t="n">
        <v>5</v>
      </c>
      <c r="BE79" s="1"/>
      <c r="BF79" s="8" t="n">
        <f aca="false">(BB79/BD79)</f>
        <v>3</v>
      </c>
      <c r="BG79" s="12" t="n">
        <f aca="false">(BC79/BD79)</f>
        <v>0</v>
      </c>
      <c r="BH79" s="12" t="n">
        <f aca="false">(100-(BG79*100))</f>
        <v>100</v>
      </c>
      <c r="BI79" s="22"/>
      <c r="BJ79" s="22"/>
      <c r="BK79" s="12" t="s">
        <v>47</v>
      </c>
      <c r="BL79" s="12" t="n">
        <v>24</v>
      </c>
      <c r="BM79" s="12" t="n">
        <v>7</v>
      </c>
      <c r="BN79" s="12" t="n">
        <v>7</v>
      </c>
      <c r="BO79" s="1"/>
      <c r="BP79" s="12" t="n">
        <f aca="false">(BL79/BN79)</f>
        <v>3.42857142857143</v>
      </c>
      <c r="BQ79" s="12" t="n">
        <f aca="false">(BM79/BN79)</f>
        <v>1</v>
      </c>
      <c r="BR79" s="12" t="n">
        <f aca="false">(100-(BQ79*100))</f>
        <v>0</v>
      </c>
      <c r="BV79" s="12" t="s">
        <v>47</v>
      </c>
      <c r="BW79" s="27" t="n">
        <v>13</v>
      </c>
      <c r="BX79" s="27" t="n">
        <v>0</v>
      </c>
      <c r="BY79" s="27" t="n">
        <v>3</v>
      </c>
      <c r="BZ79" s="33"/>
      <c r="CA79" s="8" t="n">
        <f aca="false">(BW79/BY79)</f>
        <v>4.33333333333333</v>
      </c>
      <c r="CB79" s="8" t="n">
        <f aca="false">(BX79/BY79)</f>
        <v>0</v>
      </c>
      <c r="CC79" s="8" t="n">
        <f aca="false">(100-(CB79*100))</f>
        <v>100</v>
      </c>
      <c r="CJ79" s="8" t="s">
        <v>51</v>
      </c>
      <c r="CK79" s="8" t="n">
        <v>27</v>
      </c>
      <c r="CL79" s="8" t="n">
        <v>0</v>
      </c>
      <c r="CM79" s="8" t="n">
        <v>8</v>
      </c>
      <c r="CN79" s="6"/>
      <c r="CO79" s="8" t="n">
        <f aca="false">(CK79/CM79)</f>
        <v>3.375</v>
      </c>
      <c r="CP79" s="12" t="n">
        <f aca="false">(CL79/CM79)</f>
        <v>0</v>
      </c>
      <c r="CQ79" s="12" t="n">
        <v>100</v>
      </c>
      <c r="CR79" s="22"/>
      <c r="CU79" s="8" t="s">
        <v>54</v>
      </c>
      <c r="CV79" s="8" t="n">
        <v>61</v>
      </c>
      <c r="CW79" s="8" t="n">
        <v>5</v>
      </c>
      <c r="CX79" s="8" t="n">
        <v>8</v>
      </c>
      <c r="CY79" s="6"/>
      <c r="CZ79" s="8" t="n">
        <f aca="false">(CV79/CX79)</f>
        <v>7.625</v>
      </c>
      <c r="DA79" s="8" t="n">
        <f aca="false">(CW79/CX79)</f>
        <v>0.625</v>
      </c>
      <c r="DB79" s="8" t="n">
        <f aca="false">(100-(DA79*100))</f>
        <v>37.5</v>
      </c>
      <c r="DE79" s="40" t="s">
        <v>99</v>
      </c>
      <c r="DF79" s="6" t="s">
        <v>100</v>
      </c>
      <c r="DG79" s="41"/>
    </row>
    <row r="80" customFormat="false" ht="12.8" hidden="false" customHeight="false" outlineLevel="0" collapsed="false">
      <c r="AO80" s="24" t="s">
        <v>101</v>
      </c>
      <c r="BA80" s="12" t="s">
        <v>51</v>
      </c>
      <c r="BB80" s="12" t="n">
        <v>31</v>
      </c>
      <c r="BC80" s="12" t="n">
        <v>8</v>
      </c>
      <c r="BD80" s="12" t="n">
        <v>8</v>
      </c>
      <c r="BE80" s="10"/>
      <c r="BF80" s="8" t="n">
        <f aca="false">(BB80/BD80)</f>
        <v>3.875</v>
      </c>
      <c r="BG80" s="12" t="n">
        <f aca="false">(BC80/BD80)</f>
        <v>1</v>
      </c>
      <c r="BH80" s="12" t="n">
        <f aca="false">(100-(BG80*100))</f>
        <v>0</v>
      </c>
      <c r="BI80" s="22"/>
      <c r="BJ80" s="22"/>
      <c r="BK80" s="12" t="s">
        <v>51</v>
      </c>
      <c r="BL80" s="12" t="n">
        <v>11</v>
      </c>
      <c r="BM80" s="12" t="n">
        <v>1</v>
      </c>
      <c r="BN80" s="12" t="n">
        <v>6</v>
      </c>
      <c r="BO80" s="10"/>
      <c r="BP80" s="12" t="n">
        <f aca="false">(BL80/BN80)</f>
        <v>1.83333333333333</v>
      </c>
      <c r="BQ80" s="12" t="n">
        <f aca="false">(BM80/BN80)</f>
        <v>0.166666666666667</v>
      </c>
      <c r="BR80" s="12" t="n">
        <f aca="false">(100-(BQ80*100))</f>
        <v>83.3333333333333</v>
      </c>
      <c r="BV80" s="12" t="s">
        <v>51</v>
      </c>
      <c r="BW80" s="27" t="n">
        <v>17</v>
      </c>
      <c r="BX80" s="27" t="n">
        <v>0</v>
      </c>
      <c r="BY80" s="27" t="n">
        <v>6</v>
      </c>
      <c r="BZ80" s="33"/>
      <c r="CA80" s="8" t="n">
        <f aca="false">(BW80/BY80)</f>
        <v>2.83333333333333</v>
      </c>
      <c r="CB80" s="8" t="n">
        <f aca="false">(BX80/BY80)</f>
        <v>0</v>
      </c>
      <c r="CC80" s="8" t="n">
        <f aca="false">(100-(CB80*100))</f>
        <v>100</v>
      </c>
      <c r="CJ80" s="23" t="s">
        <v>55</v>
      </c>
      <c r="CK80" s="12" t="n">
        <f aca="false">SUM(CK78:CK79)</f>
        <v>40</v>
      </c>
      <c r="CL80" s="12" t="n">
        <v>0</v>
      </c>
      <c r="CM80" s="12" t="n">
        <f aca="false">SUM(CM78:CM79)</f>
        <v>12</v>
      </c>
      <c r="CN80" s="10"/>
      <c r="CO80" s="8" t="n">
        <f aca="false">(CK80/CM80)</f>
        <v>3.33333333333333</v>
      </c>
      <c r="CP80" s="12" t="n">
        <f aca="false">(CL80/CM80)</f>
        <v>0</v>
      </c>
      <c r="CQ80" s="12" t="n">
        <v>100</v>
      </c>
      <c r="CR80" s="22"/>
      <c r="CU80" s="23" t="s">
        <v>55</v>
      </c>
      <c r="CV80" s="12" t="n">
        <f aca="false">SUM(CV77:CV79)</f>
        <v>109</v>
      </c>
      <c r="CW80" s="12" t="n">
        <v>5</v>
      </c>
      <c r="CX80" s="12" t="n">
        <f aca="false">SUM(CX77:CX79)</f>
        <v>12</v>
      </c>
      <c r="CY80" s="6"/>
      <c r="CZ80" s="8" t="n">
        <f aca="false">(CV80/CX80)</f>
        <v>9.08333333333333</v>
      </c>
      <c r="DA80" s="8" t="n">
        <f aca="false">(CW80/CX80)</f>
        <v>0.416666666666667</v>
      </c>
      <c r="DB80" s="12" t="n">
        <f aca="false">(100-(DA80*100))</f>
        <v>58.3333333333333</v>
      </c>
      <c r="DE80" s="40" t="s">
        <v>102</v>
      </c>
      <c r="DF80" s="6" t="s">
        <v>103</v>
      </c>
      <c r="DG80" s="41"/>
    </row>
    <row r="81" customFormat="false" ht="12.8" hidden="false" customHeight="false" outlineLevel="0" collapsed="false">
      <c r="AO81" s="7" t="s">
        <v>63</v>
      </c>
      <c r="AP81" s="7" t="s">
        <v>28</v>
      </c>
      <c r="AQ81" s="7" t="s">
        <v>29</v>
      </c>
      <c r="AR81" s="7" t="s">
        <v>30</v>
      </c>
      <c r="AS81" s="11"/>
      <c r="AT81" s="7" t="s">
        <v>31</v>
      </c>
      <c r="AU81" s="7" t="s">
        <v>32</v>
      </c>
      <c r="AV81" s="7" t="s">
        <v>33</v>
      </c>
      <c r="BA81" s="12" t="s">
        <v>54</v>
      </c>
      <c r="BB81" s="12" t="n">
        <v>22</v>
      </c>
      <c r="BC81" s="12" t="n">
        <v>8</v>
      </c>
      <c r="BD81" s="12" t="n">
        <v>8</v>
      </c>
      <c r="BE81" s="10"/>
      <c r="BF81" s="8" t="n">
        <f aca="false">(BB81/BD81)</f>
        <v>2.75</v>
      </c>
      <c r="BG81" s="12" t="n">
        <f aca="false">(BC81/BD81)</f>
        <v>1</v>
      </c>
      <c r="BH81" s="12" t="n">
        <f aca="false">(100-(BG81*100))</f>
        <v>0</v>
      </c>
      <c r="BI81" s="22"/>
      <c r="BJ81" s="22"/>
      <c r="BK81" s="12" t="s">
        <v>54</v>
      </c>
      <c r="BL81" s="12" t="n">
        <v>10</v>
      </c>
      <c r="BM81" s="12" t="n">
        <v>0</v>
      </c>
      <c r="BN81" s="12" t="n">
        <v>0</v>
      </c>
      <c r="BO81" s="10"/>
      <c r="BP81" s="12" t="s">
        <v>48</v>
      </c>
      <c r="BQ81" s="12" t="s">
        <v>48</v>
      </c>
      <c r="BR81" s="12" t="s">
        <v>48</v>
      </c>
      <c r="BV81" s="12" t="s">
        <v>54</v>
      </c>
      <c r="BW81" s="27" t="n">
        <v>25</v>
      </c>
      <c r="BX81" s="27" t="n">
        <v>0</v>
      </c>
      <c r="BY81" s="27" t="n">
        <v>8</v>
      </c>
      <c r="BZ81" s="33"/>
      <c r="CA81" s="8" t="n">
        <f aca="false">(BW81/BY81)</f>
        <v>3.125</v>
      </c>
      <c r="CB81" s="8" t="n">
        <f aca="false">(BX81/BY81)</f>
        <v>0</v>
      </c>
      <c r="CC81" s="8" t="n">
        <f aca="false">(100-(CB81*100))</f>
        <v>100</v>
      </c>
      <c r="CI81" s="6"/>
      <c r="CJ81" s="1"/>
      <c r="CK81" s="6"/>
      <c r="CL81" s="6"/>
      <c r="CM81" s="6"/>
      <c r="CN81" s="6"/>
      <c r="CO81" s="6"/>
      <c r="CP81" s="10"/>
      <c r="CQ81" s="10"/>
      <c r="CR81" s="10"/>
      <c r="CU81" s="1"/>
      <c r="CV81" s="6"/>
      <c r="CW81" s="6"/>
      <c r="CX81" s="6"/>
      <c r="CY81" s="10"/>
      <c r="DE81" s="40" t="s">
        <v>104</v>
      </c>
      <c r="DF81" s="6" t="s">
        <v>105</v>
      </c>
      <c r="DG81" s="41"/>
    </row>
    <row r="82" customFormat="false" ht="12.8" hidden="false" customHeight="false" outlineLevel="0" collapsed="false">
      <c r="AO82" s="8" t="s">
        <v>64</v>
      </c>
      <c r="AP82" s="0" t="n">
        <v>41</v>
      </c>
      <c r="AQ82" s="0" t="n">
        <v>7</v>
      </c>
      <c r="AR82" s="0" t="n">
        <v>10</v>
      </c>
      <c r="AS82" s="0" t="n">
        <v>1</v>
      </c>
      <c r="AT82" s="0" t="n">
        <f aca="false">(AP82/AR82)</f>
        <v>4.1</v>
      </c>
      <c r="AU82" s="0" t="n">
        <f aca="false">(AQ82/AR82)</f>
        <v>0.7</v>
      </c>
      <c r="AV82" s="0" t="n">
        <f aca="false">(100-(100*AU82))</f>
        <v>30</v>
      </c>
      <c r="BA82" s="23" t="s">
        <v>55</v>
      </c>
      <c r="BB82" s="12" t="n">
        <f aca="false">SUM(BB79:BB81)</f>
        <v>68</v>
      </c>
      <c r="BC82" s="12" t="n">
        <f aca="false">SUM(BC80:BC81)</f>
        <v>16</v>
      </c>
      <c r="BD82" s="12" t="n">
        <f aca="false">SUM(BD79:BD81)</f>
        <v>21</v>
      </c>
      <c r="BE82" s="10"/>
      <c r="BF82" s="8" t="n">
        <f aca="false">(BB82/BD82)</f>
        <v>3.23809523809524</v>
      </c>
      <c r="BG82" s="12" t="n">
        <f aca="false">(BC82/BD82)</f>
        <v>0.761904761904762</v>
      </c>
      <c r="BH82" s="12" t="n">
        <f aca="false">(100-(BG82*100))</f>
        <v>23.8095238095238</v>
      </c>
      <c r="BI82" s="22"/>
      <c r="BJ82" s="22"/>
      <c r="BK82" s="12" t="s">
        <v>56</v>
      </c>
      <c r="BL82" s="12" t="n">
        <v>22</v>
      </c>
      <c r="BM82" s="12" t="n">
        <v>4</v>
      </c>
      <c r="BN82" s="12" t="n">
        <v>9</v>
      </c>
      <c r="BO82" s="22"/>
      <c r="BP82" s="12" t="n">
        <f aca="false">(BL82/BN82)</f>
        <v>2.44444444444444</v>
      </c>
      <c r="BQ82" s="12" t="n">
        <f aca="false">(BM82/BN82)</f>
        <v>0.444444444444444</v>
      </c>
      <c r="BR82" s="12" t="n">
        <f aca="false">(100-(BQ82*100))</f>
        <v>55.5555555555556</v>
      </c>
      <c r="BV82" s="23" t="s">
        <v>55</v>
      </c>
      <c r="BW82" s="27" t="n">
        <f aca="false">SUM(BW79:BW81)</f>
        <v>55</v>
      </c>
      <c r="BX82" s="27" t="n">
        <f aca="false">SUM(BX79:BX81)</f>
        <v>0</v>
      </c>
      <c r="BY82" s="27" t="n">
        <f aca="false">SUM(BY79:BY81)</f>
        <v>17</v>
      </c>
      <c r="BZ82" s="33"/>
      <c r="CA82" s="26" t="n">
        <f aca="false">(BW82/BY82)</f>
        <v>3.23529411764706</v>
      </c>
      <c r="CB82" s="8" t="n">
        <f aca="false">(BX82/BY82)</f>
        <v>0</v>
      </c>
      <c r="CC82" s="8" t="n">
        <f aca="false">(100-(CB82*100))</f>
        <v>100</v>
      </c>
      <c r="CJ82" s="7" t="s">
        <v>58</v>
      </c>
      <c r="CK82" s="7" t="s">
        <v>28</v>
      </c>
      <c r="CL82" s="7" t="n">
        <v>0</v>
      </c>
      <c r="CM82" s="7" t="s">
        <v>30</v>
      </c>
      <c r="CN82" s="11"/>
      <c r="CO82" s="7" t="s">
        <v>31</v>
      </c>
      <c r="CP82" s="7" t="s">
        <v>32</v>
      </c>
      <c r="CQ82" s="7" t="s">
        <v>33</v>
      </c>
      <c r="CR82" s="22"/>
      <c r="CT82" s="6"/>
      <c r="CU82" s="7" t="s">
        <v>58</v>
      </c>
      <c r="CV82" s="7" t="s">
        <v>28</v>
      </c>
      <c r="CW82" s="7" t="s">
        <v>29</v>
      </c>
      <c r="CX82" s="7" t="s">
        <v>30</v>
      </c>
      <c r="CY82" s="6"/>
      <c r="CZ82" s="7" t="s">
        <v>31</v>
      </c>
      <c r="DA82" s="7" t="s">
        <v>32</v>
      </c>
      <c r="DB82" s="7" t="s">
        <v>33</v>
      </c>
      <c r="DC82" s="6"/>
    </row>
    <row r="83" customFormat="false" ht="12.8" hidden="false" customHeight="false" outlineLevel="0" collapsed="false">
      <c r="AO83" s="8" t="s">
        <v>65</v>
      </c>
      <c r="AP83" s="0" t="n">
        <v>48</v>
      </c>
      <c r="AQ83" s="0" t="n">
        <v>4</v>
      </c>
      <c r="AR83" s="0" t="n">
        <v>9</v>
      </c>
      <c r="AS83" s="0" t="n">
        <v>0</v>
      </c>
      <c r="AT83" s="0" t="n">
        <f aca="false">(AP83/AR83)</f>
        <v>5.33333333333333</v>
      </c>
      <c r="AU83" s="0" t="n">
        <f aca="false">(AQ83/AR83)</f>
        <v>0.444444444444444</v>
      </c>
      <c r="AV83" s="0" t="n">
        <f aca="false">(100-(100*AU83))</f>
        <v>55.5555555555556</v>
      </c>
      <c r="BA83" s="1"/>
      <c r="BB83" s="10"/>
      <c r="BC83" s="10"/>
      <c r="BD83" s="10"/>
      <c r="BE83" s="10"/>
      <c r="BF83" s="6"/>
      <c r="BG83" s="10"/>
      <c r="BH83" s="10"/>
      <c r="BI83" s="22"/>
      <c r="BJ83" s="22"/>
      <c r="BK83" s="23" t="s">
        <v>55</v>
      </c>
      <c r="BL83" s="12" t="n">
        <f aca="false">SUM(BL79:BL82)</f>
        <v>67</v>
      </c>
      <c r="BM83" s="12" t="n">
        <f aca="false">SUM(BM79:BM82)</f>
        <v>12</v>
      </c>
      <c r="BN83" s="12" t="n">
        <f aca="false">SUM(BN79:BN82)</f>
        <v>22</v>
      </c>
      <c r="BO83" s="10"/>
      <c r="BP83" s="12" t="n">
        <f aca="false">(BL83/BN83)</f>
        <v>3.04545454545455</v>
      </c>
      <c r="BQ83" s="12" t="n">
        <f aca="false">(BM83/BN83)</f>
        <v>0.545454545454545</v>
      </c>
      <c r="BR83" s="12" t="n">
        <f aca="false">(100-(BQ83*100))</f>
        <v>45.4545454545455</v>
      </c>
      <c r="BV83" s="1"/>
      <c r="BW83" s="10"/>
      <c r="BX83" s="10"/>
      <c r="BY83" s="10"/>
      <c r="BZ83" s="10"/>
      <c r="CJ83" s="27" t="s">
        <v>47</v>
      </c>
      <c r="CK83" s="12" t="n">
        <v>16</v>
      </c>
      <c r="CL83" s="12" t="n">
        <v>0</v>
      </c>
      <c r="CM83" s="12" t="n">
        <v>8</v>
      </c>
      <c r="CN83" s="10"/>
      <c r="CO83" s="8" t="n">
        <f aca="false">(CK83/CM83)</f>
        <v>2</v>
      </c>
      <c r="CP83" s="12" t="n">
        <f aca="false">(CL83/CM83)</f>
        <v>0</v>
      </c>
      <c r="CQ83" s="12" t="n">
        <v>100</v>
      </c>
      <c r="CR83" s="22"/>
      <c r="CU83" s="27" t="s">
        <v>47</v>
      </c>
      <c r="CV83" s="12" t="n">
        <v>15</v>
      </c>
      <c r="CW83" s="12" t="n">
        <v>1</v>
      </c>
      <c r="CX83" s="12" t="n">
        <v>2</v>
      </c>
      <c r="CY83" s="11"/>
      <c r="CZ83" s="8" t="n">
        <f aca="false">(CV83/CX83)</f>
        <v>7.5</v>
      </c>
      <c r="DA83" s="8" t="n">
        <f aca="false">(CW83/CX83)</f>
        <v>0.5</v>
      </c>
      <c r="DB83" s="8" t="n">
        <f aca="false">(100-(DA83*100))</f>
        <v>50</v>
      </c>
    </row>
    <row r="84" customFormat="false" ht="12.8" hidden="false" customHeight="false" outlineLevel="0" collapsed="false">
      <c r="AO84" s="8" t="s">
        <v>66</v>
      </c>
      <c r="AP84" s="0" t="n">
        <v>70</v>
      </c>
      <c r="AQ84" s="0" t="n">
        <v>12</v>
      </c>
      <c r="AR84" s="0" t="n">
        <v>19</v>
      </c>
      <c r="AS84" s="0" t="n">
        <v>3</v>
      </c>
      <c r="AT84" s="0" t="n">
        <f aca="false">(AP84/AR84)</f>
        <v>3.68421052631579</v>
      </c>
      <c r="AU84" s="0" t="n">
        <f aca="false">(AQ84/AR84)</f>
        <v>0.631578947368421</v>
      </c>
      <c r="AV84" s="0" t="n">
        <f aca="false">(100-(100*AU84))</f>
        <v>36.8421052631579</v>
      </c>
      <c r="BA84" s="23" t="s">
        <v>59</v>
      </c>
      <c r="BB84" s="23" t="s">
        <v>28</v>
      </c>
      <c r="BC84" s="23" t="s">
        <v>29</v>
      </c>
      <c r="BD84" s="23" t="s">
        <v>30</v>
      </c>
      <c r="BE84" s="10"/>
      <c r="BF84" s="7" t="s">
        <v>31</v>
      </c>
      <c r="BG84" s="7" t="s">
        <v>32</v>
      </c>
      <c r="BH84" s="7" t="s">
        <v>33</v>
      </c>
      <c r="BI84" s="22"/>
      <c r="BJ84" s="22"/>
      <c r="BK84" s="1"/>
      <c r="BL84" s="10"/>
      <c r="BM84" s="10"/>
      <c r="BN84" s="10"/>
      <c r="BO84" s="10"/>
      <c r="BP84" s="10"/>
      <c r="BQ84" s="10"/>
      <c r="BR84" s="10"/>
      <c r="BV84" s="23" t="s">
        <v>70</v>
      </c>
      <c r="BW84" s="23" t="s">
        <v>28</v>
      </c>
      <c r="BX84" s="23" t="s">
        <v>29</v>
      </c>
      <c r="BY84" s="23" t="s">
        <v>30</v>
      </c>
      <c r="BZ84" s="1"/>
      <c r="CA84" s="7" t="s">
        <v>31</v>
      </c>
      <c r="CB84" s="7" t="s">
        <v>32</v>
      </c>
      <c r="CC84" s="7" t="s">
        <v>33</v>
      </c>
      <c r="CJ84" s="23" t="s">
        <v>55</v>
      </c>
      <c r="CK84" s="12" t="n">
        <v>16</v>
      </c>
      <c r="CL84" s="12" t="n">
        <v>0</v>
      </c>
      <c r="CM84" s="12" t="n">
        <v>8</v>
      </c>
      <c r="CN84" s="10"/>
      <c r="CO84" s="8" t="n">
        <f aca="false">(CK84/CM84)</f>
        <v>2</v>
      </c>
      <c r="CP84" s="12" t="n">
        <f aca="false">(CL84/CM84)</f>
        <v>0</v>
      </c>
      <c r="CQ84" s="12" t="n">
        <v>100</v>
      </c>
      <c r="CR84" s="22"/>
      <c r="CU84" s="8" t="s">
        <v>51</v>
      </c>
      <c r="CV84" s="8" t="n">
        <v>38</v>
      </c>
      <c r="CW84" s="8" t="n">
        <v>3</v>
      </c>
      <c r="CX84" s="8" t="n">
        <v>6</v>
      </c>
      <c r="CY84" s="10"/>
      <c r="CZ84" s="8" t="n">
        <f aca="false">(CV84/CX84)</f>
        <v>6.33333333333333</v>
      </c>
      <c r="DA84" s="8" t="n">
        <f aca="false">(CW84/CX84)</f>
        <v>0.5</v>
      </c>
      <c r="DB84" s="8" t="n">
        <f aca="false">(100-(DA84*100))</f>
        <v>50</v>
      </c>
    </row>
    <row r="85" customFormat="false" ht="12.8" hidden="false" customHeight="false" outlineLevel="0" collapsed="false">
      <c r="AO85" s="8" t="s">
        <v>67</v>
      </c>
      <c r="AP85" s="36" t="n">
        <v>51</v>
      </c>
      <c r="AQ85" s="0" t="n">
        <v>0</v>
      </c>
      <c r="AR85" s="0" t="n">
        <v>13</v>
      </c>
      <c r="AS85" s="0" t="n">
        <v>2</v>
      </c>
      <c r="AT85" s="0" t="n">
        <f aca="false">(AP85/AR85)</f>
        <v>3.92307692307692</v>
      </c>
      <c r="AU85" s="0" t="n">
        <f aca="false">(AQ85/AR85)</f>
        <v>0</v>
      </c>
      <c r="AV85" s="0" t="n">
        <f aca="false">(100-(100*AU85))</f>
        <v>100</v>
      </c>
      <c r="BA85" s="12" t="s">
        <v>47</v>
      </c>
      <c r="BB85" s="12" t="n">
        <v>26</v>
      </c>
      <c r="BC85" s="12" t="n">
        <v>8</v>
      </c>
      <c r="BD85" s="12" t="n">
        <v>8</v>
      </c>
      <c r="BE85" s="1"/>
      <c r="BF85" s="8" t="n">
        <f aca="false">(BB85/BD85)</f>
        <v>3.25</v>
      </c>
      <c r="BG85" s="12" t="n">
        <f aca="false">(BC85/BD85)</f>
        <v>1</v>
      </c>
      <c r="BH85" s="12" t="n">
        <f aca="false">(100-(BG85*100))</f>
        <v>0</v>
      </c>
      <c r="BI85" s="22"/>
      <c r="BJ85" s="22"/>
      <c r="BK85" s="23" t="s">
        <v>59</v>
      </c>
      <c r="BL85" s="23" t="s">
        <v>28</v>
      </c>
      <c r="BM85" s="23" t="s">
        <v>29</v>
      </c>
      <c r="BN85" s="23" t="s">
        <v>30</v>
      </c>
      <c r="BO85" s="10"/>
      <c r="BP85" s="7" t="s">
        <v>31</v>
      </c>
      <c r="BQ85" s="7" t="s">
        <v>32</v>
      </c>
      <c r="BR85" s="7" t="s">
        <v>33</v>
      </c>
      <c r="BV85" s="12" t="s">
        <v>47</v>
      </c>
      <c r="BW85" s="27" t="n">
        <v>67</v>
      </c>
      <c r="BX85" s="27" t="n">
        <v>1</v>
      </c>
      <c r="BY85" s="27" t="n">
        <v>15</v>
      </c>
      <c r="BZ85" s="33"/>
      <c r="CA85" s="8" t="n">
        <f aca="false">(BW85/BY85)</f>
        <v>4.46666666666667</v>
      </c>
      <c r="CB85" s="8" t="n">
        <f aca="false">(BX85/BY85)</f>
        <v>0.0666666666666667</v>
      </c>
      <c r="CC85" s="8" t="n">
        <f aca="false">(100-(CB85*100))</f>
        <v>93.3333333333333</v>
      </c>
      <c r="CJ85" s="1"/>
      <c r="CK85" s="10"/>
      <c r="CL85" s="10"/>
      <c r="CM85" s="10"/>
      <c r="CN85" s="10"/>
      <c r="CO85" s="6"/>
      <c r="CP85" s="10"/>
      <c r="CQ85" s="10"/>
      <c r="CR85" s="22"/>
      <c r="CU85" s="8" t="s">
        <v>54</v>
      </c>
      <c r="CV85" s="8" t="n">
        <v>68</v>
      </c>
      <c r="CW85" s="8" t="n">
        <v>5</v>
      </c>
      <c r="CX85" s="8" t="n">
        <v>8</v>
      </c>
      <c r="CY85" s="10"/>
      <c r="CZ85" s="8" t="n">
        <f aca="false">(CV85/CX85)</f>
        <v>8.5</v>
      </c>
      <c r="DA85" s="8" t="n">
        <f aca="false">(CW85/CX85)</f>
        <v>0.625</v>
      </c>
      <c r="DB85" s="8" t="n">
        <f aca="false">(100-(DA85*100))</f>
        <v>37.5</v>
      </c>
    </row>
    <row r="86" customFormat="false" ht="12.8" hidden="false" customHeight="false" outlineLevel="0" collapsed="false">
      <c r="AO86" s="8" t="s">
        <v>69</v>
      </c>
      <c r="AP86" s="35" t="n">
        <v>36</v>
      </c>
      <c r="AQ86" s="0" t="n">
        <v>2</v>
      </c>
      <c r="AR86" s="0" t="n">
        <v>10</v>
      </c>
      <c r="AS86" s="0" t="n">
        <v>0</v>
      </c>
      <c r="AT86" s="0" t="n">
        <f aca="false">(AP86/AR86)</f>
        <v>3.6</v>
      </c>
      <c r="AU86" s="0" t="n">
        <f aca="false">(AQ86/AR86)</f>
        <v>0.2</v>
      </c>
      <c r="AV86" s="36" t="n">
        <f aca="false">(100-(100*AU86))</f>
        <v>80</v>
      </c>
      <c r="BA86" s="23" t="s">
        <v>55</v>
      </c>
      <c r="BB86" s="12" t="n">
        <v>26</v>
      </c>
      <c r="BC86" s="12" t="n">
        <v>8</v>
      </c>
      <c r="BD86" s="12" t="n">
        <v>8</v>
      </c>
      <c r="BE86" s="10"/>
      <c r="BF86" s="8" t="n">
        <f aca="false">(BB86/BD86)</f>
        <v>3.25</v>
      </c>
      <c r="BG86" s="12" t="n">
        <f aca="false">(BC86/BD86)</f>
        <v>1</v>
      </c>
      <c r="BH86" s="12" t="n">
        <f aca="false">(100-(BG86*100))</f>
        <v>0</v>
      </c>
      <c r="BI86" s="22"/>
      <c r="BJ86" s="22"/>
      <c r="BK86" s="12" t="s">
        <v>47</v>
      </c>
      <c r="BL86" s="12" t="n">
        <v>10</v>
      </c>
      <c r="BM86" s="12" t="n">
        <v>1</v>
      </c>
      <c r="BN86" s="12" t="n">
        <v>9</v>
      </c>
      <c r="BO86" s="1"/>
      <c r="BP86" s="12" t="n">
        <f aca="false">(BL86/BN86)</f>
        <v>1.11111111111111</v>
      </c>
      <c r="BQ86" s="12" t="n">
        <f aca="false">(BM86/BN86)</f>
        <v>0.111111111111111</v>
      </c>
      <c r="BR86" s="12" t="n">
        <f aca="false">(100-(BQ86*100))</f>
        <v>88.8888888888889</v>
      </c>
      <c r="BV86" s="23" t="s">
        <v>55</v>
      </c>
      <c r="BW86" s="27" t="n">
        <v>67</v>
      </c>
      <c r="BX86" s="27" t="n">
        <v>1</v>
      </c>
      <c r="BY86" s="27" t="n">
        <v>15</v>
      </c>
      <c r="BZ86" s="33"/>
      <c r="CA86" s="8" t="n">
        <f aca="false">(BW86/BY86)</f>
        <v>4.46666666666667</v>
      </c>
      <c r="CB86" s="8" t="n">
        <f aca="false">(BX86/BY86)</f>
        <v>0.0666666666666667</v>
      </c>
      <c r="CC86" s="26" t="n">
        <f aca="false">(100-(CB86*100))</f>
        <v>93.3333333333333</v>
      </c>
      <c r="CJ86" s="23" t="s">
        <v>39</v>
      </c>
      <c r="CK86" s="23" t="s">
        <v>28</v>
      </c>
      <c r="CL86" s="23" t="s">
        <v>29</v>
      </c>
      <c r="CM86" s="23" t="s">
        <v>30</v>
      </c>
      <c r="CN86" s="1"/>
      <c r="CO86" s="7" t="s">
        <v>31</v>
      </c>
      <c r="CP86" s="7" t="s">
        <v>32</v>
      </c>
      <c r="CQ86" s="7" t="s">
        <v>33</v>
      </c>
      <c r="CR86" s="22"/>
      <c r="CU86" s="23" t="s">
        <v>55</v>
      </c>
      <c r="CV86" s="12" t="n">
        <f aca="false">SUM(CV83:CV85)</f>
        <v>121</v>
      </c>
      <c r="CW86" s="12" t="n">
        <f aca="false">SUM(CW83:CW85)</f>
        <v>9</v>
      </c>
      <c r="CX86" s="12" t="n">
        <f aca="false">SUM(CX83:CX85)</f>
        <v>16</v>
      </c>
      <c r="CZ86" s="8" t="n">
        <f aca="false">(CV86/CX86)</f>
        <v>7.5625</v>
      </c>
      <c r="DA86" s="8" t="n">
        <f aca="false">(CW86/CX86)</f>
        <v>0.5625</v>
      </c>
      <c r="DB86" s="25" t="n">
        <f aca="false">(100-(DA86*100))</f>
        <v>43.75</v>
      </c>
    </row>
    <row r="87" customFormat="false" ht="19.7" hidden="false" customHeight="false" outlineLevel="0" collapsed="false">
      <c r="P87" s="42" t="s">
        <v>106</v>
      </c>
      <c r="AO87" s="8" t="s">
        <v>71</v>
      </c>
      <c r="AP87" s="0" t="n">
        <v>41</v>
      </c>
      <c r="AQ87" s="0" t="n">
        <v>1</v>
      </c>
      <c r="AR87" s="0" t="n">
        <v>16</v>
      </c>
      <c r="AS87" s="0" t="n">
        <v>0</v>
      </c>
      <c r="AT87" s="0" t="n">
        <f aca="false">(AP87/AR87)</f>
        <v>2.5625</v>
      </c>
      <c r="AU87" s="0" t="n">
        <f aca="false">(AQ87/AR87)</f>
        <v>0.0625</v>
      </c>
      <c r="AV87" s="35" t="n">
        <f aca="false">(100-(100*AU87))</f>
        <v>93.75</v>
      </c>
      <c r="BG87" s="22"/>
      <c r="BH87" s="22"/>
      <c r="BI87" s="22"/>
      <c r="BJ87" s="22"/>
      <c r="BK87" s="12" t="s">
        <v>51</v>
      </c>
      <c r="BL87" s="12" t="n">
        <v>32</v>
      </c>
      <c r="BM87" s="12" t="n">
        <v>0</v>
      </c>
      <c r="BN87" s="12" t="n">
        <v>8</v>
      </c>
      <c r="BO87" s="10"/>
      <c r="BP87" s="12" t="n">
        <f aca="false">(BL87/BN87)</f>
        <v>4</v>
      </c>
      <c r="BQ87" s="12" t="n">
        <f aca="false">(BM87/BN87)</f>
        <v>0</v>
      </c>
      <c r="BR87" s="12" t="n">
        <f aca="false">(100-(BQ87*100))</f>
        <v>100</v>
      </c>
      <c r="BV87" s="1"/>
      <c r="BW87" s="10"/>
      <c r="BX87" s="10"/>
      <c r="BY87" s="10"/>
      <c r="BZ87" s="10"/>
      <c r="CJ87" s="12" t="s">
        <v>47</v>
      </c>
      <c r="CK87" s="27" t="n">
        <v>16</v>
      </c>
      <c r="CL87" s="27" t="n">
        <v>4</v>
      </c>
      <c r="CM87" s="27" t="n">
        <v>4</v>
      </c>
      <c r="CN87" s="33"/>
      <c r="CO87" s="8" t="n">
        <f aca="false">(CK87/CM87)</f>
        <v>4</v>
      </c>
      <c r="CP87" s="12" t="n">
        <f aca="false">(CL87/CM87)</f>
        <v>1</v>
      </c>
      <c r="CQ87" s="12" t="n">
        <f aca="false">(100-(CP87*100))</f>
        <v>0</v>
      </c>
      <c r="CR87" s="22"/>
      <c r="CU87" s="1"/>
      <c r="CV87" s="10"/>
    </row>
    <row r="88" customFormat="false" ht="12.8" hidden="false" customHeight="false" outlineLevel="0" collapsed="false">
      <c r="W88" s="11" t="s">
        <v>29</v>
      </c>
      <c r="X88" s="6"/>
      <c r="Y88" s="6"/>
      <c r="Z88" s="11" t="s">
        <v>30</v>
      </c>
      <c r="AA88" s="6"/>
      <c r="AB88" s="6"/>
      <c r="AC88" s="6"/>
      <c r="BJ88" s="22"/>
      <c r="BK88" s="23" t="s">
        <v>55</v>
      </c>
      <c r="BL88" s="12" t="n">
        <f aca="false">SUM(BL86:BL87)</f>
        <v>42</v>
      </c>
      <c r="BM88" s="12" t="n">
        <f aca="false">SUM(BM86:BM87)</f>
        <v>1</v>
      </c>
      <c r="BN88" s="12" t="n">
        <f aca="false">SUM(BN86:BN87)</f>
        <v>17</v>
      </c>
      <c r="BO88" s="10"/>
      <c r="BP88" s="12" t="n">
        <f aca="false">(BL88/BN88)</f>
        <v>2.47058823529412</v>
      </c>
      <c r="BQ88" s="12" t="n">
        <f aca="false">(BM88/BN88)</f>
        <v>0.0588235294117647</v>
      </c>
      <c r="BR88" s="26" t="n">
        <f aca="false">(100-(BQ88*100))</f>
        <v>94.1176470588235</v>
      </c>
      <c r="BV88" s="23" t="s">
        <v>76</v>
      </c>
      <c r="BW88" s="23" t="s">
        <v>28</v>
      </c>
      <c r="BX88" s="23" t="s">
        <v>29</v>
      </c>
      <c r="BY88" s="23" t="s">
        <v>30</v>
      </c>
      <c r="BZ88" s="1"/>
      <c r="CA88" s="7" t="s">
        <v>31</v>
      </c>
      <c r="CB88" s="7" t="s">
        <v>32</v>
      </c>
      <c r="CC88" s="7" t="s">
        <v>33</v>
      </c>
      <c r="CJ88" s="12" t="s">
        <v>51</v>
      </c>
      <c r="CK88" s="27" t="n">
        <v>23</v>
      </c>
      <c r="CL88" s="27" t="n">
        <v>7</v>
      </c>
      <c r="CM88" s="27" t="n">
        <v>8</v>
      </c>
      <c r="CN88" s="33"/>
      <c r="CO88" s="8" t="n">
        <f aca="false">(CK88/CM88)</f>
        <v>2.875</v>
      </c>
      <c r="CP88" s="12" t="n">
        <f aca="false">(CL88/CM88)</f>
        <v>0.875</v>
      </c>
      <c r="CQ88" s="12" t="n">
        <f aca="false">(100-(CP88*100))</f>
        <v>12.5</v>
      </c>
      <c r="CR88" s="22"/>
      <c r="CU88" s="23" t="s">
        <v>39</v>
      </c>
      <c r="CV88" s="23" t="s">
        <v>28</v>
      </c>
      <c r="CW88" s="23" t="s">
        <v>29</v>
      </c>
      <c r="CX88" s="23" t="s">
        <v>30</v>
      </c>
      <c r="CY88" s="10"/>
      <c r="CZ88" s="7" t="s">
        <v>31</v>
      </c>
      <c r="DA88" s="7" t="s">
        <v>32</v>
      </c>
      <c r="DB88" s="7" t="s">
        <v>33</v>
      </c>
    </row>
    <row r="89" customFormat="false" ht="12.8" hidden="false" customHeight="false" outlineLevel="0" collapsed="false">
      <c r="W89" s="24" t="s">
        <v>40</v>
      </c>
      <c r="X89" s="24" t="s">
        <v>41</v>
      </c>
      <c r="Y89" s="24" t="s">
        <v>42</v>
      </c>
      <c r="Z89" s="24" t="s">
        <v>40</v>
      </c>
      <c r="AA89" s="24" t="s">
        <v>41</v>
      </c>
      <c r="AB89" s="24" t="s">
        <v>42</v>
      </c>
      <c r="AC89" s="24"/>
      <c r="BV89" s="12" t="s">
        <v>47</v>
      </c>
      <c r="BW89" s="12" t="n">
        <v>15</v>
      </c>
      <c r="BX89" s="12" t="n">
        <v>2</v>
      </c>
      <c r="BY89" s="12" t="n">
        <v>4</v>
      </c>
      <c r="BZ89" s="10"/>
      <c r="CA89" s="8" t="n">
        <f aca="false">(BW89/BY89)</f>
        <v>3.75</v>
      </c>
      <c r="CB89" s="8" t="n">
        <f aca="false">(BX89/BY89)</f>
        <v>0.5</v>
      </c>
      <c r="CC89" s="8" t="n">
        <f aca="false">(100-(CB89*100))</f>
        <v>50</v>
      </c>
      <c r="CJ89" s="12" t="s">
        <v>54</v>
      </c>
      <c r="CK89" s="27" t="n">
        <v>18</v>
      </c>
      <c r="CL89" s="0" t="n">
        <v>2</v>
      </c>
      <c r="CM89" s="27" t="n">
        <v>7</v>
      </c>
      <c r="CN89" s="33"/>
      <c r="CO89" s="8" t="n">
        <f aca="false">(CK89/CM89)</f>
        <v>2.57142857142857</v>
      </c>
      <c r="CP89" s="12" t="n">
        <f aca="false">(CL89/CM89)</f>
        <v>0.285714285714286</v>
      </c>
      <c r="CQ89" s="12" t="n">
        <f aca="false">(100-(CP89*100))</f>
        <v>71.4285714285714</v>
      </c>
      <c r="CR89" s="22"/>
      <c r="CU89" s="12" t="s">
        <v>47</v>
      </c>
      <c r="CV89" s="27" t="n">
        <v>7</v>
      </c>
      <c r="CW89" s="27" t="n">
        <v>0</v>
      </c>
      <c r="CX89" s="27" t="n">
        <v>0</v>
      </c>
      <c r="CY89" s="1"/>
      <c r="CZ89" s="8" t="s">
        <v>48</v>
      </c>
      <c r="DA89" s="8" t="s">
        <v>48</v>
      </c>
      <c r="DB89" s="8" t="s">
        <v>48</v>
      </c>
    </row>
    <row r="90" customFormat="false" ht="12.8" hidden="false" customHeight="false" outlineLevel="0" collapsed="false">
      <c r="AO90" s="24" t="s">
        <v>107</v>
      </c>
      <c r="BV90" s="12" t="s">
        <v>51</v>
      </c>
      <c r="BW90" s="12" t="n">
        <v>23</v>
      </c>
      <c r="BX90" s="12" t="n">
        <v>3</v>
      </c>
      <c r="BY90" s="12" t="n">
        <v>7</v>
      </c>
      <c r="BZ90" s="10"/>
      <c r="CA90" s="8" t="n">
        <f aca="false">(BW90/BY90)</f>
        <v>3.28571428571429</v>
      </c>
      <c r="CB90" s="8" t="n">
        <f aca="false">(BX90/BY90)</f>
        <v>0.428571428571429</v>
      </c>
      <c r="CC90" s="8" t="n">
        <f aca="false">(100-(CB90*100))</f>
        <v>57.1428571428571</v>
      </c>
      <c r="CJ90" s="23" t="s">
        <v>55</v>
      </c>
      <c r="CK90" s="27" t="n">
        <f aca="false">SUM(CK87:CK89)</f>
        <v>57</v>
      </c>
      <c r="CL90" s="27" t="n">
        <f aca="false">SUM(CL87:CL89)</f>
        <v>13</v>
      </c>
      <c r="CM90" s="27" t="n">
        <f aca="false">SUM(CM87:CM89)</f>
        <v>19</v>
      </c>
      <c r="CN90" s="33"/>
      <c r="CO90" s="8" t="n">
        <f aca="false">(CK90/CM90)</f>
        <v>3</v>
      </c>
      <c r="CP90" s="12" t="n">
        <f aca="false">(CL90/CM90)</f>
        <v>0.68421052631579</v>
      </c>
      <c r="CQ90" s="12" t="n">
        <f aca="false">(100-(CP90*100))</f>
        <v>31.5789473684211</v>
      </c>
      <c r="CR90" s="22"/>
      <c r="CU90" s="12" t="s">
        <v>51</v>
      </c>
      <c r="CV90" s="27" t="n">
        <v>57</v>
      </c>
      <c r="CW90" s="27" t="n">
        <v>0</v>
      </c>
      <c r="CX90" s="27" t="n">
        <v>8</v>
      </c>
      <c r="CY90" s="33"/>
      <c r="CZ90" s="8" t="n">
        <f aca="false">(CV90/CX90)</f>
        <v>7.125</v>
      </c>
      <c r="DA90" s="8" t="n">
        <f aca="false">(CW90/CX90)</f>
        <v>0</v>
      </c>
      <c r="DB90" s="8" t="n">
        <f aca="false">(100-(DA90*100))</f>
        <v>100</v>
      </c>
    </row>
    <row r="91" customFormat="false" ht="12.8" hidden="false" customHeight="false" outlineLevel="0" collapsed="false">
      <c r="P91" s="13" t="s">
        <v>35</v>
      </c>
      <c r="Q91" s="14"/>
      <c r="R91" s="15"/>
      <c r="V91" s="6"/>
      <c r="AO91" s="7" t="s">
        <v>63</v>
      </c>
      <c r="AP91" s="7" t="s">
        <v>28</v>
      </c>
      <c r="AQ91" s="7" t="s">
        <v>29</v>
      </c>
      <c r="AR91" s="7" t="s">
        <v>30</v>
      </c>
      <c r="AS91" s="11"/>
      <c r="AT91" s="7" t="s">
        <v>31</v>
      </c>
      <c r="AU91" s="7" t="s">
        <v>32</v>
      </c>
      <c r="AV91" s="7" t="s">
        <v>33</v>
      </c>
      <c r="BV91" s="12" t="s">
        <v>54</v>
      </c>
      <c r="BW91" s="12" t="n">
        <v>26</v>
      </c>
      <c r="BX91" s="12" t="n">
        <v>2</v>
      </c>
      <c r="BY91" s="12" t="n">
        <v>10</v>
      </c>
      <c r="BZ91" s="10"/>
      <c r="CA91" s="8" t="n">
        <f aca="false">(BW91/BY91)</f>
        <v>2.6</v>
      </c>
      <c r="CB91" s="8" t="n">
        <f aca="false">(BX91/BY91)</f>
        <v>0.2</v>
      </c>
      <c r="CC91" s="8" t="n">
        <f aca="false">(100-(CB91*100))</f>
        <v>80</v>
      </c>
      <c r="CJ91" s="1"/>
      <c r="CK91" s="10"/>
      <c r="CL91" s="10"/>
      <c r="CM91" s="10"/>
      <c r="CN91" s="10"/>
      <c r="CO91" s="6"/>
      <c r="CP91" s="10"/>
      <c r="CQ91" s="10"/>
      <c r="CR91" s="22"/>
      <c r="CU91" s="23" t="s">
        <v>55</v>
      </c>
      <c r="CV91" s="27" t="n">
        <f aca="false">SUM(CV89:CV90)</f>
        <v>64</v>
      </c>
      <c r="CW91" s="27" t="n">
        <v>0</v>
      </c>
      <c r="CX91" s="27" t="n">
        <v>8</v>
      </c>
      <c r="CY91" s="33"/>
      <c r="CZ91" s="8" t="n">
        <f aca="false">(CV91/CX91)</f>
        <v>8</v>
      </c>
      <c r="DA91" s="8" t="n">
        <f aca="false">(CW91/CX91)</f>
        <v>0</v>
      </c>
      <c r="DB91" s="8" t="n">
        <f aca="false">(100-(DA91*100))</f>
        <v>100</v>
      </c>
    </row>
    <row r="92" customFormat="false" ht="12.8" hidden="false" customHeight="false" outlineLevel="0" collapsed="false">
      <c r="P92" s="0" t="s">
        <v>40</v>
      </c>
      <c r="Q92" s="0" t="s">
        <v>41</v>
      </c>
      <c r="R92" s="0" t="s">
        <v>42</v>
      </c>
      <c r="AO92" s="8" t="s">
        <v>64</v>
      </c>
      <c r="AP92" s="0" t="n">
        <v>102</v>
      </c>
      <c r="AQ92" s="0" t="n">
        <v>3</v>
      </c>
      <c r="AR92" s="0" t="n">
        <v>13</v>
      </c>
      <c r="AS92" s="0" t="n">
        <v>3</v>
      </c>
      <c r="AT92" s="0" t="n">
        <f aca="false">(AP92/AR92)</f>
        <v>7.84615384615385</v>
      </c>
      <c r="AU92" s="0" t="n">
        <f aca="false">(AQ92/AR92)</f>
        <v>0.230769230769231</v>
      </c>
      <c r="AV92" s="0" t="n">
        <f aca="false">(100-(100*AU92))</f>
        <v>76.9230769230769</v>
      </c>
      <c r="BA92" s="7" t="s">
        <v>84</v>
      </c>
      <c r="BV92" s="23" t="s">
        <v>55</v>
      </c>
      <c r="BW92" s="12" t="n">
        <f aca="false">SUM(BW89:BW91)</f>
        <v>64</v>
      </c>
      <c r="BX92" s="12" t="n">
        <f aca="false">SUM(BX89:BX91)</f>
        <v>7</v>
      </c>
      <c r="BY92" s="12" t="n">
        <f aca="false">SUM(BY89:BY91)</f>
        <v>21</v>
      </c>
      <c r="BZ92" s="10"/>
      <c r="CA92" s="8" t="n">
        <f aca="false">(BW92/BY92)</f>
        <v>3.04761904761905</v>
      </c>
      <c r="CB92" s="8" t="n">
        <f aca="false">(BX92/BY92)</f>
        <v>0.333333333333333</v>
      </c>
      <c r="CC92" s="8" t="n">
        <f aca="false">(100-(CB92*100))</f>
        <v>66.6666666666667</v>
      </c>
      <c r="CJ92" s="23" t="s">
        <v>70</v>
      </c>
      <c r="CK92" s="23" t="s">
        <v>28</v>
      </c>
      <c r="CL92" s="23" t="s">
        <v>29</v>
      </c>
      <c r="CM92" s="23" t="s">
        <v>30</v>
      </c>
      <c r="CN92" s="1"/>
      <c r="CO92" s="7" t="s">
        <v>31</v>
      </c>
      <c r="CP92" s="7" t="s">
        <v>32</v>
      </c>
      <c r="CQ92" s="7" t="s">
        <v>33</v>
      </c>
      <c r="CR92" s="22"/>
      <c r="CU92" s="1"/>
      <c r="CV92" s="10"/>
      <c r="CW92" s="10"/>
    </row>
    <row r="93" customFormat="false" ht="12.8" hidden="false" customHeight="false" outlineLevel="0" collapsed="false">
      <c r="P93" s="12" t="n">
        <v>100</v>
      </c>
      <c r="Q93" s="12" t="n">
        <v>61.5384615384615</v>
      </c>
      <c r="R93" s="12" t="n">
        <v>50</v>
      </c>
      <c r="V93" s="8" t="n">
        <v>1</v>
      </c>
      <c r="W93" s="12" t="n">
        <v>0</v>
      </c>
      <c r="X93" s="12" t="n">
        <v>0</v>
      </c>
      <c r="Y93" s="12" t="n">
        <v>2</v>
      </c>
      <c r="Z93" s="12" t="n">
        <v>8</v>
      </c>
      <c r="AA93" s="12" t="n">
        <v>13</v>
      </c>
      <c r="AB93" s="12" t="n">
        <v>17</v>
      </c>
      <c r="AC93" s="12"/>
      <c r="AO93" s="8" t="s">
        <v>65</v>
      </c>
      <c r="AP93" s="0" t="n">
        <v>47</v>
      </c>
      <c r="AQ93" s="0" t="n">
        <v>0</v>
      </c>
      <c r="AR93" s="0" t="n">
        <v>7</v>
      </c>
      <c r="AS93" s="0" t="n">
        <v>1</v>
      </c>
      <c r="AT93" s="0" t="n">
        <f aca="false">(AP93/AR93)</f>
        <v>6.71428571428571</v>
      </c>
      <c r="AU93" s="0" t="n">
        <f aca="false">(AQ93/AR93)</f>
        <v>0</v>
      </c>
      <c r="AV93" s="0" t="n">
        <f aca="false">(100-(100*AU93))</f>
        <v>100</v>
      </c>
      <c r="BA93" s="7" t="s">
        <v>63</v>
      </c>
      <c r="BB93" s="7" t="s">
        <v>28</v>
      </c>
      <c r="BC93" s="7" t="s">
        <v>29</v>
      </c>
      <c r="BD93" s="7" t="s">
        <v>30</v>
      </c>
      <c r="BE93" s="11"/>
      <c r="BF93" s="7" t="s">
        <v>31</v>
      </c>
      <c r="BG93" s="7" t="s">
        <v>32</v>
      </c>
      <c r="BH93" s="7" t="s">
        <v>33</v>
      </c>
      <c r="BK93" s="7" t="s">
        <v>83</v>
      </c>
      <c r="BV93" s="1"/>
      <c r="BW93" s="10"/>
      <c r="BX93" s="10"/>
      <c r="BY93" s="10"/>
      <c r="BZ93" s="10"/>
      <c r="CJ93" s="12" t="s">
        <v>47</v>
      </c>
      <c r="CK93" s="27" t="n">
        <v>17</v>
      </c>
      <c r="CL93" s="27" t="n">
        <v>0</v>
      </c>
      <c r="CM93" s="27" t="n">
        <v>5</v>
      </c>
      <c r="CN93" s="33"/>
      <c r="CO93" s="8" t="n">
        <f aca="false">(CK93/CM93)</f>
        <v>3.4</v>
      </c>
      <c r="CP93" s="12" t="n">
        <f aca="false">(CL93/CM93)</f>
        <v>0</v>
      </c>
      <c r="CQ93" s="12" t="n">
        <f aca="false">(100-(CP93*100))</f>
        <v>100</v>
      </c>
      <c r="CR93" s="22"/>
      <c r="CU93" s="23" t="s">
        <v>70</v>
      </c>
      <c r="CV93" s="23" t="s">
        <v>28</v>
      </c>
      <c r="CW93" s="23" t="s">
        <v>29</v>
      </c>
      <c r="CX93" s="23" t="s">
        <v>30</v>
      </c>
      <c r="CY93" s="10"/>
      <c r="CZ93" s="7" t="s">
        <v>31</v>
      </c>
      <c r="DA93" s="7" t="s">
        <v>32</v>
      </c>
      <c r="DB93" s="7" t="s">
        <v>33</v>
      </c>
    </row>
    <row r="94" customFormat="false" ht="12.8" hidden="false" customHeight="false" outlineLevel="0" collapsed="false">
      <c r="P94" s="12" t="n">
        <v>100</v>
      </c>
      <c r="Q94" s="12" t="n">
        <v>100</v>
      </c>
      <c r="R94" s="12" t="n">
        <v>88.2352941176471</v>
      </c>
      <c r="V94" s="8" t="n">
        <v>2</v>
      </c>
      <c r="W94" s="12" t="n">
        <v>9</v>
      </c>
      <c r="X94" s="12" t="n">
        <v>5</v>
      </c>
      <c r="Y94" s="12" t="n">
        <v>2</v>
      </c>
      <c r="Z94" s="12" t="n">
        <v>16</v>
      </c>
      <c r="AA94" s="12" t="n">
        <v>9</v>
      </c>
      <c r="AB94" s="12" t="n">
        <v>7</v>
      </c>
      <c r="AC94" s="12"/>
      <c r="AO94" s="8" t="s">
        <v>66</v>
      </c>
      <c r="AP94" s="0" t="n">
        <v>67</v>
      </c>
      <c r="AQ94" s="0" t="n">
        <v>5</v>
      </c>
      <c r="AR94" s="0" t="n">
        <v>15</v>
      </c>
      <c r="AS94" s="0" t="n">
        <v>0</v>
      </c>
      <c r="AT94" s="0" t="n">
        <f aca="false">(AP94/AR94)</f>
        <v>4.46666666666667</v>
      </c>
      <c r="AU94" s="0" t="n">
        <f aca="false">(AQ94/AR94)</f>
        <v>0.333333333333333</v>
      </c>
      <c r="AV94" s="0" t="n">
        <f aca="false">(100-(100*AU94))</f>
        <v>66.6666666666667</v>
      </c>
      <c r="BA94" s="8" t="s">
        <v>64</v>
      </c>
      <c r="BB94" s="0" t="n">
        <v>40</v>
      </c>
      <c r="BC94" s="0" t="n">
        <v>0</v>
      </c>
      <c r="BD94" s="0" t="n">
        <v>12</v>
      </c>
      <c r="BF94" s="0" t="n">
        <v>3.33333333333333</v>
      </c>
      <c r="BG94" s="0" t="n">
        <v>0</v>
      </c>
      <c r="BH94" s="0" t="n">
        <v>100</v>
      </c>
      <c r="BK94" s="7" t="s">
        <v>63</v>
      </c>
      <c r="BL94" s="7" t="s">
        <v>28</v>
      </c>
      <c r="BM94" s="7" t="s">
        <v>29</v>
      </c>
      <c r="BN94" s="7" t="s">
        <v>30</v>
      </c>
      <c r="BO94" s="11"/>
      <c r="BP94" s="7" t="s">
        <v>31</v>
      </c>
      <c r="BQ94" s="7" t="s">
        <v>32</v>
      </c>
      <c r="BR94" s="7" t="s">
        <v>33</v>
      </c>
      <c r="BV94" s="23" t="s">
        <v>59</v>
      </c>
      <c r="BW94" s="23" t="s">
        <v>28</v>
      </c>
      <c r="BX94" s="23" t="s">
        <v>29</v>
      </c>
      <c r="BY94" s="23" t="s">
        <v>30</v>
      </c>
      <c r="BZ94" s="1"/>
      <c r="CA94" s="7" t="s">
        <v>31</v>
      </c>
      <c r="CB94" s="7" t="s">
        <v>32</v>
      </c>
      <c r="CC94" s="7" t="s">
        <v>33</v>
      </c>
      <c r="CJ94" s="12" t="s">
        <v>51</v>
      </c>
      <c r="CK94" s="27" t="n">
        <v>22</v>
      </c>
      <c r="CL94" s="27" t="n">
        <v>5</v>
      </c>
      <c r="CM94" s="27" t="n">
        <v>8</v>
      </c>
      <c r="CN94" s="33"/>
      <c r="CO94" s="8" t="n">
        <f aca="false">(CK94/CM94)</f>
        <v>2.75</v>
      </c>
      <c r="CP94" s="12" t="n">
        <f aca="false">(CL94/CM94)</f>
        <v>0.625</v>
      </c>
      <c r="CQ94" s="12" t="n">
        <f aca="false">(100-(CP94*100))</f>
        <v>37.5</v>
      </c>
      <c r="CR94" s="22"/>
      <c r="CU94" s="12" t="s">
        <v>47</v>
      </c>
      <c r="CV94" s="27" t="n">
        <v>32</v>
      </c>
      <c r="CW94" s="27" t="n">
        <v>5</v>
      </c>
      <c r="CX94" s="27" t="n">
        <v>9</v>
      </c>
      <c r="CY94" s="1"/>
      <c r="CZ94" s="8" t="n">
        <f aca="false">(CV94/CX94)</f>
        <v>3.55555555555556</v>
      </c>
      <c r="DA94" s="8" t="n">
        <f aca="false">(CW94/CX94)</f>
        <v>0.555555555555556</v>
      </c>
      <c r="DB94" s="8" t="n">
        <f aca="false">(100-(DA94*100))</f>
        <v>44.4444444444444</v>
      </c>
    </row>
    <row r="95" customFormat="false" ht="12.8" hidden="false" customHeight="false" outlineLevel="0" collapsed="false">
      <c r="P95" s="12" t="n">
        <v>100</v>
      </c>
      <c r="Q95" s="12" t="n">
        <v>30.7692307692308</v>
      </c>
      <c r="R95" s="12" t="n">
        <v>93.3333333333333</v>
      </c>
      <c r="V95" s="8" t="n">
        <v>3</v>
      </c>
      <c r="W95" s="12" t="n">
        <v>0</v>
      </c>
      <c r="X95" s="12" t="n">
        <v>9</v>
      </c>
      <c r="Y95" s="12" t="n">
        <v>1</v>
      </c>
      <c r="Z95" s="12" t="n">
        <v>8</v>
      </c>
      <c r="AA95" s="12" t="n">
        <v>13</v>
      </c>
      <c r="AB95" s="12" t="n">
        <v>15</v>
      </c>
      <c r="AC95" s="12"/>
      <c r="AO95" s="8" t="s">
        <v>67</v>
      </c>
      <c r="AP95" s="0" t="n">
        <v>68</v>
      </c>
      <c r="AQ95" s="0" t="n">
        <v>6</v>
      </c>
      <c r="AR95" s="0" t="n">
        <v>16</v>
      </c>
      <c r="AS95" s="0" t="n">
        <v>2</v>
      </c>
      <c r="AT95" s="0" t="n">
        <f aca="false">(AP95/AR95)</f>
        <v>4.25</v>
      </c>
      <c r="AU95" s="0" t="n">
        <f aca="false">(AQ95/AR95)</f>
        <v>0.375</v>
      </c>
      <c r="AV95" s="0" t="n">
        <f aca="false">(100-(100*AU95))</f>
        <v>62.5</v>
      </c>
      <c r="BA95" s="8" t="s">
        <v>65</v>
      </c>
      <c r="BB95" s="0" t="n">
        <v>57</v>
      </c>
      <c r="BC95" s="0" t="n">
        <v>13</v>
      </c>
      <c r="BD95" s="0" t="n">
        <v>19</v>
      </c>
      <c r="BF95" s="0" t="n">
        <v>3</v>
      </c>
      <c r="BG95" s="0" t="n">
        <v>0.68421052631579</v>
      </c>
      <c r="BH95" s="0" t="n">
        <v>31.5789473684211</v>
      </c>
      <c r="BK95" s="8" t="s">
        <v>64</v>
      </c>
      <c r="BL95" s="0" t="n">
        <v>39</v>
      </c>
      <c r="BM95" s="0" t="n">
        <v>6</v>
      </c>
      <c r="BN95" s="0" t="n">
        <v>11</v>
      </c>
      <c r="BP95" s="0" t="n">
        <v>3.54545454545455</v>
      </c>
      <c r="BQ95" s="0" t="n">
        <v>0.545454545454545</v>
      </c>
      <c r="BR95" s="0" t="n">
        <v>45.4545454545455</v>
      </c>
      <c r="BV95" s="12" t="s">
        <v>47</v>
      </c>
      <c r="BW95" s="12" t="n">
        <v>26</v>
      </c>
      <c r="BX95" s="12" t="n">
        <v>0</v>
      </c>
      <c r="BY95" s="12" t="n">
        <v>8</v>
      </c>
      <c r="BZ95" s="10"/>
      <c r="CA95" s="8" t="n">
        <f aca="false">(BW95/BY95)</f>
        <v>3.25</v>
      </c>
      <c r="CB95" s="8" t="n">
        <f aca="false">(BX95/BY95)</f>
        <v>0</v>
      </c>
      <c r="CC95" s="8" t="n">
        <f aca="false">(100-(CB95*100))</f>
        <v>100</v>
      </c>
      <c r="CJ95" s="23" t="s">
        <v>55</v>
      </c>
      <c r="CK95" s="27" t="n">
        <f aca="false">SUM(CK93:CK94)</f>
        <v>39</v>
      </c>
      <c r="CL95" s="27" t="n">
        <v>5</v>
      </c>
      <c r="CM95" s="27" t="n">
        <f aca="false">SUM(CM93:CM94)</f>
        <v>13</v>
      </c>
      <c r="CN95" s="33"/>
      <c r="CO95" s="8" t="n">
        <f aca="false">(CK95/CM95)</f>
        <v>3</v>
      </c>
      <c r="CP95" s="12" t="n">
        <f aca="false">(CL95/CM95)</f>
        <v>0.384615384615385</v>
      </c>
      <c r="CQ95" s="12" t="n">
        <f aca="false">(100-(CP95*100))</f>
        <v>61.5384615384615</v>
      </c>
      <c r="CR95" s="22"/>
      <c r="CU95" s="23" t="s">
        <v>55</v>
      </c>
      <c r="CV95" s="27" t="n">
        <v>32</v>
      </c>
      <c r="CW95" s="27" t="n">
        <v>5</v>
      </c>
      <c r="CX95" s="27" t="n">
        <v>9</v>
      </c>
      <c r="CY95" s="33"/>
      <c r="CZ95" s="8" t="n">
        <f aca="false">(CV95/CX95)</f>
        <v>3.55555555555556</v>
      </c>
      <c r="DA95" s="8" t="n">
        <f aca="false">(CW95/CX95)</f>
        <v>0.555555555555556</v>
      </c>
      <c r="DB95" s="25" t="n">
        <f aca="false">(100-(DA95*100))</f>
        <v>44.4444444444444</v>
      </c>
    </row>
    <row r="96" customFormat="false" ht="12.8" hidden="false" customHeight="false" outlineLevel="0" collapsed="false">
      <c r="P96" s="12" t="n">
        <v>100</v>
      </c>
      <c r="Q96" s="12" t="n">
        <v>80</v>
      </c>
      <c r="R96" s="12" t="n">
        <v>93.75</v>
      </c>
      <c r="V96" s="8" t="n">
        <v>4</v>
      </c>
      <c r="W96" s="12" t="n">
        <v>0</v>
      </c>
      <c r="X96" s="12" t="n">
        <v>1</v>
      </c>
      <c r="Y96" s="12" t="n">
        <v>0</v>
      </c>
      <c r="Z96" s="12" t="n">
        <v>8</v>
      </c>
      <c r="AA96" s="12" t="n">
        <v>15</v>
      </c>
      <c r="AB96" s="12" t="n">
        <v>8</v>
      </c>
      <c r="AC96" s="12"/>
      <c r="AO96" s="8" t="s">
        <v>69</v>
      </c>
      <c r="AP96" s="0" t="n">
        <v>67</v>
      </c>
      <c r="AQ96" s="0" t="n">
        <v>4</v>
      </c>
      <c r="AR96" s="0" t="n">
        <v>15</v>
      </c>
      <c r="AS96" s="0" t="n">
        <v>1</v>
      </c>
      <c r="AT96" s="0" t="n">
        <f aca="false">(AP96/AR96)</f>
        <v>4.46666666666667</v>
      </c>
      <c r="AU96" s="0" t="n">
        <f aca="false">(AQ96/AR96)</f>
        <v>0.266666666666667</v>
      </c>
      <c r="AV96" s="36" t="n">
        <f aca="false">(100-(100*AU96))</f>
        <v>73.3333333333333</v>
      </c>
      <c r="BA96" s="8" t="s">
        <v>66</v>
      </c>
      <c r="BB96" s="0" t="n">
        <v>68</v>
      </c>
      <c r="BC96" s="0" t="n">
        <v>16</v>
      </c>
      <c r="BD96" s="0" t="n">
        <v>21</v>
      </c>
      <c r="BF96" s="0" t="n">
        <v>3.23809523809524</v>
      </c>
      <c r="BG96" s="0" t="n">
        <v>0.761904761904762</v>
      </c>
      <c r="BH96" s="0" t="n">
        <v>23.8095238095238</v>
      </c>
      <c r="BK96" s="8" t="s">
        <v>65</v>
      </c>
      <c r="BL96" s="0" t="n">
        <v>46</v>
      </c>
      <c r="BM96" s="0" t="n">
        <v>8</v>
      </c>
      <c r="BN96" s="0" t="n">
        <v>12</v>
      </c>
      <c r="BP96" s="0" t="n">
        <v>3.83333333333333</v>
      </c>
      <c r="BQ96" s="0" t="n">
        <v>0.666666666666667</v>
      </c>
      <c r="BR96" s="0" t="n">
        <v>33.3333333333333</v>
      </c>
      <c r="BV96" s="23" t="s">
        <v>55</v>
      </c>
      <c r="BW96" s="12" t="n">
        <v>26</v>
      </c>
      <c r="BX96" s="12" t="n">
        <v>0</v>
      </c>
      <c r="BY96" s="12" t="n">
        <v>8</v>
      </c>
      <c r="BZ96" s="10"/>
      <c r="CA96" s="26" t="n">
        <f aca="false">(BW96/BY96)</f>
        <v>3.25</v>
      </c>
      <c r="CB96" s="8" t="n">
        <f aca="false">(BX96/BY96)</f>
        <v>0</v>
      </c>
      <c r="CC96" s="26" t="n">
        <f aca="false">(100-(CB96*100))</f>
        <v>100</v>
      </c>
      <c r="CJ96" s="1"/>
      <c r="CK96" s="10"/>
      <c r="CL96" s="10"/>
      <c r="CM96" s="10"/>
      <c r="CN96" s="33"/>
      <c r="CO96" s="6"/>
      <c r="CP96" s="10"/>
      <c r="CQ96" s="10"/>
    </row>
    <row r="97" customFormat="false" ht="12.8" hidden="false" customHeight="false" outlineLevel="0" collapsed="false">
      <c r="P97" s="12" t="n">
        <v>100</v>
      </c>
      <c r="Q97" s="12" t="n">
        <v>88.8888888888889</v>
      </c>
      <c r="R97" s="12" t="n">
        <v>94.1176470588235</v>
      </c>
      <c r="V97" s="8" t="n">
        <v>5</v>
      </c>
      <c r="W97" s="12" t="n">
        <v>0</v>
      </c>
      <c r="X97" s="12" t="n">
        <v>5</v>
      </c>
      <c r="Y97" s="12" t="n">
        <v>4</v>
      </c>
      <c r="Z97" s="12" t="n">
        <v>8</v>
      </c>
      <c r="AA97" s="12" t="n">
        <v>13</v>
      </c>
      <c r="AB97" s="12" t="n">
        <v>8</v>
      </c>
      <c r="AC97" s="12"/>
      <c r="AO97" s="8" t="s">
        <v>71</v>
      </c>
      <c r="AP97" s="0" t="n">
        <v>69</v>
      </c>
      <c r="AQ97" s="0" t="n">
        <v>3</v>
      </c>
      <c r="AR97" s="0" t="n">
        <v>14</v>
      </c>
      <c r="AS97" s="0" t="n">
        <v>1</v>
      </c>
      <c r="AT97" s="0" t="n">
        <f aca="false">(AP97/AR97)</f>
        <v>4.92857142857143</v>
      </c>
      <c r="AU97" s="0" t="n">
        <f aca="false">(AQ97/AR97)</f>
        <v>0.214285714285714</v>
      </c>
      <c r="AV97" s="35" t="n">
        <f aca="false">(100-(100*AU97))</f>
        <v>78.5714285714286</v>
      </c>
      <c r="BA97" s="8" t="s">
        <v>67</v>
      </c>
      <c r="BB97" s="0" t="n">
        <v>16</v>
      </c>
      <c r="BC97" s="0" t="n">
        <v>0</v>
      </c>
      <c r="BD97" s="0" t="n">
        <v>8</v>
      </c>
      <c r="BF97" s="0" t="n">
        <v>2</v>
      </c>
      <c r="BG97" s="0" t="n">
        <v>0</v>
      </c>
      <c r="BH97" s="0" t="n">
        <v>100</v>
      </c>
      <c r="BK97" s="8" t="s">
        <v>66</v>
      </c>
      <c r="BL97" s="0" t="n">
        <v>67</v>
      </c>
      <c r="BM97" s="0" t="n">
        <v>12</v>
      </c>
      <c r="BN97" s="0" t="n">
        <v>22</v>
      </c>
      <c r="BP97" s="0" t="n">
        <v>3.04545454545455</v>
      </c>
      <c r="BQ97" s="0" t="n">
        <v>0.545454545454545</v>
      </c>
      <c r="BR97" s="0" t="n">
        <v>45.4545454545455</v>
      </c>
      <c r="BV97" s="10"/>
      <c r="BW97" s="10"/>
      <c r="BX97" s="10"/>
      <c r="BY97" s="10"/>
      <c r="BZ97" s="10"/>
      <c r="CA97" s="10"/>
      <c r="CB97" s="10"/>
      <c r="CC97" s="10"/>
      <c r="CJ97" s="23" t="s">
        <v>76</v>
      </c>
      <c r="CK97" s="23" t="s">
        <v>28</v>
      </c>
      <c r="CL97" s="23" t="s">
        <v>29</v>
      </c>
      <c r="CM97" s="23" t="s">
        <v>30</v>
      </c>
      <c r="CN97" s="10"/>
      <c r="CO97" s="7" t="s">
        <v>31</v>
      </c>
      <c r="CP97" s="7" t="s">
        <v>32</v>
      </c>
      <c r="CQ97" s="7" t="s">
        <v>33</v>
      </c>
      <c r="CR97" s="22"/>
      <c r="CU97" s="23" t="s">
        <v>76</v>
      </c>
      <c r="CV97" s="23" t="s">
        <v>28</v>
      </c>
      <c r="CW97" s="23" t="s">
        <v>29</v>
      </c>
      <c r="CX97" s="23" t="s">
        <v>30</v>
      </c>
      <c r="CY97" s="33"/>
      <c r="CZ97" s="7" t="s">
        <v>31</v>
      </c>
      <c r="DA97" s="7" t="s">
        <v>32</v>
      </c>
      <c r="DB97" s="7" t="s">
        <v>33</v>
      </c>
    </row>
    <row r="98" customFormat="false" ht="12.8" hidden="false" customHeight="false" outlineLevel="0" collapsed="false">
      <c r="P98" s="12" t="n">
        <v>100</v>
      </c>
      <c r="Q98" s="12" t="n">
        <v>93.3333333333333</v>
      </c>
      <c r="R98" s="12" t="n">
        <v>100</v>
      </c>
      <c r="V98" s="8" t="n">
        <v>6</v>
      </c>
      <c r="W98" s="12" t="n">
        <v>0</v>
      </c>
      <c r="X98" s="12" t="n">
        <v>1</v>
      </c>
      <c r="Y98" s="12" t="n">
        <v>1</v>
      </c>
      <c r="Z98" s="12" t="n">
        <v>12</v>
      </c>
      <c r="AA98" s="12" t="n">
        <v>9</v>
      </c>
      <c r="AB98" s="12" t="n">
        <v>17</v>
      </c>
      <c r="AC98" s="12"/>
      <c r="BA98" s="8" t="s">
        <v>69</v>
      </c>
      <c r="BB98" s="0" t="n">
        <v>39</v>
      </c>
      <c r="BC98" s="0" t="n">
        <v>5</v>
      </c>
      <c r="BD98" s="0" t="n">
        <v>13</v>
      </c>
      <c r="BF98" s="0" t="n">
        <v>3</v>
      </c>
      <c r="BG98" s="0" t="n">
        <v>0.384615384615385</v>
      </c>
      <c r="BH98" s="0" t="n">
        <v>61.5384615384615</v>
      </c>
      <c r="BK98" s="8" t="s">
        <v>67</v>
      </c>
      <c r="BL98" s="0" t="n">
        <v>49</v>
      </c>
      <c r="BM98" s="0" t="n">
        <v>0</v>
      </c>
      <c r="BN98" s="0" t="n">
        <v>12</v>
      </c>
      <c r="BP98" s="0" t="n">
        <v>4.08333333333333</v>
      </c>
      <c r="BQ98" s="0" t="n">
        <v>0</v>
      </c>
      <c r="BR98" s="0" t="n">
        <v>100</v>
      </c>
      <c r="CJ98" s="12" t="s">
        <v>47</v>
      </c>
      <c r="CK98" s="12" t="n">
        <v>15</v>
      </c>
      <c r="CL98" s="12" t="n">
        <v>0</v>
      </c>
      <c r="CM98" s="12" t="n">
        <v>5</v>
      </c>
      <c r="CN98" s="1"/>
      <c r="CO98" s="8" t="n">
        <f aca="false">(CK98/CM98)</f>
        <v>3</v>
      </c>
      <c r="CP98" s="12" t="n">
        <f aca="false">(CL98/CM98)</f>
        <v>0</v>
      </c>
      <c r="CQ98" s="12" t="n">
        <f aca="false">(100-(CP98*100))</f>
        <v>100</v>
      </c>
      <c r="CR98" s="22"/>
      <c r="CU98" s="12" t="s">
        <v>47</v>
      </c>
      <c r="CV98" s="12" t="n">
        <v>28</v>
      </c>
      <c r="CW98" s="12" t="n">
        <v>4</v>
      </c>
      <c r="CX98" s="12" t="n">
        <v>7</v>
      </c>
      <c r="CY98" s="33"/>
      <c r="CZ98" s="8" t="n">
        <f aca="false">(CV98/CX98)</f>
        <v>4</v>
      </c>
      <c r="DA98" s="8" t="n">
        <f aca="false">(CW98/CX98)</f>
        <v>0.571428571428571</v>
      </c>
      <c r="DB98" s="8" t="n">
        <f aca="false">(100-(DA98*100))</f>
        <v>42.8571428571429</v>
      </c>
    </row>
    <row r="99" customFormat="false" ht="12.8" hidden="false" customHeight="false" outlineLevel="0" collapsed="false">
      <c r="P99" s="12" t="n">
        <v>88.8888888888889</v>
      </c>
      <c r="Q99" s="12" t="n">
        <v>90.9090909090909</v>
      </c>
      <c r="R99" s="12" t="n">
        <v>61.1111111111111</v>
      </c>
      <c r="V99" s="8" t="n">
        <v>7</v>
      </c>
      <c r="W99" s="12" t="n">
        <v>1</v>
      </c>
      <c r="X99" s="12" t="n">
        <v>1</v>
      </c>
      <c r="Y99" s="12" t="n">
        <v>7</v>
      </c>
      <c r="Z99" s="12" t="n">
        <v>9</v>
      </c>
      <c r="AA99" s="12" t="n">
        <v>11</v>
      </c>
      <c r="AB99" s="12" t="n">
        <v>18</v>
      </c>
      <c r="AC99" s="12"/>
      <c r="BA99" s="8" t="s">
        <v>71</v>
      </c>
      <c r="BB99" s="0" t="n">
        <v>26</v>
      </c>
      <c r="BC99" s="0" t="n">
        <v>8</v>
      </c>
      <c r="BD99" s="0" t="n">
        <v>8</v>
      </c>
      <c r="BF99" s="0" t="n">
        <v>3.25</v>
      </c>
      <c r="BG99" s="0" t="n">
        <v>1</v>
      </c>
      <c r="BH99" s="0" t="n">
        <v>0</v>
      </c>
      <c r="BK99" s="8" t="s">
        <v>69</v>
      </c>
      <c r="BL99" s="0" t="n">
        <v>34</v>
      </c>
      <c r="BM99" s="0" t="n">
        <v>1</v>
      </c>
      <c r="BN99" s="0" t="n">
        <v>9</v>
      </c>
      <c r="BP99" s="0" t="n">
        <v>3.77777777777778</v>
      </c>
      <c r="BQ99" s="0" t="n">
        <v>0.111111111111111</v>
      </c>
      <c r="BR99" s="0" t="n">
        <v>88.8888888888889</v>
      </c>
      <c r="CJ99" s="12" t="s">
        <v>51</v>
      </c>
      <c r="CK99" s="12" t="n">
        <v>31</v>
      </c>
      <c r="CL99" s="12" t="n">
        <v>8</v>
      </c>
      <c r="CM99" s="12" t="n">
        <v>8</v>
      </c>
      <c r="CN99" s="10"/>
      <c r="CO99" s="8" t="n">
        <f aca="false">(CK99/CM99)</f>
        <v>3.875</v>
      </c>
      <c r="CP99" s="12" t="n">
        <f aca="false">(CL99/CM99)</f>
        <v>1</v>
      </c>
      <c r="CQ99" s="12" t="n">
        <f aca="false">(100-(CP99*100))</f>
        <v>0</v>
      </c>
      <c r="CR99" s="22"/>
      <c r="CU99" s="23" t="s">
        <v>55</v>
      </c>
      <c r="CV99" s="12" t="n">
        <v>28</v>
      </c>
      <c r="CW99" s="12" t="n">
        <v>4</v>
      </c>
      <c r="CX99" s="12" t="n">
        <v>7</v>
      </c>
      <c r="CY99" s="10"/>
      <c r="CZ99" s="8" t="n">
        <f aca="false">(CV99/CX99)</f>
        <v>4</v>
      </c>
      <c r="DA99" s="8" t="n">
        <f aca="false">(CW99/CX99)</f>
        <v>0.571428571428571</v>
      </c>
      <c r="DB99" s="12" t="n">
        <f aca="false">(100-(DA99*100))</f>
        <v>42.8571428571429</v>
      </c>
    </row>
    <row r="100" customFormat="false" ht="12.8" hidden="false" customHeight="false" outlineLevel="0" collapsed="false">
      <c r="P100" s="12" t="n">
        <v>88.8888888888889</v>
      </c>
      <c r="Q100" s="12" t="n">
        <v>50</v>
      </c>
      <c r="R100" s="12" t="n">
        <v>91.6666666666667</v>
      </c>
      <c r="V100" s="8" t="n">
        <v>8</v>
      </c>
      <c r="W100" s="12" t="n">
        <v>0</v>
      </c>
      <c r="X100" s="12" t="n">
        <v>2</v>
      </c>
      <c r="Y100" s="12" t="n">
        <v>1</v>
      </c>
      <c r="Z100" s="12" t="n">
        <v>13</v>
      </c>
      <c r="AA100" s="12" t="n">
        <v>10</v>
      </c>
      <c r="AB100" s="12" t="n">
        <v>16</v>
      </c>
      <c r="AC100" s="12"/>
      <c r="AO100" s="24" t="s">
        <v>108</v>
      </c>
      <c r="BK100" s="8" t="s">
        <v>71</v>
      </c>
      <c r="BL100" s="0" t="n">
        <v>42</v>
      </c>
      <c r="BM100" s="0" t="n">
        <v>1</v>
      </c>
      <c r="BN100" s="0" t="n">
        <v>17</v>
      </c>
      <c r="BP100" s="0" t="n">
        <v>2.47058823529412</v>
      </c>
      <c r="BQ100" s="0" t="n">
        <v>0.0588235294117647</v>
      </c>
      <c r="BR100" s="0" t="n">
        <v>94.1176470588235</v>
      </c>
      <c r="BV100" s="7" t="s">
        <v>85</v>
      </c>
      <c r="CJ100" s="12" t="s">
        <v>54</v>
      </c>
      <c r="CK100" s="12" t="n">
        <v>22</v>
      </c>
      <c r="CL100" s="12" t="n">
        <v>8</v>
      </c>
      <c r="CM100" s="12" t="n">
        <v>8</v>
      </c>
      <c r="CN100" s="10"/>
      <c r="CO100" s="8" t="n">
        <f aca="false">(CK100/CM100)</f>
        <v>2.75</v>
      </c>
      <c r="CP100" s="12" t="n">
        <f aca="false">(CL100/CM100)</f>
        <v>1</v>
      </c>
      <c r="CQ100" s="12" t="n">
        <f aca="false">(100-(CP100*100))</f>
        <v>0</v>
      </c>
      <c r="CR100" s="22"/>
      <c r="CU100" s="1"/>
      <c r="CV100" s="10"/>
      <c r="CW100" s="10"/>
    </row>
    <row r="101" customFormat="false" ht="12.8" hidden="false" customHeight="false" outlineLevel="0" collapsed="false">
      <c r="P101" s="12" t="n">
        <v>62.5</v>
      </c>
      <c r="Q101" s="12" t="n">
        <v>73.3333333333333</v>
      </c>
      <c r="R101" s="12" t="n">
        <v>78.5714285714286</v>
      </c>
      <c r="V101" s="8" t="n">
        <v>9</v>
      </c>
      <c r="W101" s="12" t="n">
        <v>6</v>
      </c>
      <c r="X101" s="12" t="n">
        <v>4</v>
      </c>
      <c r="Y101" s="12" t="n">
        <v>3</v>
      </c>
      <c r="Z101" s="12" t="n">
        <v>16</v>
      </c>
      <c r="AA101" s="12" t="n">
        <v>15</v>
      </c>
      <c r="AB101" s="12" t="n">
        <v>14</v>
      </c>
      <c r="AC101" s="12"/>
      <c r="AO101" s="7" t="s">
        <v>63</v>
      </c>
      <c r="AP101" s="7" t="s">
        <v>28</v>
      </c>
      <c r="AQ101" s="7" t="s">
        <v>29</v>
      </c>
      <c r="AR101" s="7" t="s">
        <v>30</v>
      </c>
      <c r="AS101" s="11"/>
      <c r="AT101" s="7" t="s">
        <v>31</v>
      </c>
      <c r="AU101" s="7" t="s">
        <v>32</v>
      </c>
      <c r="AV101" s="7" t="s">
        <v>33</v>
      </c>
      <c r="BV101" s="7" t="s">
        <v>63</v>
      </c>
      <c r="BW101" s="7" t="s">
        <v>28</v>
      </c>
      <c r="BX101" s="7" t="s">
        <v>29</v>
      </c>
      <c r="BY101" s="7" t="s">
        <v>30</v>
      </c>
      <c r="BZ101" s="11"/>
      <c r="CA101" s="7" t="s">
        <v>31</v>
      </c>
      <c r="CB101" s="7" t="s">
        <v>32</v>
      </c>
      <c r="CC101" s="7" t="s">
        <v>33</v>
      </c>
      <c r="CJ101" s="23" t="s">
        <v>55</v>
      </c>
      <c r="CK101" s="12" t="n">
        <f aca="false">SUM(CK98:CK100)</f>
        <v>68</v>
      </c>
      <c r="CL101" s="12" t="n">
        <f aca="false">SUM(CL99:CL100)</f>
        <v>16</v>
      </c>
      <c r="CM101" s="12" t="n">
        <f aca="false">SUM(CM98:CM100)</f>
        <v>21</v>
      </c>
      <c r="CN101" s="10"/>
      <c r="CO101" s="8" t="n">
        <f aca="false">(CK101/CM101)</f>
        <v>3.23809523809524</v>
      </c>
      <c r="CP101" s="12" t="n">
        <f aca="false">(CL101/CM101)</f>
        <v>0.761904761904762</v>
      </c>
      <c r="CQ101" s="12" t="n">
        <f aca="false">(100-(CP101*100))</f>
        <v>23.8095238095238</v>
      </c>
      <c r="CR101" s="22"/>
      <c r="CU101" s="23" t="s">
        <v>59</v>
      </c>
      <c r="CV101" s="23" t="s">
        <v>28</v>
      </c>
      <c r="CW101" s="23" t="s">
        <v>29</v>
      </c>
      <c r="CX101" s="23" t="s">
        <v>30</v>
      </c>
      <c r="CY101" s="10"/>
      <c r="CZ101" s="7" t="s">
        <v>31</v>
      </c>
      <c r="DA101" s="7" t="s">
        <v>32</v>
      </c>
      <c r="DB101" s="7" t="s">
        <v>33</v>
      </c>
    </row>
    <row r="102" customFormat="false" ht="12.8" hidden="false" customHeight="false" outlineLevel="0" collapsed="false">
      <c r="P102" s="12" t="n">
        <v>43.75</v>
      </c>
      <c r="Q102" s="12" t="n">
        <v>44.4444444444444</v>
      </c>
      <c r="R102" s="12" t="n">
        <v>71.4285714285714</v>
      </c>
      <c r="V102" s="8" t="n">
        <v>10</v>
      </c>
      <c r="W102" s="12" t="n">
        <v>1</v>
      </c>
      <c r="X102" s="12" t="n">
        <v>7</v>
      </c>
      <c r="Y102" s="12" t="n">
        <v>1</v>
      </c>
      <c r="Z102" s="12" t="n">
        <v>9</v>
      </c>
      <c r="AA102" s="12" t="n">
        <v>14</v>
      </c>
      <c r="AB102" s="12" t="n">
        <v>12</v>
      </c>
      <c r="AC102" s="12"/>
      <c r="AO102" s="8" t="s">
        <v>64</v>
      </c>
      <c r="AP102" s="0" t="n">
        <v>67</v>
      </c>
      <c r="AQ102" s="0" t="n">
        <v>0</v>
      </c>
      <c r="AR102" s="0" t="n">
        <v>13</v>
      </c>
      <c r="AS102" s="0" t="n">
        <v>3</v>
      </c>
      <c r="AT102" s="0" t="n">
        <f aca="false">(AP102/AR102)</f>
        <v>5.15384615384615</v>
      </c>
      <c r="AU102" s="0" t="n">
        <f aca="false">(AQ102/AR102)</f>
        <v>0</v>
      </c>
      <c r="AV102" s="0" t="n">
        <f aca="false">(100-(100*AU102))</f>
        <v>100</v>
      </c>
      <c r="BV102" s="8" t="s">
        <v>64</v>
      </c>
      <c r="BW102" s="0" t="n">
        <v>83</v>
      </c>
      <c r="BX102" s="0" t="n">
        <v>8</v>
      </c>
      <c r="BY102" s="0" t="n">
        <v>22</v>
      </c>
      <c r="CA102" s="0" t="n">
        <v>3.77272727272727</v>
      </c>
      <c r="CB102" s="0" t="n">
        <v>0.363636363636364</v>
      </c>
      <c r="CC102" s="0" t="n">
        <v>63.6363636363636</v>
      </c>
      <c r="CJ102" s="1"/>
      <c r="CK102" s="10"/>
      <c r="CL102" s="10"/>
      <c r="CM102" s="10"/>
      <c r="CN102" s="10"/>
      <c r="CO102" s="6"/>
      <c r="CP102" s="10"/>
      <c r="CQ102" s="10"/>
      <c r="CR102" s="22"/>
      <c r="CU102" s="12" t="s">
        <v>47</v>
      </c>
      <c r="CV102" s="12" t="n">
        <v>31</v>
      </c>
      <c r="CW102" s="12" t="n">
        <v>2</v>
      </c>
      <c r="CX102" s="12" t="n">
        <v>7</v>
      </c>
      <c r="CY102" s="10"/>
      <c r="CZ102" s="8" t="n">
        <f aca="false">(CV102/CX102)</f>
        <v>4.42857142857143</v>
      </c>
      <c r="DA102" s="8" t="n">
        <f aca="false">(CW102/CX102)</f>
        <v>0.285714285714286</v>
      </c>
      <c r="DB102" s="8" t="n">
        <f aca="false">(100-(DA102*100))</f>
        <v>71.4285714285714</v>
      </c>
    </row>
    <row r="103" customFormat="false" ht="12.8" hidden="false" customHeight="false" outlineLevel="0" collapsed="false">
      <c r="AO103" s="8" t="s">
        <v>65</v>
      </c>
      <c r="AP103" s="0" t="n">
        <v>61</v>
      </c>
      <c r="AQ103" s="0" t="n">
        <v>5</v>
      </c>
      <c r="AR103" s="0" t="n">
        <v>15</v>
      </c>
      <c r="AS103" s="0" t="n">
        <v>2</v>
      </c>
      <c r="AT103" s="0" t="n">
        <f aca="false">(AP103/AR103)</f>
        <v>4.06666666666667</v>
      </c>
      <c r="AU103" s="0" t="n">
        <f aca="false">(AQ103/AR103)</f>
        <v>0.333333333333333</v>
      </c>
      <c r="AV103" s="0" t="n">
        <f aca="false">(100-(100*AU103))</f>
        <v>66.6666666666667</v>
      </c>
      <c r="BV103" s="8" t="s">
        <v>65</v>
      </c>
      <c r="BW103" s="0" t="n">
        <v>55</v>
      </c>
      <c r="BX103" s="0" t="n">
        <v>0</v>
      </c>
      <c r="BY103" s="0" t="n">
        <v>17</v>
      </c>
      <c r="CA103" s="0" t="n">
        <v>3.23529411764706</v>
      </c>
      <c r="CB103" s="0" t="n">
        <v>0</v>
      </c>
      <c r="CC103" s="0" t="n">
        <v>100</v>
      </c>
      <c r="CJ103" s="23" t="s">
        <v>59</v>
      </c>
      <c r="CK103" s="23" t="s">
        <v>28</v>
      </c>
      <c r="CL103" s="23" t="s">
        <v>29</v>
      </c>
      <c r="CM103" s="23" t="s">
        <v>30</v>
      </c>
      <c r="CN103" s="10"/>
      <c r="CO103" s="7" t="s">
        <v>31</v>
      </c>
      <c r="CP103" s="7" t="s">
        <v>32</v>
      </c>
      <c r="CQ103" s="7" t="s">
        <v>33</v>
      </c>
      <c r="CR103" s="22"/>
      <c r="CU103" s="23" t="s">
        <v>55</v>
      </c>
      <c r="CV103" s="12" t="n">
        <v>31</v>
      </c>
      <c r="CW103" s="12" t="n">
        <v>2</v>
      </c>
      <c r="CX103" s="12" t="n">
        <v>7</v>
      </c>
      <c r="CY103" s="10"/>
      <c r="CZ103" s="8" t="n">
        <f aca="false">(CV103/CX103)</f>
        <v>4.42857142857143</v>
      </c>
      <c r="DA103" s="8" t="n">
        <f aca="false">(CW103/CX103)</f>
        <v>0.285714285714286</v>
      </c>
      <c r="DB103" s="26" t="n">
        <f aca="false">(100-(DA103*100))</f>
        <v>71.4285714285714</v>
      </c>
    </row>
    <row r="104" customFormat="false" ht="12.8" hidden="false" customHeight="false" outlineLevel="0" collapsed="false">
      <c r="AO104" s="8" t="s">
        <v>66</v>
      </c>
      <c r="AP104" s="0" t="n">
        <v>54</v>
      </c>
      <c r="AQ104" s="0" t="n">
        <v>5</v>
      </c>
      <c r="AR104" s="0" t="n">
        <v>12</v>
      </c>
      <c r="AS104" s="0" t="n">
        <v>2</v>
      </c>
      <c r="AT104" s="0" t="n">
        <f aca="false">(AP104/AR104)</f>
        <v>4.5</v>
      </c>
      <c r="AU104" s="0" t="n">
        <f aca="false">(AQ104/AR104)</f>
        <v>0.416666666666667</v>
      </c>
      <c r="AV104" s="0" t="n">
        <f aca="false">(100-(100*AU104))</f>
        <v>58.3333333333333</v>
      </c>
      <c r="BV104" s="8" t="s">
        <v>66</v>
      </c>
      <c r="BW104" s="0" t="n">
        <v>64</v>
      </c>
      <c r="BX104" s="0" t="n">
        <v>7</v>
      </c>
      <c r="BY104" s="0" t="n">
        <v>21</v>
      </c>
      <c r="CA104" s="0" t="n">
        <v>3.04761904761905</v>
      </c>
      <c r="CB104" s="0" t="n">
        <v>0.333333333333333</v>
      </c>
      <c r="CC104" s="0" t="n">
        <v>66.6666666666667</v>
      </c>
      <c r="CJ104" s="12" t="s">
        <v>47</v>
      </c>
      <c r="CK104" s="12" t="n">
        <v>26</v>
      </c>
      <c r="CL104" s="12" t="n">
        <v>8</v>
      </c>
      <c r="CM104" s="12" t="n">
        <v>8</v>
      </c>
      <c r="CN104" s="1"/>
      <c r="CO104" s="8" t="n">
        <f aca="false">(CK104/CM104)</f>
        <v>3.25</v>
      </c>
      <c r="CP104" s="12" t="n">
        <f aca="false">(CL104/CM104)</f>
        <v>1</v>
      </c>
      <c r="CQ104" s="12" t="n">
        <f aca="false">(100-(CP104*100))</f>
        <v>0</v>
      </c>
      <c r="CR104" s="22"/>
      <c r="CU104" s="6"/>
      <c r="CV104" s="6"/>
      <c r="CW104" s="6"/>
      <c r="CX104" s="6"/>
      <c r="CY104" s="6"/>
      <c r="CZ104" s="6"/>
    </row>
    <row r="105" customFormat="false" ht="12.8" hidden="false" customHeight="false" outlineLevel="0" collapsed="false">
      <c r="AO105" s="8" t="s">
        <v>67</v>
      </c>
      <c r="AP105" s="35" t="n">
        <v>25</v>
      </c>
      <c r="AQ105" s="0" t="n">
        <v>1</v>
      </c>
      <c r="AR105" s="0" t="n">
        <v>9</v>
      </c>
      <c r="AS105" s="0" t="n">
        <v>0</v>
      </c>
      <c r="AT105" s="0" t="n">
        <f aca="false">(AP105/AR105)</f>
        <v>2.77777777777778</v>
      </c>
      <c r="AU105" s="0" t="n">
        <f aca="false">(AQ105/AR105)</f>
        <v>0.111111111111111</v>
      </c>
      <c r="AV105" s="0" t="n">
        <f aca="false">(100-(100*AU105))</f>
        <v>88.8888888888889</v>
      </c>
      <c r="BV105" s="8" t="s">
        <v>67</v>
      </c>
      <c r="BW105" s="0" t="n">
        <v>30</v>
      </c>
      <c r="BX105" s="0" t="n">
        <v>0</v>
      </c>
      <c r="BY105" s="0" t="n">
        <v>8</v>
      </c>
      <c r="CA105" s="0" t="n">
        <v>3.75</v>
      </c>
      <c r="CB105" s="0" t="n">
        <v>0</v>
      </c>
      <c r="CC105" s="0" t="n">
        <v>100</v>
      </c>
      <c r="CJ105" s="23" t="s">
        <v>55</v>
      </c>
      <c r="CK105" s="12" t="n">
        <v>26</v>
      </c>
      <c r="CL105" s="12" t="n">
        <v>8</v>
      </c>
      <c r="CM105" s="12" t="n">
        <v>8</v>
      </c>
      <c r="CN105" s="10"/>
      <c r="CO105" s="8" t="n">
        <f aca="false">(CK105/CM105)</f>
        <v>3.25</v>
      </c>
      <c r="CP105" s="12" t="n">
        <f aca="false">(CL105/CM105)</f>
        <v>1</v>
      </c>
      <c r="CQ105" s="12" t="n">
        <f aca="false">(100-(CP105*100))</f>
        <v>0</v>
      </c>
      <c r="CR105" s="22"/>
      <c r="CU105" s="7" t="s">
        <v>72</v>
      </c>
    </row>
    <row r="106" customFormat="false" ht="12.8" hidden="false" customHeight="false" outlineLevel="0" collapsed="false">
      <c r="AO106" s="8" t="s">
        <v>69</v>
      </c>
      <c r="AP106" s="0" t="n">
        <v>51</v>
      </c>
      <c r="AQ106" s="0" t="n">
        <v>7</v>
      </c>
      <c r="AR106" s="0" t="n">
        <v>14</v>
      </c>
      <c r="AS106" s="0" t="n">
        <v>1</v>
      </c>
      <c r="AT106" s="0" t="n">
        <f aca="false">(AP106/AR106)</f>
        <v>3.64285714285714</v>
      </c>
      <c r="AU106" s="0" t="n">
        <f aca="false">(AQ106/AR106)</f>
        <v>0.5</v>
      </c>
      <c r="AV106" s="36" t="n">
        <f aca="false">(100-(100*AU106))</f>
        <v>50</v>
      </c>
      <c r="BV106" s="8" t="s">
        <v>69</v>
      </c>
      <c r="BW106" s="0" t="n">
        <v>67</v>
      </c>
      <c r="BX106" s="0" t="n">
        <v>1</v>
      </c>
      <c r="BY106" s="0" t="n">
        <v>15</v>
      </c>
      <c r="CA106" s="0" t="n">
        <v>4.46666666666667</v>
      </c>
      <c r="CB106" s="0" t="n">
        <v>0.0666666666666667</v>
      </c>
      <c r="CC106" s="0" t="n">
        <v>93.3333333333333</v>
      </c>
      <c r="CP106" s="22"/>
      <c r="CQ106" s="22"/>
      <c r="CR106" s="22"/>
      <c r="CU106" s="7" t="s">
        <v>63</v>
      </c>
      <c r="CV106" s="7" t="s">
        <v>28</v>
      </c>
      <c r="CW106" s="7" t="s">
        <v>29</v>
      </c>
      <c r="CX106" s="7" t="s">
        <v>30</v>
      </c>
      <c r="CY106" s="11"/>
      <c r="CZ106" s="7" t="s">
        <v>31</v>
      </c>
      <c r="DA106" s="7" t="s">
        <v>32</v>
      </c>
      <c r="DB106" s="7" t="s">
        <v>33</v>
      </c>
    </row>
    <row r="107" customFormat="false" ht="12.8" hidden="false" customHeight="false" outlineLevel="0" collapsed="false">
      <c r="AO107" s="8" t="s">
        <v>71</v>
      </c>
      <c r="AP107" s="36" t="n">
        <v>75</v>
      </c>
      <c r="AQ107" s="0" t="n">
        <v>1</v>
      </c>
      <c r="AR107" s="0" t="n">
        <v>12</v>
      </c>
      <c r="AS107" s="0" t="n">
        <v>2</v>
      </c>
      <c r="AT107" s="0" t="n">
        <f aca="false">(AP107/AR107)</f>
        <v>6.25</v>
      </c>
      <c r="AU107" s="0" t="n">
        <f aca="false">(AQ107/AR107)</f>
        <v>0.0833333333333333</v>
      </c>
      <c r="AV107" s="35" t="n">
        <f aca="false">(100-(100*AU107))</f>
        <v>91.6666666666667</v>
      </c>
      <c r="BV107" s="8" t="s">
        <v>71</v>
      </c>
      <c r="BW107" s="0" t="n">
        <v>26</v>
      </c>
      <c r="BX107" s="0" t="n">
        <v>0</v>
      </c>
      <c r="BY107" s="0" t="n">
        <v>8</v>
      </c>
      <c r="CA107" s="0" t="n">
        <v>3.25</v>
      </c>
      <c r="CB107" s="0" t="n">
        <v>0</v>
      </c>
      <c r="CC107" s="0" t="n">
        <v>100</v>
      </c>
      <c r="CU107" s="8" t="s">
        <v>64</v>
      </c>
      <c r="CV107" s="0" t="n">
        <v>109</v>
      </c>
      <c r="CW107" s="0" t="n">
        <v>5</v>
      </c>
      <c r="CX107" s="0" t="n">
        <v>12</v>
      </c>
      <c r="CZ107" s="0" t="n">
        <v>9.08333333333333</v>
      </c>
      <c r="DA107" s="0" t="n">
        <v>0.416666666666667</v>
      </c>
      <c r="DB107" s="0" t="n">
        <v>58.3333333333333</v>
      </c>
    </row>
    <row r="108" customFormat="false" ht="12.8" hidden="false" customHeight="false" outlineLevel="0" collapsed="false">
      <c r="P108" s="0" t="s">
        <v>109</v>
      </c>
      <c r="CU108" s="8" t="s">
        <v>65</v>
      </c>
      <c r="CV108" s="0" t="n">
        <v>64</v>
      </c>
      <c r="CW108" s="0" t="n">
        <v>0</v>
      </c>
      <c r="CX108" s="0" t="n">
        <v>8</v>
      </c>
      <c r="CZ108" s="0" t="n">
        <v>8</v>
      </c>
      <c r="DA108" s="0" t="n">
        <v>0</v>
      </c>
      <c r="DB108" s="0" t="n">
        <v>100</v>
      </c>
    </row>
    <row r="109" customFormat="false" ht="12.8" hidden="false" customHeight="false" outlineLevel="0" collapsed="false">
      <c r="P109" s="0" t="s">
        <v>61</v>
      </c>
      <c r="Q109" s="0" t="s">
        <v>110</v>
      </c>
      <c r="CU109" s="8" t="s">
        <v>66</v>
      </c>
      <c r="CV109" s="0" t="n">
        <v>28</v>
      </c>
      <c r="CW109" s="0" t="n">
        <v>4</v>
      </c>
      <c r="CX109" s="0" t="n">
        <v>7</v>
      </c>
      <c r="CZ109" s="0" t="n">
        <v>4</v>
      </c>
      <c r="DA109" s="0" t="n">
        <v>0.571428571428571</v>
      </c>
      <c r="DB109" s="0" t="n">
        <v>42.8571428571429</v>
      </c>
    </row>
    <row r="110" customFormat="false" ht="12.8" hidden="false" customHeight="false" outlineLevel="0" collapsed="false">
      <c r="P110" s="0" t="s">
        <v>43</v>
      </c>
      <c r="CU110" s="8" t="s">
        <v>67</v>
      </c>
      <c r="CV110" s="0" t="n">
        <v>121</v>
      </c>
      <c r="CW110" s="0" t="n">
        <v>9</v>
      </c>
      <c r="CX110" s="0" t="n">
        <v>16</v>
      </c>
      <c r="CZ110" s="0" t="n">
        <v>7.5625</v>
      </c>
      <c r="DA110" s="0" t="n">
        <v>0.5625</v>
      </c>
      <c r="DB110" s="0" t="n">
        <v>43.75</v>
      </c>
    </row>
    <row r="111" customFormat="false" ht="12.8" hidden="false" customHeight="false" outlineLevel="0" collapsed="false">
      <c r="CJ111" s="7" t="s">
        <v>84</v>
      </c>
      <c r="CU111" s="8" t="s">
        <v>69</v>
      </c>
      <c r="CV111" s="0" t="n">
        <v>32</v>
      </c>
      <c r="CW111" s="0" t="n">
        <v>5</v>
      </c>
      <c r="CX111" s="0" t="n">
        <v>9</v>
      </c>
      <c r="CZ111" s="0" t="n">
        <v>3.55555555555556</v>
      </c>
      <c r="DA111" s="0" t="n">
        <v>0.555555555555556</v>
      </c>
      <c r="DB111" s="0" t="n">
        <v>44.4444444444444</v>
      </c>
    </row>
    <row r="112" customFormat="false" ht="12.8" hidden="false" customHeight="false" outlineLevel="0" collapsed="false">
      <c r="CJ112" s="7" t="s">
        <v>63</v>
      </c>
      <c r="CK112" s="7" t="s">
        <v>28</v>
      </c>
      <c r="CL112" s="7" t="s">
        <v>29</v>
      </c>
      <c r="CM112" s="7" t="s">
        <v>30</v>
      </c>
      <c r="CN112" s="11"/>
      <c r="CO112" s="7" t="s">
        <v>31</v>
      </c>
      <c r="CP112" s="7" t="s">
        <v>32</v>
      </c>
      <c r="CQ112" s="7" t="s">
        <v>33</v>
      </c>
      <c r="CU112" s="8" t="s">
        <v>71</v>
      </c>
      <c r="CV112" s="0" t="n">
        <v>31</v>
      </c>
      <c r="CW112" s="0" t="n">
        <v>2</v>
      </c>
      <c r="CX112" s="0" t="n">
        <v>7</v>
      </c>
      <c r="CZ112" s="0" t="n">
        <v>4.42857142857143</v>
      </c>
      <c r="DA112" s="0" t="n">
        <v>0.285714285714286</v>
      </c>
      <c r="DB112" s="0" t="n">
        <v>71.4285714285714</v>
      </c>
    </row>
    <row r="113" customFormat="false" ht="12.8" hidden="false" customHeight="false" outlineLevel="0" collapsed="false">
      <c r="CJ113" s="8" t="s">
        <v>64</v>
      </c>
      <c r="CK113" s="0" t="n">
        <v>40</v>
      </c>
      <c r="CL113" s="0" t="n">
        <v>0</v>
      </c>
      <c r="CM113" s="0" t="n">
        <v>12</v>
      </c>
      <c r="CO113" s="0" t="n">
        <v>3.33333333333333</v>
      </c>
      <c r="CP113" s="0" t="n">
        <v>0</v>
      </c>
      <c r="CQ113" s="0" t="n">
        <v>100</v>
      </c>
    </row>
    <row r="114" customFormat="false" ht="12.8" hidden="false" customHeight="false" outlineLevel="0" collapsed="false">
      <c r="W114" s="11" t="s">
        <v>74</v>
      </c>
      <c r="X114" s="6"/>
      <c r="Y114" s="6"/>
      <c r="Z114" s="0" t="s">
        <v>111</v>
      </c>
      <c r="CJ114" s="8" t="s">
        <v>65</v>
      </c>
      <c r="CK114" s="0" t="n">
        <v>57</v>
      </c>
      <c r="CL114" s="0" t="n">
        <v>13</v>
      </c>
      <c r="CM114" s="0" t="n">
        <v>19</v>
      </c>
      <c r="CO114" s="0" t="n">
        <v>3</v>
      </c>
      <c r="CP114" s="0" t="n">
        <v>0.68421052631579</v>
      </c>
      <c r="CQ114" s="0" t="n">
        <v>31.5789473684211</v>
      </c>
    </row>
    <row r="115" customFormat="false" ht="12.8" hidden="false" customHeight="false" outlineLevel="0" collapsed="false">
      <c r="W115" s="24" t="s">
        <v>40</v>
      </c>
      <c r="X115" s="24" t="s">
        <v>41</v>
      </c>
      <c r="Y115" s="24" t="s">
        <v>42</v>
      </c>
      <c r="Z115" s="24" t="s">
        <v>40</v>
      </c>
      <c r="AA115" s="24" t="s">
        <v>41</v>
      </c>
      <c r="AB115" s="24" t="s">
        <v>42</v>
      </c>
      <c r="AC115" s="24"/>
      <c r="AP115" s="0" t="s">
        <v>112</v>
      </c>
      <c r="AQ115" s="0" t="s">
        <v>113</v>
      </c>
      <c r="AR115" s="0" t="s">
        <v>114</v>
      </c>
      <c r="CJ115" s="8" t="s">
        <v>66</v>
      </c>
      <c r="CK115" s="0" t="n">
        <v>68</v>
      </c>
      <c r="CL115" s="0" t="n">
        <v>16</v>
      </c>
      <c r="CM115" s="0" t="n">
        <v>21</v>
      </c>
      <c r="CO115" s="0" t="n">
        <v>3.23809523809524</v>
      </c>
      <c r="CP115" s="0" t="n">
        <v>0.761904761904762</v>
      </c>
      <c r="CQ115" s="0" t="n">
        <v>23.8095238095238</v>
      </c>
    </row>
    <row r="116" customFormat="false" ht="12.8" hidden="false" customHeight="false" outlineLevel="0" collapsed="false">
      <c r="AP116" s="0" t="n">
        <f aca="false">((AV66+AV57+AV48+AV39+AV30+AV21)/6)</f>
        <v>82.8524743230626</v>
      </c>
      <c r="AQ116" s="0" t="n">
        <f aca="false">(AV65+AV56+AV47+AV38+AV29+AV20)/6</f>
        <v>69.8290598290598</v>
      </c>
      <c r="AR116" s="0" t="n">
        <f aca="false">(AV64+AV55+AV46+AV37+AV28+AV19)/6</f>
        <v>90.625</v>
      </c>
      <c r="CJ116" s="8" t="s">
        <v>67</v>
      </c>
      <c r="CK116" s="0" t="n">
        <v>16</v>
      </c>
      <c r="CL116" s="0" t="n">
        <v>0</v>
      </c>
      <c r="CM116" s="0" t="n">
        <v>8</v>
      </c>
      <c r="CO116" s="0" t="n">
        <v>2</v>
      </c>
      <c r="CP116" s="0" t="n">
        <v>0</v>
      </c>
      <c r="CQ116" s="0" t="n">
        <v>100</v>
      </c>
    </row>
    <row r="117" customFormat="false" ht="12.8" hidden="false" customHeight="false" outlineLevel="0" collapsed="false">
      <c r="CJ117" s="8" t="s">
        <v>69</v>
      </c>
      <c r="CK117" s="0" t="n">
        <v>39</v>
      </c>
      <c r="CL117" s="0" t="n">
        <v>5</v>
      </c>
      <c r="CM117" s="0" t="n">
        <v>13</v>
      </c>
      <c r="CO117" s="0" t="n">
        <v>3</v>
      </c>
      <c r="CP117" s="0" t="n">
        <v>0.384615384615385</v>
      </c>
      <c r="CQ117" s="0" t="n">
        <v>61.5384615384615</v>
      </c>
    </row>
    <row r="118" customFormat="false" ht="12.8" hidden="false" customHeight="false" outlineLevel="0" collapsed="false">
      <c r="W118" s="0" t="n">
        <v>2.5</v>
      </c>
      <c r="X118" s="0" t="n">
        <v>7.69230769230769</v>
      </c>
      <c r="Y118" s="0" t="n">
        <v>7.47058823529412</v>
      </c>
      <c r="Z118" s="12" t="n">
        <v>100</v>
      </c>
      <c r="AA118" s="12" t="n">
        <v>100</v>
      </c>
      <c r="AB118" s="12" t="n">
        <v>88.2352941176471</v>
      </c>
      <c r="AC118" s="12"/>
      <c r="CJ118" s="8" t="s">
        <v>71</v>
      </c>
      <c r="CK118" s="0" t="n">
        <v>26</v>
      </c>
      <c r="CL118" s="0" t="n">
        <v>8</v>
      </c>
      <c r="CM118" s="0" t="n">
        <v>8</v>
      </c>
      <c r="CO118" s="0" t="n">
        <v>3.25</v>
      </c>
      <c r="CP118" s="0" t="n">
        <v>1</v>
      </c>
      <c r="CQ118" s="0" t="n">
        <v>0</v>
      </c>
    </row>
    <row r="119" customFormat="false" ht="12.8" hidden="false" customHeight="false" outlineLevel="0" collapsed="false">
      <c r="W119" s="0" t="n">
        <v>7.5625</v>
      </c>
      <c r="X119" s="0" t="n">
        <v>3.55555555555556</v>
      </c>
      <c r="Y119" s="0" t="n">
        <v>4.42857142857143</v>
      </c>
      <c r="Z119" s="12" t="n">
        <v>43.75</v>
      </c>
      <c r="AA119" s="12" t="n">
        <v>44.4444444444444</v>
      </c>
      <c r="AB119" s="12" t="n">
        <v>71.4285714285714</v>
      </c>
      <c r="AC119" s="12"/>
      <c r="AO119" s="0" t="s">
        <v>115</v>
      </c>
    </row>
    <row r="120" customFormat="false" ht="12.8" hidden="false" customHeight="false" outlineLevel="0" collapsed="false">
      <c r="W120" s="0" t="n">
        <v>2</v>
      </c>
      <c r="X120" s="0" t="n">
        <v>3.76923076923077</v>
      </c>
      <c r="Y120" s="0" t="n">
        <v>4.8</v>
      </c>
      <c r="Z120" s="12" t="n">
        <v>100</v>
      </c>
      <c r="AA120" s="12" t="n">
        <v>30.7692307692308</v>
      </c>
      <c r="AB120" s="12" t="n">
        <v>93.3333333333333</v>
      </c>
      <c r="AC120" s="12"/>
      <c r="AR120" s="0" t="s">
        <v>111</v>
      </c>
    </row>
    <row r="121" customFormat="false" ht="12.8" hidden="false" customHeight="false" outlineLevel="0" collapsed="false">
      <c r="W121" s="0" t="n">
        <v>3.75</v>
      </c>
      <c r="X121" s="0" t="n">
        <v>4.46666666666667</v>
      </c>
      <c r="Y121" s="0" t="n">
        <v>3.25</v>
      </c>
      <c r="Z121" s="12" t="n">
        <v>100</v>
      </c>
      <c r="AA121" s="12" t="n">
        <v>93.3333333333333</v>
      </c>
      <c r="AB121" s="12" t="n">
        <v>100</v>
      </c>
      <c r="AC121" s="12"/>
      <c r="AO121" s="0" t="s">
        <v>40</v>
      </c>
    </row>
    <row r="122" customFormat="false" ht="12.8" hidden="false" customHeight="false" outlineLevel="0" collapsed="false">
      <c r="W122" s="0" t="n">
        <v>2</v>
      </c>
      <c r="X122" s="0" t="n">
        <v>3</v>
      </c>
      <c r="Y122" s="0" t="n">
        <v>3.25</v>
      </c>
      <c r="Z122" s="12" t="n">
        <v>100</v>
      </c>
      <c r="AA122" s="12" t="n">
        <v>61.5384615384615</v>
      </c>
      <c r="AB122" s="12" t="n">
        <v>50</v>
      </c>
      <c r="AC122" s="12"/>
      <c r="AO122" s="0" t="s">
        <v>116</v>
      </c>
      <c r="AP122" s="0" t="s">
        <v>117</v>
      </c>
      <c r="AR122" s="0" t="s">
        <v>40</v>
      </c>
      <c r="AS122" s="0" t="s">
        <v>118</v>
      </c>
      <c r="AT122" s="0" t="s">
        <v>119</v>
      </c>
    </row>
    <row r="123" customFormat="false" ht="12.8" hidden="false" customHeight="false" outlineLevel="0" collapsed="false">
      <c r="W123" s="0" t="n">
        <v>4.08333333333333</v>
      </c>
      <c r="X123" s="0" t="n">
        <v>3.77777777777778</v>
      </c>
      <c r="Y123" s="0" t="n">
        <v>2.47058823529412</v>
      </c>
      <c r="Z123" s="12" t="n">
        <v>100</v>
      </c>
      <c r="AA123" s="12" t="n">
        <v>88.8888888888889</v>
      </c>
      <c r="AB123" s="12" t="n">
        <v>94.1176470588235</v>
      </c>
      <c r="AC123" s="12"/>
      <c r="AO123" s="0" t="n">
        <v>100</v>
      </c>
      <c r="AP123" s="0" t="n">
        <v>4.08333333333333</v>
      </c>
      <c r="AR123" s="0" t="n">
        <v>100</v>
      </c>
      <c r="AS123" s="36" t="n">
        <v>88.8888888888889</v>
      </c>
      <c r="AT123" s="35" t="n">
        <v>94.1176470588235</v>
      </c>
    </row>
    <row r="124" customFormat="false" ht="12.8" hidden="false" customHeight="false" outlineLevel="0" collapsed="false">
      <c r="W124" s="0" t="n">
        <v>3.22222222222222</v>
      </c>
      <c r="X124" s="0" t="n">
        <v>7.72727272727273</v>
      </c>
      <c r="Y124" s="0" t="n">
        <v>5.72222222222222</v>
      </c>
      <c r="Z124" s="12" t="n">
        <v>88.8888888888889</v>
      </c>
      <c r="AA124" s="12" t="n">
        <v>90.9090909090909</v>
      </c>
      <c r="AB124" s="12" t="n">
        <v>61.1111111111111</v>
      </c>
      <c r="AC124" s="12"/>
      <c r="AO124" s="0" t="n">
        <v>100</v>
      </c>
      <c r="AP124" s="0" t="n">
        <v>2</v>
      </c>
      <c r="AR124" s="0" t="n">
        <v>100</v>
      </c>
      <c r="AS124" s="35" t="n">
        <v>61.5384615384615</v>
      </c>
      <c r="AT124" s="36" t="n">
        <v>0</v>
      </c>
    </row>
    <row r="125" customFormat="false" ht="12.8" hidden="false" customHeight="false" outlineLevel="0" collapsed="false">
      <c r="W125" s="0" t="n">
        <v>3.92307692307692</v>
      </c>
      <c r="X125" s="0" t="n">
        <v>3.6</v>
      </c>
      <c r="Y125" s="0" t="n">
        <v>2.5625</v>
      </c>
      <c r="Z125" s="12" t="n">
        <v>100</v>
      </c>
      <c r="AA125" s="12" t="n">
        <v>80</v>
      </c>
      <c r="AB125" s="12" t="n">
        <v>93.75</v>
      </c>
      <c r="AC125" s="12"/>
      <c r="AO125" s="0" t="n">
        <v>100</v>
      </c>
      <c r="AP125" s="0" t="n">
        <v>3.75</v>
      </c>
      <c r="AR125" s="0" t="n">
        <v>100</v>
      </c>
      <c r="AS125" s="36" t="n">
        <v>93.3333333333333</v>
      </c>
      <c r="AT125" s="35" t="n">
        <v>100</v>
      </c>
    </row>
    <row r="126" customFormat="false" ht="12.8" hidden="false" customHeight="false" outlineLevel="0" collapsed="false">
      <c r="W126" s="0" t="n">
        <v>4.25</v>
      </c>
      <c r="X126" s="0" t="n">
        <v>4.46666666666667</v>
      </c>
      <c r="Y126" s="0" t="n">
        <v>4.92857142857143</v>
      </c>
      <c r="Z126" s="12" t="n">
        <v>62.5</v>
      </c>
      <c r="AA126" s="12" t="n">
        <v>73.3333333333333</v>
      </c>
      <c r="AB126" s="12" t="n">
        <v>78.5714285714286</v>
      </c>
      <c r="AC126" s="12"/>
      <c r="AO126" s="0" t="n">
        <v>100</v>
      </c>
      <c r="AP126" s="0" t="n">
        <v>2</v>
      </c>
      <c r="AR126" s="0" t="n">
        <v>100</v>
      </c>
      <c r="AS126" s="36" t="n">
        <v>30.7692307692308</v>
      </c>
      <c r="AT126" s="35" t="n">
        <v>93.3333333333333</v>
      </c>
    </row>
    <row r="127" customFormat="false" ht="12.8" hidden="false" customHeight="false" outlineLevel="0" collapsed="false">
      <c r="W127" s="0" t="n">
        <v>2.77777777777778</v>
      </c>
      <c r="X127" s="0" t="n">
        <v>3.64285714285714</v>
      </c>
      <c r="Y127" s="0" t="n">
        <v>6.25</v>
      </c>
      <c r="Z127" s="12" t="n">
        <v>88.8888888888889</v>
      </c>
      <c r="AA127" s="12" t="n">
        <v>50</v>
      </c>
      <c r="AB127" s="12" t="n">
        <v>91.6666666666667</v>
      </c>
      <c r="AC127" s="12"/>
      <c r="AO127" s="36" t="n">
        <v>43.75</v>
      </c>
      <c r="AP127" s="0" t="n">
        <v>7.5625</v>
      </c>
      <c r="AR127" s="36" t="n">
        <v>43.75</v>
      </c>
      <c r="AS127" s="36" t="n">
        <v>44.4444444444444</v>
      </c>
      <c r="AT127" s="35" t="n">
        <v>71.4285714285714</v>
      </c>
    </row>
    <row r="128" customFormat="false" ht="12.8" hidden="false" customHeight="false" outlineLevel="0" collapsed="false">
      <c r="AO128" s="35" t="n">
        <v>100</v>
      </c>
      <c r="AP128" s="0" t="n">
        <v>2.5</v>
      </c>
      <c r="AR128" s="35" t="n">
        <v>100</v>
      </c>
      <c r="AS128" s="35" t="n">
        <v>100</v>
      </c>
      <c r="AT128" s="36" t="n">
        <v>88.2352941176471</v>
      </c>
    </row>
    <row r="130" customFormat="false" ht="12.8" hidden="false" customHeight="false" outlineLevel="0" collapsed="false">
      <c r="AO130" s="0" t="s">
        <v>120</v>
      </c>
    </row>
    <row r="131" customFormat="false" ht="12.8" hidden="false" customHeight="false" outlineLevel="0" collapsed="false">
      <c r="AO131" s="0" t="s">
        <v>116</v>
      </c>
      <c r="AP131" s="0" t="s">
        <v>117</v>
      </c>
    </row>
    <row r="132" customFormat="false" ht="12.8" hidden="false" customHeight="false" outlineLevel="0" collapsed="false">
      <c r="AO132" s="36" t="n">
        <v>88.8888888888889</v>
      </c>
      <c r="AP132" s="0" t="n">
        <v>3.77777777777778</v>
      </c>
    </row>
    <row r="133" customFormat="false" ht="12.8" hidden="false" customHeight="false" outlineLevel="0" collapsed="false">
      <c r="W133" s="11" t="s">
        <v>29</v>
      </c>
      <c r="X133" s="6"/>
      <c r="Y133" s="6"/>
      <c r="Z133" s="11" t="s">
        <v>14</v>
      </c>
      <c r="AA133" s="6"/>
      <c r="AB133" s="6"/>
      <c r="AC133" s="6"/>
      <c r="AO133" s="35" t="n">
        <v>61.5384615384615</v>
      </c>
      <c r="AP133" s="0" t="n">
        <v>3</v>
      </c>
    </row>
    <row r="134" customFormat="false" ht="12.8" hidden="false" customHeight="false" outlineLevel="0" collapsed="false">
      <c r="W134" s="24" t="s">
        <v>40</v>
      </c>
      <c r="X134" s="24" t="s">
        <v>41</v>
      </c>
      <c r="Y134" s="24" t="s">
        <v>42</v>
      </c>
      <c r="Z134" s="24" t="s">
        <v>40</v>
      </c>
      <c r="AA134" s="24" t="s">
        <v>41</v>
      </c>
      <c r="AB134" s="24" t="s">
        <v>42</v>
      </c>
      <c r="AC134" s="24"/>
      <c r="AO134" s="36" t="n">
        <v>93.3333333333333</v>
      </c>
      <c r="AP134" s="0" t="n">
        <v>4.46666666666667</v>
      </c>
    </row>
    <row r="135" customFormat="false" ht="12.8" hidden="false" customHeight="false" outlineLevel="0" collapsed="false">
      <c r="W135" s="12" t="n">
        <v>0</v>
      </c>
      <c r="X135" s="12" t="n">
        <v>0</v>
      </c>
      <c r="Y135" s="12" t="n">
        <v>2</v>
      </c>
      <c r="Z135" s="12" t="n">
        <v>20</v>
      </c>
      <c r="AA135" s="12" t="n">
        <v>100</v>
      </c>
      <c r="AB135" s="12" t="n">
        <v>127</v>
      </c>
      <c r="AC135" s="12"/>
      <c r="AO135" s="36" t="n">
        <v>30.7692307692308</v>
      </c>
      <c r="AP135" s="0" t="n">
        <v>3.76923076923077</v>
      </c>
    </row>
    <row r="136" customFormat="false" ht="12.8" hidden="false" customHeight="false" outlineLevel="0" collapsed="false">
      <c r="W136" s="12" t="n">
        <v>9</v>
      </c>
      <c r="X136" s="12" t="n">
        <v>5</v>
      </c>
      <c r="Y136" s="12" t="n">
        <v>2</v>
      </c>
      <c r="Z136" s="12" t="n">
        <v>121</v>
      </c>
      <c r="AA136" s="12" t="n">
        <v>32</v>
      </c>
      <c r="AB136" s="12" t="n">
        <v>31</v>
      </c>
      <c r="AC136" s="12"/>
      <c r="AO136" s="36" t="n">
        <v>44.4444444444444</v>
      </c>
      <c r="AP136" s="0" t="n">
        <v>3.55555555555556</v>
      </c>
    </row>
    <row r="137" customFormat="false" ht="12.8" hidden="false" customHeight="false" outlineLevel="0" collapsed="false">
      <c r="W137" s="12" t="n">
        <v>0</v>
      </c>
      <c r="X137" s="12" t="n">
        <v>9</v>
      </c>
      <c r="Y137" s="12" t="n">
        <v>1</v>
      </c>
      <c r="Z137" s="12" t="n">
        <v>16</v>
      </c>
      <c r="AA137" s="12" t="n">
        <v>49</v>
      </c>
      <c r="AB137" s="12" t="n">
        <v>72</v>
      </c>
      <c r="AC137" s="12"/>
      <c r="AO137" s="35" t="n">
        <v>100</v>
      </c>
      <c r="AP137" s="0" t="n">
        <v>7.69230769230769</v>
      </c>
    </row>
    <row r="138" customFormat="false" ht="12.8" hidden="false" customHeight="false" outlineLevel="0" collapsed="false">
      <c r="W138" s="12" t="n">
        <v>0</v>
      </c>
      <c r="X138" s="12" t="n">
        <v>1</v>
      </c>
      <c r="Y138" s="12" t="n">
        <v>0</v>
      </c>
      <c r="Z138" s="12" t="n">
        <v>30</v>
      </c>
      <c r="AA138" s="12" t="n">
        <v>67</v>
      </c>
      <c r="AB138" s="12" t="n">
        <v>26</v>
      </c>
      <c r="AC138" s="12"/>
    </row>
    <row r="139" customFormat="false" ht="12.8" hidden="false" customHeight="false" outlineLevel="0" collapsed="false">
      <c r="W139" s="12" t="n">
        <v>0</v>
      </c>
      <c r="X139" s="12" t="n">
        <v>5</v>
      </c>
      <c r="Y139" s="12" t="n">
        <v>4</v>
      </c>
      <c r="Z139" s="12" t="n">
        <v>16</v>
      </c>
      <c r="AA139" s="12" t="n">
        <v>39</v>
      </c>
      <c r="AB139" s="12" t="n">
        <v>26</v>
      </c>
      <c r="AC139" s="12"/>
    </row>
    <row r="140" customFormat="false" ht="12.8" hidden="false" customHeight="false" outlineLevel="0" collapsed="false">
      <c r="W140" s="12" t="n">
        <v>0</v>
      </c>
      <c r="X140" s="12" t="n">
        <v>1</v>
      </c>
      <c r="Y140" s="12" t="n">
        <v>1</v>
      </c>
      <c r="Z140" s="12" t="n">
        <v>49</v>
      </c>
      <c r="AA140" s="12" t="n">
        <v>34</v>
      </c>
      <c r="AB140" s="12" t="n">
        <v>42</v>
      </c>
      <c r="AC140" s="12"/>
      <c r="AO140" s="0" t="s">
        <v>121</v>
      </c>
    </row>
    <row r="141" customFormat="false" ht="12.8" hidden="false" customHeight="false" outlineLevel="0" collapsed="false">
      <c r="W141" s="12" t="n">
        <v>1</v>
      </c>
      <c r="X141" s="12" t="n">
        <v>1</v>
      </c>
      <c r="Y141" s="12" t="n">
        <v>7</v>
      </c>
      <c r="Z141" s="12" t="n">
        <v>29</v>
      </c>
      <c r="AA141" s="12" t="n">
        <v>85</v>
      </c>
      <c r="AB141" s="12" t="n">
        <v>103</v>
      </c>
      <c r="AC141" s="12"/>
      <c r="AO141" s="0" t="s">
        <v>116</v>
      </c>
      <c r="AP141" s="0" t="s">
        <v>117</v>
      </c>
    </row>
    <row r="142" customFormat="false" ht="12.8" hidden="false" customHeight="false" outlineLevel="0" collapsed="false">
      <c r="W142" s="12" t="n">
        <v>0</v>
      </c>
      <c r="X142" s="12" t="n">
        <v>2</v>
      </c>
      <c r="Y142" s="12" t="n">
        <v>1</v>
      </c>
      <c r="Z142" s="12" t="n">
        <v>51</v>
      </c>
      <c r="AA142" s="12" t="n">
        <v>36</v>
      </c>
      <c r="AB142" s="12" t="n">
        <v>41</v>
      </c>
      <c r="AC142" s="12"/>
      <c r="AO142" s="35" t="n">
        <v>94.1176470588235</v>
      </c>
      <c r="AP142" s="0" t="n">
        <v>2.47058823529412</v>
      </c>
    </row>
    <row r="143" customFormat="false" ht="12.8" hidden="false" customHeight="false" outlineLevel="0" collapsed="false">
      <c r="W143" s="12" t="n">
        <v>6</v>
      </c>
      <c r="X143" s="12" t="n">
        <v>4</v>
      </c>
      <c r="Y143" s="12" t="n">
        <v>3</v>
      </c>
      <c r="Z143" s="12" t="n">
        <v>68</v>
      </c>
      <c r="AA143" s="12" t="n">
        <v>67</v>
      </c>
      <c r="AB143" s="12" t="n">
        <v>69</v>
      </c>
      <c r="AC143" s="12"/>
      <c r="AO143" s="36" t="n">
        <v>0</v>
      </c>
      <c r="AP143" s="0" t="n">
        <v>3.25</v>
      </c>
    </row>
    <row r="144" customFormat="false" ht="12.8" hidden="false" customHeight="false" outlineLevel="0" collapsed="false">
      <c r="W144" s="12" t="n">
        <v>1</v>
      </c>
      <c r="X144" s="12" t="n">
        <v>7</v>
      </c>
      <c r="Y144" s="12" t="n">
        <v>1</v>
      </c>
      <c r="Z144" s="12" t="n">
        <v>25</v>
      </c>
      <c r="AA144" s="12" t="n">
        <v>51</v>
      </c>
      <c r="AB144" s="12" t="n">
        <v>75</v>
      </c>
      <c r="AC144" s="12"/>
      <c r="AO144" s="35" t="n">
        <v>100</v>
      </c>
      <c r="AP144" s="0" t="n">
        <v>3.25</v>
      </c>
    </row>
    <row r="145" customFormat="false" ht="12.8" hidden="false" customHeight="false" outlineLevel="0" collapsed="false">
      <c r="AO145" s="35" t="n">
        <v>93.3333333333333</v>
      </c>
      <c r="AP145" s="0" t="n">
        <v>4.8</v>
      </c>
    </row>
    <row r="146" customFormat="false" ht="12.8" hidden="false" customHeight="false" outlineLevel="0" collapsed="false">
      <c r="AO146" s="35" t="n">
        <v>71.4285714285714</v>
      </c>
      <c r="AP146" s="0" t="n">
        <v>4.42857142857143</v>
      </c>
    </row>
    <row r="147" customFormat="false" ht="12.8" hidden="false" customHeight="false" outlineLevel="0" collapsed="false">
      <c r="W147" s="11" t="s">
        <v>74</v>
      </c>
      <c r="X147" s="6"/>
      <c r="Y147" s="6"/>
      <c r="Z147" s="13" t="s">
        <v>35</v>
      </c>
      <c r="AA147" s="14"/>
      <c r="AB147" s="15"/>
      <c r="AO147" s="36" t="n">
        <v>88.2352941176471</v>
      </c>
      <c r="AP147" s="0" t="n">
        <v>7.47058823529412</v>
      </c>
    </row>
    <row r="148" customFormat="false" ht="12.8" hidden="false" customHeight="false" outlineLevel="0" collapsed="false">
      <c r="W148" s="24" t="s">
        <v>40</v>
      </c>
      <c r="X148" s="24" t="s">
        <v>41</v>
      </c>
      <c r="Y148" s="24" t="s">
        <v>42</v>
      </c>
      <c r="Z148" s="24" t="s">
        <v>40</v>
      </c>
      <c r="AA148" s="24" t="s">
        <v>41</v>
      </c>
      <c r="AB148" s="24" t="s">
        <v>42</v>
      </c>
    </row>
    <row r="149" customFormat="false" ht="12.8" hidden="false" customHeight="false" outlineLevel="0" collapsed="false">
      <c r="W149" s="0" t="n">
        <v>2.5</v>
      </c>
      <c r="X149" s="0" t="n">
        <v>7.69230769230769</v>
      </c>
      <c r="Y149" s="0" t="n">
        <v>7.47058823529412</v>
      </c>
      <c r="Z149" s="12" t="n">
        <v>100</v>
      </c>
      <c r="AA149" s="12" t="n">
        <v>100</v>
      </c>
      <c r="AB149" s="12" t="n">
        <v>88.2352941176471</v>
      </c>
    </row>
    <row r="150" customFormat="false" ht="12.8" hidden="false" customHeight="false" outlineLevel="0" collapsed="false">
      <c r="W150" s="0" t="n">
        <v>7.5625</v>
      </c>
      <c r="X150" s="0" t="n">
        <v>3.55555555555556</v>
      </c>
      <c r="Y150" s="0" t="n">
        <v>4.42857142857143</v>
      </c>
      <c r="Z150" s="12" t="n">
        <v>43.75</v>
      </c>
      <c r="AA150" s="12" t="n">
        <v>44.4444444444444</v>
      </c>
      <c r="AB150" s="12" t="n">
        <v>71.4285714285714</v>
      </c>
    </row>
    <row r="151" customFormat="false" ht="12.8" hidden="false" customHeight="false" outlineLevel="0" collapsed="false">
      <c r="W151" s="0" t="n">
        <v>2</v>
      </c>
      <c r="X151" s="0" t="n">
        <v>3.76923076923077</v>
      </c>
      <c r="Y151" s="0" t="n">
        <v>4.8</v>
      </c>
      <c r="Z151" s="12" t="n">
        <v>100</v>
      </c>
      <c r="AA151" s="12" t="n">
        <v>30.7692307692308</v>
      </c>
      <c r="AB151" s="12" t="n">
        <v>93.3333333333333</v>
      </c>
    </row>
    <row r="152" customFormat="false" ht="12.8" hidden="false" customHeight="false" outlineLevel="0" collapsed="false">
      <c r="W152" s="0" t="n">
        <v>3.75</v>
      </c>
      <c r="X152" s="0" t="n">
        <v>4.46666666666667</v>
      </c>
      <c r="Y152" s="0" t="n">
        <v>3.25</v>
      </c>
      <c r="Z152" s="12" t="n">
        <v>100</v>
      </c>
      <c r="AA152" s="12" t="n">
        <v>93.3333333333333</v>
      </c>
      <c r="AB152" s="12" t="n">
        <v>100</v>
      </c>
    </row>
    <row r="153" customFormat="false" ht="12.8" hidden="false" customHeight="false" outlineLevel="0" collapsed="false">
      <c r="W153" s="0" t="n">
        <v>2</v>
      </c>
      <c r="X153" s="0" t="n">
        <v>3</v>
      </c>
      <c r="Y153" s="0" t="n">
        <v>3.25</v>
      </c>
      <c r="Z153" s="12" t="n">
        <v>100</v>
      </c>
      <c r="AA153" s="12" t="n">
        <v>61.5384615384615</v>
      </c>
      <c r="AB153" s="12" t="n">
        <v>50</v>
      </c>
    </row>
    <row r="154" customFormat="false" ht="12.8" hidden="false" customHeight="false" outlineLevel="0" collapsed="false">
      <c r="W154" s="0" t="n">
        <v>4.08333333333333</v>
      </c>
      <c r="X154" s="0" t="n">
        <v>3.77777777777778</v>
      </c>
      <c r="Y154" s="0" t="n">
        <v>2.47058823529412</v>
      </c>
      <c r="Z154" s="12" t="n">
        <v>100</v>
      </c>
      <c r="AA154" s="12" t="n">
        <v>88.8888888888889</v>
      </c>
      <c r="AB154" s="12" t="n">
        <v>94.1176470588235</v>
      </c>
    </row>
    <row r="155" customFormat="false" ht="12.8" hidden="false" customHeight="false" outlineLevel="0" collapsed="false">
      <c r="W155" s="0" t="n">
        <v>3.22222222222222</v>
      </c>
      <c r="X155" s="0" t="n">
        <v>7.72727272727273</v>
      </c>
      <c r="Y155" s="0" t="n">
        <v>5.72222222222222</v>
      </c>
      <c r="Z155" s="12" t="n">
        <v>88.8888888888889</v>
      </c>
      <c r="AA155" s="12" t="n">
        <v>90.9090909090909</v>
      </c>
      <c r="AB155" s="12" t="n">
        <v>61.1111111111111</v>
      </c>
    </row>
    <row r="156" customFormat="false" ht="12.8" hidden="false" customHeight="false" outlineLevel="0" collapsed="false">
      <c r="W156" s="0" t="n">
        <v>3.92307692307692</v>
      </c>
      <c r="X156" s="0" t="n">
        <v>3.6</v>
      </c>
      <c r="Y156" s="0" t="n">
        <v>2.5625</v>
      </c>
      <c r="Z156" s="12" t="n">
        <v>100</v>
      </c>
      <c r="AA156" s="12" t="n">
        <v>80</v>
      </c>
      <c r="AB156" s="12" t="n">
        <v>93.75</v>
      </c>
    </row>
    <row r="157" customFormat="false" ht="12.8" hidden="false" customHeight="false" outlineLevel="0" collapsed="false">
      <c r="W157" s="0" t="n">
        <v>4.25</v>
      </c>
      <c r="X157" s="0" t="n">
        <v>4.46666666666667</v>
      </c>
      <c r="Y157" s="0" t="n">
        <v>4.92857142857143</v>
      </c>
      <c r="Z157" s="12" t="n">
        <v>62.5</v>
      </c>
      <c r="AA157" s="12" t="n">
        <v>73.3333333333333</v>
      </c>
      <c r="AB157" s="12" t="n">
        <v>78.5714285714286</v>
      </c>
    </row>
    <row r="158" customFormat="false" ht="12.8" hidden="false" customHeight="false" outlineLevel="0" collapsed="false">
      <c r="W158" s="0" t="n">
        <v>2.77777777777778</v>
      </c>
      <c r="X158" s="0" t="n">
        <v>3.64285714285714</v>
      </c>
      <c r="Y158" s="0" t="n">
        <v>6.25</v>
      </c>
      <c r="Z158" s="12" t="n">
        <v>88.8888888888889</v>
      </c>
      <c r="AA158" s="12" t="n">
        <v>50</v>
      </c>
      <c r="AB158" s="12" t="n">
        <v>91.6666666666667</v>
      </c>
    </row>
    <row r="224" customFormat="false" ht="12.8" hidden="false" customHeight="false" outlineLevel="0" collapsed="false">
      <c r="C224" s="0" t="s">
        <v>122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Q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.55"/>
    <col collapsed="false" customWidth="true" hidden="false" outlineLevel="0" max="3" min="3" style="0" width="83.96"/>
    <col collapsed="false" customWidth="true" hidden="false" outlineLevel="0" max="4" min="4" style="0" width="9.06"/>
    <col collapsed="false" customWidth="true" hidden="false" outlineLevel="0" max="7" min="7" style="0" width="5.41"/>
    <col collapsed="false" customWidth="true" hidden="false" outlineLevel="0" max="8" min="8" style="0" width="5.21"/>
    <col collapsed="false" customWidth="true" hidden="false" outlineLevel="0" max="9" min="9" style="0" width="64.03"/>
    <col collapsed="false" customWidth="true" hidden="false" outlineLevel="0" max="11" min="11" style="0" width="33.9"/>
    <col collapsed="false" customWidth="true" hidden="false" outlineLevel="0" max="12" min="12" style="0" width="34.78"/>
    <col collapsed="false" customWidth="true" hidden="false" outlineLevel="0" max="14" min="14" style="0" width="74.99"/>
  </cols>
  <sheetData>
    <row r="4" customFormat="false" ht="17" hidden="false" customHeight="true" outlineLevel="0" collapsed="false">
      <c r="B4" s="43" t="s">
        <v>88</v>
      </c>
      <c r="C4" s="44" t="s">
        <v>89</v>
      </c>
      <c r="D4" s="45" t="s">
        <v>90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customFormat="false" ht="17" hidden="false" customHeight="true" outlineLevel="0" collapsed="false">
      <c r="B5" s="47" t="s">
        <v>91</v>
      </c>
      <c r="C5" s="48" t="s">
        <v>123</v>
      </c>
      <c r="D5" s="49" t="s">
        <v>124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customFormat="false" ht="17" hidden="false" customHeight="true" outlineLevel="0" collapsed="false">
      <c r="B6" s="47" t="s">
        <v>93</v>
      </c>
      <c r="C6" s="48" t="s">
        <v>125</v>
      </c>
      <c r="D6" s="50" t="s">
        <v>126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customFormat="false" ht="17" hidden="false" customHeight="true" outlineLevel="0" collapsed="false">
      <c r="B7" s="47" t="s">
        <v>95</v>
      </c>
      <c r="C7" s="46" t="s">
        <v>127</v>
      </c>
      <c r="D7" s="50" t="s">
        <v>126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customFormat="false" ht="17" hidden="false" customHeight="true" outlineLevel="0" collapsed="false">
      <c r="B8" s="47" t="s">
        <v>97</v>
      </c>
      <c r="C8" s="48" t="s">
        <v>128</v>
      </c>
      <c r="D8" s="50" t="s">
        <v>126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customFormat="false" ht="17" hidden="false" customHeight="true" outlineLevel="0" collapsed="false">
      <c r="B9" s="47" t="s">
        <v>99</v>
      </c>
      <c r="C9" s="48" t="s">
        <v>129</v>
      </c>
      <c r="D9" s="50" t="s">
        <v>126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customFormat="false" ht="17" hidden="false" customHeight="true" outlineLevel="0" collapsed="false">
      <c r="B10" s="47" t="s">
        <v>102</v>
      </c>
      <c r="C10" s="46" t="s">
        <v>130</v>
      </c>
      <c r="D10" s="50" t="s">
        <v>126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customFormat="false" ht="17" hidden="false" customHeight="true" outlineLevel="0" collapsed="false">
      <c r="B11" s="47" t="s">
        <v>131</v>
      </c>
      <c r="C11" s="46" t="s">
        <v>132</v>
      </c>
      <c r="D11" s="50" t="s">
        <v>133</v>
      </c>
    </row>
    <row r="18" customFormat="false" ht="15" hidden="false" customHeight="false" outlineLevel="0" collapsed="false">
      <c r="H18" s="52" t="s">
        <v>134</v>
      </c>
      <c r="I18" s="53" t="s">
        <v>135</v>
      </c>
    </row>
    <row r="19" customFormat="false" ht="46.95" hidden="false" customHeight="false" outlineLevel="0" collapsed="false">
      <c r="H19" s="54" t="n">
        <v>1</v>
      </c>
      <c r="I19" s="55" t="s">
        <v>136</v>
      </c>
    </row>
    <row r="20" customFormat="false" ht="35.5" hidden="false" customHeight="false" outlineLevel="0" collapsed="false">
      <c r="H20" s="54" t="n">
        <v>2</v>
      </c>
      <c r="I20" s="56" t="s">
        <v>137</v>
      </c>
    </row>
    <row r="21" customFormat="false" ht="24.05" hidden="false" customHeight="true" outlineLevel="0" collapsed="false">
      <c r="H21" s="54" t="n">
        <v>3</v>
      </c>
      <c r="I21" s="56" t="s">
        <v>138</v>
      </c>
    </row>
    <row r="22" customFormat="false" ht="81.3" hidden="false" customHeight="true" outlineLevel="0" collapsed="false">
      <c r="H22" s="54" t="n">
        <v>4</v>
      </c>
      <c r="I22" s="56" t="s">
        <v>139</v>
      </c>
    </row>
    <row r="23" customFormat="false" ht="69.85" hidden="false" customHeight="false" outlineLevel="0" collapsed="false">
      <c r="H23" s="54" t="n">
        <v>5</v>
      </c>
      <c r="I23" s="56" t="s">
        <v>140</v>
      </c>
    </row>
    <row r="24" customFormat="false" ht="46.95" hidden="false" customHeight="false" outlineLevel="0" collapsed="false">
      <c r="H24" s="54" t="n">
        <v>6</v>
      </c>
      <c r="I24" s="56" t="s">
        <v>141</v>
      </c>
    </row>
    <row r="25" customFormat="false" ht="58.4" hidden="false" customHeight="false" outlineLevel="0" collapsed="false">
      <c r="H25" s="54" t="n">
        <v>7</v>
      </c>
      <c r="I25" s="56" t="s">
        <v>142</v>
      </c>
    </row>
    <row r="26" customFormat="false" ht="58.4" hidden="false" customHeight="false" outlineLevel="0" collapsed="false">
      <c r="H26" s="54" t="n">
        <v>8</v>
      </c>
      <c r="I26" s="56" t="s">
        <v>143</v>
      </c>
    </row>
    <row r="27" customFormat="false" ht="69.85" hidden="false" customHeight="false" outlineLevel="0" collapsed="false">
      <c r="H27" s="54" t="n">
        <v>9</v>
      </c>
      <c r="I27" s="57" t="s">
        <v>144</v>
      </c>
    </row>
    <row r="28" customFormat="false" ht="12.8" hidden="false" customHeight="false" outlineLevel="0" collapsed="false">
      <c r="H28" s="54" t="n">
        <v>10</v>
      </c>
      <c r="I28" s="54" t="s">
        <v>145</v>
      </c>
    </row>
    <row r="30" customFormat="false" ht="12.8" hidden="false" customHeight="false" outlineLevel="0" collapsed="false">
      <c r="K30" s="59" t="s">
        <v>146</v>
      </c>
      <c r="L30" s="59" t="s">
        <v>147</v>
      </c>
      <c r="M30" s="58"/>
      <c r="N30" s="52" t="s">
        <v>148</v>
      </c>
    </row>
    <row r="31" customFormat="false" ht="12.8" hidden="false" customHeight="false" outlineLevel="0" collapsed="false">
      <c r="K31" s="60" t="s">
        <v>149</v>
      </c>
      <c r="L31" s="60" t="s">
        <v>150</v>
      </c>
      <c r="M31" s="61"/>
      <c r="N31" s="60" t="s">
        <v>151</v>
      </c>
    </row>
    <row r="32" customFormat="false" ht="12.8" hidden="false" customHeight="false" outlineLevel="0" collapsed="false">
      <c r="K32" s="60" t="s">
        <v>152</v>
      </c>
      <c r="L32" s="60" t="s">
        <v>153</v>
      </c>
      <c r="M32" s="61"/>
      <c r="N32" s="60" t="s">
        <v>154</v>
      </c>
    </row>
    <row r="33" customFormat="false" ht="12.8" hidden="false" customHeight="false" outlineLevel="0" collapsed="false">
      <c r="K33" s="60" t="s">
        <v>155</v>
      </c>
      <c r="L33" s="60" t="s">
        <v>156</v>
      </c>
      <c r="M33" s="61"/>
      <c r="N33" s="60" t="s">
        <v>157</v>
      </c>
    </row>
    <row r="34" customFormat="false" ht="12.8" hidden="false" customHeight="false" outlineLevel="0" collapsed="false">
      <c r="K34" s="60" t="s">
        <v>158</v>
      </c>
      <c r="L34" s="60" t="s">
        <v>159</v>
      </c>
      <c r="M34" s="61"/>
      <c r="N34" s="60" t="s">
        <v>160</v>
      </c>
    </row>
    <row r="35" customFormat="false" ht="12.8" hidden="false" customHeight="false" outlineLevel="0" collapsed="false">
      <c r="K35" s="60" t="s">
        <v>161</v>
      </c>
      <c r="L35" s="60" t="s">
        <v>162</v>
      </c>
      <c r="M35" s="61"/>
      <c r="N35" s="60" t="s">
        <v>163</v>
      </c>
    </row>
    <row r="36" customFormat="false" ht="12.8" hidden="false" customHeight="false" outlineLevel="0" collapsed="false">
      <c r="K36" s="60" t="s">
        <v>164</v>
      </c>
      <c r="L36" s="60" t="s">
        <v>165</v>
      </c>
      <c r="M36" s="61"/>
      <c r="N36" s="60" t="s">
        <v>166</v>
      </c>
    </row>
    <row r="37" customFormat="false" ht="12.8" hidden="false" customHeight="false" outlineLevel="0" collapsed="false">
      <c r="K37" s="60" t="s">
        <v>167</v>
      </c>
      <c r="L37" s="60" t="s">
        <v>168</v>
      </c>
      <c r="M37" s="61"/>
      <c r="N37" s="60" t="s">
        <v>169</v>
      </c>
    </row>
    <row r="38" customFormat="false" ht="12.8" hidden="false" customHeight="false" outlineLevel="0" collapsed="false">
      <c r="K38" s="60" t="s">
        <v>170</v>
      </c>
      <c r="L38" s="60" t="s">
        <v>171</v>
      </c>
      <c r="M38" s="61"/>
      <c r="N38" s="60" t="s">
        <v>172</v>
      </c>
    </row>
    <row r="39" customFormat="false" ht="12.8" hidden="false" customHeight="false" outlineLevel="0" collapsed="false">
      <c r="K39" s="60" t="s">
        <v>173</v>
      </c>
      <c r="L39" s="60" t="s">
        <v>174</v>
      </c>
      <c r="M39" s="61"/>
      <c r="N39" s="60" t="s">
        <v>175</v>
      </c>
    </row>
    <row r="40" customFormat="false" ht="12.8" hidden="false" customHeight="false" outlineLevel="0" collapsed="false">
      <c r="K40" s="62"/>
      <c r="L40" s="60" t="s">
        <v>176</v>
      </c>
      <c r="M40" s="61"/>
      <c r="N40" s="60" t="s">
        <v>177</v>
      </c>
    </row>
    <row r="41" customFormat="false" ht="12.8" hidden="false" customHeight="false" outlineLevel="0" collapsed="false">
      <c r="K41" s="62"/>
      <c r="L41" s="60" t="s">
        <v>178</v>
      </c>
      <c r="M41" s="61"/>
      <c r="N41" s="60" t="s">
        <v>179</v>
      </c>
    </row>
    <row r="42" customFormat="false" ht="12.8" hidden="false" customHeight="false" outlineLevel="0" collapsed="false">
      <c r="K42" s="62"/>
      <c r="L42" s="60" t="s">
        <v>158</v>
      </c>
      <c r="M42" s="61"/>
      <c r="N42" s="60" t="s">
        <v>180</v>
      </c>
    </row>
    <row r="43" customFormat="false" ht="12.8" hidden="false" customHeight="false" outlineLevel="0" collapsed="false">
      <c r="K43" s="62"/>
      <c r="L43" s="60" t="s">
        <v>181</v>
      </c>
      <c r="M43" s="61"/>
      <c r="N43" s="60" t="s">
        <v>182</v>
      </c>
    </row>
    <row r="44" customFormat="false" ht="12.8" hidden="false" customHeight="false" outlineLevel="0" collapsed="false">
      <c r="K44" s="62"/>
      <c r="L44" s="60" t="s">
        <v>183</v>
      </c>
      <c r="M44" s="61"/>
      <c r="N44" s="60" t="s">
        <v>184</v>
      </c>
    </row>
    <row r="45" customFormat="false" ht="12.8" hidden="false" customHeight="false" outlineLevel="0" collapsed="false">
      <c r="K45" s="62"/>
      <c r="L45" s="60" t="s">
        <v>185</v>
      </c>
      <c r="M45" s="61"/>
      <c r="N45" s="60" t="s">
        <v>186</v>
      </c>
    </row>
    <row r="46" customFormat="false" ht="12.8" hidden="false" customHeight="false" outlineLevel="0" collapsed="false">
      <c r="K46" s="62"/>
      <c r="L46" s="60" t="s">
        <v>158</v>
      </c>
      <c r="M46" s="61"/>
      <c r="N46" s="60" t="s">
        <v>187</v>
      </c>
    </row>
    <row r="47" customFormat="false" ht="12.8" hidden="false" customHeight="false" outlineLevel="0" collapsed="false">
      <c r="K47" s="62"/>
      <c r="L47" s="60" t="s">
        <v>188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I15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6" customFormat="false" ht="12.8" hidden="false" customHeight="false" outlineLevel="0" collapsed="false">
      <c r="B6" s="63" t="s">
        <v>189</v>
      </c>
      <c r="C6" s="63" t="s">
        <v>28</v>
      </c>
      <c r="D6" s="63" t="s">
        <v>29</v>
      </c>
      <c r="E6" s="63" t="s">
        <v>30</v>
      </c>
      <c r="F6" s="64"/>
      <c r="G6" s="65" t="s">
        <v>31</v>
      </c>
      <c r="H6" s="65" t="s">
        <v>32</v>
      </c>
      <c r="I6" s="65" t="s">
        <v>33</v>
      </c>
    </row>
    <row r="7" customFormat="false" ht="12.8" hidden="false" customHeight="false" outlineLevel="0" collapsed="false">
      <c r="B7" s="66" t="s">
        <v>47</v>
      </c>
      <c r="C7" s="66" t="n">
        <v>21</v>
      </c>
      <c r="D7" s="66" t="n">
        <v>4</v>
      </c>
      <c r="E7" s="66" t="n">
        <v>7</v>
      </c>
      <c r="F7" s="67"/>
      <c r="G7" s="68" t="n">
        <f aca="false">(C7/E7)</f>
        <v>3</v>
      </c>
      <c r="H7" s="66" t="n">
        <f aca="false">(D7/E7)</f>
        <v>0.571428571428571</v>
      </c>
      <c r="I7" s="66" t="n">
        <f aca="false">(100-(H7*100))</f>
        <v>42.8571428571429</v>
      </c>
    </row>
    <row r="8" customFormat="false" ht="12.8" hidden="false" customHeight="false" outlineLevel="0" collapsed="false">
      <c r="B8" s="66" t="s">
        <v>51</v>
      </c>
      <c r="C8" s="66" t="n">
        <v>3</v>
      </c>
      <c r="D8" s="66" t="n">
        <v>0</v>
      </c>
      <c r="E8" s="66" t="n">
        <v>0</v>
      </c>
      <c r="F8" s="64"/>
      <c r="G8" s="68" t="s">
        <v>48</v>
      </c>
      <c r="H8" s="68" t="s">
        <v>48</v>
      </c>
      <c r="I8" s="68" t="s">
        <v>48</v>
      </c>
    </row>
    <row r="9" customFormat="false" ht="12.8" hidden="false" customHeight="false" outlineLevel="0" collapsed="false">
      <c r="B9" s="66" t="s">
        <v>54</v>
      </c>
      <c r="C9" s="66" t="n">
        <v>31</v>
      </c>
      <c r="D9" s="66" t="n">
        <v>3</v>
      </c>
      <c r="E9" s="66" t="n">
        <v>8</v>
      </c>
      <c r="F9" s="64"/>
      <c r="G9" s="68" t="n">
        <f aca="false">(C9/E9)</f>
        <v>3.875</v>
      </c>
      <c r="H9" s="66" t="n">
        <f aca="false">(D9/E9)</f>
        <v>0.375</v>
      </c>
      <c r="I9" s="66" t="n">
        <f aca="false">(100-(H9*100))</f>
        <v>62.5</v>
      </c>
    </row>
    <row r="10" customFormat="false" ht="12.8" hidden="false" customHeight="false" outlineLevel="0" collapsed="false">
      <c r="B10" s="63" t="s">
        <v>55</v>
      </c>
      <c r="C10" s="66" t="n">
        <f aca="false">SUM(C7:C9)</f>
        <v>55</v>
      </c>
      <c r="D10" s="66" t="n">
        <f aca="false">SUM(D7:D9)</f>
        <v>7</v>
      </c>
      <c r="E10" s="66" t="n">
        <f aca="false">SUM(E7:E9)</f>
        <v>15</v>
      </c>
      <c r="F10" s="64"/>
      <c r="G10" s="68" t="n">
        <f aca="false">(C10/E10)</f>
        <v>3.66666666666667</v>
      </c>
      <c r="H10" s="66" t="n">
        <f aca="false">(D10/E10)</f>
        <v>0.466666666666667</v>
      </c>
      <c r="I10" s="66" t="n">
        <f aca="false">(100-(H10*100))</f>
        <v>53.3333333333333</v>
      </c>
    </row>
    <row r="11" customFormat="false" ht="12.8" hidden="false" customHeight="false" outlineLevel="0" collapsed="false">
      <c r="B11" s="67"/>
      <c r="C11" s="64"/>
      <c r="D11" s="64"/>
      <c r="E11" s="64"/>
      <c r="F11" s="64"/>
      <c r="G11" s="46"/>
      <c r="H11" s="46"/>
    </row>
    <row r="12" customFormat="false" ht="12.8" hidden="false" customHeight="false" outlineLevel="0" collapsed="false">
      <c r="B12" s="23" t="s">
        <v>190</v>
      </c>
      <c r="C12" s="63" t="s">
        <v>28</v>
      </c>
      <c r="D12" s="63" t="s">
        <v>29</v>
      </c>
      <c r="E12" s="63" t="s">
        <v>30</v>
      </c>
      <c r="F12" s="64"/>
      <c r="G12" s="65" t="s">
        <v>31</v>
      </c>
      <c r="H12" s="65" t="s">
        <v>32</v>
      </c>
      <c r="I12" s="65" t="s">
        <v>33</v>
      </c>
    </row>
    <row r="13" customFormat="false" ht="12.8" hidden="false" customHeight="false" outlineLevel="0" collapsed="false">
      <c r="B13" s="66" t="s">
        <v>47</v>
      </c>
      <c r="C13" s="66" t="n">
        <v>35</v>
      </c>
      <c r="D13" s="66" t="n">
        <v>0</v>
      </c>
      <c r="E13" s="66" t="n">
        <v>7</v>
      </c>
      <c r="F13" s="67"/>
      <c r="G13" s="68" t="n">
        <f aca="false">(C13/E13)</f>
        <v>5</v>
      </c>
      <c r="H13" s="66" t="n">
        <f aca="false">(D13/E13)</f>
        <v>0</v>
      </c>
      <c r="I13" s="66" t="n">
        <f aca="false">(100-(H13*100))</f>
        <v>100</v>
      </c>
    </row>
    <row r="14" customFormat="false" ht="12.8" hidden="false" customHeight="false" outlineLevel="0" collapsed="false">
      <c r="B14" s="66" t="s">
        <v>51</v>
      </c>
      <c r="C14" s="66" t="n">
        <v>37</v>
      </c>
      <c r="D14" s="66" t="n">
        <v>1</v>
      </c>
      <c r="E14" s="66" t="n">
        <v>8</v>
      </c>
      <c r="F14" s="64"/>
      <c r="G14" s="68" t="n">
        <f aca="false">(C14/E14)</f>
        <v>4.625</v>
      </c>
      <c r="H14" s="66" t="n">
        <f aca="false">(D14/E14)</f>
        <v>0.125</v>
      </c>
      <c r="I14" s="66" t="n">
        <f aca="false">(100-(H14*100))</f>
        <v>87.5</v>
      </c>
    </row>
    <row r="15" customFormat="false" ht="12.8" hidden="false" customHeight="false" outlineLevel="0" collapsed="false">
      <c r="B15" s="63" t="s">
        <v>55</v>
      </c>
      <c r="C15" s="66" t="n">
        <f aca="false">SUM(C13:C14)</f>
        <v>72</v>
      </c>
      <c r="D15" s="66" t="n">
        <f aca="false">SUM(D13:D14)</f>
        <v>1</v>
      </c>
      <c r="E15" s="66" t="n">
        <f aca="false">SUM(E13:E14)</f>
        <v>15</v>
      </c>
      <c r="F15" s="64"/>
      <c r="G15" s="68" t="n">
        <f aca="false">(C15/E15)</f>
        <v>4.8</v>
      </c>
      <c r="H15" s="66" t="n">
        <f aca="false">(D15/E15)</f>
        <v>0.0666666666666667</v>
      </c>
      <c r="I15" s="69" t="n">
        <f aca="false">(100-(H15*100))</f>
        <v>93.3333333333333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10240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2024-05-09T21:05:12Z</dcterms:created>
  <dc:creator/>
  <dc:description/>
  <dc:language>en-GB</dc:language>
  <cp:lastModifiedBy/>
  <dcterms:modified xsi:type="dcterms:W3CDTF">2024-05-20T18:24:37Z</dcterms:modified>
  <cp:revision>151</cp:revision>
  <dc:subject/>
  <dc:title/>
</cp:coreProperties>
</file>