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Z:\Work Files\project\app1\"/>
    </mc:Choice>
  </mc:AlternateContent>
  <xr:revisionPtr revIDLastSave="0" documentId="8_{7F619BF0-E07B-48C5-9260-878BE0D51BFD}" xr6:coauthVersionLast="47" xr6:coauthVersionMax="47" xr10:uidLastSave="{00000000-0000-0000-0000-000000000000}"/>
  <bookViews>
    <workbookView xWindow="-104" yWindow="-104" windowWidth="22326" windowHeight="11947" tabRatio="724" activeTab="11" xr2:uid="{00000000-000D-0000-FFFF-FFFF00000000}"/>
  </bookViews>
  <sheets>
    <sheet name="MBay-codes" sheetId="10" r:id="rId1"/>
    <sheet name="SVCI" sheetId="1" r:id="rId2"/>
    <sheet name="NPI" sheetId="2" r:id="rId3"/>
    <sheet name="MCTIx" sheetId="3" r:id="rId4"/>
    <sheet name="MCTI2025_v2" sheetId="4" state="hidden" r:id="rId5"/>
    <sheet name="MCTI" sheetId="18" r:id="rId6"/>
    <sheet name="MGLI 2025" sheetId="5" r:id="rId7"/>
    <sheet name="MBPI" sheetId="6" r:id="rId8"/>
    <sheet name="API" sheetId="16" r:id="rId9"/>
    <sheet name="APIx" sheetId="7" r:id="rId10"/>
    <sheet name="MOPI" sheetId="14" r:id="rId11"/>
    <sheet name="POC" sheetId="12" r:id="rId12"/>
    <sheet name="Q1" sheetId="15" r:id="rId13"/>
    <sheet name="Summary" sheetId="8" r:id="rId14"/>
    <sheet name="MBAY0" sheetId="9" r:id="rId15"/>
    <sheet name="MBAY" sheetId="13" r:id="rId16"/>
  </sheets>
  <externalReferences>
    <externalReference r:id="rId17"/>
  </externalReferences>
  <definedNames>
    <definedName name="_xlnm._FilterDatabase" localSheetId="9" hidden="1">APIx!$A$1:$H$132</definedName>
    <definedName name="_xlnm._FilterDatabase" localSheetId="0" hidden="1">'MBay-codes'!$A$1:$I$35</definedName>
    <definedName name="_xlnm._FilterDatabase" localSheetId="7" hidden="1">MBPI!$A$2:$I$82</definedName>
    <definedName name="_xlnm._FilterDatabase" localSheetId="6" hidden="1">'MGLI 2025'!$A$1:$C$50</definedName>
    <definedName name="_xlnm._FilterDatabase" localSheetId="10" hidden="1">MOPI!$D$1:$H$87</definedName>
    <definedName name="_xlnm._FilterDatabase" localSheetId="2" hidden="1">NPI!$A$3:$X$81</definedName>
    <definedName name="_xlnm._FilterDatabase" localSheetId="11" hidden="1">POC!$A$3:$Q$3069</definedName>
    <definedName name="_xlnm._FilterDatabase" localSheetId="13" hidden="1">Summary!$A$1:$K$44</definedName>
    <definedName name="_xlnm._FilterDatabase" localSheetId="1" hidden="1">SVCI!$A$4:$AB$95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8" roundtripDataChecksum="X1Zc35qj9S37BVylRm0Fx5D8tBXCROXE1W7wmGlafrk="/>
    </ext>
  </extLst>
</workbook>
</file>

<file path=xl/calcChain.xml><?xml version="1.0" encoding="utf-8"?>
<calcChain xmlns="http://schemas.openxmlformats.org/spreadsheetml/2006/main">
  <c r="P2995" i="12" l="1"/>
  <c r="P2922" i="12"/>
  <c r="P2849" i="12"/>
  <c r="P2776" i="12"/>
  <c r="P2703" i="12"/>
  <c r="P2630" i="12"/>
  <c r="P2557" i="12"/>
  <c r="P2472" i="12"/>
  <c r="P2387" i="12"/>
  <c r="P2266" i="12"/>
  <c r="P2145" i="12"/>
  <c r="P2144" i="12"/>
  <c r="P1973" i="12"/>
  <c r="P1804" i="12"/>
  <c r="P1635" i="12"/>
  <c r="P1466" i="12"/>
  <c r="P1297" i="12"/>
  <c r="P1296" i="12"/>
  <c r="P1295" i="12"/>
  <c r="P1294" i="12"/>
  <c r="P1293" i="12"/>
  <c r="P1292" i="12"/>
  <c r="P1291" i="12"/>
  <c r="P1290" i="12"/>
  <c r="P1289" i="12"/>
  <c r="P1288" i="12"/>
  <c r="P1287" i="12"/>
  <c r="P1070" i="12"/>
  <c r="P1069" i="12"/>
  <c r="P1068" i="12"/>
  <c r="P1067" i="12"/>
  <c r="P874" i="12"/>
  <c r="P787" i="12"/>
  <c r="P786" i="12"/>
  <c r="P785" i="12"/>
  <c r="P674" i="12"/>
  <c r="P599" i="12"/>
  <c r="P524" i="12"/>
  <c r="P523" i="12"/>
  <c r="P522" i="12"/>
  <c r="P521" i="12"/>
  <c r="P520" i="12"/>
  <c r="P435" i="12"/>
  <c r="P349" i="12"/>
  <c r="P252" i="12"/>
  <c r="P153" i="12"/>
  <c r="P78" i="12"/>
  <c r="I18" i="15"/>
  <c r="I16" i="15"/>
  <c r="I14" i="15"/>
  <c r="C17" i="15"/>
  <c r="I17" i="15" s="1"/>
  <c r="C15" i="15"/>
  <c r="I15" i="15" s="1"/>
  <c r="H2143" i="12"/>
  <c r="H2142" i="12"/>
  <c r="H2141" i="12"/>
  <c r="H2140" i="12"/>
  <c r="H2139" i="12"/>
  <c r="H2138" i="12"/>
  <c r="H2137" i="12"/>
  <c r="H2136" i="12"/>
  <c r="H2135" i="12"/>
  <c r="H2134" i="12"/>
  <c r="H2133" i="12"/>
  <c r="H2132" i="12"/>
  <c r="H2131" i="12"/>
  <c r="H2130" i="12"/>
  <c r="H2129" i="12"/>
  <c r="H2128" i="12"/>
  <c r="H2127" i="12"/>
  <c r="H2126" i="12"/>
  <c r="H2125" i="12"/>
  <c r="H2124" i="12"/>
  <c r="H2123" i="12"/>
  <c r="H2122" i="12"/>
  <c r="H2121" i="12"/>
  <c r="H2120" i="12"/>
  <c r="H2119" i="12"/>
  <c r="H2118" i="12"/>
  <c r="H2117" i="12"/>
  <c r="H2116" i="12"/>
  <c r="H2115" i="12"/>
  <c r="H2114" i="12"/>
  <c r="H2113" i="12"/>
  <c r="H2112" i="12"/>
  <c r="H2111" i="12"/>
  <c r="H2110" i="12"/>
  <c r="H2109" i="12"/>
  <c r="H2108" i="12"/>
  <c r="H2107" i="12"/>
  <c r="H2106" i="12"/>
  <c r="H2105" i="12"/>
  <c r="H2104" i="12"/>
  <c r="H2103" i="12"/>
  <c r="H2102" i="12"/>
  <c r="H2101" i="12"/>
  <c r="H2100" i="12"/>
  <c r="H2099" i="12"/>
  <c r="H2098" i="12"/>
  <c r="H2097" i="12"/>
  <c r="H2096" i="12"/>
  <c r="H2095" i="12"/>
  <c r="H2094" i="12"/>
  <c r="H2093" i="12"/>
  <c r="H2092" i="12"/>
  <c r="H2091" i="12"/>
  <c r="H2090" i="12"/>
  <c r="H2089" i="12"/>
  <c r="H2088" i="12"/>
  <c r="H2087" i="12"/>
  <c r="H2086" i="12"/>
  <c r="H2085" i="12"/>
  <c r="H2084" i="12"/>
  <c r="H2083" i="12"/>
  <c r="H2082" i="12"/>
  <c r="H2081" i="12"/>
  <c r="H2080" i="12"/>
  <c r="H2079" i="12"/>
  <c r="H2078" i="12"/>
  <c r="H2077" i="12"/>
  <c r="H2076" i="12"/>
  <c r="H2075" i="12"/>
  <c r="H2074" i="12"/>
  <c r="H2073" i="12"/>
  <c r="H2072" i="12"/>
  <c r="H2071" i="12"/>
  <c r="H2070" i="12"/>
  <c r="H2069" i="12"/>
  <c r="H2068" i="12"/>
  <c r="H2067" i="12"/>
  <c r="H2066" i="12"/>
  <c r="H2065" i="12"/>
  <c r="H2064" i="12"/>
  <c r="H2063" i="12"/>
  <c r="H2062" i="12"/>
  <c r="H2061" i="12"/>
  <c r="H2060" i="12"/>
  <c r="H2059" i="12"/>
  <c r="H2058" i="12"/>
  <c r="H2057" i="12"/>
  <c r="H2056" i="12"/>
  <c r="H2055" i="12"/>
  <c r="H2054" i="12"/>
  <c r="H2053" i="12"/>
  <c r="H2052" i="12"/>
  <c r="H2051" i="12"/>
  <c r="H2050" i="12"/>
  <c r="H2049" i="12"/>
  <c r="H2048" i="12"/>
  <c r="H2047" i="12"/>
  <c r="H2046" i="12"/>
  <c r="H2045" i="12"/>
  <c r="H2044" i="12"/>
  <c r="H2043" i="12"/>
  <c r="H2042" i="12"/>
  <c r="H2041" i="12"/>
  <c r="H2040" i="12"/>
  <c r="H2039" i="12"/>
  <c r="H2038" i="12"/>
  <c r="H2037" i="12"/>
  <c r="H2036" i="12"/>
  <c r="H2035" i="12"/>
  <c r="H2034" i="12"/>
  <c r="H2033" i="12"/>
  <c r="H2032" i="12"/>
  <c r="H2031" i="12"/>
  <c r="H2030" i="12"/>
  <c r="H2029" i="12"/>
  <c r="H2028" i="12"/>
  <c r="H2027" i="12"/>
  <c r="H2026" i="12"/>
  <c r="H2025" i="12"/>
  <c r="H2024" i="12"/>
  <c r="H2023" i="12"/>
  <c r="H2022" i="12"/>
  <c r="H2021" i="12"/>
  <c r="H2020" i="12"/>
  <c r="H2019" i="12"/>
  <c r="H2018" i="12"/>
  <c r="H2017" i="12"/>
  <c r="H2016" i="12"/>
  <c r="H2015" i="12"/>
  <c r="H2014" i="12"/>
  <c r="H2013" i="12"/>
  <c r="H2012" i="12"/>
  <c r="H2011" i="12"/>
  <c r="H2010" i="12"/>
  <c r="H2009" i="12"/>
  <c r="H2008" i="12"/>
  <c r="H2007" i="12"/>
  <c r="H2006" i="12"/>
  <c r="H2005" i="12"/>
  <c r="H2004" i="12"/>
  <c r="H2003" i="12"/>
  <c r="H2002" i="12"/>
  <c r="H2001" i="12"/>
  <c r="H2000" i="12"/>
  <c r="H1999" i="12"/>
  <c r="H1998" i="12"/>
  <c r="H1997" i="12"/>
  <c r="H1996" i="12"/>
  <c r="H1995" i="12"/>
  <c r="H1994" i="12"/>
  <c r="H1993" i="12"/>
  <c r="H1992" i="12"/>
  <c r="H1991" i="12"/>
  <c r="H1990" i="12"/>
  <c r="H1989" i="12"/>
  <c r="H1988" i="12"/>
  <c r="H1987" i="12"/>
  <c r="H1986" i="12"/>
  <c r="H1985" i="12"/>
  <c r="H1984" i="12"/>
  <c r="H1983" i="12"/>
  <c r="H1982" i="12"/>
  <c r="H1981" i="12"/>
  <c r="H1980" i="12"/>
  <c r="H1979" i="12"/>
  <c r="H1978" i="12"/>
  <c r="H1977" i="12"/>
  <c r="H1976" i="12"/>
  <c r="H1975" i="12"/>
  <c r="H1974" i="12"/>
  <c r="H1972" i="12"/>
  <c r="H1971" i="12"/>
  <c r="H1970" i="12"/>
  <c r="H1969" i="12"/>
  <c r="H1968" i="12"/>
  <c r="H1967" i="12"/>
  <c r="H1966" i="12"/>
  <c r="H1965" i="12"/>
  <c r="H1964" i="12"/>
  <c r="H1963" i="12"/>
  <c r="H1962" i="12"/>
  <c r="H1961" i="12"/>
  <c r="H1960" i="12"/>
  <c r="H1959" i="12"/>
  <c r="H1958" i="12"/>
  <c r="H1957" i="12"/>
  <c r="H1956" i="12"/>
  <c r="H1955" i="12"/>
  <c r="H1954" i="12"/>
  <c r="H1953" i="12"/>
  <c r="H1952" i="12"/>
  <c r="H1951" i="12"/>
  <c r="H1950" i="12"/>
  <c r="H1949" i="12"/>
  <c r="H1948" i="12"/>
  <c r="H1947" i="12"/>
  <c r="H1946" i="12"/>
  <c r="H1945" i="12"/>
  <c r="H1944" i="12"/>
  <c r="H1943" i="12"/>
  <c r="H1942" i="12"/>
  <c r="H1941" i="12"/>
  <c r="H1940" i="12"/>
  <c r="H1939" i="12"/>
  <c r="H1938" i="12"/>
  <c r="H1937" i="12"/>
  <c r="H1936" i="12"/>
  <c r="H1935" i="12"/>
  <c r="H1934" i="12"/>
  <c r="H1933" i="12"/>
  <c r="H1932" i="12"/>
  <c r="H1931" i="12"/>
  <c r="H1930" i="12"/>
  <c r="H1929" i="12"/>
  <c r="H1928" i="12"/>
  <c r="H1927" i="12"/>
  <c r="H1926" i="12"/>
  <c r="H1925" i="12"/>
  <c r="H1924" i="12"/>
  <c r="H1923" i="12"/>
  <c r="H1922" i="12"/>
  <c r="H1921" i="12"/>
  <c r="H1920" i="12"/>
  <c r="H1919" i="12"/>
  <c r="H1918" i="12"/>
  <c r="H1917" i="12"/>
  <c r="H1916" i="12"/>
  <c r="H1915" i="12"/>
  <c r="H1914" i="12"/>
  <c r="H1913" i="12"/>
  <c r="H1912" i="12"/>
  <c r="H1911" i="12"/>
  <c r="H1910" i="12"/>
  <c r="H1909" i="12"/>
  <c r="H1908" i="12"/>
  <c r="H1907" i="12"/>
  <c r="H1906" i="12"/>
  <c r="H1905" i="12"/>
  <c r="H1904" i="12"/>
  <c r="H1903" i="12"/>
  <c r="H1902" i="12"/>
  <c r="H1901" i="12"/>
  <c r="H1900" i="12"/>
  <c r="H1899" i="12"/>
  <c r="H1898" i="12"/>
  <c r="H1897" i="12"/>
  <c r="H1896" i="12"/>
  <c r="H1895" i="12"/>
  <c r="H1894" i="12"/>
  <c r="H1893" i="12"/>
  <c r="H1892" i="12"/>
  <c r="H1891" i="12"/>
  <c r="H1890" i="12"/>
  <c r="H1889" i="12"/>
  <c r="H1888" i="12"/>
  <c r="H1887" i="12"/>
  <c r="H1886" i="12"/>
  <c r="H1885" i="12"/>
  <c r="H1884" i="12"/>
  <c r="H1883" i="12"/>
  <c r="H1882" i="12"/>
  <c r="H1881" i="12"/>
  <c r="H1880" i="12"/>
  <c r="H1879" i="12"/>
  <c r="H1878" i="12"/>
  <c r="H1877" i="12"/>
  <c r="H1876" i="12"/>
  <c r="H1875" i="12"/>
  <c r="H1874" i="12"/>
  <c r="H1873" i="12"/>
  <c r="H1872" i="12"/>
  <c r="H1871" i="12"/>
  <c r="H1870" i="12"/>
  <c r="H1869" i="12"/>
  <c r="H1868" i="12"/>
  <c r="H1867" i="12"/>
  <c r="H1866" i="12"/>
  <c r="H1865" i="12"/>
  <c r="H1864" i="12"/>
  <c r="H1863" i="12"/>
  <c r="H1862" i="12"/>
  <c r="H1861" i="12"/>
  <c r="H1860" i="12"/>
  <c r="H1859" i="12"/>
  <c r="H1858" i="12"/>
  <c r="H1857" i="12"/>
  <c r="H1856" i="12"/>
  <c r="H1855" i="12"/>
  <c r="H1854" i="12"/>
  <c r="H1853" i="12"/>
  <c r="H1852" i="12"/>
  <c r="H1851" i="12"/>
  <c r="H1850" i="12"/>
  <c r="H1849" i="12"/>
  <c r="H1848" i="12"/>
  <c r="H1847" i="12"/>
  <c r="H1846" i="12"/>
  <c r="H1845" i="12"/>
  <c r="H1844" i="12"/>
  <c r="H1843" i="12"/>
  <c r="H1842" i="12"/>
  <c r="H1841" i="12"/>
  <c r="H1840" i="12"/>
  <c r="H1839" i="12"/>
  <c r="H1838" i="12"/>
  <c r="H1837" i="12"/>
  <c r="H1836" i="12"/>
  <c r="H1835" i="12"/>
  <c r="H1834" i="12"/>
  <c r="H1833" i="12"/>
  <c r="H1832" i="12"/>
  <c r="H1831" i="12"/>
  <c r="H1830" i="12"/>
  <c r="H1829" i="12"/>
  <c r="H1828" i="12"/>
  <c r="H1827" i="12"/>
  <c r="H1826" i="12"/>
  <c r="H1825" i="12"/>
  <c r="H1824" i="12"/>
  <c r="H1823" i="12"/>
  <c r="H1822" i="12"/>
  <c r="H1821" i="12"/>
  <c r="H1820" i="12"/>
  <c r="H1819" i="12"/>
  <c r="H1818" i="12"/>
  <c r="H1817" i="12"/>
  <c r="H1816" i="12"/>
  <c r="H1815" i="12"/>
  <c r="H1814" i="12"/>
  <c r="H1813" i="12"/>
  <c r="H1812" i="12"/>
  <c r="H1811" i="12"/>
  <c r="H1810" i="12"/>
  <c r="H1809" i="12"/>
  <c r="H1808" i="12"/>
  <c r="H1807" i="12"/>
  <c r="H1806" i="12"/>
  <c r="H1805" i="12"/>
  <c r="H1803" i="12"/>
  <c r="H1802" i="12"/>
  <c r="H1801" i="12"/>
  <c r="H1800" i="12"/>
  <c r="H1799" i="12"/>
  <c r="H1798" i="12"/>
  <c r="H1797" i="12"/>
  <c r="H1796" i="12"/>
  <c r="H1795" i="12"/>
  <c r="H1794" i="12"/>
  <c r="H1793" i="12"/>
  <c r="H1792" i="12"/>
  <c r="H1791" i="12"/>
  <c r="H1790" i="12"/>
  <c r="H1789" i="12"/>
  <c r="H1788" i="12"/>
  <c r="H1787" i="12"/>
  <c r="H1786" i="12"/>
  <c r="H1785" i="12"/>
  <c r="H1784" i="12"/>
  <c r="H1783" i="12"/>
  <c r="H1782" i="12"/>
  <c r="H1781" i="12"/>
  <c r="H1780" i="12"/>
  <c r="H1779" i="12"/>
  <c r="H1778" i="12"/>
  <c r="H1777" i="12"/>
  <c r="H1776" i="12"/>
  <c r="H1775" i="12"/>
  <c r="H1774" i="12"/>
  <c r="H1773" i="12"/>
  <c r="H1772" i="12"/>
  <c r="H1771" i="12"/>
  <c r="H1770" i="12"/>
  <c r="H1769" i="12"/>
  <c r="H1768" i="12"/>
  <c r="H1767" i="12"/>
  <c r="H1766" i="12"/>
  <c r="H1765" i="12"/>
  <c r="H1764" i="12"/>
  <c r="H1763" i="12"/>
  <c r="H1762" i="12"/>
  <c r="H1761" i="12"/>
  <c r="H1760" i="12"/>
  <c r="H1759" i="12"/>
  <c r="H1758" i="12"/>
  <c r="H1757" i="12"/>
  <c r="H1756" i="12"/>
  <c r="H1755" i="12"/>
  <c r="H1754" i="12"/>
  <c r="H1753" i="12"/>
  <c r="H1752" i="12"/>
  <c r="H1751" i="12"/>
  <c r="H1750" i="12"/>
  <c r="H1749" i="12"/>
  <c r="H1748" i="12"/>
  <c r="H1747" i="12"/>
  <c r="H1746" i="12"/>
  <c r="H1745" i="12"/>
  <c r="H1744" i="12"/>
  <c r="H1743" i="12"/>
  <c r="H1742" i="12"/>
  <c r="H1741" i="12"/>
  <c r="H1740" i="12"/>
  <c r="H1739" i="12"/>
  <c r="H1738" i="12"/>
  <c r="H1737" i="12"/>
  <c r="H1736" i="12"/>
  <c r="H1735" i="12"/>
  <c r="H1734" i="12"/>
  <c r="H1733" i="12"/>
  <c r="H1732" i="12"/>
  <c r="H1731" i="12"/>
  <c r="H1730" i="12"/>
  <c r="H1729" i="12"/>
  <c r="H1728" i="12"/>
  <c r="H1727" i="12"/>
  <c r="H1726" i="12"/>
  <c r="H1725" i="12"/>
  <c r="H1724" i="12"/>
  <c r="H1723" i="12"/>
  <c r="H1722" i="12"/>
  <c r="H1721" i="12"/>
  <c r="H1720" i="12"/>
  <c r="H1719" i="12"/>
  <c r="H1718" i="12"/>
  <c r="H1717" i="12"/>
  <c r="H1716" i="12"/>
  <c r="H1715" i="12"/>
  <c r="H1714" i="12"/>
  <c r="H1713" i="12"/>
  <c r="H1712" i="12"/>
  <c r="H1711" i="12"/>
  <c r="H1710" i="12"/>
  <c r="H1709" i="12"/>
  <c r="H1708" i="12"/>
  <c r="H1707" i="12"/>
  <c r="H1706" i="12"/>
  <c r="H1705" i="12"/>
  <c r="H1704" i="12"/>
  <c r="H1703" i="12"/>
  <c r="H1702" i="12"/>
  <c r="H1701" i="12"/>
  <c r="H1700" i="12"/>
  <c r="H1699" i="12"/>
  <c r="H1698" i="12"/>
  <c r="H1697" i="12"/>
  <c r="H1696" i="12"/>
  <c r="H1695" i="12"/>
  <c r="H1694" i="12"/>
  <c r="H1693" i="12"/>
  <c r="H1692" i="12"/>
  <c r="H1691" i="12"/>
  <c r="H1690" i="12"/>
  <c r="H1689" i="12"/>
  <c r="H1688" i="12"/>
  <c r="H1687" i="12"/>
  <c r="H1686" i="12"/>
  <c r="H1685" i="12"/>
  <c r="H1684" i="12"/>
  <c r="H1683" i="12"/>
  <c r="H1682" i="12"/>
  <c r="H1681" i="12"/>
  <c r="H1680" i="12"/>
  <c r="H1679" i="12"/>
  <c r="H1678" i="12"/>
  <c r="H1677" i="12"/>
  <c r="H1676" i="12"/>
  <c r="H1675" i="12"/>
  <c r="H1674" i="12"/>
  <c r="H1673" i="12"/>
  <c r="H1672" i="12"/>
  <c r="H1671" i="12"/>
  <c r="H1670" i="12"/>
  <c r="H1669" i="12"/>
  <c r="H1668" i="12"/>
  <c r="H1667" i="12"/>
  <c r="H1666" i="12"/>
  <c r="H1665" i="12"/>
  <c r="H1664" i="12"/>
  <c r="H1663" i="12"/>
  <c r="H1662" i="12"/>
  <c r="H1661" i="12"/>
  <c r="H1660" i="12"/>
  <c r="H1659" i="12"/>
  <c r="H1658" i="12"/>
  <c r="H1657" i="12"/>
  <c r="H1656" i="12"/>
  <c r="H1655" i="12"/>
  <c r="H1654" i="12"/>
  <c r="H1653" i="12"/>
  <c r="H1652" i="12"/>
  <c r="H1651" i="12"/>
  <c r="H1650" i="12"/>
  <c r="H1649" i="12"/>
  <c r="H1648" i="12"/>
  <c r="H1647" i="12"/>
  <c r="H1646" i="12"/>
  <c r="H1645" i="12"/>
  <c r="H1644" i="12"/>
  <c r="H1643" i="12"/>
  <c r="H1642" i="12"/>
  <c r="H1641" i="12"/>
  <c r="H1640" i="12"/>
  <c r="H1639" i="12"/>
  <c r="H1638" i="12"/>
  <c r="H1637" i="12"/>
  <c r="H1636" i="12"/>
  <c r="H1634" i="12"/>
  <c r="H1633" i="12"/>
  <c r="H1632" i="12"/>
  <c r="H1631" i="12"/>
  <c r="H1630" i="12"/>
  <c r="H1629" i="12"/>
  <c r="H1628" i="12"/>
  <c r="H1627" i="12"/>
  <c r="H1626" i="12"/>
  <c r="H1625" i="12"/>
  <c r="H1624" i="12"/>
  <c r="H1623" i="12"/>
  <c r="H1622" i="12"/>
  <c r="H1621" i="12"/>
  <c r="H1620" i="12"/>
  <c r="H1619" i="12"/>
  <c r="H1618" i="12"/>
  <c r="H1617" i="12"/>
  <c r="H1616" i="12"/>
  <c r="H1615" i="12"/>
  <c r="H1614" i="12"/>
  <c r="H1613" i="12"/>
  <c r="H1612" i="12"/>
  <c r="H1611" i="12"/>
  <c r="H1610" i="12"/>
  <c r="H1609" i="12"/>
  <c r="H1608" i="12"/>
  <c r="H1607" i="12"/>
  <c r="H1606" i="12"/>
  <c r="H1605" i="12"/>
  <c r="H1604" i="12"/>
  <c r="H1603" i="12"/>
  <c r="H1602" i="12"/>
  <c r="H1601" i="12"/>
  <c r="H1600" i="12"/>
  <c r="H1599" i="12"/>
  <c r="H1598" i="12"/>
  <c r="H1597" i="12"/>
  <c r="H1596" i="12"/>
  <c r="H1595" i="12"/>
  <c r="H1594" i="12"/>
  <c r="H1593" i="12"/>
  <c r="H1592" i="12"/>
  <c r="H1591" i="12"/>
  <c r="H1590" i="12"/>
  <c r="H1589" i="12"/>
  <c r="H1588" i="12"/>
  <c r="H1587" i="12"/>
  <c r="H1586" i="12"/>
  <c r="H1585" i="12"/>
  <c r="H1584" i="12"/>
  <c r="H1583" i="12"/>
  <c r="H1582" i="12"/>
  <c r="H1581" i="12"/>
  <c r="H1580" i="12"/>
  <c r="H1579" i="12"/>
  <c r="H1578" i="12"/>
  <c r="H1577" i="12"/>
  <c r="H1576" i="12"/>
  <c r="H1575" i="12"/>
  <c r="H1574" i="12"/>
  <c r="H1573" i="12"/>
  <c r="H1572" i="12"/>
  <c r="H1571" i="12"/>
  <c r="H1570" i="12"/>
  <c r="H1569" i="12"/>
  <c r="H1568" i="12"/>
  <c r="H1567" i="12"/>
  <c r="H1566" i="12"/>
  <c r="H1565" i="12"/>
  <c r="H1564" i="12"/>
  <c r="H1563" i="12"/>
  <c r="H1562" i="12"/>
  <c r="H1561" i="12"/>
  <c r="H1560" i="12"/>
  <c r="H1559" i="12"/>
  <c r="H1558" i="12"/>
  <c r="H1557" i="12"/>
  <c r="H1556" i="12"/>
  <c r="H1555" i="12"/>
  <c r="H1554" i="12"/>
  <c r="H1553" i="12"/>
  <c r="H1552" i="12"/>
  <c r="H1551" i="12"/>
  <c r="H1550" i="12"/>
  <c r="H1549" i="12"/>
  <c r="H1548" i="12"/>
  <c r="H1547" i="12"/>
  <c r="H1546" i="12"/>
  <c r="H1545" i="12"/>
  <c r="H1544" i="12"/>
  <c r="H1543" i="12"/>
  <c r="H1542" i="12"/>
  <c r="H1541" i="12"/>
  <c r="H1540" i="12"/>
  <c r="H1539" i="12"/>
  <c r="H1538" i="12"/>
  <c r="H1537" i="12"/>
  <c r="H1536" i="12"/>
  <c r="H1535" i="12"/>
  <c r="H1534" i="12"/>
  <c r="H1533" i="12"/>
  <c r="H1532" i="12"/>
  <c r="H1531" i="12"/>
  <c r="H1530" i="12"/>
  <c r="H1529" i="12"/>
  <c r="H1528" i="12"/>
  <c r="H1527" i="12"/>
  <c r="H1526" i="12"/>
  <c r="H1525" i="12"/>
  <c r="H1524" i="12"/>
  <c r="H1523" i="12"/>
  <c r="H1522" i="12"/>
  <c r="H1521" i="12"/>
  <c r="H1520" i="12"/>
  <c r="H1519" i="12"/>
  <c r="H1518" i="12"/>
  <c r="H1517" i="12"/>
  <c r="H1516" i="12"/>
  <c r="H1515" i="12"/>
  <c r="H1514" i="12"/>
  <c r="H1513" i="12"/>
  <c r="H1512" i="12"/>
  <c r="H1511" i="12"/>
  <c r="H1510" i="12"/>
  <c r="H1509" i="12"/>
  <c r="H1508" i="12"/>
  <c r="H1507" i="12"/>
  <c r="H1506" i="12"/>
  <c r="H1505" i="12"/>
  <c r="H1504" i="12"/>
  <c r="H1503" i="12"/>
  <c r="H1502" i="12"/>
  <c r="H1501" i="12"/>
  <c r="H1500" i="12"/>
  <c r="H1499" i="12"/>
  <c r="H1498" i="12"/>
  <c r="H1497" i="12"/>
  <c r="H1496" i="12"/>
  <c r="H1495" i="12"/>
  <c r="H1494" i="12"/>
  <c r="H1493" i="12"/>
  <c r="H1492" i="12"/>
  <c r="H1491" i="12"/>
  <c r="H1490" i="12"/>
  <c r="H1489" i="12"/>
  <c r="H1488" i="12"/>
  <c r="H1487" i="12"/>
  <c r="H1486" i="12"/>
  <c r="H1485" i="12"/>
  <c r="H1484" i="12"/>
  <c r="H1483" i="12"/>
  <c r="H1482" i="12"/>
  <c r="H1481" i="12"/>
  <c r="H1480" i="12"/>
  <c r="H1479" i="12"/>
  <c r="H1478" i="12"/>
  <c r="H1477" i="12"/>
  <c r="H1476" i="12"/>
  <c r="H1475" i="12"/>
  <c r="H1474" i="12"/>
  <c r="H1473" i="12"/>
  <c r="H1472" i="12"/>
  <c r="H1471" i="12"/>
  <c r="H1470" i="12"/>
  <c r="H1469" i="12"/>
  <c r="H1468" i="12"/>
  <c r="H1467" i="12"/>
  <c r="H1465" i="12"/>
  <c r="H1464" i="12"/>
  <c r="H1463" i="12"/>
  <c r="H1462" i="12"/>
  <c r="H1461" i="12"/>
  <c r="H1460" i="12"/>
  <c r="H1459" i="12"/>
  <c r="H1458" i="12"/>
  <c r="H1457" i="12"/>
  <c r="H1456" i="12"/>
  <c r="H1455" i="12"/>
  <c r="H1454" i="12"/>
  <c r="H1453" i="12"/>
  <c r="H1452" i="12"/>
  <c r="H1451" i="12"/>
  <c r="H1450" i="12"/>
  <c r="H1449" i="12"/>
  <c r="H1448" i="12"/>
  <c r="H1447" i="12"/>
  <c r="H1446" i="12"/>
  <c r="H1445" i="12"/>
  <c r="H1444" i="12"/>
  <c r="H1443" i="12"/>
  <c r="H1442" i="12"/>
  <c r="H1441" i="12"/>
  <c r="H1440" i="12"/>
  <c r="H1439" i="12"/>
  <c r="H1438" i="12"/>
  <c r="H1437" i="12"/>
  <c r="H1436" i="12"/>
  <c r="H1435" i="12"/>
  <c r="H1434" i="12"/>
  <c r="H1433" i="12"/>
  <c r="H1432" i="12"/>
  <c r="H1431" i="12"/>
  <c r="H1430" i="12"/>
  <c r="H1429" i="12"/>
  <c r="H1428" i="12"/>
  <c r="H1427" i="12"/>
  <c r="H1426" i="12"/>
  <c r="H1425" i="12"/>
  <c r="H1424" i="12"/>
  <c r="H1423" i="12"/>
  <c r="H1422" i="12"/>
  <c r="H1421" i="12"/>
  <c r="H1420" i="12"/>
  <c r="H1419" i="12"/>
  <c r="H1418" i="12"/>
  <c r="H1417" i="12"/>
  <c r="H1416" i="12"/>
  <c r="H1415" i="12"/>
  <c r="H1414" i="12"/>
  <c r="H1413" i="12"/>
  <c r="H1412" i="12"/>
  <c r="H1411" i="12"/>
  <c r="H1410" i="12"/>
  <c r="H1409" i="12"/>
  <c r="H1408" i="12"/>
  <c r="H1407" i="12"/>
  <c r="H1406" i="12"/>
  <c r="H1405" i="12"/>
  <c r="H1404" i="12"/>
  <c r="H1403" i="12"/>
  <c r="H1402" i="12"/>
  <c r="H1401" i="12"/>
  <c r="H1400" i="12"/>
  <c r="H1399" i="12"/>
  <c r="H1398" i="12"/>
  <c r="H1397" i="12"/>
  <c r="H1396" i="12"/>
  <c r="H1395" i="12"/>
  <c r="H1394" i="12"/>
  <c r="H1393" i="12"/>
  <c r="H1392" i="12"/>
  <c r="H1391" i="12"/>
  <c r="H1390" i="12"/>
  <c r="H1389" i="12"/>
  <c r="H1388" i="12"/>
  <c r="H1387" i="12"/>
  <c r="H1386" i="12"/>
  <c r="H1385" i="12"/>
  <c r="H1384" i="12"/>
  <c r="H1383" i="12"/>
  <c r="H1382" i="12"/>
  <c r="H1381" i="12"/>
  <c r="H1380" i="12"/>
  <c r="H1379" i="12"/>
  <c r="H1378" i="12"/>
  <c r="H1377" i="12"/>
  <c r="H1376" i="12"/>
  <c r="H1375" i="12"/>
  <c r="H1374" i="12"/>
  <c r="H1373" i="12"/>
  <c r="H1372" i="12"/>
  <c r="H1371" i="12"/>
  <c r="H1370" i="12"/>
  <c r="H1369" i="12"/>
  <c r="H1368" i="12"/>
  <c r="H1367" i="12"/>
  <c r="H1366" i="12"/>
  <c r="H1365" i="12"/>
  <c r="H1364" i="12"/>
  <c r="H1363" i="12"/>
  <c r="H1362" i="12"/>
  <c r="H1361" i="12"/>
  <c r="H1360" i="12"/>
  <c r="H1359" i="12"/>
  <c r="H1358" i="12"/>
  <c r="H1357" i="12"/>
  <c r="H1356" i="12"/>
  <c r="H1355" i="12"/>
  <c r="H1354" i="12"/>
  <c r="H1353" i="12"/>
  <c r="H1352" i="12"/>
  <c r="H1351" i="12"/>
  <c r="H1350" i="12"/>
  <c r="H1349" i="12"/>
  <c r="H1348" i="12"/>
  <c r="H1347" i="12"/>
  <c r="H1346" i="12"/>
  <c r="H1345" i="12"/>
  <c r="H1344" i="12"/>
  <c r="H1343" i="12"/>
  <c r="H1342" i="12"/>
  <c r="H1341" i="12"/>
  <c r="H1340" i="12"/>
  <c r="H1339" i="12"/>
  <c r="H1338" i="12"/>
  <c r="H1337" i="12"/>
  <c r="H1336" i="12"/>
  <c r="H1335" i="12"/>
  <c r="H1334" i="12"/>
  <c r="H1333" i="12"/>
  <c r="H1332" i="12"/>
  <c r="H1331" i="12"/>
  <c r="H1330" i="12"/>
  <c r="H1329" i="12"/>
  <c r="H1328" i="12"/>
  <c r="H1327" i="12"/>
  <c r="H1326" i="12"/>
  <c r="H1325" i="12"/>
  <c r="H1324" i="12"/>
  <c r="H1323" i="12"/>
  <c r="H1322" i="12"/>
  <c r="H1321" i="12"/>
  <c r="H1320" i="12"/>
  <c r="H1319" i="12"/>
  <c r="H1318" i="12"/>
  <c r="H1317" i="12"/>
  <c r="H1316" i="12"/>
  <c r="H1315" i="12"/>
  <c r="H1314" i="12"/>
  <c r="H1313" i="12"/>
  <c r="H1312" i="12"/>
  <c r="H1311" i="12"/>
  <c r="H1310" i="12"/>
  <c r="H1309" i="12"/>
  <c r="H1308" i="12"/>
  <c r="H1307" i="12"/>
  <c r="H1306" i="12"/>
  <c r="H1305" i="12"/>
  <c r="H1304" i="12"/>
  <c r="H1303" i="12"/>
  <c r="H1302" i="12"/>
  <c r="H1301" i="12"/>
  <c r="H1300" i="12"/>
  <c r="H1299" i="12"/>
  <c r="H1298" i="12"/>
  <c r="H1286" i="12"/>
  <c r="H1285" i="12"/>
  <c r="H1284" i="12"/>
  <c r="H1283" i="12"/>
  <c r="H1282" i="12"/>
  <c r="H1281" i="12"/>
  <c r="H1280" i="12"/>
  <c r="H1279" i="12"/>
  <c r="H1278" i="12"/>
  <c r="H1277" i="12"/>
  <c r="H1276" i="12"/>
  <c r="H1275" i="12"/>
  <c r="H1274" i="12"/>
  <c r="H1273" i="12"/>
  <c r="H1272" i="12"/>
  <c r="H1271" i="12"/>
  <c r="H1270" i="12"/>
  <c r="H1269" i="12"/>
  <c r="H1268" i="12"/>
  <c r="H1267" i="12"/>
  <c r="H1266" i="12"/>
  <c r="H1265" i="12"/>
  <c r="H1264" i="12"/>
  <c r="H1263" i="12"/>
  <c r="H1262" i="12"/>
  <c r="H1261" i="12"/>
  <c r="H1260" i="12"/>
  <c r="H1259" i="12"/>
  <c r="H1258" i="12"/>
  <c r="H1257" i="12"/>
  <c r="H1256" i="12"/>
  <c r="H1255" i="12"/>
  <c r="H1254" i="12"/>
  <c r="H1253" i="12"/>
  <c r="H1252" i="12"/>
  <c r="H1251" i="12"/>
  <c r="H1250" i="12"/>
  <c r="H1249" i="12"/>
  <c r="H1248" i="12"/>
  <c r="H1247" i="12"/>
  <c r="H1246" i="12"/>
  <c r="H1245" i="12"/>
  <c r="H1244" i="12"/>
  <c r="H1243" i="12"/>
  <c r="H1242" i="12"/>
  <c r="H1241" i="12"/>
  <c r="H1240" i="12"/>
  <c r="H1239" i="12"/>
  <c r="H1238" i="12"/>
  <c r="H1237" i="12"/>
  <c r="H1236" i="12"/>
  <c r="H1235" i="12"/>
  <c r="H1234" i="12"/>
  <c r="H1233" i="12"/>
  <c r="H1232" i="12"/>
  <c r="H1231" i="12"/>
  <c r="H1230" i="12"/>
  <c r="H1229" i="12"/>
  <c r="H1228" i="12"/>
  <c r="H1227" i="12"/>
  <c r="H1226" i="12"/>
  <c r="H1225" i="12"/>
  <c r="H1224" i="12"/>
  <c r="H1223" i="12"/>
  <c r="H1222" i="12"/>
  <c r="H1221" i="12"/>
  <c r="H1220" i="12"/>
  <c r="H1219" i="12"/>
  <c r="H1218" i="12"/>
  <c r="H1217" i="12"/>
  <c r="H1216" i="12"/>
  <c r="H1215" i="12"/>
  <c r="H1214" i="12"/>
  <c r="H1213" i="12"/>
  <c r="H1212" i="12"/>
  <c r="H1211" i="12"/>
  <c r="H1210" i="12"/>
  <c r="H1209" i="12"/>
  <c r="H1208" i="12"/>
  <c r="H1207" i="12"/>
  <c r="H1206" i="12"/>
  <c r="H1205" i="12"/>
  <c r="H1204" i="12"/>
  <c r="H1203" i="12"/>
  <c r="H1202" i="12"/>
  <c r="H1201" i="12"/>
  <c r="H1200" i="12"/>
  <c r="H1199" i="12"/>
  <c r="H1198" i="12"/>
  <c r="H1197" i="12"/>
  <c r="H1196" i="12"/>
  <c r="H1195" i="12"/>
  <c r="H1194" i="12"/>
  <c r="H1193" i="12"/>
  <c r="H1192" i="12"/>
  <c r="H1191" i="12"/>
  <c r="H1190" i="12"/>
  <c r="H1189" i="12"/>
  <c r="H1188" i="12"/>
  <c r="H1187" i="12"/>
  <c r="H1186" i="12"/>
  <c r="H1185" i="12"/>
  <c r="H1184" i="12"/>
  <c r="H1183" i="12"/>
  <c r="H1182" i="12"/>
  <c r="H1181" i="12"/>
  <c r="H1180" i="12"/>
  <c r="H1179" i="12"/>
  <c r="H1178" i="12"/>
  <c r="H1177" i="12"/>
  <c r="H1176" i="12"/>
  <c r="H1175" i="12"/>
  <c r="H1174" i="12"/>
  <c r="H1173" i="12"/>
  <c r="H1172" i="12"/>
  <c r="H1171" i="12"/>
  <c r="H1170" i="12"/>
  <c r="H1169" i="12"/>
  <c r="H1168" i="12"/>
  <c r="H1167" i="12"/>
  <c r="H1166" i="12"/>
  <c r="H1165" i="12"/>
  <c r="H1164" i="12"/>
  <c r="H1163" i="12"/>
  <c r="H1162" i="12"/>
  <c r="H1161" i="12"/>
  <c r="H1160" i="12"/>
  <c r="H1159" i="12"/>
  <c r="H1158" i="12"/>
  <c r="H1157" i="12"/>
  <c r="H1156" i="12"/>
  <c r="H1155" i="12"/>
  <c r="H1154" i="12"/>
  <c r="H1153" i="12"/>
  <c r="H1152" i="12"/>
  <c r="H1151" i="12"/>
  <c r="H1150" i="12"/>
  <c r="H1149" i="12"/>
  <c r="H1148" i="12"/>
  <c r="H1147" i="12"/>
  <c r="H1146" i="12"/>
  <c r="H1145" i="12"/>
  <c r="H1144" i="12"/>
  <c r="H1143" i="12"/>
  <c r="H1142" i="12"/>
  <c r="H1141" i="12"/>
  <c r="H1140" i="12"/>
  <c r="H1139" i="12"/>
  <c r="H1138" i="12"/>
  <c r="H1137" i="12"/>
  <c r="H1136" i="12"/>
  <c r="H1135" i="12"/>
  <c r="H1134" i="12"/>
  <c r="H1133" i="12"/>
  <c r="H1132" i="12"/>
  <c r="H1131" i="12"/>
  <c r="H1130" i="12"/>
  <c r="H1129" i="12"/>
  <c r="H1128" i="12"/>
  <c r="H1127" i="12"/>
  <c r="H1126" i="12"/>
  <c r="H1125" i="12"/>
  <c r="H1124" i="12"/>
  <c r="H1123" i="12"/>
  <c r="H1122" i="12"/>
  <c r="H1121" i="12"/>
  <c r="H1120" i="12"/>
  <c r="H1119" i="12"/>
  <c r="H1118" i="12"/>
  <c r="H1117" i="12"/>
  <c r="H1116" i="12"/>
  <c r="H1115" i="12"/>
  <c r="H1114" i="12"/>
  <c r="H1113" i="12"/>
  <c r="H1112" i="12"/>
  <c r="H1111" i="12"/>
  <c r="H1110" i="12"/>
  <c r="H1109" i="12"/>
  <c r="H1108" i="12"/>
  <c r="H1107" i="12"/>
  <c r="H1106" i="12"/>
  <c r="H1105" i="12"/>
  <c r="H1104" i="12"/>
  <c r="H1103" i="12"/>
  <c r="H1102" i="12"/>
  <c r="H1101" i="12"/>
  <c r="H1100" i="12"/>
  <c r="H1099" i="12"/>
  <c r="H1098" i="12"/>
  <c r="H1097" i="12"/>
  <c r="H1096" i="12"/>
  <c r="H1095" i="12"/>
  <c r="H1094" i="12"/>
  <c r="H1093" i="12"/>
  <c r="H1092" i="12"/>
  <c r="H1091" i="12"/>
  <c r="H1090" i="12"/>
  <c r="H1089" i="12"/>
  <c r="H1088" i="12"/>
  <c r="H1087" i="12"/>
  <c r="H1086" i="12"/>
  <c r="H1085" i="12"/>
  <c r="H1084" i="12"/>
  <c r="H1083" i="12"/>
  <c r="H1082" i="12"/>
  <c r="H1081" i="12"/>
  <c r="H1080" i="12"/>
  <c r="H1079" i="12"/>
  <c r="H1078" i="12"/>
  <c r="H1077" i="12"/>
  <c r="H1076" i="12"/>
  <c r="H1075" i="12"/>
  <c r="H1074" i="12"/>
  <c r="H1073" i="12"/>
  <c r="H1072" i="12"/>
  <c r="H1071" i="12"/>
  <c r="H1066" i="12"/>
  <c r="H1065" i="12"/>
  <c r="H1064" i="12"/>
  <c r="H1063" i="12"/>
  <c r="H1062" i="12"/>
  <c r="H1061" i="12"/>
  <c r="H1060" i="12"/>
  <c r="H1059" i="12"/>
  <c r="H1058" i="12"/>
  <c r="H1057" i="12"/>
  <c r="H1056" i="12"/>
  <c r="H1055" i="12"/>
  <c r="H1054" i="12"/>
  <c r="H1053" i="12"/>
  <c r="H1052" i="12"/>
  <c r="H1051" i="12"/>
  <c r="H1050" i="12"/>
  <c r="H1049" i="12"/>
  <c r="H1048" i="12"/>
  <c r="H1047" i="12"/>
  <c r="H1046" i="12"/>
  <c r="H1045" i="12"/>
  <c r="H1044" i="12"/>
  <c r="H1043" i="12"/>
  <c r="H1042" i="12"/>
  <c r="H1041" i="12"/>
  <c r="H1040" i="12"/>
  <c r="H1039" i="12"/>
  <c r="H1038" i="12"/>
  <c r="H1037" i="12"/>
  <c r="H1036" i="12"/>
  <c r="H1035" i="12"/>
  <c r="H1034" i="12"/>
  <c r="H1033" i="12"/>
  <c r="H1032" i="12"/>
  <c r="H1031" i="12"/>
  <c r="H1030" i="12"/>
  <c r="H1029" i="12"/>
  <c r="H1028" i="12"/>
  <c r="H1027" i="12"/>
  <c r="H1026" i="12"/>
  <c r="H1025" i="12"/>
  <c r="H1024" i="12"/>
  <c r="H1023" i="12"/>
  <c r="H1022" i="12"/>
  <c r="H1021" i="12"/>
  <c r="H1020" i="12"/>
  <c r="H1019" i="12"/>
  <c r="H1018" i="12"/>
  <c r="H1017" i="12"/>
  <c r="H1016" i="12"/>
  <c r="H1015" i="12"/>
  <c r="H1014" i="12"/>
  <c r="H1013" i="12"/>
  <c r="H1012" i="12"/>
  <c r="H1011" i="12"/>
  <c r="H1010" i="12"/>
  <c r="H1009" i="12"/>
  <c r="H1008" i="12"/>
  <c r="H1007" i="12"/>
  <c r="H1006" i="12"/>
  <c r="H1005" i="12"/>
  <c r="H1004" i="12"/>
  <c r="H1003" i="12"/>
  <c r="H1002" i="12"/>
  <c r="H1001" i="12"/>
  <c r="H1000" i="12"/>
  <c r="H999" i="12"/>
  <c r="H998" i="12"/>
  <c r="H997" i="12"/>
  <c r="H996" i="12"/>
  <c r="H995" i="12"/>
  <c r="H994" i="12"/>
  <c r="H993" i="12"/>
  <c r="H992" i="12"/>
  <c r="H991" i="12"/>
  <c r="H990" i="12"/>
  <c r="H989" i="12"/>
  <c r="H988" i="12"/>
  <c r="H987" i="12"/>
  <c r="H986" i="12"/>
  <c r="H985" i="12"/>
  <c r="H984" i="12"/>
  <c r="H983" i="12"/>
  <c r="H982" i="12"/>
  <c r="H981" i="12"/>
  <c r="H980" i="12"/>
  <c r="H979" i="12"/>
  <c r="H978" i="12"/>
  <c r="H977" i="12"/>
  <c r="H976" i="12"/>
  <c r="H975" i="12"/>
  <c r="H974" i="12"/>
  <c r="H973" i="12"/>
  <c r="H972" i="12"/>
  <c r="H971" i="12"/>
  <c r="H970" i="12"/>
  <c r="H969" i="12"/>
  <c r="H968" i="12"/>
  <c r="H967" i="12"/>
  <c r="H966" i="12"/>
  <c r="H965" i="12"/>
  <c r="H964" i="12"/>
  <c r="H963" i="12"/>
  <c r="H962" i="12"/>
  <c r="H961" i="12"/>
  <c r="H960" i="12"/>
  <c r="H959" i="12"/>
  <c r="H958" i="12"/>
  <c r="H957" i="12"/>
  <c r="H956" i="12"/>
  <c r="H955" i="12"/>
  <c r="H954" i="12"/>
  <c r="H953" i="12"/>
  <c r="H952" i="12"/>
  <c r="H951" i="12"/>
  <c r="H950" i="12"/>
  <c r="H949" i="12"/>
  <c r="H948" i="12"/>
  <c r="H947" i="12"/>
  <c r="H946" i="12"/>
  <c r="H945" i="12"/>
  <c r="H944" i="12"/>
  <c r="H943" i="12"/>
  <c r="H942" i="12"/>
  <c r="H941" i="12"/>
  <c r="H940" i="12"/>
  <c r="H939" i="12"/>
  <c r="H938" i="12"/>
  <c r="H937" i="12"/>
  <c r="H936" i="12"/>
  <c r="H935" i="12"/>
  <c r="H934" i="12"/>
  <c r="H933" i="12"/>
  <c r="H932" i="12"/>
  <c r="H931" i="12"/>
  <c r="H930" i="12"/>
  <c r="H929" i="12"/>
  <c r="H928" i="12"/>
  <c r="H927" i="12"/>
  <c r="H926" i="12"/>
  <c r="H925" i="12"/>
  <c r="H924" i="12"/>
  <c r="H923" i="12"/>
  <c r="H922" i="12"/>
  <c r="H921" i="12"/>
  <c r="H920" i="12"/>
  <c r="H919" i="12"/>
  <c r="H918" i="12"/>
  <c r="H917" i="12"/>
  <c r="H916" i="12"/>
  <c r="H915" i="12"/>
  <c r="H914" i="12"/>
  <c r="H913" i="12"/>
  <c r="H912" i="12"/>
  <c r="H911" i="12"/>
  <c r="H910" i="12"/>
  <c r="H909" i="12"/>
  <c r="H908" i="12"/>
  <c r="H907" i="12"/>
  <c r="H906" i="12"/>
  <c r="H905" i="12"/>
  <c r="H904" i="12"/>
  <c r="H903" i="12"/>
  <c r="H902" i="12"/>
  <c r="H901" i="12"/>
  <c r="H900" i="12"/>
  <c r="H899" i="12"/>
  <c r="H898" i="12"/>
  <c r="H897" i="12"/>
  <c r="H896" i="12"/>
  <c r="H895" i="12"/>
  <c r="H894" i="12"/>
  <c r="H893" i="12"/>
  <c r="H892" i="12"/>
  <c r="H891" i="12"/>
  <c r="H890" i="12"/>
  <c r="H889" i="12"/>
  <c r="H888" i="12"/>
  <c r="H887" i="12"/>
  <c r="H886" i="12"/>
  <c r="H885" i="12"/>
  <c r="H884" i="12"/>
  <c r="H883" i="12"/>
  <c r="H882" i="12"/>
  <c r="H881" i="12"/>
  <c r="H880" i="12"/>
  <c r="H879" i="12"/>
  <c r="H878" i="12"/>
  <c r="H877" i="12"/>
  <c r="H876" i="12"/>
  <c r="H875" i="12"/>
  <c r="C171" i="18" l="1"/>
  <c r="C170" i="18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I147" i="18"/>
  <c r="C147" i="18"/>
  <c r="I146" i="18"/>
  <c r="C146" i="18"/>
  <c r="I145" i="18"/>
  <c r="C145" i="18"/>
  <c r="I144" i="18"/>
  <c r="C144" i="18"/>
  <c r="I143" i="18"/>
  <c r="C143" i="18"/>
  <c r="I142" i="18"/>
  <c r="C142" i="18"/>
  <c r="I141" i="18"/>
  <c r="C141" i="18"/>
  <c r="I140" i="18"/>
  <c r="C140" i="18"/>
  <c r="I139" i="18"/>
  <c r="C139" i="18"/>
  <c r="I138" i="18"/>
  <c r="C138" i="18"/>
  <c r="I137" i="18"/>
  <c r="C137" i="18"/>
  <c r="I136" i="18"/>
  <c r="C136" i="18"/>
  <c r="I135" i="18"/>
  <c r="C135" i="18"/>
  <c r="I134" i="18"/>
  <c r="C134" i="18"/>
  <c r="I133" i="18"/>
  <c r="C133" i="18"/>
  <c r="I132" i="18"/>
  <c r="C132" i="18"/>
  <c r="I131" i="18"/>
  <c r="C131" i="18"/>
  <c r="I130" i="18"/>
  <c r="C130" i="18"/>
  <c r="I129" i="18"/>
  <c r="C129" i="18"/>
  <c r="I128" i="18"/>
  <c r="C128" i="18"/>
  <c r="I127" i="18"/>
  <c r="C127" i="18"/>
  <c r="I126" i="18"/>
  <c r="C126" i="18"/>
  <c r="I125" i="18"/>
  <c r="C125" i="18"/>
  <c r="I124" i="18"/>
  <c r="C124" i="18"/>
  <c r="I123" i="18"/>
  <c r="C123" i="18"/>
  <c r="I122" i="18"/>
  <c r="C122" i="18"/>
  <c r="I121" i="18"/>
  <c r="C121" i="18"/>
  <c r="I120" i="18"/>
  <c r="C120" i="18"/>
  <c r="I119" i="18"/>
  <c r="C119" i="18"/>
  <c r="I118" i="18"/>
  <c r="C118" i="18"/>
  <c r="I117" i="18"/>
  <c r="C117" i="18"/>
  <c r="I116" i="18"/>
  <c r="C116" i="18"/>
  <c r="I115" i="18"/>
  <c r="C115" i="18"/>
  <c r="I114" i="18"/>
  <c r="C114" i="18"/>
  <c r="I113" i="18"/>
  <c r="C113" i="18"/>
  <c r="I112" i="18"/>
  <c r="C112" i="18"/>
  <c r="I111" i="18"/>
  <c r="G111" i="18"/>
  <c r="C111" i="18"/>
  <c r="I110" i="18"/>
  <c r="G110" i="18"/>
  <c r="C110" i="18"/>
  <c r="I109" i="18"/>
  <c r="G109" i="18"/>
  <c r="C109" i="18"/>
  <c r="I108" i="18"/>
  <c r="G108" i="18"/>
  <c r="C108" i="18"/>
  <c r="I107" i="18"/>
  <c r="G107" i="18"/>
  <c r="C107" i="18"/>
  <c r="I106" i="18"/>
  <c r="G106" i="18"/>
  <c r="C106" i="18"/>
  <c r="I105" i="18"/>
  <c r="G105" i="18"/>
  <c r="C105" i="18"/>
  <c r="I104" i="18"/>
  <c r="G104" i="18"/>
  <c r="C104" i="18"/>
  <c r="I103" i="18"/>
  <c r="G103" i="18"/>
  <c r="C103" i="18"/>
  <c r="I102" i="18"/>
  <c r="G102" i="18"/>
  <c r="C102" i="18"/>
  <c r="I101" i="18"/>
  <c r="G101" i="18"/>
  <c r="C101" i="18"/>
  <c r="I100" i="18"/>
  <c r="G100" i="18"/>
  <c r="C100" i="18"/>
  <c r="I99" i="18"/>
  <c r="G99" i="18"/>
  <c r="C99" i="18"/>
  <c r="I98" i="18"/>
  <c r="G98" i="18"/>
  <c r="C98" i="18"/>
  <c r="I97" i="18"/>
  <c r="G97" i="18"/>
  <c r="C97" i="18"/>
  <c r="I96" i="18"/>
  <c r="G96" i="18"/>
  <c r="C96" i="18"/>
  <c r="I95" i="18"/>
  <c r="G95" i="18"/>
  <c r="C95" i="18"/>
  <c r="I94" i="18"/>
  <c r="G94" i="18"/>
  <c r="C94" i="18"/>
  <c r="I93" i="18"/>
  <c r="G93" i="18"/>
  <c r="C93" i="18"/>
  <c r="I92" i="18"/>
  <c r="G92" i="18"/>
  <c r="C92" i="18"/>
  <c r="I91" i="18"/>
  <c r="G91" i="18"/>
  <c r="C91" i="18"/>
  <c r="I90" i="18"/>
  <c r="G90" i="18"/>
  <c r="C90" i="18"/>
  <c r="I89" i="18"/>
  <c r="G89" i="18"/>
  <c r="C89" i="18"/>
  <c r="I88" i="18"/>
  <c r="G88" i="18"/>
  <c r="C88" i="18"/>
  <c r="I87" i="18"/>
  <c r="G87" i="18"/>
  <c r="C87" i="18"/>
  <c r="I86" i="18"/>
  <c r="G86" i="18"/>
  <c r="C86" i="18"/>
  <c r="I85" i="18"/>
  <c r="G85" i="18"/>
  <c r="C85" i="18"/>
  <c r="I84" i="18"/>
  <c r="G84" i="18"/>
  <c r="C84" i="18"/>
  <c r="I83" i="18"/>
  <c r="G83" i="18"/>
  <c r="C83" i="18"/>
  <c r="I82" i="18"/>
  <c r="G82" i="18"/>
  <c r="C82" i="18"/>
  <c r="I81" i="18"/>
  <c r="G81" i="18"/>
  <c r="C81" i="18"/>
  <c r="I80" i="18"/>
  <c r="G80" i="18"/>
  <c r="C80" i="18"/>
  <c r="I79" i="18"/>
  <c r="G79" i="18"/>
  <c r="C79" i="18"/>
  <c r="I78" i="18"/>
  <c r="G78" i="18"/>
  <c r="C78" i="18"/>
  <c r="I77" i="18"/>
  <c r="G77" i="18"/>
  <c r="C77" i="18"/>
  <c r="I76" i="18"/>
  <c r="G76" i="18"/>
  <c r="C76" i="18"/>
  <c r="I75" i="18"/>
  <c r="G75" i="18"/>
  <c r="C75" i="18"/>
  <c r="I74" i="18"/>
  <c r="G74" i="18"/>
  <c r="C74" i="18"/>
  <c r="I73" i="18"/>
  <c r="G73" i="18"/>
  <c r="C73" i="18"/>
  <c r="I72" i="18"/>
  <c r="G72" i="18"/>
  <c r="C72" i="18"/>
  <c r="I71" i="18"/>
  <c r="G71" i="18"/>
  <c r="C71" i="18"/>
  <c r="I70" i="18"/>
  <c r="G70" i="18"/>
  <c r="C70" i="18"/>
  <c r="I69" i="18"/>
  <c r="G69" i="18"/>
  <c r="C69" i="18"/>
  <c r="I68" i="18"/>
  <c r="G68" i="18"/>
  <c r="C68" i="18"/>
  <c r="I67" i="18"/>
  <c r="G67" i="18"/>
  <c r="C67" i="18"/>
  <c r="I66" i="18"/>
  <c r="G66" i="18"/>
  <c r="C66" i="18"/>
  <c r="I65" i="18"/>
  <c r="G65" i="18"/>
  <c r="C65" i="18"/>
  <c r="I64" i="18"/>
  <c r="G64" i="18"/>
  <c r="C64" i="18"/>
  <c r="I63" i="18"/>
  <c r="G63" i="18"/>
  <c r="C63" i="18"/>
  <c r="I62" i="18"/>
  <c r="G62" i="18"/>
  <c r="C62" i="18"/>
  <c r="I61" i="18"/>
  <c r="G61" i="18"/>
  <c r="C61" i="18"/>
  <c r="I60" i="18"/>
  <c r="G60" i="18"/>
  <c r="C60" i="18"/>
  <c r="I59" i="18"/>
  <c r="G59" i="18"/>
  <c r="C59" i="18"/>
  <c r="I58" i="18"/>
  <c r="G58" i="18"/>
  <c r="C58" i="18"/>
  <c r="I57" i="18"/>
  <c r="G57" i="18"/>
  <c r="C57" i="18"/>
  <c r="I56" i="18"/>
  <c r="G56" i="18"/>
  <c r="C56" i="18"/>
  <c r="I55" i="18"/>
  <c r="G55" i="18"/>
  <c r="C55" i="18"/>
  <c r="I54" i="18"/>
  <c r="G54" i="18"/>
  <c r="C54" i="18"/>
  <c r="I53" i="18"/>
  <c r="G53" i="18"/>
  <c r="C53" i="18"/>
  <c r="I52" i="18"/>
  <c r="G52" i="18"/>
  <c r="C52" i="18"/>
  <c r="I51" i="18"/>
  <c r="G51" i="18"/>
  <c r="C51" i="18"/>
  <c r="I50" i="18"/>
  <c r="G50" i="18"/>
  <c r="C50" i="18"/>
  <c r="I49" i="18"/>
  <c r="G49" i="18"/>
  <c r="C49" i="18"/>
  <c r="I48" i="18"/>
  <c r="G48" i="18"/>
  <c r="C48" i="18"/>
  <c r="I47" i="18"/>
  <c r="G47" i="18"/>
  <c r="C47" i="18"/>
  <c r="I46" i="18"/>
  <c r="G46" i="18"/>
  <c r="C46" i="18"/>
  <c r="I45" i="18"/>
  <c r="G45" i="18"/>
  <c r="C45" i="18"/>
  <c r="I44" i="18"/>
  <c r="G44" i="18"/>
  <c r="C44" i="18"/>
  <c r="I43" i="18"/>
  <c r="G43" i="18"/>
  <c r="C43" i="18"/>
  <c r="I42" i="18"/>
  <c r="G42" i="18"/>
  <c r="C42" i="18"/>
  <c r="I41" i="18"/>
  <c r="G41" i="18"/>
  <c r="C41" i="18"/>
  <c r="I40" i="18"/>
  <c r="G40" i="18"/>
  <c r="C40" i="18"/>
  <c r="I39" i="18"/>
  <c r="G39" i="18"/>
  <c r="C39" i="18"/>
  <c r="I38" i="18"/>
  <c r="G38" i="18"/>
  <c r="C38" i="18"/>
  <c r="I37" i="18"/>
  <c r="G37" i="18"/>
  <c r="C37" i="18"/>
  <c r="I36" i="18"/>
  <c r="G36" i="18"/>
  <c r="C36" i="18"/>
  <c r="I35" i="18"/>
  <c r="G35" i="18"/>
  <c r="C35" i="18"/>
  <c r="I34" i="18"/>
  <c r="G34" i="18"/>
  <c r="C34" i="18"/>
  <c r="I33" i="18"/>
  <c r="G33" i="18"/>
  <c r="C33" i="18"/>
  <c r="I32" i="18"/>
  <c r="G32" i="18"/>
  <c r="C32" i="18"/>
  <c r="I31" i="18"/>
  <c r="C31" i="18"/>
  <c r="I30" i="18"/>
  <c r="C30" i="18"/>
  <c r="I29" i="18"/>
  <c r="C29" i="18"/>
  <c r="I28" i="18"/>
  <c r="C28" i="18"/>
  <c r="I27" i="18"/>
  <c r="C27" i="18"/>
  <c r="I26" i="18"/>
  <c r="C26" i="18"/>
  <c r="I25" i="18"/>
  <c r="C25" i="18"/>
  <c r="I24" i="18"/>
  <c r="C24" i="18"/>
  <c r="I23" i="18"/>
  <c r="C23" i="18"/>
  <c r="I22" i="18"/>
  <c r="C22" i="18"/>
  <c r="I21" i="18"/>
  <c r="C21" i="18"/>
  <c r="I20" i="18"/>
  <c r="C20" i="18"/>
  <c r="I19" i="18"/>
  <c r="C19" i="18"/>
  <c r="I18" i="18"/>
  <c r="C18" i="18"/>
  <c r="I17" i="18"/>
  <c r="C17" i="18"/>
  <c r="I16" i="18"/>
  <c r="C16" i="18"/>
  <c r="I15" i="18"/>
  <c r="C15" i="18"/>
  <c r="I14" i="18"/>
  <c r="C14" i="18"/>
  <c r="I13" i="18"/>
  <c r="C13" i="18"/>
  <c r="I12" i="18"/>
  <c r="C12" i="18"/>
  <c r="I11" i="18"/>
  <c r="C11" i="18"/>
  <c r="I10" i="18"/>
  <c r="C10" i="18"/>
  <c r="I9" i="18"/>
  <c r="C9" i="18"/>
  <c r="I8" i="18"/>
  <c r="C8" i="18"/>
  <c r="I7" i="18"/>
  <c r="C7" i="18"/>
  <c r="I6" i="18"/>
  <c r="C6" i="18"/>
  <c r="I5" i="18"/>
  <c r="C5" i="18"/>
  <c r="I4" i="18"/>
  <c r="C4" i="18"/>
  <c r="E2" i="18"/>
  <c r="F2" i="18" s="1"/>
  <c r="G2" i="18" s="1"/>
  <c r="H2" i="18" s="1"/>
  <c r="I2" i="18" s="1"/>
  <c r="J2" i="18" s="1"/>
  <c r="D2" i="18"/>
  <c r="E132" i="16"/>
  <c r="E131" i="16"/>
  <c r="E130" i="16"/>
  <c r="E129" i="16"/>
  <c r="E128" i="16"/>
  <c r="E127" i="16"/>
  <c r="E126" i="16"/>
  <c r="E125" i="16"/>
  <c r="E124" i="16"/>
  <c r="E123" i="16"/>
  <c r="E122" i="16"/>
  <c r="E121" i="16"/>
  <c r="E119" i="16"/>
  <c r="E118" i="16"/>
  <c r="E117" i="16"/>
  <c r="E116" i="16"/>
  <c r="E115" i="16"/>
  <c r="E114" i="16"/>
  <c r="E113" i="16"/>
  <c r="E112" i="16"/>
  <c r="E111" i="16"/>
  <c r="E110" i="16"/>
  <c r="E109" i="16"/>
  <c r="E108" i="16"/>
  <c r="E106" i="16"/>
  <c r="E105" i="16"/>
  <c r="E104" i="16"/>
  <c r="E103" i="16"/>
  <c r="E102" i="16"/>
  <c r="E101" i="16"/>
  <c r="E100" i="16"/>
  <c r="E99" i="16"/>
  <c r="E98" i="16"/>
  <c r="E97" i="16"/>
  <c r="E96" i="16"/>
  <c r="E95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5" i="16"/>
  <c r="E14" i="16"/>
  <c r="E13" i="16"/>
  <c r="E12" i="16"/>
  <c r="E11" i="16"/>
  <c r="E10" i="16"/>
  <c r="E9" i="16"/>
  <c r="E8" i="16"/>
  <c r="E7" i="16"/>
  <c r="E6" i="16"/>
  <c r="E5" i="16"/>
  <c r="E4" i="16"/>
  <c r="C132" i="16"/>
  <c r="C131" i="16"/>
  <c r="C130" i="16"/>
  <c r="C129" i="16"/>
  <c r="C128" i="16"/>
  <c r="C127" i="16"/>
  <c r="C126" i="16"/>
  <c r="C125" i="16"/>
  <c r="C124" i="16"/>
  <c r="C123" i="16"/>
  <c r="C122" i="16"/>
  <c r="C121" i="16"/>
  <c r="C119" i="16"/>
  <c r="C118" i="16"/>
  <c r="C117" i="16"/>
  <c r="C116" i="16"/>
  <c r="C115" i="16"/>
  <c r="C114" i="16"/>
  <c r="C113" i="16"/>
  <c r="C112" i="16"/>
  <c r="C111" i="16"/>
  <c r="C110" i="16"/>
  <c r="C109" i="16"/>
  <c r="C108" i="16"/>
  <c r="C106" i="16"/>
  <c r="C105" i="16"/>
  <c r="C104" i="16"/>
  <c r="C103" i="16"/>
  <c r="C102" i="16"/>
  <c r="C101" i="16"/>
  <c r="C100" i="16"/>
  <c r="C99" i="16"/>
  <c r="C98" i="16"/>
  <c r="C97" i="16"/>
  <c r="C96" i="16"/>
  <c r="C95" i="16"/>
  <c r="C93" i="16"/>
  <c r="C92" i="16"/>
  <c r="C91" i="16"/>
  <c r="C90" i="16"/>
  <c r="C89" i="16"/>
  <c r="C88" i="16"/>
  <c r="C87" i="16"/>
  <c r="C86" i="16"/>
  <c r="C85" i="16"/>
  <c r="C84" i="16"/>
  <c r="C83" i="16"/>
  <c r="C82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5" i="16"/>
  <c r="C14" i="16"/>
  <c r="C13" i="16"/>
  <c r="C12" i="16"/>
  <c r="C11" i="16"/>
  <c r="C10" i="16"/>
  <c r="C9" i="16"/>
  <c r="C8" i="16"/>
  <c r="C7" i="16"/>
  <c r="C6" i="16"/>
  <c r="C5" i="16"/>
  <c r="C4" i="16"/>
  <c r="D29" i="15"/>
  <c r="D28" i="15"/>
  <c r="D27" i="15"/>
  <c r="D26" i="15"/>
  <c r="D25" i="15"/>
  <c r="D24" i="15"/>
  <c r="D23" i="1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147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H348" i="12"/>
  <c r="H347" i="12"/>
  <c r="H346" i="12"/>
  <c r="H345" i="12"/>
  <c r="H344" i="12"/>
  <c r="H343" i="12"/>
  <c r="H341" i="12"/>
  <c r="H340" i="12"/>
  <c r="H339" i="12"/>
  <c r="H338" i="12"/>
  <c r="H337" i="12"/>
  <c r="H336" i="12"/>
  <c r="H335" i="12"/>
  <c r="H334" i="12"/>
  <c r="H333" i="12"/>
  <c r="H332" i="12"/>
  <c r="H331" i="12"/>
  <c r="H330" i="12"/>
  <c r="H329" i="12"/>
  <c r="H328" i="12"/>
  <c r="H327" i="12"/>
  <c r="H326" i="12"/>
  <c r="H325" i="12"/>
  <c r="H324" i="12"/>
  <c r="H323" i="12"/>
  <c r="H322" i="12"/>
  <c r="H321" i="12"/>
  <c r="H320" i="12"/>
  <c r="H319" i="12"/>
  <c r="H318" i="12"/>
  <c r="H317" i="12"/>
  <c r="H316" i="12"/>
  <c r="H315" i="12"/>
  <c r="H314" i="12"/>
  <c r="H313" i="12"/>
  <c r="H312" i="12"/>
  <c r="H311" i="12"/>
  <c r="H310" i="12"/>
  <c r="H309" i="12"/>
  <c r="H308" i="12"/>
  <c r="H307" i="12"/>
  <c r="H306" i="12"/>
  <c r="H305" i="12"/>
  <c r="H304" i="12"/>
  <c r="H303" i="12"/>
  <c r="H302" i="12"/>
  <c r="H301" i="12"/>
  <c r="H300" i="12"/>
  <c r="H299" i="12"/>
  <c r="H298" i="12"/>
  <c r="H297" i="12"/>
  <c r="H296" i="12"/>
  <c r="H295" i="12"/>
  <c r="H294" i="12"/>
  <c r="H293" i="12"/>
  <c r="H292" i="12"/>
  <c r="H291" i="12"/>
  <c r="H290" i="12"/>
  <c r="H289" i="12"/>
  <c r="H288" i="12"/>
  <c r="H287" i="12"/>
  <c r="H286" i="12"/>
  <c r="H285" i="12"/>
  <c r="H284" i="12"/>
  <c r="H283" i="12"/>
  <c r="H282" i="12"/>
  <c r="H281" i="12"/>
  <c r="H280" i="12"/>
  <c r="H279" i="12"/>
  <c r="H278" i="12"/>
  <c r="H277" i="12"/>
  <c r="H276" i="12"/>
  <c r="H275" i="12"/>
  <c r="H274" i="12"/>
  <c r="H273" i="12"/>
  <c r="H272" i="12"/>
  <c r="H271" i="12"/>
  <c r="H270" i="12"/>
  <c r="H269" i="12"/>
  <c r="H268" i="12"/>
  <c r="H267" i="12"/>
  <c r="H266" i="12"/>
  <c r="H265" i="12"/>
  <c r="H264" i="12"/>
  <c r="H263" i="12"/>
  <c r="H262" i="12"/>
  <c r="H261" i="12"/>
  <c r="H260" i="12"/>
  <c r="H259" i="12"/>
  <c r="H258" i="12"/>
  <c r="H257" i="12"/>
  <c r="H256" i="12"/>
  <c r="H255" i="12"/>
  <c r="H254" i="12"/>
  <c r="H253" i="12"/>
  <c r="H251" i="12"/>
  <c r="H250" i="12"/>
  <c r="H249" i="12"/>
  <c r="H248" i="12"/>
  <c r="H247" i="12"/>
  <c r="H246" i="12"/>
  <c r="H245" i="12"/>
  <c r="H244" i="12"/>
  <c r="H243" i="12"/>
  <c r="H242" i="12"/>
  <c r="H241" i="12"/>
  <c r="H240" i="12"/>
  <c r="H239" i="12"/>
  <c r="H238" i="12"/>
  <c r="H237" i="12"/>
  <c r="H236" i="12"/>
  <c r="H235" i="12"/>
  <c r="H234" i="12"/>
  <c r="H233" i="12"/>
  <c r="H232" i="12"/>
  <c r="H231" i="12"/>
  <c r="H230" i="12"/>
  <c r="H229" i="12"/>
  <c r="H228" i="12"/>
  <c r="H227" i="12"/>
  <c r="H226" i="12"/>
  <c r="H225" i="12"/>
  <c r="H224" i="12"/>
  <c r="H223" i="12"/>
  <c r="H222" i="12"/>
  <c r="H221" i="12"/>
  <c r="H220" i="12"/>
  <c r="H219" i="12"/>
  <c r="H218" i="12"/>
  <c r="H217" i="12"/>
  <c r="H216" i="12"/>
  <c r="H215" i="12"/>
  <c r="H214" i="12"/>
  <c r="H213" i="12"/>
  <c r="H212" i="12"/>
  <c r="H211" i="12"/>
  <c r="H210" i="12"/>
  <c r="H209" i="12"/>
  <c r="H208" i="12"/>
  <c r="H207" i="12"/>
  <c r="H206" i="12"/>
  <c r="H205" i="12"/>
  <c r="H204" i="12"/>
  <c r="H203" i="12"/>
  <c r="H202" i="12"/>
  <c r="H201" i="12"/>
  <c r="H200" i="12"/>
  <c r="H199" i="12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85" i="12"/>
  <c r="H184" i="12"/>
  <c r="H183" i="12"/>
  <c r="H182" i="12"/>
  <c r="H181" i="12"/>
  <c r="H180" i="12"/>
  <c r="H179" i="12"/>
  <c r="H178" i="12"/>
  <c r="H177" i="12"/>
  <c r="H176" i="12"/>
  <c r="H175" i="12"/>
  <c r="H174" i="12"/>
  <c r="H173" i="12"/>
  <c r="H172" i="12"/>
  <c r="H171" i="12"/>
  <c r="H170" i="12"/>
  <c r="H169" i="12"/>
  <c r="H168" i="12"/>
  <c r="H167" i="1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342" i="12"/>
  <c r="H514" i="12"/>
  <c r="H513" i="12"/>
  <c r="H502" i="12"/>
  <c r="H501" i="12"/>
  <c r="H490" i="12"/>
  <c r="H489" i="12"/>
  <c r="H478" i="12"/>
  <c r="H477" i="12"/>
  <c r="H466" i="12"/>
  <c r="H465" i="12"/>
  <c r="H454" i="12"/>
  <c r="H453" i="12"/>
  <c r="H442" i="12"/>
  <c r="H441" i="12"/>
  <c r="H429" i="12"/>
  <c r="H428" i="12"/>
  <c r="H417" i="12"/>
  <c r="H416" i="12"/>
  <c r="H405" i="12"/>
  <c r="H404" i="12"/>
  <c r="H393" i="12"/>
  <c r="H392" i="12"/>
  <c r="H381" i="12"/>
  <c r="H380" i="12"/>
  <c r="H369" i="12"/>
  <c r="H368" i="12"/>
  <c r="H356" i="12"/>
  <c r="H355" i="12"/>
  <c r="H817" i="12"/>
  <c r="H781" i="12"/>
  <c r="H613" i="12"/>
  <c r="H582" i="12"/>
  <c r="H581" i="12"/>
  <c r="H578" i="12"/>
  <c r="H551" i="12"/>
  <c r="H550" i="12"/>
  <c r="H549" i="12"/>
  <c r="H150" i="12"/>
  <c r="H149" i="12"/>
  <c r="H146" i="12"/>
  <c r="H134" i="12"/>
  <c r="H132" i="12"/>
  <c r="H109" i="12"/>
  <c r="H108" i="12"/>
  <c r="H107" i="12"/>
  <c r="H105" i="12"/>
  <c r="H96" i="12"/>
  <c r="H80" i="12"/>
  <c r="H79" i="12"/>
  <c r="H77" i="12"/>
  <c r="H76" i="12"/>
  <c r="H73" i="12"/>
  <c r="H67" i="12"/>
  <c r="H61" i="12"/>
  <c r="H60" i="12"/>
  <c r="H59" i="12"/>
  <c r="H53" i="12"/>
  <c r="H52" i="12"/>
  <c r="H49" i="12"/>
  <c r="H48" i="12"/>
  <c r="H47" i="12"/>
  <c r="H46" i="12"/>
  <c r="H35" i="12"/>
  <c r="H34" i="12"/>
  <c r="H33" i="12"/>
  <c r="H32" i="12"/>
  <c r="H31" i="12"/>
  <c r="H23" i="12"/>
  <c r="H22" i="12"/>
  <c r="H21" i="12"/>
  <c r="H20" i="12"/>
  <c r="H9" i="12"/>
  <c r="H8" i="12"/>
  <c r="H7" i="12"/>
  <c r="H6" i="12"/>
  <c r="H5" i="12"/>
  <c r="H4" i="12"/>
  <c r="E65" i="13"/>
  <c r="I3067" i="12"/>
  <c r="H3067" i="12"/>
  <c r="I3066" i="12"/>
  <c r="H3066" i="12"/>
  <c r="I3065" i="12"/>
  <c r="H3065" i="12"/>
  <c r="I3064" i="12"/>
  <c r="H3064" i="12"/>
  <c r="I3063" i="12"/>
  <c r="H3063" i="12"/>
  <c r="I3062" i="12"/>
  <c r="H3062" i="12"/>
  <c r="I3061" i="12"/>
  <c r="H3061" i="12"/>
  <c r="I3060" i="12"/>
  <c r="H3060" i="12"/>
  <c r="I3059" i="12"/>
  <c r="H3059" i="12"/>
  <c r="I3058" i="12"/>
  <c r="H3058" i="12"/>
  <c r="I3057" i="12"/>
  <c r="H3057" i="12"/>
  <c r="I3056" i="12"/>
  <c r="H3056" i="12"/>
  <c r="I3055" i="12"/>
  <c r="H3055" i="12"/>
  <c r="I3054" i="12"/>
  <c r="H3054" i="12"/>
  <c r="I3053" i="12"/>
  <c r="H3053" i="12"/>
  <c r="I3052" i="12"/>
  <c r="H3052" i="12"/>
  <c r="I3051" i="12"/>
  <c r="H3051" i="12"/>
  <c r="I3050" i="12"/>
  <c r="H3050" i="12"/>
  <c r="I3049" i="12"/>
  <c r="H3049" i="12"/>
  <c r="I3048" i="12"/>
  <c r="H3048" i="12"/>
  <c r="I3047" i="12"/>
  <c r="H3047" i="12"/>
  <c r="I3046" i="12"/>
  <c r="H3046" i="12"/>
  <c r="I3045" i="12"/>
  <c r="H3045" i="12"/>
  <c r="I3044" i="12"/>
  <c r="H3044" i="12"/>
  <c r="I3043" i="12"/>
  <c r="H3043" i="12"/>
  <c r="I3042" i="12"/>
  <c r="H3042" i="12"/>
  <c r="I3041" i="12"/>
  <c r="H3041" i="12"/>
  <c r="I3040" i="12"/>
  <c r="H3040" i="12"/>
  <c r="I3039" i="12"/>
  <c r="H3039" i="12"/>
  <c r="I3038" i="12"/>
  <c r="H3038" i="12"/>
  <c r="I3037" i="12"/>
  <c r="H3037" i="12"/>
  <c r="I3036" i="12"/>
  <c r="H3036" i="12"/>
  <c r="I3035" i="12"/>
  <c r="H3035" i="12"/>
  <c r="I3034" i="12"/>
  <c r="H3034" i="12"/>
  <c r="I3033" i="12"/>
  <c r="H3033" i="12"/>
  <c r="I3032" i="12"/>
  <c r="H3032" i="12"/>
  <c r="I3031" i="12"/>
  <c r="H3031" i="12"/>
  <c r="I3030" i="12"/>
  <c r="H3030" i="12"/>
  <c r="I3029" i="12"/>
  <c r="H3029" i="12"/>
  <c r="I3028" i="12"/>
  <c r="H3028" i="12"/>
  <c r="I3027" i="12"/>
  <c r="H3027" i="12"/>
  <c r="I3026" i="12"/>
  <c r="H3026" i="12"/>
  <c r="I3025" i="12"/>
  <c r="H3025" i="12"/>
  <c r="I3024" i="12"/>
  <c r="H3024" i="12"/>
  <c r="I3023" i="12"/>
  <c r="H3023" i="12"/>
  <c r="I3022" i="12"/>
  <c r="H3022" i="12"/>
  <c r="I3021" i="12"/>
  <c r="H3021" i="12"/>
  <c r="I3020" i="12"/>
  <c r="H3020" i="12"/>
  <c r="I3019" i="12"/>
  <c r="H3019" i="12"/>
  <c r="I3018" i="12"/>
  <c r="H3018" i="12"/>
  <c r="I3017" i="12"/>
  <c r="H3017" i="12"/>
  <c r="I3016" i="12"/>
  <c r="H3016" i="12"/>
  <c r="I3015" i="12"/>
  <c r="H3015" i="12"/>
  <c r="I3014" i="12"/>
  <c r="H3014" i="12"/>
  <c r="I3013" i="12"/>
  <c r="H3013" i="12"/>
  <c r="I3012" i="12"/>
  <c r="H3012" i="12"/>
  <c r="I3011" i="12"/>
  <c r="H3011" i="12"/>
  <c r="I3010" i="12"/>
  <c r="H3010" i="12"/>
  <c r="I3009" i="12"/>
  <c r="H3009" i="12"/>
  <c r="I3008" i="12"/>
  <c r="H3008" i="12"/>
  <c r="I3007" i="12"/>
  <c r="H3007" i="12"/>
  <c r="I3006" i="12"/>
  <c r="H3006" i="12"/>
  <c r="I3005" i="12"/>
  <c r="H3005" i="12"/>
  <c r="I3004" i="12"/>
  <c r="H3004" i="12"/>
  <c r="I3003" i="12"/>
  <c r="H3003" i="12"/>
  <c r="I3002" i="12"/>
  <c r="H3002" i="12"/>
  <c r="I3001" i="12"/>
  <c r="H3001" i="12"/>
  <c r="I3000" i="12"/>
  <c r="H3000" i="12"/>
  <c r="I2999" i="12"/>
  <c r="H2999" i="12"/>
  <c r="I2998" i="12"/>
  <c r="H2998" i="12"/>
  <c r="I2997" i="12"/>
  <c r="H2997" i="12"/>
  <c r="I2996" i="12"/>
  <c r="H2996" i="12"/>
  <c r="I2994" i="12"/>
  <c r="H2994" i="12"/>
  <c r="I2993" i="12"/>
  <c r="H2993" i="12"/>
  <c r="I2992" i="12"/>
  <c r="H2992" i="12"/>
  <c r="I2991" i="12"/>
  <c r="H2991" i="12"/>
  <c r="I2990" i="12"/>
  <c r="H2990" i="12"/>
  <c r="I2989" i="12"/>
  <c r="H2989" i="12"/>
  <c r="I2988" i="12"/>
  <c r="H2988" i="12"/>
  <c r="I2987" i="12"/>
  <c r="H2987" i="12"/>
  <c r="I2986" i="12"/>
  <c r="H2986" i="12"/>
  <c r="I2985" i="12"/>
  <c r="H2985" i="12"/>
  <c r="I2984" i="12"/>
  <c r="H2984" i="12"/>
  <c r="I2983" i="12"/>
  <c r="H2983" i="12"/>
  <c r="I2982" i="12"/>
  <c r="H2982" i="12"/>
  <c r="I2981" i="12"/>
  <c r="H2981" i="12"/>
  <c r="I2980" i="12"/>
  <c r="H2980" i="12"/>
  <c r="I2979" i="12"/>
  <c r="H2979" i="12"/>
  <c r="I2978" i="12"/>
  <c r="H2978" i="12"/>
  <c r="I2977" i="12"/>
  <c r="H2977" i="12"/>
  <c r="I2976" i="12"/>
  <c r="H2976" i="12"/>
  <c r="I2975" i="12"/>
  <c r="H2975" i="12"/>
  <c r="I2974" i="12"/>
  <c r="H2974" i="12"/>
  <c r="I2973" i="12"/>
  <c r="H2973" i="12"/>
  <c r="I2972" i="12"/>
  <c r="H2972" i="12"/>
  <c r="I2971" i="12"/>
  <c r="H2971" i="12"/>
  <c r="I2970" i="12"/>
  <c r="H2970" i="12"/>
  <c r="I2969" i="12"/>
  <c r="H2969" i="12"/>
  <c r="I2968" i="12"/>
  <c r="H2968" i="12"/>
  <c r="I2967" i="12"/>
  <c r="H2967" i="12"/>
  <c r="I2966" i="12"/>
  <c r="H2966" i="12"/>
  <c r="I2965" i="12"/>
  <c r="H2965" i="12"/>
  <c r="I2964" i="12"/>
  <c r="H2964" i="12"/>
  <c r="I2963" i="12"/>
  <c r="H2963" i="12"/>
  <c r="I2962" i="12"/>
  <c r="H2962" i="12"/>
  <c r="I2961" i="12"/>
  <c r="H2961" i="12"/>
  <c r="I2960" i="12"/>
  <c r="H2960" i="12"/>
  <c r="I2959" i="12"/>
  <c r="H2959" i="12"/>
  <c r="I2958" i="12"/>
  <c r="H2958" i="12"/>
  <c r="I2957" i="12"/>
  <c r="H2957" i="12"/>
  <c r="I2956" i="12"/>
  <c r="H2956" i="12"/>
  <c r="I2955" i="12"/>
  <c r="H2955" i="12"/>
  <c r="I2954" i="12"/>
  <c r="H2954" i="12"/>
  <c r="I2953" i="12"/>
  <c r="H2953" i="12"/>
  <c r="I2952" i="12"/>
  <c r="H2952" i="12"/>
  <c r="I2951" i="12"/>
  <c r="H2951" i="12"/>
  <c r="I2950" i="12"/>
  <c r="H2950" i="12"/>
  <c r="I2949" i="12"/>
  <c r="H2949" i="12"/>
  <c r="I2948" i="12"/>
  <c r="H2948" i="12"/>
  <c r="I2947" i="12"/>
  <c r="H2947" i="12"/>
  <c r="I2946" i="12"/>
  <c r="H2946" i="12"/>
  <c r="I2945" i="12"/>
  <c r="H2945" i="12"/>
  <c r="I2944" i="12"/>
  <c r="H2944" i="12"/>
  <c r="I2943" i="12"/>
  <c r="H2943" i="12"/>
  <c r="I2942" i="12"/>
  <c r="H2942" i="12"/>
  <c r="I2941" i="12"/>
  <c r="H2941" i="12"/>
  <c r="I2940" i="12"/>
  <c r="H2940" i="12"/>
  <c r="I2939" i="12"/>
  <c r="H2939" i="12"/>
  <c r="I2938" i="12"/>
  <c r="H2938" i="12"/>
  <c r="I2937" i="12"/>
  <c r="H2937" i="12"/>
  <c r="I2936" i="12"/>
  <c r="H2936" i="12"/>
  <c r="I2935" i="12"/>
  <c r="H2935" i="12"/>
  <c r="I2934" i="12"/>
  <c r="H2934" i="12"/>
  <c r="I2933" i="12"/>
  <c r="H2933" i="12"/>
  <c r="I2932" i="12"/>
  <c r="H2932" i="12"/>
  <c r="I2931" i="12"/>
  <c r="H2931" i="12"/>
  <c r="I2930" i="12"/>
  <c r="H2930" i="12"/>
  <c r="I2929" i="12"/>
  <c r="H2929" i="12"/>
  <c r="I2928" i="12"/>
  <c r="H2928" i="12"/>
  <c r="I2927" i="12"/>
  <c r="H2927" i="12"/>
  <c r="I2926" i="12"/>
  <c r="H2926" i="12"/>
  <c r="I2925" i="12"/>
  <c r="H2925" i="12"/>
  <c r="I2924" i="12"/>
  <c r="H2924" i="12"/>
  <c r="I2923" i="12"/>
  <c r="H2923" i="12"/>
  <c r="I2921" i="12"/>
  <c r="H2921" i="12"/>
  <c r="I2920" i="12"/>
  <c r="H2920" i="12"/>
  <c r="I2919" i="12"/>
  <c r="H2919" i="12"/>
  <c r="I2918" i="12"/>
  <c r="H2918" i="12"/>
  <c r="I2917" i="12"/>
  <c r="H2917" i="12"/>
  <c r="I2916" i="12"/>
  <c r="H2916" i="12"/>
  <c r="I2915" i="12"/>
  <c r="H2915" i="12"/>
  <c r="I2914" i="12"/>
  <c r="H2914" i="12"/>
  <c r="I2913" i="12"/>
  <c r="H2913" i="12"/>
  <c r="I2912" i="12"/>
  <c r="H2912" i="12"/>
  <c r="I2911" i="12"/>
  <c r="H2911" i="12"/>
  <c r="I2910" i="12"/>
  <c r="H2910" i="12"/>
  <c r="I2909" i="12"/>
  <c r="H2909" i="12"/>
  <c r="I2908" i="12"/>
  <c r="H2908" i="12"/>
  <c r="I2907" i="12"/>
  <c r="H2907" i="12"/>
  <c r="I2906" i="12"/>
  <c r="H2906" i="12"/>
  <c r="I2905" i="12"/>
  <c r="H2905" i="12"/>
  <c r="I2904" i="12"/>
  <c r="H2904" i="12"/>
  <c r="I2903" i="12"/>
  <c r="H2903" i="12"/>
  <c r="I2902" i="12"/>
  <c r="H2902" i="12"/>
  <c r="I2901" i="12"/>
  <c r="H2901" i="12"/>
  <c r="I2900" i="12"/>
  <c r="H2900" i="12"/>
  <c r="I2899" i="12"/>
  <c r="H2899" i="12"/>
  <c r="I2898" i="12"/>
  <c r="H2898" i="12"/>
  <c r="I2897" i="12"/>
  <c r="H2897" i="12"/>
  <c r="I2896" i="12"/>
  <c r="H2896" i="12"/>
  <c r="I2895" i="12"/>
  <c r="H2895" i="12"/>
  <c r="I2894" i="12"/>
  <c r="H2894" i="12"/>
  <c r="I2893" i="12"/>
  <c r="H2893" i="12"/>
  <c r="I2892" i="12"/>
  <c r="H2892" i="12"/>
  <c r="I2891" i="12"/>
  <c r="H2891" i="12"/>
  <c r="I2890" i="12"/>
  <c r="H2890" i="12"/>
  <c r="I2889" i="12"/>
  <c r="H2889" i="12"/>
  <c r="I2888" i="12"/>
  <c r="H2888" i="12"/>
  <c r="I2887" i="12"/>
  <c r="H2887" i="12"/>
  <c r="I2886" i="12"/>
  <c r="H2886" i="12"/>
  <c r="I2885" i="12"/>
  <c r="H2885" i="12"/>
  <c r="I2884" i="12"/>
  <c r="H2884" i="12"/>
  <c r="I2883" i="12"/>
  <c r="H2883" i="12"/>
  <c r="I2882" i="12"/>
  <c r="H2882" i="12"/>
  <c r="I2881" i="12"/>
  <c r="H2881" i="12"/>
  <c r="I2880" i="12"/>
  <c r="H2880" i="12"/>
  <c r="I2879" i="12"/>
  <c r="H2879" i="12"/>
  <c r="I2878" i="12"/>
  <c r="H2878" i="12"/>
  <c r="I2877" i="12"/>
  <c r="H2877" i="12"/>
  <c r="I2876" i="12"/>
  <c r="H2876" i="12"/>
  <c r="I2875" i="12"/>
  <c r="H2875" i="12"/>
  <c r="I2874" i="12"/>
  <c r="H2874" i="12"/>
  <c r="I2873" i="12"/>
  <c r="H2873" i="12"/>
  <c r="I2872" i="12"/>
  <c r="H2872" i="12"/>
  <c r="I2871" i="12"/>
  <c r="H2871" i="12"/>
  <c r="I2870" i="12"/>
  <c r="H2870" i="12"/>
  <c r="I2869" i="12"/>
  <c r="H2869" i="12"/>
  <c r="I2868" i="12"/>
  <c r="H2868" i="12"/>
  <c r="I2867" i="12"/>
  <c r="H2867" i="12"/>
  <c r="I2866" i="12"/>
  <c r="H2866" i="12"/>
  <c r="I2865" i="12"/>
  <c r="H2865" i="12"/>
  <c r="I2864" i="12"/>
  <c r="H2864" i="12"/>
  <c r="I2863" i="12"/>
  <c r="H2863" i="12"/>
  <c r="I2862" i="12"/>
  <c r="H2862" i="12"/>
  <c r="I2861" i="12"/>
  <c r="H2861" i="12"/>
  <c r="I2860" i="12"/>
  <c r="H2860" i="12"/>
  <c r="I2859" i="12"/>
  <c r="H2859" i="12"/>
  <c r="I2858" i="12"/>
  <c r="H2858" i="12"/>
  <c r="I2857" i="12"/>
  <c r="H2857" i="12"/>
  <c r="I2856" i="12"/>
  <c r="H2856" i="12"/>
  <c r="I2855" i="12"/>
  <c r="H2855" i="12"/>
  <c r="I2854" i="12"/>
  <c r="H2854" i="12"/>
  <c r="I2853" i="12"/>
  <c r="H2853" i="12"/>
  <c r="I2852" i="12"/>
  <c r="H2852" i="12"/>
  <c r="I2851" i="12"/>
  <c r="H2851" i="12"/>
  <c r="I2850" i="12"/>
  <c r="H2850" i="12"/>
  <c r="I2848" i="12"/>
  <c r="H2848" i="12"/>
  <c r="I2847" i="12"/>
  <c r="H2847" i="12"/>
  <c r="I2846" i="12"/>
  <c r="H2846" i="12"/>
  <c r="I2845" i="12"/>
  <c r="H2845" i="12"/>
  <c r="I2844" i="12"/>
  <c r="H2844" i="12"/>
  <c r="I2843" i="12"/>
  <c r="H2843" i="12"/>
  <c r="I2842" i="12"/>
  <c r="H2842" i="12"/>
  <c r="I2841" i="12"/>
  <c r="H2841" i="12"/>
  <c r="I2840" i="12"/>
  <c r="H2840" i="12"/>
  <c r="I2839" i="12"/>
  <c r="H2839" i="12"/>
  <c r="I2838" i="12"/>
  <c r="H2838" i="12"/>
  <c r="I2837" i="12"/>
  <c r="H2837" i="12"/>
  <c r="I2836" i="12"/>
  <c r="H2836" i="12"/>
  <c r="I2835" i="12"/>
  <c r="H2835" i="12"/>
  <c r="I2834" i="12"/>
  <c r="H2834" i="12"/>
  <c r="I2833" i="12"/>
  <c r="H2833" i="12"/>
  <c r="I2832" i="12"/>
  <c r="H2832" i="12"/>
  <c r="I2831" i="12"/>
  <c r="H2831" i="12"/>
  <c r="I2830" i="12"/>
  <c r="H2830" i="12"/>
  <c r="I2829" i="12"/>
  <c r="H2829" i="12"/>
  <c r="I2828" i="12"/>
  <c r="H2828" i="12"/>
  <c r="I2827" i="12"/>
  <c r="H2827" i="12"/>
  <c r="I2826" i="12"/>
  <c r="H2826" i="12"/>
  <c r="I2825" i="12"/>
  <c r="H2825" i="12"/>
  <c r="I2824" i="12"/>
  <c r="H2824" i="12"/>
  <c r="I2823" i="12"/>
  <c r="H2823" i="12"/>
  <c r="I2822" i="12"/>
  <c r="H2822" i="12"/>
  <c r="I2821" i="12"/>
  <c r="H2821" i="12"/>
  <c r="I2820" i="12"/>
  <c r="H2820" i="12"/>
  <c r="I2819" i="12"/>
  <c r="H2819" i="12"/>
  <c r="I2818" i="12"/>
  <c r="H2818" i="12"/>
  <c r="I2817" i="12"/>
  <c r="H2817" i="12"/>
  <c r="I2816" i="12"/>
  <c r="H2816" i="12"/>
  <c r="I2815" i="12"/>
  <c r="H2815" i="12"/>
  <c r="I2814" i="12"/>
  <c r="H2814" i="12"/>
  <c r="I2813" i="12"/>
  <c r="H2813" i="12"/>
  <c r="I2812" i="12"/>
  <c r="H2812" i="12"/>
  <c r="I2811" i="12"/>
  <c r="H2811" i="12"/>
  <c r="I2810" i="12"/>
  <c r="H2810" i="12"/>
  <c r="I2809" i="12"/>
  <c r="H2809" i="12"/>
  <c r="I2808" i="12"/>
  <c r="H2808" i="12"/>
  <c r="I2807" i="12"/>
  <c r="H2807" i="12"/>
  <c r="I2806" i="12"/>
  <c r="H2806" i="12"/>
  <c r="I2805" i="12"/>
  <c r="H2805" i="12"/>
  <c r="I2804" i="12"/>
  <c r="H2804" i="12"/>
  <c r="I2803" i="12"/>
  <c r="H2803" i="12"/>
  <c r="I2802" i="12"/>
  <c r="H2802" i="12"/>
  <c r="I2801" i="12"/>
  <c r="H2801" i="12"/>
  <c r="I2800" i="12"/>
  <c r="H2800" i="12"/>
  <c r="I2799" i="12"/>
  <c r="H2799" i="12"/>
  <c r="I2798" i="12"/>
  <c r="H2798" i="12"/>
  <c r="I2797" i="12"/>
  <c r="H2797" i="12"/>
  <c r="I2796" i="12"/>
  <c r="H2796" i="12"/>
  <c r="I2795" i="12"/>
  <c r="H2795" i="12"/>
  <c r="I2794" i="12"/>
  <c r="H2794" i="12"/>
  <c r="I2793" i="12"/>
  <c r="H2793" i="12"/>
  <c r="I2792" i="12"/>
  <c r="H2792" i="12"/>
  <c r="I2791" i="12"/>
  <c r="H2791" i="12"/>
  <c r="I2790" i="12"/>
  <c r="H2790" i="12"/>
  <c r="I2789" i="12"/>
  <c r="H2789" i="12"/>
  <c r="I2788" i="12"/>
  <c r="H2788" i="12"/>
  <c r="I2787" i="12"/>
  <c r="H2787" i="12"/>
  <c r="I2786" i="12"/>
  <c r="H2786" i="12"/>
  <c r="I2785" i="12"/>
  <c r="H2785" i="12"/>
  <c r="I2784" i="12"/>
  <c r="H2784" i="12"/>
  <c r="I2783" i="12"/>
  <c r="H2783" i="12"/>
  <c r="I2782" i="12"/>
  <c r="H2782" i="12"/>
  <c r="I2781" i="12"/>
  <c r="H2781" i="12"/>
  <c r="I2780" i="12"/>
  <c r="H2780" i="12"/>
  <c r="I2779" i="12"/>
  <c r="H2779" i="12"/>
  <c r="I2778" i="12"/>
  <c r="H2778" i="12"/>
  <c r="I2777" i="12"/>
  <c r="H2777" i="12"/>
  <c r="I2775" i="12"/>
  <c r="H2775" i="12"/>
  <c r="I2774" i="12"/>
  <c r="H2774" i="12"/>
  <c r="I2773" i="12"/>
  <c r="H2773" i="12"/>
  <c r="I2772" i="12"/>
  <c r="H2772" i="12"/>
  <c r="I2771" i="12"/>
  <c r="H2771" i="12"/>
  <c r="I2770" i="12"/>
  <c r="H2770" i="12"/>
  <c r="I2769" i="12"/>
  <c r="H2769" i="12"/>
  <c r="I2768" i="12"/>
  <c r="H2768" i="12"/>
  <c r="I2767" i="12"/>
  <c r="H2767" i="12"/>
  <c r="I2766" i="12"/>
  <c r="H2766" i="12"/>
  <c r="I2765" i="12"/>
  <c r="H2765" i="12"/>
  <c r="I2764" i="12"/>
  <c r="H2764" i="12"/>
  <c r="I2763" i="12"/>
  <c r="H2763" i="12"/>
  <c r="I2762" i="12"/>
  <c r="H2762" i="12"/>
  <c r="I2761" i="12"/>
  <c r="H2761" i="12"/>
  <c r="I2760" i="12"/>
  <c r="H2760" i="12"/>
  <c r="I2759" i="12"/>
  <c r="H2759" i="12"/>
  <c r="I2758" i="12"/>
  <c r="H2758" i="12"/>
  <c r="I2757" i="12"/>
  <c r="H2757" i="12"/>
  <c r="I2756" i="12"/>
  <c r="H2756" i="12"/>
  <c r="I2755" i="12"/>
  <c r="H2755" i="12"/>
  <c r="I2754" i="12"/>
  <c r="H2754" i="12"/>
  <c r="I2753" i="12"/>
  <c r="H2753" i="12"/>
  <c r="I2752" i="12"/>
  <c r="H2752" i="12"/>
  <c r="I2751" i="12"/>
  <c r="H2751" i="12"/>
  <c r="I2750" i="12"/>
  <c r="H2750" i="12"/>
  <c r="I2749" i="12"/>
  <c r="H2749" i="12"/>
  <c r="I2748" i="12"/>
  <c r="H2748" i="12"/>
  <c r="I2747" i="12"/>
  <c r="H2747" i="12"/>
  <c r="I2746" i="12"/>
  <c r="H2746" i="12"/>
  <c r="I2745" i="12"/>
  <c r="H2745" i="12"/>
  <c r="I2744" i="12"/>
  <c r="H2744" i="12"/>
  <c r="I2743" i="12"/>
  <c r="H2743" i="12"/>
  <c r="I2742" i="12"/>
  <c r="H2742" i="12"/>
  <c r="I2741" i="12"/>
  <c r="H2741" i="12"/>
  <c r="I2740" i="12"/>
  <c r="H2740" i="12"/>
  <c r="I2739" i="12"/>
  <c r="H2739" i="12"/>
  <c r="I2738" i="12"/>
  <c r="H2738" i="12"/>
  <c r="I2737" i="12"/>
  <c r="H2737" i="12"/>
  <c r="I2736" i="12"/>
  <c r="H2736" i="12"/>
  <c r="I2735" i="12"/>
  <c r="H2735" i="12"/>
  <c r="I2734" i="12"/>
  <c r="H2734" i="12"/>
  <c r="I2733" i="12"/>
  <c r="H2733" i="12"/>
  <c r="I2732" i="12"/>
  <c r="H2732" i="12"/>
  <c r="I2731" i="12"/>
  <c r="H2731" i="12"/>
  <c r="I2730" i="12"/>
  <c r="H2730" i="12"/>
  <c r="I2729" i="12"/>
  <c r="H2729" i="12"/>
  <c r="I2728" i="12"/>
  <c r="H2728" i="12"/>
  <c r="I2727" i="12"/>
  <c r="H2727" i="12"/>
  <c r="I2726" i="12"/>
  <c r="H2726" i="12"/>
  <c r="I2725" i="12"/>
  <c r="H2725" i="12"/>
  <c r="I2724" i="12"/>
  <c r="H2724" i="12"/>
  <c r="I2723" i="12"/>
  <c r="H2723" i="12"/>
  <c r="I2722" i="12"/>
  <c r="H2722" i="12"/>
  <c r="I2721" i="12"/>
  <c r="H2721" i="12"/>
  <c r="I2720" i="12"/>
  <c r="H2720" i="12"/>
  <c r="I2719" i="12"/>
  <c r="H2719" i="12"/>
  <c r="I2718" i="12"/>
  <c r="H2718" i="12"/>
  <c r="I2717" i="12"/>
  <c r="H2717" i="12"/>
  <c r="I2716" i="12"/>
  <c r="H2716" i="12"/>
  <c r="I2715" i="12"/>
  <c r="H2715" i="12"/>
  <c r="I2714" i="12"/>
  <c r="H2714" i="12"/>
  <c r="I2713" i="12"/>
  <c r="H2713" i="12"/>
  <c r="I2712" i="12"/>
  <c r="H2712" i="12"/>
  <c r="I2711" i="12"/>
  <c r="H2711" i="12"/>
  <c r="I2710" i="12"/>
  <c r="H2710" i="12"/>
  <c r="I2709" i="12"/>
  <c r="H2709" i="12"/>
  <c r="I2708" i="12"/>
  <c r="H2708" i="12"/>
  <c r="I2707" i="12"/>
  <c r="H2707" i="12"/>
  <c r="I2706" i="12"/>
  <c r="H2706" i="12"/>
  <c r="I2705" i="12"/>
  <c r="H2705" i="12"/>
  <c r="I2704" i="12"/>
  <c r="H2704" i="12"/>
  <c r="I2702" i="12"/>
  <c r="H2702" i="12"/>
  <c r="I2701" i="12"/>
  <c r="H2701" i="12"/>
  <c r="I2700" i="12"/>
  <c r="H2700" i="12"/>
  <c r="I2699" i="12"/>
  <c r="H2699" i="12"/>
  <c r="I2698" i="12"/>
  <c r="H2698" i="12"/>
  <c r="I2697" i="12"/>
  <c r="H2697" i="12"/>
  <c r="I2696" i="12"/>
  <c r="H2696" i="12"/>
  <c r="I2695" i="12"/>
  <c r="H2695" i="12"/>
  <c r="I2694" i="12"/>
  <c r="H2694" i="12"/>
  <c r="I2693" i="12"/>
  <c r="H2693" i="12"/>
  <c r="I2692" i="12"/>
  <c r="H2692" i="12"/>
  <c r="I2691" i="12"/>
  <c r="H2691" i="12"/>
  <c r="I2690" i="12"/>
  <c r="H2690" i="12"/>
  <c r="I2689" i="12"/>
  <c r="H2689" i="12"/>
  <c r="I2688" i="12"/>
  <c r="H2688" i="12"/>
  <c r="I2687" i="12"/>
  <c r="H2687" i="12"/>
  <c r="I2686" i="12"/>
  <c r="H2686" i="12"/>
  <c r="I2685" i="12"/>
  <c r="H2685" i="12"/>
  <c r="I2684" i="12"/>
  <c r="H2684" i="12"/>
  <c r="I2683" i="12"/>
  <c r="H2683" i="12"/>
  <c r="I2682" i="12"/>
  <c r="H2682" i="12"/>
  <c r="I2681" i="12"/>
  <c r="H2681" i="12"/>
  <c r="I2680" i="12"/>
  <c r="H2680" i="12"/>
  <c r="I2679" i="12"/>
  <c r="H2679" i="12"/>
  <c r="I2678" i="12"/>
  <c r="H2678" i="12"/>
  <c r="I2677" i="12"/>
  <c r="H2677" i="12"/>
  <c r="I2676" i="12"/>
  <c r="H2676" i="12"/>
  <c r="I2675" i="12"/>
  <c r="H2675" i="12"/>
  <c r="I2674" i="12"/>
  <c r="H2674" i="12"/>
  <c r="I2673" i="12"/>
  <c r="H2673" i="12"/>
  <c r="I2672" i="12"/>
  <c r="H2672" i="12"/>
  <c r="I2671" i="12"/>
  <c r="H2671" i="12"/>
  <c r="I2670" i="12"/>
  <c r="H2670" i="12"/>
  <c r="I2669" i="12"/>
  <c r="H2669" i="12"/>
  <c r="I2668" i="12"/>
  <c r="H2668" i="12"/>
  <c r="I2667" i="12"/>
  <c r="H2667" i="12"/>
  <c r="I2666" i="12"/>
  <c r="H2666" i="12"/>
  <c r="I2665" i="12"/>
  <c r="H2665" i="12"/>
  <c r="I2664" i="12"/>
  <c r="H2664" i="12"/>
  <c r="I2663" i="12"/>
  <c r="H2663" i="12"/>
  <c r="I2662" i="12"/>
  <c r="H2662" i="12"/>
  <c r="I2661" i="12"/>
  <c r="H2661" i="12"/>
  <c r="I2660" i="12"/>
  <c r="H2660" i="12"/>
  <c r="I2659" i="12"/>
  <c r="H2659" i="12"/>
  <c r="I2658" i="12"/>
  <c r="H2658" i="12"/>
  <c r="I2657" i="12"/>
  <c r="H2657" i="12"/>
  <c r="I2656" i="12"/>
  <c r="H2656" i="12"/>
  <c r="I2655" i="12"/>
  <c r="H2655" i="12"/>
  <c r="I2654" i="12"/>
  <c r="H2654" i="12"/>
  <c r="I2653" i="12"/>
  <c r="H2653" i="12"/>
  <c r="I2652" i="12"/>
  <c r="H2652" i="12"/>
  <c r="I2651" i="12"/>
  <c r="H2651" i="12"/>
  <c r="I2650" i="12"/>
  <c r="H2650" i="12"/>
  <c r="I2649" i="12"/>
  <c r="H2649" i="12"/>
  <c r="I2648" i="12"/>
  <c r="H2648" i="12"/>
  <c r="I2647" i="12"/>
  <c r="H2647" i="12"/>
  <c r="I2646" i="12"/>
  <c r="H2646" i="12"/>
  <c r="I2645" i="12"/>
  <c r="H2645" i="12"/>
  <c r="I2644" i="12"/>
  <c r="H2644" i="12"/>
  <c r="I2643" i="12"/>
  <c r="H2643" i="12"/>
  <c r="I2642" i="12"/>
  <c r="H2642" i="12"/>
  <c r="I2641" i="12"/>
  <c r="H2641" i="12"/>
  <c r="I2640" i="12"/>
  <c r="H2640" i="12"/>
  <c r="I2639" i="12"/>
  <c r="H2639" i="12"/>
  <c r="I2638" i="12"/>
  <c r="H2638" i="12"/>
  <c r="I2637" i="12"/>
  <c r="H2637" i="12"/>
  <c r="I2636" i="12"/>
  <c r="H2636" i="12"/>
  <c r="I2635" i="12"/>
  <c r="H2635" i="12"/>
  <c r="I2634" i="12"/>
  <c r="H2634" i="12"/>
  <c r="I2633" i="12"/>
  <c r="H2633" i="12"/>
  <c r="I2632" i="12"/>
  <c r="H2632" i="12"/>
  <c r="I2631" i="12"/>
  <c r="H2631" i="12"/>
  <c r="I2629" i="12"/>
  <c r="H2629" i="12"/>
  <c r="I2628" i="12"/>
  <c r="H2628" i="12"/>
  <c r="I2627" i="12"/>
  <c r="H2627" i="12"/>
  <c r="I2626" i="12"/>
  <c r="H2626" i="12"/>
  <c r="I2625" i="12"/>
  <c r="H2625" i="12"/>
  <c r="I2624" i="12"/>
  <c r="H2624" i="12"/>
  <c r="I2623" i="12"/>
  <c r="H2623" i="12"/>
  <c r="I2622" i="12"/>
  <c r="H2622" i="12"/>
  <c r="I2621" i="12"/>
  <c r="H2621" i="12"/>
  <c r="I2620" i="12"/>
  <c r="H2620" i="12"/>
  <c r="I2619" i="12"/>
  <c r="H2619" i="12"/>
  <c r="I2618" i="12"/>
  <c r="H2618" i="12"/>
  <c r="I2617" i="12"/>
  <c r="H2617" i="12"/>
  <c r="I2616" i="12"/>
  <c r="H2616" i="12"/>
  <c r="I2615" i="12"/>
  <c r="H2615" i="12"/>
  <c r="I2614" i="12"/>
  <c r="H2614" i="12"/>
  <c r="I2613" i="12"/>
  <c r="H2613" i="12"/>
  <c r="I2612" i="12"/>
  <c r="H2612" i="12"/>
  <c r="I2611" i="12"/>
  <c r="H2611" i="12"/>
  <c r="I2610" i="12"/>
  <c r="H2610" i="12"/>
  <c r="I2609" i="12"/>
  <c r="H2609" i="12"/>
  <c r="I2608" i="12"/>
  <c r="H2608" i="12"/>
  <c r="I2607" i="12"/>
  <c r="H2607" i="12"/>
  <c r="I2606" i="12"/>
  <c r="H2606" i="12"/>
  <c r="I2605" i="12"/>
  <c r="H2605" i="12"/>
  <c r="I2604" i="12"/>
  <c r="H2604" i="12"/>
  <c r="I2603" i="12"/>
  <c r="H2603" i="12"/>
  <c r="I2602" i="12"/>
  <c r="H2602" i="12"/>
  <c r="I2601" i="12"/>
  <c r="H2601" i="12"/>
  <c r="I2600" i="12"/>
  <c r="H2600" i="12"/>
  <c r="I2599" i="12"/>
  <c r="H2599" i="12"/>
  <c r="I2598" i="12"/>
  <c r="H2598" i="12"/>
  <c r="I2597" i="12"/>
  <c r="H2597" i="12"/>
  <c r="I2596" i="12"/>
  <c r="H2596" i="12"/>
  <c r="I2595" i="12"/>
  <c r="H2595" i="12"/>
  <c r="I2594" i="12"/>
  <c r="H2594" i="12"/>
  <c r="I2593" i="12"/>
  <c r="H2593" i="12"/>
  <c r="I2592" i="12"/>
  <c r="H2592" i="12"/>
  <c r="I2591" i="12"/>
  <c r="H2591" i="12"/>
  <c r="I2590" i="12"/>
  <c r="H2590" i="12"/>
  <c r="I2589" i="12"/>
  <c r="H2589" i="12"/>
  <c r="I2588" i="12"/>
  <c r="H2588" i="12"/>
  <c r="I2587" i="12"/>
  <c r="H2587" i="12"/>
  <c r="I2586" i="12"/>
  <c r="H2586" i="12"/>
  <c r="I2585" i="12"/>
  <c r="H2585" i="12"/>
  <c r="I2584" i="12"/>
  <c r="H2584" i="12"/>
  <c r="I2583" i="12"/>
  <c r="H2583" i="12"/>
  <c r="I2582" i="12"/>
  <c r="H2582" i="12"/>
  <c r="I2581" i="12"/>
  <c r="H2581" i="12"/>
  <c r="I2580" i="12"/>
  <c r="H2580" i="12"/>
  <c r="I2579" i="12"/>
  <c r="H2579" i="12"/>
  <c r="I2578" i="12"/>
  <c r="H2578" i="12"/>
  <c r="I2577" i="12"/>
  <c r="H2577" i="12"/>
  <c r="I2576" i="12"/>
  <c r="H2576" i="12"/>
  <c r="I2575" i="12"/>
  <c r="H2575" i="12"/>
  <c r="I2574" i="12"/>
  <c r="H2574" i="12"/>
  <c r="I2573" i="12"/>
  <c r="H2573" i="12"/>
  <c r="I2572" i="12"/>
  <c r="H2572" i="12"/>
  <c r="I2571" i="12"/>
  <c r="H2571" i="12"/>
  <c r="I2570" i="12"/>
  <c r="H2570" i="12"/>
  <c r="I2569" i="12"/>
  <c r="H2569" i="12"/>
  <c r="I2568" i="12"/>
  <c r="H2568" i="12"/>
  <c r="I2567" i="12"/>
  <c r="H2567" i="12"/>
  <c r="I2566" i="12"/>
  <c r="H2566" i="12"/>
  <c r="I2565" i="12"/>
  <c r="H2565" i="12"/>
  <c r="I2564" i="12"/>
  <c r="H2564" i="12"/>
  <c r="I2563" i="12"/>
  <c r="H2563" i="12"/>
  <c r="I2562" i="12"/>
  <c r="H2562" i="12"/>
  <c r="I2561" i="12"/>
  <c r="H2561" i="12"/>
  <c r="I2560" i="12"/>
  <c r="H2560" i="12"/>
  <c r="I2559" i="12"/>
  <c r="H2559" i="12"/>
  <c r="H2558" i="12"/>
  <c r="O2998" i="12"/>
  <c r="O2925" i="12"/>
  <c r="O2852" i="12"/>
  <c r="O2779" i="12"/>
  <c r="O2706" i="12"/>
  <c r="O2633" i="12"/>
  <c r="O2560" i="12"/>
  <c r="O2402" i="12"/>
  <c r="O2293" i="12"/>
  <c r="O2172" i="12"/>
  <c r="O2072" i="12"/>
  <c r="O1903" i="12"/>
  <c r="O1734" i="12"/>
  <c r="O1565" i="12"/>
  <c r="O1396" i="12"/>
  <c r="O1169" i="12"/>
  <c r="O973" i="12"/>
  <c r="O816" i="12"/>
  <c r="O703" i="12"/>
  <c r="O628" i="12"/>
  <c r="O553" i="12"/>
  <c r="O462" i="12"/>
  <c r="O377" i="12"/>
  <c r="O279" i="12"/>
  <c r="O182" i="12"/>
  <c r="O107" i="12"/>
  <c r="O32" i="12"/>
  <c r="O2487" i="12"/>
  <c r="H2556" i="12"/>
  <c r="H2555" i="12"/>
  <c r="H2554" i="12"/>
  <c r="H2553" i="12"/>
  <c r="H2552" i="12"/>
  <c r="H2551" i="12"/>
  <c r="H2550" i="12"/>
  <c r="H2549" i="12"/>
  <c r="H2548" i="12"/>
  <c r="H2547" i="12"/>
  <c r="H2546" i="12"/>
  <c r="H2545" i="12"/>
  <c r="H2544" i="12"/>
  <c r="H2543" i="12"/>
  <c r="H2542" i="12"/>
  <c r="H2541" i="12"/>
  <c r="H2540" i="12"/>
  <c r="H2539" i="12"/>
  <c r="H2538" i="12"/>
  <c r="H2537" i="12"/>
  <c r="H2536" i="12"/>
  <c r="H2535" i="12"/>
  <c r="H2534" i="12"/>
  <c r="H2533" i="12"/>
  <c r="H2532" i="12"/>
  <c r="H2531" i="12"/>
  <c r="H2530" i="12"/>
  <c r="H2529" i="12"/>
  <c r="H2528" i="12"/>
  <c r="H2527" i="12"/>
  <c r="H2526" i="12"/>
  <c r="H2525" i="12"/>
  <c r="H2524" i="12"/>
  <c r="H2523" i="12"/>
  <c r="H2522" i="12"/>
  <c r="H2521" i="12"/>
  <c r="H2520" i="12"/>
  <c r="H2519" i="12"/>
  <c r="H2518" i="12"/>
  <c r="H2517" i="12"/>
  <c r="H2516" i="12"/>
  <c r="H2515" i="12"/>
  <c r="H2514" i="12"/>
  <c r="H2513" i="12"/>
  <c r="H2512" i="12"/>
  <c r="H2511" i="12"/>
  <c r="H2510" i="12"/>
  <c r="H2509" i="12"/>
  <c r="H2508" i="12"/>
  <c r="H2507" i="12"/>
  <c r="H2506" i="12"/>
  <c r="H2505" i="12"/>
  <c r="H2504" i="12"/>
  <c r="H2503" i="12"/>
  <c r="H2502" i="12"/>
  <c r="H2501" i="12"/>
  <c r="H2500" i="12"/>
  <c r="H2499" i="12"/>
  <c r="H2498" i="12"/>
  <c r="H2497" i="12"/>
  <c r="H2496" i="12"/>
  <c r="H2495" i="12"/>
  <c r="H2494" i="12"/>
  <c r="H2493" i="12"/>
  <c r="H2492" i="12"/>
  <c r="H2491" i="12"/>
  <c r="H2490" i="12"/>
  <c r="H2489" i="12"/>
  <c r="H2488" i="12"/>
  <c r="H2487" i="12"/>
  <c r="H2486" i="12"/>
  <c r="H2485" i="12"/>
  <c r="H2484" i="12"/>
  <c r="H2483" i="12"/>
  <c r="H2482" i="12"/>
  <c r="H2481" i="12"/>
  <c r="H2480" i="12"/>
  <c r="H2479" i="12"/>
  <c r="H2478" i="12"/>
  <c r="H2477" i="12"/>
  <c r="H2476" i="12"/>
  <c r="H2475" i="12"/>
  <c r="H2474" i="12"/>
  <c r="H2473" i="12"/>
  <c r="H2471" i="12"/>
  <c r="H2470" i="12"/>
  <c r="H2469" i="12"/>
  <c r="H2468" i="12"/>
  <c r="H2467" i="12"/>
  <c r="H2466" i="12"/>
  <c r="H2465" i="12"/>
  <c r="H2464" i="12"/>
  <c r="H2463" i="12"/>
  <c r="H2462" i="12"/>
  <c r="H2461" i="12"/>
  <c r="H2460" i="12"/>
  <c r="H2459" i="12"/>
  <c r="H2458" i="12"/>
  <c r="H2457" i="12"/>
  <c r="H2456" i="12"/>
  <c r="H2455" i="12"/>
  <c r="H2454" i="12"/>
  <c r="H2453" i="12"/>
  <c r="H2452" i="12"/>
  <c r="H2451" i="12"/>
  <c r="H2450" i="12"/>
  <c r="H2449" i="12"/>
  <c r="H2448" i="12"/>
  <c r="H2447" i="12"/>
  <c r="H2446" i="12"/>
  <c r="H2445" i="12"/>
  <c r="H2444" i="12"/>
  <c r="H2443" i="12"/>
  <c r="H2442" i="12"/>
  <c r="H2441" i="12"/>
  <c r="H2440" i="12"/>
  <c r="H2439" i="12"/>
  <c r="H2438" i="12"/>
  <c r="H2437" i="12"/>
  <c r="H2436" i="12"/>
  <c r="H2435" i="12"/>
  <c r="H2434" i="12"/>
  <c r="H2433" i="12"/>
  <c r="H2432" i="12"/>
  <c r="H2431" i="12"/>
  <c r="H2430" i="12"/>
  <c r="H2429" i="12"/>
  <c r="H2428" i="12"/>
  <c r="H2427" i="12"/>
  <c r="H2426" i="12"/>
  <c r="H2425" i="12"/>
  <c r="H2424" i="12"/>
  <c r="H2423" i="12"/>
  <c r="H2422" i="12"/>
  <c r="H2421" i="12"/>
  <c r="H2420" i="12"/>
  <c r="H2419" i="12"/>
  <c r="H2418" i="12"/>
  <c r="H2417" i="12"/>
  <c r="H2416" i="12"/>
  <c r="H2415" i="12"/>
  <c r="H2414" i="12"/>
  <c r="H2413" i="12"/>
  <c r="H2412" i="12"/>
  <c r="H2411" i="12"/>
  <c r="H2410" i="12"/>
  <c r="H2409" i="12"/>
  <c r="H2408" i="12"/>
  <c r="H2407" i="12"/>
  <c r="H2406" i="12"/>
  <c r="H2405" i="12"/>
  <c r="H2404" i="12"/>
  <c r="H2403" i="12"/>
  <c r="H2402" i="12"/>
  <c r="H2401" i="12"/>
  <c r="H2400" i="12"/>
  <c r="H2399" i="12"/>
  <c r="H2398" i="12"/>
  <c r="H2397" i="12"/>
  <c r="H2396" i="12"/>
  <c r="H2395" i="12"/>
  <c r="H2394" i="12"/>
  <c r="H2393" i="12"/>
  <c r="H2392" i="12"/>
  <c r="H2391" i="12"/>
  <c r="H2390" i="12"/>
  <c r="H2389" i="12"/>
  <c r="H2388" i="12"/>
  <c r="D69" i="14"/>
  <c r="D68" i="14"/>
  <c r="D67" i="14"/>
  <c r="D66" i="14"/>
  <c r="D65" i="14"/>
  <c r="D64" i="14"/>
  <c r="D63" i="14"/>
  <c r="D62" i="14"/>
  <c r="D61" i="14"/>
  <c r="D60" i="14"/>
  <c r="D59" i="14"/>
  <c r="D58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7" i="14"/>
  <c r="D16" i="14"/>
  <c r="D15" i="14"/>
  <c r="D14" i="14"/>
  <c r="D13" i="14"/>
  <c r="D12" i="14"/>
  <c r="D11" i="14"/>
  <c r="D10" i="14"/>
  <c r="D9" i="14"/>
  <c r="D8" i="14"/>
  <c r="D7" i="14"/>
  <c r="D6" i="14"/>
  <c r="H44" i="8"/>
  <c r="H43" i="8"/>
  <c r="H42" i="8"/>
  <c r="H41" i="8"/>
  <c r="H40" i="8"/>
  <c r="H39" i="8"/>
  <c r="H38" i="8"/>
  <c r="K2143" i="12"/>
  <c r="K2142" i="12"/>
  <c r="K2141" i="12"/>
  <c r="K2140" i="12"/>
  <c r="K2139" i="12"/>
  <c r="K2138" i="12"/>
  <c r="K2137" i="12"/>
  <c r="K2136" i="12"/>
  <c r="K2135" i="12"/>
  <c r="K2134" i="12"/>
  <c r="K2133" i="12"/>
  <c r="K2132" i="12"/>
  <c r="K2131" i="12"/>
  <c r="K2130" i="12"/>
  <c r="K2129" i="12"/>
  <c r="K2128" i="12"/>
  <c r="K2127" i="12"/>
  <c r="K2126" i="12"/>
  <c r="K2125" i="12"/>
  <c r="K2124" i="12"/>
  <c r="K2123" i="12"/>
  <c r="K2122" i="12"/>
  <c r="K2121" i="12"/>
  <c r="K2120" i="12"/>
  <c r="K2119" i="12"/>
  <c r="K2118" i="12"/>
  <c r="K2117" i="12"/>
  <c r="K2116" i="12"/>
  <c r="K2115" i="12"/>
  <c r="K2114" i="12"/>
  <c r="K2113" i="12"/>
  <c r="K2112" i="12"/>
  <c r="K2111" i="12"/>
  <c r="K2110" i="12"/>
  <c r="K2109" i="12"/>
  <c r="K2108" i="12"/>
  <c r="K2107" i="12"/>
  <c r="K2106" i="12"/>
  <c r="K2105" i="12"/>
  <c r="K2104" i="12"/>
  <c r="K2103" i="12"/>
  <c r="K2102" i="12"/>
  <c r="K2101" i="12"/>
  <c r="K2100" i="12"/>
  <c r="K2099" i="12"/>
  <c r="K2098" i="12"/>
  <c r="K2097" i="12"/>
  <c r="K2096" i="12"/>
  <c r="K2095" i="12"/>
  <c r="K2094" i="12"/>
  <c r="K2093" i="12"/>
  <c r="K2092" i="12"/>
  <c r="K2091" i="12"/>
  <c r="K2090" i="12"/>
  <c r="K2089" i="12"/>
  <c r="K2088" i="12"/>
  <c r="K2087" i="12"/>
  <c r="K2086" i="12"/>
  <c r="K2085" i="12"/>
  <c r="K2084" i="12"/>
  <c r="K2083" i="12"/>
  <c r="K2082" i="12"/>
  <c r="K2081" i="12"/>
  <c r="K2080" i="12"/>
  <c r="K2079" i="12"/>
  <c r="K2078" i="12"/>
  <c r="K2077" i="12"/>
  <c r="K2076" i="12"/>
  <c r="K2075" i="12"/>
  <c r="K2074" i="12"/>
  <c r="K2073" i="12"/>
  <c r="K2072" i="12"/>
  <c r="K2071" i="12"/>
  <c r="K2070" i="12"/>
  <c r="K2069" i="12"/>
  <c r="K2068" i="12"/>
  <c r="K2067" i="12"/>
  <c r="K2066" i="12"/>
  <c r="K2065" i="12"/>
  <c r="K2064" i="12"/>
  <c r="K2063" i="12"/>
  <c r="K2062" i="12"/>
  <c r="K2061" i="12"/>
  <c r="K2060" i="12"/>
  <c r="K2059" i="12"/>
  <c r="K2058" i="12"/>
  <c r="K2057" i="12"/>
  <c r="K2056" i="12"/>
  <c r="K2055" i="12"/>
  <c r="K2054" i="12"/>
  <c r="K2053" i="12"/>
  <c r="K2052" i="12"/>
  <c r="K2051" i="12"/>
  <c r="K2050" i="12"/>
  <c r="K2049" i="12"/>
  <c r="K2048" i="12"/>
  <c r="K2047" i="12"/>
  <c r="K2046" i="12"/>
  <c r="K2045" i="12"/>
  <c r="K2044" i="12"/>
  <c r="K2043" i="12"/>
  <c r="K2042" i="12"/>
  <c r="K2041" i="12"/>
  <c r="K2040" i="12"/>
  <c r="K2039" i="12"/>
  <c r="K2038" i="12"/>
  <c r="K2037" i="12"/>
  <c r="K2036" i="12"/>
  <c r="K2035" i="12"/>
  <c r="K2034" i="12"/>
  <c r="K2033" i="12"/>
  <c r="K2032" i="12"/>
  <c r="K2031" i="12"/>
  <c r="K2030" i="12"/>
  <c r="K2029" i="12"/>
  <c r="K2028" i="12"/>
  <c r="K2027" i="12"/>
  <c r="K2026" i="12"/>
  <c r="K2025" i="12"/>
  <c r="K2024" i="12"/>
  <c r="K2023" i="12"/>
  <c r="K2022" i="12"/>
  <c r="K2021" i="12"/>
  <c r="K2020" i="12"/>
  <c r="K2019" i="12"/>
  <c r="K2018" i="12"/>
  <c r="K2017" i="12"/>
  <c r="K2016" i="12"/>
  <c r="K2015" i="12"/>
  <c r="K2014" i="12"/>
  <c r="K2013" i="12"/>
  <c r="K2012" i="12"/>
  <c r="K2011" i="12"/>
  <c r="K2010" i="12"/>
  <c r="K2009" i="12"/>
  <c r="K2008" i="12"/>
  <c r="K2007" i="12"/>
  <c r="K2006" i="12"/>
  <c r="K2005" i="12"/>
  <c r="K2004" i="12"/>
  <c r="K2003" i="12"/>
  <c r="K2002" i="12"/>
  <c r="K2001" i="12"/>
  <c r="K2000" i="12"/>
  <c r="K1999" i="12"/>
  <c r="K1998" i="12"/>
  <c r="K1997" i="12"/>
  <c r="K1996" i="12"/>
  <c r="K1995" i="12"/>
  <c r="K1994" i="12"/>
  <c r="K1993" i="12"/>
  <c r="K1992" i="12"/>
  <c r="K1991" i="12"/>
  <c r="K1990" i="12"/>
  <c r="K1989" i="12"/>
  <c r="K1988" i="12"/>
  <c r="K1987" i="12"/>
  <c r="K1986" i="12"/>
  <c r="K1985" i="12"/>
  <c r="K1984" i="12"/>
  <c r="K1983" i="12"/>
  <c r="K1982" i="12"/>
  <c r="K1981" i="12"/>
  <c r="K1980" i="12"/>
  <c r="K1979" i="12"/>
  <c r="K1978" i="12"/>
  <c r="K1977" i="12"/>
  <c r="K1976" i="12"/>
  <c r="K1975" i="12"/>
  <c r="K1974" i="12"/>
  <c r="K1972" i="12"/>
  <c r="K1971" i="12"/>
  <c r="K1970" i="12"/>
  <c r="K1969" i="12"/>
  <c r="K1968" i="12"/>
  <c r="K1967" i="12"/>
  <c r="K1966" i="12"/>
  <c r="K1965" i="12"/>
  <c r="K1964" i="12"/>
  <c r="K1963" i="12"/>
  <c r="K1962" i="12"/>
  <c r="K1961" i="12"/>
  <c r="K1960" i="12"/>
  <c r="K1959" i="12"/>
  <c r="K1958" i="12"/>
  <c r="K1957" i="12"/>
  <c r="K1956" i="12"/>
  <c r="K1955" i="12"/>
  <c r="K1954" i="12"/>
  <c r="K1953" i="12"/>
  <c r="K1952" i="12"/>
  <c r="K1951" i="12"/>
  <c r="K1950" i="12"/>
  <c r="K1949" i="12"/>
  <c r="K1948" i="12"/>
  <c r="K1947" i="12"/>
  <c r="K1946" i="12"/>
  <c r="K1945" i="12"/>
  <c r="K1944" i="12"/>
  <c r="K1943" i="12"/>
  <c r="K1942" i="12"/>
  <c r="K1941" i="12"/>
  <c r="K1940" i="12"/>
  <c r="K1939" i="12"/>
  <c r="K1938" i="12"/>
  <c r="K1937" i="12"/>
  <c r="K1936" i="12"/>
  <c r="K1935" i="12"/>
  <c r="K1934" i="12"/>
  <c r="K1933" i="12"/>
  <c r="K1932" i="12"/>
  <c r="K1931" i="12"/>
  <c r="K1930" i="12"/>
  <c r="K1929" i="12"/>
  <c r="K1928" i="12"/>
  <c r="K1927" i="12"/>
  <c r="K1926" i="12"/>
  <c r="K1925" i="12"/>
  <c r="K1924" i="12"/>
  <c r="K1923" i="12"/>
  <c r="K1922" i="12"/>
  <c r="K1921" i="12"/>
  <c r="K1920" i="12"/>
  <c r="K1919" i="12"/>
  <c r="K1918" i="12"/>
  <c r="K1917" i="12"/>
  <c r="K1916" i="12"/>
  <c r="K1915" i="12"/>
  <c r="K1914" i="12"/>
  <c r="K1913" i="12"/>
  <c r="K1912" i="12"/>
  <c r="K1911" i="12"/>
  <c r="K1910" i="12"/>
  <c r="K1909" i="12"/>
  <c r="K1908" i="12"/>
  <c r="K1907" i="12"/>
  <c r="K1906" i="12"/>
  <c r="K1905" i="12"/>
  <c r="K1904" i="12"/>
  <c r="K1903" i="12"/>
  <c r="K1902" i="12"/>
  <c r="K1901" i="12"/>
  <c r="K1900" i="12"/>
  <c r="K1899" i="12"/>
  <c r="K1898" i="12"/>
  <c r="K1897" i="12"/>
  <c r="K1896" i="12"/>
  <c r="K1895" i="12"/>
  <c r="K1894" i="12"/>
  <c r="K1893" i="12"/>
  <c r="K1892" i="12"/>
  <c r="K1891" i="12"/>
  <c r="K1890" i="12"/>
  <c r="K1889" i="12"/>
  <c r="K1888" i="12"/>
  <c r="K1887" i="12"/>
  <c r="K1886" i="12"/>
  <c r="K1885" i="12"/>
  <c r="K1884" i="12"/>
  <c r="K1883" i="12"/>
  <c r="K1882" i="12"/>
  <c r="K1881" i="12"/>
  <c r="K1880" i="12"/>
  <c r="K1879" i="12"/>
  <c r="K1878" i="12"/>
  <c r="K1877" i="12"/>
  <c r="K1876" i="12"/>
  <c r="K1875" i="12"/>
  <c r="K1874" i="12"/>
  <c r="K1873" i="12"/>
  <c r="K1872" i="12"/>
  <c r="K1871" i="12"/>
  <c r="K1870" i="12"/>
  <c r="K1869" i="12"/>
  <c r="K1868" i="12"/>
  <c r="K1867" i="12"/>
  <c r="K1866" i="12"/>
  <c r="K1865" i="12"/>
  <c r="K1864" i="12"/>
  <c r="K1863" i="12"/>
  <c r="K1862" i="12"/>
  <c r="K1861" i="12"/>
  <c r="K1860" i="12"/>
  <c r="K1859" i="12"/>
  <c r="K1858" i="12"/>
  <c r="K1857" i="12"/>
  <c r="K1856" i="12"/>
  <c r="K1855" i="12"/>
  <c r="K1854" i="12"/>
  <c r="K1853" i="12"/>
  <c r="K1852" i="12"/>
  <c r="K1851" i="12"/>
  <c r="K1850" i="12"/>
  <c r="K1849" i="12"/>
  <c r="K1848" i="12"/>
  <c r="K1847" i="12"/>
  <c r="K1846" i="12"/>
  <c r="K1845" i="12"/>
  <c r="K1844" i="12"/>
  <c r="K1843" i="12"/>
  <c r="K1842" i="12"/>
  <c r="K1841" i="12"/>
  <c r="K1840" i="12"/>
  <c r="K1839" i="12"/>
  <c r="K1838" i="12"/>
  <c r="K1837" i="12"/>
  <c r="K1836" i="12"/>
  <c r="K1835" i="12"/>
  <c r="K1834" i="12"/>
  <c r="K1833" i="12"/>
  <c r="K1832" i="12"/>
  <c r="K1831" i="12"/>
  <c r="K1830" i="12"/>
  <c r="K1829" i="12"/>
  <c r="K1828" i="12"/>
  <c r="K1827" i="12"/>
  <c r="K1826" i="12"/>
  <c r="K1825" i="12"/>
  <c r="K1824" i="12"/>
  <c r="K1823" i="12"/>
  <c r="K1822" i="12"/>
  <c r="K1821" i="12"/>
  <c r="K1820" i="12"/>
  <c r="K1819" i="12"/>
  <c r="K1818" i="12"/>
  <c r="K1817" i="12"/>
  <c r="K1816" i="12"/>
  <c r="K1815" i="12"/>
  <c r="K1814" i="12"/>
  <c r="K1813" i="12"/>
  <c r="K1812" i="12"/>
  <c r="K1811" i="12"/>
  <c r="K1810" i="12"/>
  <c r="K1809" i="12"/>
  <c r="K1808" i="12"/>
  <c r="K1807" i="12"/>
  <c r="K1806" i="12"/>
  <c r="K1805" i="12"/>
  <c r="K1803" i="12"/>
  <c r="K1802" i="12"/>
  <c r="K1801" i="12"/>
  <c r="K1800" i="12"/>
  <c r="K1799" i="12"/>
  <c r="K1798" i="12"/>
  <c r="K1797" i="12"/>
  <c r="K1796" i="12"/>
  <c r="K1795" i="12"/>
  <c r="K1794" i="12"/>
  <c r="K1793" i="12"/>
  <c r="K1792" i="12"/>
  <c r="K1791" i="12"/>
  <c r="K1790" i="12"/>
  <c r="K1789" i="12"/>
  <c r="K1788" i="12"/>
  <c r="K1787" i="12"/>
  <c r="K1786" i="12"/>
  <c r="K1785" i="12"/>
  <c r="K1784" i="12"/>
  <c r="K1783" i="12"/>
  <c r="K1782" i="12"/>
  <c r="K1781" i="12"/>
  <c r="K1780" i="12"/>
  <c r="K1779" i="12"/>
  <c r="K1778" i="12"/>
  <c r="K1777" i="12"/>
  <c r="K1776" i="12"/>
  <c r="K1775" i="12"/>
  <c r="K1774" i="12"/>
  <c r="K1773" i="12"/>
  <c r="K1772" i="12"/>
  <c r="K1771" i="12"/>
  <c r="K1770" i="12"/>
  <c r="K1769" i="12"/>
  <c r="K1768" i="12"/>
  <c r="K1767" i="12"/>
  <c r="K1766" i="12"/>
  <c r="K1765" i="12"/>
  <c r="K1764" i="12"/>
  <c r="K1763" i="12"/>
  <c r="K1762" i="12"/>
  <c r="K1761" i="12"/>
  <c r="K1760" i="12"/>
  <c r="K1759" i="12"/>
  <c r="K1758" i="12"/>
  <c r="K1757" i="12"/>
  <c r="K1756" i="12"/>
  <c r="K1755" i="12"/>
  <c r="K1754" i="12"/>
  <c r="K1753" i="12"/>
  <c r="K1752" i="12"/>
  <c r="K1751" i="12"/>
  <c r="K1750" i="12"/>
  <c r="K1749" i="12"/>
  <c r="K1748" i="12"/>
  <c r="K1747" i="12"/>
  <c r="K1746" i="12"/>
  <c r="K1745" i="12"/>
  <c r="K1744" i="12"/>
  <c r="K1743" i="12"/>
  <c r="K1742" i="12"/>
  <c r="K1741" i="12"/>
  <c r="K1740" i="12"/>
  <c r="K1739" i="12"/>
  <c r="K1738" i="12"/>
  <c r="K1737" i="12"/>
  <c r="K1736" i="12"/>
  <c r="K1735" i="12"/>
  <c r="K1734" i="12"/>
  <c r="K1733" i="12"/>
  <c r="K1732" i="12"/>
  <c r="K1731" i="12"/>
  <c r="K1730" i="12"/>
  <c r="K1729" i="12"/>
  <c r="K1728" i="12"/>
  <c r="K1727" i="12"/>
  <c r="K1726" i="12"/>
  <c r="K1725" i="12"/>
  <c r="K1724" i="12"/>
  <c r="K1723" i="12"/>
  <c r="K1722" i="12"/>
  <c r="K1721" i="12"/>
  <c r="K1720" i="12"/>
  <c r="K1719" i="12"/>
  <c r="K1718" i="12"/>
  <c r="K1717" i="12"/>
  <c r="K1716" i="12"/>
  <c r="K1715" i="12"/>
  <c r="K1714" i="12"/>
  <c r="K1713" i="12"/>
  <c r="K1712" i="12"/>
  <c r="K1711" i="12"/>
  <c r="K1710" i="12"/>
  <c r="K1709" i="12"/>
  <c r="K1708" i="12"/>
  <c r="K1707" i="12"/>
  <c r="K1706" i="12"/>
  <c r="K1705" i="12"/>
  <c r="K1704" i="12"/>
  <c r="K1703" i="12"/>
  <c r="K1702" i="12"/>
  <c r="K1701" i="12"/>
  <c r="K1700" i="12"/>
  <c r="K1699" i="12"/>
  <c r="K1698" i="12"/>
  <c r="K1697" i="12"/>
  <c r="K1696" i="12"/>
  <c r="K1695" i="12"/>
  <c r="K1694" i="12"/>
  <c r="K1693" i="12"/>
  <c r="K1692" i="12"/>
  <c r="K1691" i="12"/>
  <c r="K1690" i="12"/>
  <c r="K1689" i="12"/>
  <c r="K1688" i="12"/>
  <c r="K1687" i="12"/>
  <c r="K1686" i="12"/>
  <c r="K1685" i="12"/>
  <c r="K1684" i="12"/>
  <c r="K1683" i="12"/>
  <c r="K1682" i="12"/>
  <c r="K1681" i="12"/>
  <c r="K1680" i="12"/>
  <c r="K1679" i="12"/>
  <c r="K1678" i="12"/>
  <c r="K1677" i="12"/>
  <c r="K1676" i="12"/>
  <c r="K1675" i="12"/>
  <c r="K1674" i="12"/>
  <c r="K1673" i="12"/>
  <c r="K1672" i="12"/>
  <c r="K1671" i="12"/>
  <c r="K1670" i="12"/>
  <c r="K1669" i="12"/>
  <c r="K1668" i="12"/>
  <c r="K1667" i="12"/>
  <c r="K1666" i="12"/>
  <c r="K1665" i="12"/>
  <c r="K1664" i="12"/>
  <c r="K1663" i="12"/>
  <c r="K1662" i="12"/>
  <c r="K1661" i="12"/>
  <c r="K1660" i="12"/>
  <c r="K1659" i="12"/>
  <c r="K1658" i="12"/>
  <c r="K1657" i="12"/>
  <c r="K1656" i="12"/>
  <c r="K1655" i="12"/>
  <c r="K1654" i="12"/>
  <c r="K1653" i="12"/>
  <c r="K1652" i="12"/>
  <c r="K1651" i="12"/>
  <c r="K1650" i="12"/>
  <c r="K1649" i="12"/>
  <c r="K1648" i="12"/>
  <c r="K1647" i="12"/>
  <c r="K1646" i="12"/>
  <c r="K1645" i="12"/>
  <c r="K1644" i="12"/>
  <c r="K1643" i="12"/>
  <c r="K1642" i="12"/>
  <c r="K1641" i="12"/>
  <c r="K1640" i="12"/>
  <c r="K1639" i="12"/>
  <c r="K1638" i="12"/>
  <c r="K1637" i="12"/>
  <c r="K1636" i="12"/>
  <c r="K1634" i="12"/>
  <c r="K1633" i="12"/>
  <c r="K1632" i="12"/>
  <c r="K1631" i="12"/>
  <c r="K1630" i="12"/>
  <c r="K1629" i="12"/>
  <c r="K1628" i="12"/>
  <c r="K1627" i="12"/>
  <c r="K1626" i="12"/>
  <c r="K1625" i="12"/>
  <c r="K1624" i="12"/>
  <c r="K1623" i="12"/>
  <c r="K1622" i="12"/>
  <c r="K1621" i="12"/>
  <c r="K1620" i="12"/>
  <c r="K1619" i="12"/>
  <c r="K1618" i="12"/>
  <c r="K1617" i="12"/>
  <c r="K1616" i="12"/>
  <c r="K1615" i="12"/>
  <c r="K1614" i="12"/>
  <c r="K1613" i="12"/>
  <c r="K1612" i="12"/>
  <c r="K1611" i="12"/>
  <c r="K1610" i="12"/>
  <c r="K1609" i="12"/>
  <c r="K1608" i="12"/>
  <c r="K1607" i="12"/>
  <c r="K1606" i="12"/>
  <c r="K1605" i="12"/>
  <c r="K1604" i="12"/>
  <c r="K1603" i="12"/>
  <c r="K1602" i="12"/>
  <c r="K1601" i="12"/>
  <c r="K1600" i="12"/>
  <c r="K1599" i="12"/>
  <c r="K1598" i="12"/>
  <c r="K1597" i="12"/>
  <c r="K1596" i="12"/>
  <c r="K1595" i="12"/>
  <c r="K1594" i="12"/>
  <c r="K1593" i="12"/>
  <c r="K1592" i="12"/>
  <c r="K1591" i="12"/>
  <c r="K1590" i="12"/>
  <c r="K1589" i="12"/>
  <c r="K1588" i="12"/>
  <c r="K1587" i="12"/>
  <c r="K1586" i="12"/>
  <c r="K1585" i="12"/>
  <c r="K1584" i="12"/>
  <c r="K1583" i="12"/>
  <c r="K1582" i="12"/>
  <c r="K1581" i="12"/>
  <c r="K1580" i="12"/>
  <c r="K1579" i="12"/>
  <c r="K1578" i="12"/>
  <c r="K1577" i="12"/>
  <c r="K1576" i="12"/>
  <c r="K1575" i="12"/>
  <c r="K1574" i="12"/>
  <c r="K1573" i="12"/>
  <c r="K1572" i="12"/>
  <c r="K1571" i="12"/>
  <c r="K1570" i="12"/>
  <c r="K1569" i="12"/>
  <c r="K1568" i="12"/>
  <c r="K1567" i="12"/>
  <c r="K1566" i="12"/>
  <c r="K1565" i="12"/>
  <c r="K1564" i="12"/>
  <c r="K1563" i="12"/>
  <c r="K1562" i="12"/>
  <c r="K1561" i="12"/>
  <c r="K1560" i="12"/>
  <c r="K1559" i="12"/>
  <c r="K1558" i="12"/>
  <c r="K1557" i="12"/>
  <c r="K1556" i="12"/>
  <c r="K1555" i="12"/>
  <c r="K1554" i="12"/>
  <c r="K1553" i="12"/>
  <c r="K1552" i="12"/>
  <c r="K1551" i="12"/>
  <c r="K1550" i="12"/>
  <c r="K1549" i="12"/>
  <c r="K1548" i="12"/>
  <c r="K1547" i="12"/>
  <c r="K1546" i="12"/>
  <c r="K1545" i="12"/>
  <c r="K1544" i="12"/>
  <c r="K1543" i="12"/>
  <c r="K1542" i="12"/>
  <c r="K1541" i="12"/>
  <c r="K1540" i="12"/>
  <c r="K1539" i="12"/>
  <c r="K1538" i="12"/>
  <c r="K1537" i="12"/>
  <c r="K1536" i="12"/>
  <c r="K1535" i="12"/>
  <c r="K1534" i="12"/>
  <c r="K1533" i="12"/>
  <c r="K1532" i="12"/>
  <c r="K1531" i="12"/>
  <c r="K1530" i="12"/>
  <c r="K1529" i="12"/>
  <c r="K1528" i="12"/>
  <c r="K1527" i="12"/>
  <c r="K1526" i="12"/>
  <c r="K1525" i="12"/>
  <c r="K1524" i="12"/>
  <c r="K1523" i="12"/>
  <c r="K1522" i="12"/>
  <c r="K1521" i="12"/>
  <c r="K1520" i="12"/>
  <c r="K1519" i="12"/>
  <c r="K1518" i="12"/>
  <c r="K1517" i="12"/>
  <c r="K1516" i="12"/>
  <c r="K1515" i="12"/>
  <c r="K1514" i="12"/>
  <c r="K1513" i="12"/>
  <c r="K1512" i="12"/>
  <c r="K1511" i="12"/>
  <c r="K1510" i="12"/>
  <c r="K1509" i="12"/>
  <c r="K1508" i="12"/>
  <c r="K1507" i="12"/>
  <c r="K1506" i="12"/>
  <c r="K1505" i="12"/>
  <c r="K1504" i="12"/>
  <c r="K1503" i="12"/>
  <c r="K1502" i="12"/>
  <c r="K1501" i="12"/>
  <c r="K1500" i="12"/>
  <c r="K1499" i="12"/>
  <c r="K1498" i="12"/>
  <c r="K1497" i="12"/>
  <c r="K1496" i="12"/>
  <c r="K1495" i="12"/>
  <c r="K1494" i="12"/>
  <c r="K1493" i="12"/>
  <c r="K1492" i="12"/>
  <c r="K1491" i="12"/>
  <c r="K1490" i="12"/>
  <c r="K1489" i="12"/>
  <c r="K1488" i="12"/>
  <c r="K1487" i="12"/>
  <c r="K1486" i="12"/>
  <c r="K1485" i="12"/>
  <c r="K1484" i="12"/>
  <c r="K1483" i="12"/>
  <c r="K1482" i="12"/>
  <c r="K1481" i="12"/>
  <c r="K1480" i="12"/>
  <c r="K1479" i="12"/>
  <c r="K1478" i="12"/>
  <c r="K1477" i="12"/>
  <c r="K1476" i="12"/>
  <c r="K1475" i="12"/>
  <c r="K1474" i="12"/>
  <c r="K1473" i="12"/>
  <c r="K1472" i="12"/>
  <c r="K1471" i="12"/>
  <c r="K1470" i="12"/>
  <c r="K1469" i="12"/>
  <c r="K1468" i="12"/>
  <c r="K1467" i="12"/>
  <c r="K1465" i="12"/>
  <c r="K1464" i="12"/>
  <c r="K1463" i="12"/>
  <c r="K1462" i="12"/>
  <c r="K1461" i="12"/>
  <c r="K1460" i="12"/>
  <c r="K1459" i="12"/>
  <c r="K1458" i="12"/>
  <c r="K1457" i="12"/>
  <c r="K1456" i="12"/>
  <c r="K1455" i="12"/>
  <c r="K1454" i="12"/>
  <c r="K1453" i="12"/>
  <c r="K1452" i="12"/>
  <c r="K1451" i="12"/>
  <c r="K1450" i="12"/>
  <c r="K1449" i="12"/>
  <c r="K1448" i="12"/>
  <c r="K1447" i="12"/>
  <c r="K1446" i="12"/>
  <c r="K1445" i="12"/>
  <c r="K1444" i="12"/>
  <c r="K1443" i="12"/>
  <c r="K1442" i="12"/>
  <c r="K1441" i="12"/>
  <c r="K1440" i="12"/>
  <c r="K1439" i="12"/>
  <c r="K1438" i="12"/>
  <c r="K1437" i="12"/>
  <c r="K1436" i="12"/>
  <c r="K1435" i="12"/>
  <c r="K1434" i="12"/>
  <c r="K1433" i="12"/>
  <c r="K1432" i="12"/>
  <c r="K1431" i="12"/>
  <c r="K1430" i="12"/>
  <c r="K1429" i="12"/>
  <c r="K1428" i="12"/>
  <c r="K1427" i="12"/>
  <c r="K1426" i="12"/>
  <c r="K1425" i="12"/>
  <c r="K1424" i="12"/>
  <c r="K1423" i="12"/>
  <c r="K1422" i="12"/>
  <c r="K1421" i="12"/>
  <c r="K1420" i="12"/>
  <c r="K1419" i="12"/>
  <c r="K1418" i="12"/>
  <c r="K1417" i="12"/>
  <c r="K1416" i="12"/>
  <c r="K1415" i="12"/>
  <c r="K1414" i="12"/>
  <c r="K1413" i="12"/>
  <c r="K1412" i="12"/>
  <c r="K1411" i="12"/>
  <c r="K1410" i="12"/>
  <c r="K1409" i="12"/>
  <c r="K1408" i="12"/>
  <c r="K1407" i="12"/>
  <c r="K1406" i="12"/>
  <c r="K1405" i="12"/>
  <c r="K1404" i="12"/>
  <c r="K1403" i="12"/>
  <c r="K1402" i="12"/>
  <c r="K1401" i="12"/>
  <c r="K1400" i="12"/>
  <c r="K1399" i="12"/>
  <c r="K1398" i="12"/>
  <c r="K1397" i="12"/>
  <c r="K1396" i="12"/>
  <c r="K1395" i="12"/>
  <c r="K1394" i="12"/>
  <c r="K1393" i="12"/>
  <c r="K1392" i="12"/>
  <c r="K1391" i="12"/>
  <c r="K1390" i="12"/>
  <c r="K1389" i="12"/>
  <c r="K1388" i="12"/>
  <c r="K1387" i="12"/>
  <c r="K1386" i="12"/>
  <c r="K1385" i="12"/>
  <c r="K1384" i="12"/>
  <c r="K1383" i="12"/>
  <c r="K1382" i="12"/>
  <c r="K1381" i="12"/>
  <c r="K1380" i="12"/>
  <c r="K1379" i="12"/>
  <c r="K1378" i="12"/>
  <c r="K1377" i="12"/>
  <c r="K1376" i="12"/>
  <c r="K1375" i="12"/>
  <c r="K1374" i="12"/>
  <c r="K1373" i="12"/>
  <c r="K1372" i="12"/>
  <c r="K1371" i="12"/>
  <c r="K1370" i="12"/>
  <c r="K1369" i="12"/>
  <c r="K1368" i="12"/>
  <c r="K1367" i="12"/>
  <c r="K1366" i="12"/>
  <c r="K1365" i="12"/>
  <c r="K1364" i="12"/>
  <c r="K1363" i="12"/>
  <c r="K1362" i="12"/>
  <c r="K1361" i="12"/>
  <c r="K1360" i="12"/>
  <c r="K1359" i="12"/>
  <c r="K1358" i="12"/>
  <c r="K1357" i="12"/>
  <c r="K1356" i="12"/>
  <c r="K1355" i="12"/>
  <c r="K1354" i="12"/>
  <c r="K1353" i="12"/>
  <c r="K1352" i="12"/>
  <c r="K1351" i="12"/>
  <c r="K1350" i="12"/>
  <c r="K1349" i="12"/>
  <c r="K1348" i="12"/>
  <c r="K1347" i="12"/>
  <c r="K1346" i="12"/>
  <c r="K1345" i="12"/>
  <c r="K1344" i="12"/>
  <c r="K1343" i="12"/>
  <c r="K1342" i="12"/>
  <c r="K1341" i="12"/>
  <c r="K1340" i="12"/>
  <c r="K1339" i="12"/>
  <c r="K1338" i="12"/>
  <c r="K1337" i="12"/>
  <c r="K1336" i="12"/>
  <c r="K1335" i="12"/>
  <c r="K1334" i="12"/>
  <c r="K1333" i="12"/>
  <c r="K1332" i="12"/>
  <c r="K1331" i="12"/>
  <c r="K1330" i="12"/>
  <c r="K1329" i="12"/>
  <c r="K1328" i="12"/>
  <c r="K1327" i="12"/>
  <c r="K1326" i="12"/>
  <c r="K1325" i="12"/>
  <c r="K1324" i="12"/>
  <c r="K1323" i="12"/>
  <c r="K1322" i="12"/>
  <c r="K1321" i="12"/>
  <c r="K1320" i="12"/>
  <c r="K1319" i="12"/>
  <c r="K1318" i="12"/>
  <c r="K1317" i="12"/>
  <c r="K1316" i="12"/>
  <c r="K1315" i="12"/>
  <c r="K1314" i="12"/>
  <c r="K1313" i="12"/>
  <c r="K1312" i="12"/>
  <c r="K1311" i="12"/>
  <c r="K1310" i="12"/>
  <c r="K1309" i="12"/>
  <c r="K1308" i="12"/>
  <c r="K1307" i="12"/>
  <c r="K1306" i="12"/>
  <c r="K1305" i="12"/>
  <c r="K1304" i="12"/>
  <c r="K1303" i="12"/>
  <c r="K1302" i="12"/>
  <c r="K1301" i="12"/>
  <c r="K1300" i="12"/>
  <c r="K1299" i="12"/>
  <c r="K1298" i="12"/>
  <c r="K1286" i="12"/>
  <c r="K1285" i="12"/>
  <c r="K1284" i="12"/>
  <c r="K1283" i="12"/>
  <c r="K1282" i="12"/>
  <c r="K1281" i="12"/>
  <c r="K1280" i="12"/>
  <c r="K1279" i="12"/>
  <c r="K1278" i="12"/>
  <c r="K1277" i="12"/>
  <c r="K1276" i="12"/>
  <c r="K1275" i="12"/>
  <c r="K1274" i="12"/>
  <c r="K1273" i="12"/>
  <c r="K1272" i="12"/>
  <c r="K1271" i="12"/>
  <c r="K1270" i="12"/>
  <c r="K1269" i="12"/>
  <c r="K1268" i="12"/>
  <c r="K1267" i="12"/>
  <c r="K1266" i="12"/>
  <c r="K1265" i="12"/>
  <c r="K1264" i="12"/>
  <c r="K1263" i="12"/>
  <c r="K1262" i="12"/>
  <c r="K1261" i="12"/>
  <c r="K1260" i="12"/>
  <c r="K1259" i="12"/>
  <c r="K1258" i="12"/>
  <c r="K1257" i="12"/>
  <c r="K1256" i="12"/>
  <c r="K1255" i="12"/>
  <c r="K1254" i="12"/>
  <c r="K1253" i="12"/>
  <c r="K1252" i="12"/>
  <c r="K1251" i="12"/>
  <c r="K1250" i="12"/>
  <c r="K1249" i="12"/>
  <c r="K1248" i="12"/>
  <c r="K1247" i="12"/>
  <c r="K1246" i="12"/>
  <c r="K1245" i="12"/>
  <c r="K1244" i="12"/>
  <c r="K1243" i="12"/>
  <c r="K1242" i="12"/>
  <c r="K1241" i="12"/>
  <c r="K1240" i="12"/>
  <c r="K1239" i="12"/>
  <c r="K1238" i="12"/>
  <c r="K1237" i="12"/>
  <c r="K1236" i="12"/>
  <c r="K1235" i="12"/>
  <c r="K1234" i="12"/>
  <c r="K1233" i="12"/>
  <c r="K1232" i="12"/>
  <c r="K1231" i="12"/>
  <c r="K1230" i="12"/>
  <c r="K1229" i="12"/>
  <c r="K1228" i="12"/>
  <c r="K1227" i="12"/>
  <c r="K1226" i="12"/>
  <c r="K1225" i="12"/>
  <c r="K1224" i="12"/>
  <c r="K1223" i="12"/>
  <c r="K1222" i="12"/>
  <c r="K1221" i="12"/>
  <c r="K1220" i="12"/>
  <c r="K1219" i="12"/>
  <c r="K1218" i="12"/>
  <c r="K1217" i="12"/>
  <c r="K1216" i="12"/>
  <c r="K1215" i="12"/>
  <c r="K1214" i="12"/>
  <c r="K1213" i="12"/>
  <c r="K1212" i="12"/>
  <c r="K1211" i="12"/>
  <c r="K1210" i="12"/>
  <c r="K1209" i="12"/>
  <c r="K1208" i="12"/>
  <c r="K1207" i="12"/>
  <c r="K1206" i="12"/>
  <c r="K1205" i="12"/>
  <c r="K1204" i="12"/>
  <c r="K1203" i="12"/>
  <c r="K1202" i="12"/>
  <c r="K1201" i="12"/>
  <c r="K1200" i="12"/>
  <c r="K1199" i="12"/>
  <c r="K1198" i="12"/>
  <c r="K1197" i="12"/>
  <c r="K1196" i="12"/>
  <c r="K1195" i="12"/>
  <c r="K1194" i="12"/>
  <c r="K1193" i="12"/>
  <c r="K1192" i="12"/>
  <c r="K1191" i="12"/>
  <c r="K1190" i="12"/>
  <c r="K1189" i="12"/>
  <c r="K1188" i="12"/>
  <c r="K1187" i="12"/>
  <c r="K1186" i="12"/>
  <c r="K1185" i="12"/>
  <c r="K1184" i="12"/>
  <c r="K1183" i="12"/>
  <c r="K1182" i="12"/>
  <c r="K1181" i="12"/>
  <c r="K1180" i="12"/>
  <c r="K1179" i="12"/>
  <c r="K1178" i="12"/>
  <c r="K1177" i="12"/>
  <c r="K1176" i="12"/>
  <c r="K1175" i="12"/>
  <c r="K1174" i="12"/>
  <c r="K1173" i="12"/>
  <c r="K1172" i="12"/>
  <c r="K1171" i="12"/>
  <c r="K1170" i="12"/>
  <c r="K1169" i="12"/>
  <c r="K1168" i="12"/>
  <c r="K1167" i="12"/>
  <c r="K1166" i="12"/>
  <c r="K1165" i="12"/>
  <c r="K1164" i="12"/>
  <c r="K1163" i="12"/>
  <c r="K1162" i="12"/>
  <c r="K1161" i="12"/>
  <c r="K1160" i="12"/>
  <c r="K1159" i="12"/>
  <c r="K1158" i="12"/>
  <c r="K1157" i="12"/>
  <c r="K1156" i="12"/>
  <c r="K1155" i="12"/>
  <c r="K1154" i="12"/>
  <c r="K1153" i="12"/>
  <c r="K1152" i="12"/>
  <c r="K1151" i="12"/>
  <c r="K1150" i="12"/>
  <c r="K1149" i="12"/>
  <c r="K1148" i="12"/>
  <c r="K1147" i="12"/>
  <c r="K1146" i="12"/>
  <c r="K1145" i="12"/>
  <c r="K1144" i="12"/>
  <c r="K1143" i="12"/>
  <c r="K1142" i="12"/>
  <c r="K1141" i="12"/>
  <c r="K1140" i="12"/>
  <c r="K1139" i="12"/>
  <c r="K1138" i="12"/>
  <c r="K1137" i="12"/>
  <c r="K1136" i="12"/>
  <c r="K1135" i="12"/>
  <c r="K1134" i="12"/>
  <c r="K1133" i="12"/>
  <c r="K1132" i="12"/>
  <c r="K1131" i="12"/>
  <c r="K1130" i="12"/>
  <c r="K1129" i="12"/>
  <c r="K1128" i="12"/>
  <c r="K1127" i="12"/>
  <c r="K1126" i="12"/>
  <c r="K1125" i="12"/>
  <c r="K1124" i="12"/>
  <c r="K1123" i="12"/>
  <c r="K1122" i="12"/>
  <c r="K1121" i="12"/>
  <c r="K1120" i="12"/>
  <c r="K1119" i="12"/>
  <c r="K1118" i="12"/>
  <c r="K1117" i="12"/>
  <c r="K1116" i="12"/>
  <c r="K1115" i="12"/>
  <c r="K1114" i="12"/>
  <c r="K1113" i="12"/>
  <c r="K1112" i="12"/>
  <c r="K1111" i="12"/>
  <c r="K1110" i="12"/>
  <c r="K1109" i="12"/>
  <c r="K1108" i="12"/>
  <c r="K1107" i="12"/>
  <c r="K1106" i="12"/>
  <c r="K1105" i="12"/>
  <c r="K1104" i="12"/>
  <c r="K1103" i="12"/>
  <c r="K1102" i="12"/>
  <c r="K1101" i="12"/>
  <c r="K1100" i="12"/>
  <c r="K1099" i="12"/>
  <c r="K1098" i="12"/>
  <c r="K1097" i="12"/>
  <c r="K1096" i="12"/>
  <c r="K1095" i="12"/>
  <c r="K1094" i="12"/>
  <c r="K1093" i="12"/>
  <c r="K1092" i="12"/>
  <c r="K1091" i="12"/>
  <c r="K1090" i="12"/>
  <c r="K1089" i="12"/>
  <c r="K1088" i="12"/>
  <c r="K1087" i="12"/>
  <c r="K1086" i="12"/>
  <c r="K1085" i="12"/>
  <c r="K1084" i="12"/>
  <c r="K1083" i="12"/>
  <c r="K1082" i="12"/>
  <c r="K1081" i="12"/>
  <c r="K1080" i="12"/>
  <c r="K1079" i="12"/>
  <c r="K1078" i="12"/>
  <c r="K1077" i="12"/>
  <c r="K1076" i="12"/>
  <c r="K1075" i="12"/>
  <c r="K1074" i="12"/>
  <c r="K1073" i="12"/>
  <c r="K1072" i="12"/>
  <c r="K1071" i="12"/>
  <c r="K1066" i="12"/>
  <c r="K1065" i="12"/>
  <c r="K1064" i="12"/>
  <c r="K1063" i="12"/>
  <c r="K1062" i="12"/>
  <c r="K1061" i="12"/>
  <c r="K1060" i="12"/>
  <c r="K1059" i="12"/>
  <c r="K1058" i="12"/>
  <c r="K1057" i="12"/>
  <c r="K1056" i="12"/>
  <c r="K1055" i="12"/>
  <c r="K1054" i="12"/>
  <c r="K1053" i="12"/>
  <c r="K1052" i="12"/>
  <c r="K1051" i="12"/>
  <c r="K1050" i="12"/>
  <c r="K1049" i="12"/>
  <c r="K1048" i="12"/>
  <c r="K1047" i="12"/>
  <c r="K1046" i="12"/>
  <c r="K1045" i="12"/>
  <c r="K1044" i="12"/>
  <c r="K1043" i="12"/>
  <c r="K1042" i="12"/>
  <c r="K1041" i="12"/>
  <c r="K1040" i="12"/>
  <c r="K1039" i="12"/>
  <c r="K1038" i="12"/>
  <c r="K1037" i="12"/>
  <c r="K1036" i="12"/>
  <c r="K1035" i="12"/>
  <c r="K1034" i="12"/>
  <c r="K1033" i="12"/>
  <c r="K1032" i="12"/>
  <c r="K1031" i="12"/>
  <c r="K1030" i="12"/>
  <c r="K1029" i="12"/>
  <c r="K1028" i="12"/>
  <c r="K1027" i="12"/>
  <c r="K1026" i="12"/>
  <c r="K1025" i="12"/>
  <c r="K1024" i="12"/>
  <c r="K1023" i="12"/>
  <c r="K1022" i="12"/>
  <c r="K1021" i="12"/>
  <c r="K1020" i="12"/>
  <c r="K1019" i="12"/>
  <c r="K1018" i="12"/>
  <c r="K1017" i="12"/>
  <c r="K1016" i="12"/>
  <c r="K1015" i="12"/>
  <c r="K1014" i="12"/>
  <c r="K1013" i="12"/>
  <c r="K1012" i="12"/>
  <c r="K1011" i="12"/>
  <c r="K1010" i="12"/>
  <c r="K1009" i="12"/>
  <c r="K1008" i="12"/>
  <c r="K1007" i="12"/>
  <c r="K1006" i="12"/>
  <c r="K1005" i="12"/>
  <c r="K1004" i="12"/>
  <c r="K1003" i="12"/>
  <c r="K1002" i="12"/>
  <c r="K1001" i="12"/>
  <c r="K1000" i="12"/>
  <c r="K999" i="12"/>
  <c r="K998" i="12"/>
  <c r="K997" i="12"/>
  <c r="K996" i="12"/>
  <c r="K995" i="12"/>
  <c r="K994" i="12"/>
  <c r="K993" i="12"/>
  <c r="K992" i="12"/>
  <c r="K991" i="12"/>
  <c r="K990" i="12"/>
  <c r="K989" i="12"/>
  <c r="K988" i="12"/>
  <c r="K987" i="12"/>
  <c r="K986" i="12"/>
  <c r="K985" i="12"/>
  <c r="K984" i="12"/>
  <c r="K983" i="12"/>
  <c r="K982" i="12"/>
  <c r="K981" i="12"/>
  <c r="K980" i="12"/>
  <c r="K979" i="12"/>
  <c r="K978" i="12"/>
  <c r="K977" i="12"/>
  <c r="K976" i="12"/>
  <c r="K975" i="12"/>
  <c r="K974" i="12"/>
  <c r="K973" i="12"/>
  <c r="K972" i="12"/>
  <c r="K971" i="12"/>
  <c r="K970" i="12"/>
  <c r="K969" i="12"/>
  <c r="K968" i="12"/>
  <c r="K967" i="12"/>
  <c r="K966" i="12"/>
  <c r="K965" i="12"/>
  <c r="K964" i="12"/>
  <c r="K963" i="12"/>
  <c r="K962" i="12"/>
  <c r="K961" i="12"/>
  <c r="K960" i="12"/>
  <c r="K959" i="12"/>
  <c r="K958" i="12"/>
  <c r="K957" i="12"/>
  <c r="K956" i="12"/>
  <c r="K955" i="12"/>
  <c r="K954" i="12"/>
  <c r="K953" i="12"/>
  <c r="K952" i="12"/>
  <c r="K951" i="12"/>
  <c r="K950" i="12"/>
  <c r="K949" i="12"/>
  <c r="K948" i="12"/>
  <c r="K947" i="12"/>
  <c r="K946" i="12"/>
  <c r="K945" i="12"/>
  <c r="K944" i="12"/>
  <c r="K943" i="12"/>
  <c r="K942" i="12"/>
  <c r="K941" i="12"/>
  <c r="K940" i="12"/>
  <c r="K939" i="12"/>
  <c r="K938" i="12"/>
  <c r="K937" i="12"/>
  <c r="K936" i="12"/>
  <c r="K935" i="12"/>
  <c r="K934" i="12"/>
  <c r="K933" i="12"/>
  <c r="K932" i="12"/>
  <c r="K931" i="12"/>
  <c r="K930" i="12"/>
  <c r="K929" i="12"/>
  <c r="K928" i="12"/>
  <c r="K927" i="12"/>
  <c r="K926" i="12"/>
  <c r="K925" i="12"/>
  <c r="K924" i="12"/>
  <c r="K923" i="12"/>
  <c r="K922" i="12"/>
  <c r="K921" i="12"/>
  <c r="K920" i="12"/>
  <c r="K919" i="12"/>
  <c r="K918" i="12"/>
  <c r="K917" i="12"/>
  <c r="K916" i="12"/>
  <c r="K915" i="12"/>
  <c r="K914" i="12"/>
  <c r="K913" i="12"/>
  <c r="K912" i="12"/>
  <c r="K911" i="12"/>
  <c r="K910" i="12"/>
  <c r="K909" i="12"/>
  <c r="K908" i="12"/>
  <c r="K907" i="12"/>
  <c r="K906" i="12"/>
  <c r="K905" i="12"/>
  <c r="K904" i="12"/>
  <c r="K903" i="12"/>
  <c r="K902" i="12"/>
  <c r="K901" i="12"/>
  <c r="K900" i="12"/>
  <c r="K899" i="12"/>
  <c r="K898" i="12"/>
  <c r="K897" i="12"/>
  <c r="K896" i="12"/>
  <c r="K895" i="12"/>
  <c r="K894" i="12"/>
  <c r="K893" i="12"/>
  <c r="K892" i="12"/>
  <c r="K891" i="12"/>
  <c r="K890" i="12"/>
  <c r="K889" i="12"/>
  <c r="K888" i="12"/>
  <c r="K887" i="12"/>
  <c r="K886" i="12"/>
  <c r="K885" i="12"/>
  <c r="K884" i="12"/>
  <c r="K883" i="12"/>
  <c r="K882" i="12"/>
  <c r="K881" i="12"/>
  <c r="K880" i="12"/>
  <c r="K879" i="12"/>
  <c r="K878" i="12"/>
  <c r="K877" i="12"/>
  <c r="K876" i="12"/>
  <c r="K875" i="12"/>
  <c r="K873" i="12"/>
  <c r="K872" i="12"/>
  <c r="K871" i="12"/>
  <c r="K870" i="12"/>
  <c r="K869" i="12"/>
  <c r="K868" i="12"/>
  <c r="K867" i="12"/>
  <c r="K866" i="12"/>
  <c r="K865" i="12"/>
  <c r="K864" i="12"/>
  <c r="K863" i="12"/>
  <c r="K862" i="12"/>
  <c r="K861" i="12"/>
  <c r="K860" i="12"/>
  <c r="K859" i="12"/>
  <c r="K858" i="12"/>
  <c r="K857" i="12"/>
  <c r="K856" i="12"/>
  <c r="K855" i="12"/>
  <c r="K854" i="12"/>
  <c r="K853" i="12"/>
  <c r="K852" i="12"/>
  <c r="K851" i="12"/>
  <c r="K850" i="12"/>
  <c r="K849" i="12"/>
  <c r="K848" i="12"/>
  <c r="K847" i="12"/>
  <c r="K846" i="12"/>
  <c r="K845" i="12"/>
  <c r="K844" i="12"/>
  <c r="K843" i="12"/>
  <c r="K842" i="12"/>
  <c r="K841" i="12"/>
  <c r="K840" i="12"/>
  <c r="K839" i="12"/>
  <c r="K838" i="12"/>
  <c r="K837" i="12"/>
  <c r="K836" i="12"/>
  <c r="K835" i="12"/>
  <c r="K834" i="12"/>
  <c r="K833" i="12"/>
  <c r="K832" i="12"/>
  <c r="K831" i="12"/>
  <c r="K830" i="12"/>
  <c r="K829" i="12"/>
  <c r="K828" i="12"/>
  <c r="K827" i="12"/>
  <c r="K826" i="12"/>
  <c r="K825" i="12"/>
  <c r="K824" i="12"/>
  <c r="K823" i="12"/>
  <c r="K822" i="12"/>
  <c r="K821" i="12"/>
  <c r="K820" i="12"/>
  <c r="K819" i="12"/>
  <c r="K818" i="12"/>
  <c r="K817" i="12"/>
  <c r="K816" i="12"/>
  <c r="K815" i="12"/>
  <c r="K814" i="12"/>
  <c r="K813" i="12"/>
  <c r="K812" i="12"/>
  <c r="K811" i="12"/>
  <c r="K810" i="12"/>
  <c r="K809" i="12"/>
  <c r="K808" i="12"/>
  <c r="K807" i="12"/>
  <c r="K806" i="12"/>
  <c r="K805" i="12"/>
  <c r="K804" i="12"/>
  <c r="K803" i="12"/>
  <c r="K802" i="12"/>
  <c r="K801" i="12"/>
  <c r="K800" i="12"/>
  <c r="K799" i="12"/>
  <c r="K798" i="12"/>
  <c r="K797" i="12"/>
  <c r="K796" i="12"/>
  <c r="K795" i="12"/>
  <c r="K794" i="12"/>
  <c r="K793" i="12"/>
  <c r="K792" i="12"/>
  <c r="K791" i="12"/>
  <c r="K790" i="12"/>
  <c r="K789" i="12"/>
  <c r="K788" i="12"/>
  <c r="K784" i="12"/>
  <c r="K783" i="12"/>
  <c r="K782" i="12"/>
  <c r="K781" i="12"/>
  <c r="K780" i="12"/>
  <c r="K779" i="12"/>
  <c r="K778" i="12"/>
  <c r="K777" i="12"/>
  <c r="K776" i="12"/>
  <c r="K775" i="12"/>
  <c r="K774" i="12"/>
  <c r="K773" i="12"/>
  <c r="K772" i="12"/>
  <c r="K771" i="12"/>
  <c r="K770" i="12"/>
  <c r="K769" i="12"/>
  <c r="K768" i="12"/>
  <c r="K767" i="12"/>
  <c r="K766" i="12"/>
  <c r="K765" i="12"/>
  <c r="K764" i="12"/>
  <c r="K763" i="12"/>
  <c r="K762" i="12"/>
  <c r="K761" i="12"/>
  <c r="K760" i="12"/>
  <c r="K759" i="12"/>
  <c r="K758" i="12"/>
  <c r="K757" i="12"/>
  <c r="K756" i="12"/>
  <c r="K755" i="12"/>
  <c r="K754" i="12"/>
  <c r="K753" i="12"/>
  <c r="K752" i="12"/>
  <c r="K751" i="12"/>
  <c r="K750" i="12"/>
  <c r="K749" i="12"/>
  <c r="K748" i="12"/>
  <c r="K747" i="12"/>
  <c r="K746" i="12"/>
  <c r="K745" i="12"/>
  <c r="K744" i="12"/>
  <c r="K743" i="12"/>
  <c r="K742" i="12"/>
  <c r="K741" i="12"/>
  <c r="K740" i="12"/>
  <c r="K739" i="12"/>
  <c r="K738" i="12"/>
  <c r="K737" i="12"/>
  <c r="K736" i="12"/>
  <c r="K735" i="12"/>
  <c r="K734" i="12"/>
  <c r="K733" i="12"/>
  <c r="K732" i="12"/>
  <c r="K731" i="12"/>
  <c r="K730" i="12"/>
  <c r="K729" i="12"/>
  <c r="K728" i="12"/>
  <c r="K727" i="12"/>
  <c r="K726" i="12"/>
  <c r="K725" i="12"/>
  <c r="K724" i="12"/>
  <c r="K723" i="12"/>
  <c r="K722" i="12"/>
  <c r="K721" i="12"/>
  <c r="K720" i="12"/>
  <c r="K719" i="12"/>
  <c r="K718" i="12"/>
  <c r="K717" i="12"/>
  <c r="K716" i="12"/>
  <c r="K715" i="12"/>
  <c r="K714" i="12"/>
  <c r="K713" i="12"/>
  <c r="K712" i="12"/>
  <c r="K711" i="12"/>
  <c r="K710" i="12"/>
  <c r="K709" i="12"/>
  <c r="K708" i="12"/>
  <c r="K707" i="12"/>
  <c r="K706" i="12"/>
  <c r="K705" i="12"/>
  <c r="K704" i="12"/>
  <c r="K703" i="12"/>
  <c r="K702" i="12"/>
  <c r="K701" i="12"/>
  <c r="K700" i="12"/>
  <c r="K699" i="12"/>
  <c r="K698" i="12"/>
  <c r="K697" i="12"/>
  <c r="K696" i="12"/>
  <c r="K695" i="12"/>
  <c r="K694" i="12"/>
  <c r="K693" i="12"/>
  <c r="K692" i="12"/>
  <c r="K691" i="12"/>
  <c r="K690" i="12"/>
  <c r="K689" i="12"/>
  <c r="K688" i="12"/>
  <c r="K687" i="12"/>
  <c r="K686" i="12"/>
  <c r="K685" i="12"/>
  <c r="K684" i="12"/>
  <c r="K683" i="12"/>
  <c r="K682" i="12"/>
  <c r="K681" i="12"/>
  <c r="K680" i="12"/>
  <c r="K679" i="12"/>
  <c r="K678" i="12"/>
  <c r="K677" i="12"/>
  <c r="K676" i="12"/>
  <c r="K675" i="12"/>
  <c r="K673" i="12"/>
  <c r="K672" i="12"/>
  <c r="K671" i="12"/>
  <c r="K670" i="12"/>
  <c r="K669" i="12"/>
  <c r="K668" i="12"/>
  <c r="K667" i="12"/>
  <c r="K666" i="12"/>
  <c r="K665" i="12"/>
  <c r="K664" i="12"/>
  <c r="K663" i="12"/>
  <c r="K662" i="12"/>
  <c r="K661" i="12"/>
  <c r="K660" i="12"/>
  <c r="K659" i="12"/>
  <c r="K658" i="12"/>
  <c r="K657" i="12"/>
  <c r="K656" i="12"/>
  <c r="K655" i="12"/>
  <c r="K654" i="12"/>
  <c r="K653" i="12"/>
  <c r="K652" i="12"/>
  <c r="K651" i="12"/>
  <c r="K650" i="12"/>
  <c r="K649" i="12"/>
  <c r="K648" i="12"/>
  <c r="K647" i="12"/>
  <c r="K646" i="12"/>
  <c r="K645" i="12"/>
  <c r="K644" i="12"/>
  <c r="K643" i="12"/>
  <c r="K642" i="12"/>
  <c r="K641" i="12"/>
  <c r="K640" i="12"/>
  <c r="K639" i="12"/>
  <c r="K638" i="12"/>
  <c r="K637" i="12"/>
  <c r="K636" i="12"/>
  <c r="K635" i="12"/>
  <c r="K634" i="12"/>
  <c r="K633" i="12"/>
  <c r="K632" i="12"/>
  <c r="K631" i="12"/>
  <c r="K630" i="12"/>
  <c r="K629" i="12"/>
  <c r="K628" i="12"/>
  <c r="K627" i="12"/>
  <c r="K626" i="12"/>
  <c r="K625" i="12"/>
  <c r="K624" i="12"/>
  <c r="K623" i="12"/>
  <c r="K622" i="12"/>
  <c r="K621" i="12"/>
  <c r="K620" i="12"/>
  <c r="K619" i="12"/>
  <c r="K618" i="12"/>
  <c r="K617" i="12"/>
  <c r="K616" i="12"/>
  <c r="K615" i="12"/>
  <c r="K614" i="12"/>
  <c r="K613" i="12"/>
  <c r="K612" i="12"/>
  <c r="K611" i="12"/>
  <c r="K610" i="12"/>
  <c r="K609" i="12"/>
  <c r="K608" i="12"/>
  <c r="K607" i="12"/>
  <c r="K606" i="12"/>
  <c r="K605" i="12"/>
  <c r="K604" i="12"/>
  <c r="K603" i="12"/>
  <c r="K602" i="12"/>
  <c r="K601" i="12"/>
  <c r="K600" i="12"/>
  <c r="K598" i="12"/>
  <c r="K597" i="12"/>
  <c r="K596" i="12"/>
  <c r="K595" i="12"/>
  <c r="K594" i="12"/>
  <c r="K593" i="12"/>
  <c r="K592" i="12"/>
  <c r="K591" i="12"/>
  <c r="K590" i="12"/>
  <c r="K589" i="12"/>
  <c r="K588" i="12"/>
  <c r="K587" i="12"/>
  <c r="K586" i="12"/>
  <c r="K585" i="12"/>
  <c r="K584" i="12"/>
  <c r="K583" i="12"/>
  <c r="K582" i="12"/>
  <c r="K581" i="12"/>
  <c r="K580" i="12"/>
  <c r="K579" i="12"/>
  <c r="K578" i="12"/>
  <c r="K577" i="12"/>
  <c r="K576" i="12"/>
  <c r="K575" i="12"/>
  <c r="K574" i="12"/>
  <c r="K573" i="12"/>
  <c r="K572" i="12"/>
  <c r="K571" i="12"/>
  <c r="K570" i="12"/>
  <c r="K569" i="12"/>
  <c r="K568" i="12"/>
  <c r="K567" i="12"/>
  <c r="K566" i="12"/>
  <c r="K565" i="12"/>
  <c r="K564" i="12"/>
  <c r="K563" i="12"/>
  <c r="K562" i="12"/>
  <c r="K561" i="12"/>
  <c r="K560" i="12"/>
  <c r="K559" i="12"/>
  <c r="K558" i="12"/>
  <c r="K557" i="12"/>
  <c r="K556" i="12"/>
  <c r="K555" i="12"/>
  <c r="K554" i="12"/>
  <c r="K553" i="12"/>
  <c r="K552" i="12"/>
  <c r="K551" i="12"/>
  <c r="K550" i="12"/>
  <c r="K549" i="12"/>
  <c r="K548" i="12"/>
  <c r="K547" i="12"/>
  <c r="K546" i="12"/>
  <c r="K545" i="12"/>
  <c r="K544" i="12"/>
  <c r="K543" i="12"/>
  <c r="K542" i="12"/>
  <c r="K541" i="12"/>
  <c r="K540" i="12"/>
  <c r="K539" i="12"/>
  <c r="K538" i="12"/>
  <c r="K537" i="12"/>
  <c r="K536" i="12"/>
  <c r="K535" i="12"/>
  <c r="K534" i="12"/>
  <c r="K533" i="12"/>
  <c r="K532" i="12"/>
  <c r="K531" i="12"/>
  <c r="K530" i="12"/>
  <c r="K529" i="12"/>
  <c r="K528" i="12"/>
  <c r="K527" i="12"/>
  <c r="K526" i="12"/>
  <c r="K525" i="12"/>
  <c r="K519" i="12"/>
  <c r="K518" i="12"/>
  <c r="K517" i="12"/>
  <c r="K516" i="12"/>
  <c r="K515" i="12"/>
  <c r="K514" i="12"/>
  <c r="K513" i="12"/>
  <c r="K512" i="12"/>
  <c r="K511" i="12"/>
  <c r="K510" i="12"/>
  <c r="K509" i="12"/>
  <c r="K508" i="12"/>
  <c r="K507" i="12"/>
  <c r="K506" i="12"/>
  <c r="K505" i="12"/>
  <c r="K504" i="12"/>
  <c r="K503" i="12"/>
  <c r="K502" i="12"/>
  <c r="K501" i="12"/>
  <c r="K500" i="12"/>
  <c r="K499" i="12"/>
  <c r="K498" i="12"/>
  <c r="K497" i="12"/>
  <c r="K496" i="12"/>
  <c r="K495" i="12"/>
  <c r="K494" i="12"/>
  <c r="K493" i="12"/>
  <c r="K492" i="12"/>
  <c r="K491" i="12"/>
  <c r="K490" i="12"/>
  <c r="K489" i="12"/>
  <c r="K488" i="12"/>
  <c r="K487" i="12"/>
  <c r="K486" i="12"/>
  <c r="K485" i="12"/>
  <c r="K484" i="12"/>
  <c r="K483" i="12"/>
  <c r="K482" i="12"/>
  <c r="K481" i="12"/>
  <c r="K480" i="12"/>
  <c r="K479" i="12"/>
  <c r="K478" i="12"/>
  <c r="K477" i="12"/>
  <c r="K476" i="12"/>
  <c r="K475" i="12"/>
  <c r="K474" i="12"/>
  <c r="K473" i="12"/>
  <c r="K472" i="12"/>
  <c r="K471" i="12"/>
  <c r="K470" i="12"/>
  <c r="K469" i="12"/>
  <c r="K468" i="12"/>
  <c r="K467" i="12"/>
  <c r="K466" i="12"/>
  <c r="K465" i="12"/>
  <c r="K464" i="12"/>
  <c r="K463" i="12"/>
  <c r="K462" i="12"/>
  <c r="K461" i="12"/>
  <c r="K460" i="12"/>
  <c r="K459" i="12"/>
  <c r="K458" i="12"/>
  <c r="K457" i="12"/>
  <c r="K456" i="12"/>
  <c r="K455" i="12"/>
  <c r="K454" i="12"/>
  <c r="K453" i="12"/>
  <c r="K452" i="12"/>
  <c r="K451" i="12"/>
  <c r="K450" i="12"/>
  <c r="K449" i="12"/>
  <c r="K448" i="12"/>
  <c r="K447" i="12"/>
  <c r="K446" i="12"/>
  <c r="K445" i="12"/>
  <c r="K444" i="12"/>
  <c r="K443" i="12"/>
  <c r="K442" i="12"/>
  <c r="K441" i="12"/>
  <c r="K440" i="12"/>
  <c r="K439" i="12"/>
  <c r="K438" i="12"/>
  <c r="K437" i="12"/>
  <c r="K436" i="12"/>
  <c r="K434" i="12"/>
  <c r="K433" i="12"/>
  <c r="K432" i="12"/>
  <c r="K431" i="12"/>
  <c r="K430" i="12"/>
  <c r="K429" i="12"/>
  <c r="K428" i="12"/>
  <c r="K427" i="12"/>
  <c r="K426" i="12"/>
  <c r="K425" i="12"/>
  <c r="K424" i="12"/>
  <c r="K423" i="12"/>
  <c r="K422" i="12"/>
  <c r="K421" i="12"/>
  <c r="K420" i="12"/>
  <c r="K419" i="12"/>
  <c r="K418" i="12"/>
  <c r="K417" i="12"/>
  <c r="K416" i="12"/>
  <c r="K415" i="12"/>
  <c r="K414" i="12"/>
  <c r="K413" i="12"/>
  <c r="K412" i="12"/>
  <c r="K411" i="12"/>
  <c r="K410" i="12"/>
  <c r="K409" i="12"/>
  <c r="K408" i="12"/>
  <c r="K407" i="12"/>
  <c r="K406" i="12"/>
  <c r="K405" i="12"/>
  <c r="K404" i="12"/>
  <c r="K403" i="12"/>
  <c r="K402" i="12"/>
  <c r="K401" i="12"/>
  <c r="K400" i="12"/>
  <c r="K399" i="12"/>
  <c r="K398" i="12"/>
  <c r="K397" i="12"/>
  <c r="K396" i="12"/>
  <c r="K395" i="12"/>
  <c r="K394" i="12"/>
  <c r="K393" i="12"/>
  <c r="K392" i="12"/>
  <c r="K391" i="12"/>
  <c r="K390" i="12"/>
  <c r="K389" i="12"/>
  <c r="K388" i="12"/>
  <c r="K387" i="12"/>
  <c r="K386" i="12"/>
  <c r="K385" i="12"/>
  <c r="K384" i="12"/>
  <c r="K383" i="12"/>
  <c r="K382" i="12"/>
  <c r="K381" i="12"/>
  <c r="K380" i="12"/>
  <c r="K379" i="12"/>
  <c r="K378" i="12"/>
  <c r="K377" i="12"/>
  <c r="K376" i="12"/>
  <c r="K375" i="12"/>
  <c r="K374" i="12"/>
  <c r="K373" i="12"/>
  <c r="K372" i="12"/>
  <c r="K371" i="12"/>
  <c r="K370" i="12"/>
  <c r="K369" i="12"/>
  <c r="K368" i="12"/>
  <c r="K367" i="12"/>
  <c r="K366" i="12"/>
  <c r="K365" i="12"/>
  <c r="K364" i="12"/>
  <c r="K363" i="12"/>
  <c r="K362" i="12"/>
  <c r="K361" i="12"/>
  <c r="K360" i="12"/>
  <c r="K359" i="12"/>
  <c r="K358" i="12"/>
  <c r="K357" i="12"/>
  <c r="K356" i="12"/>
  <c r="K355" i="12"/>
  <c r="K354" i="12"/>
  <c r="K353" i="12"/>
  <c r="K352" i="12"/>
  <c r="K351" i="12"/>
  <c r="K350" i="12"/>
  <c r="K348" i="12"/>
  <c r="K347" i="12"/>
  <c r="K346" i="12"/>
  <c r="K345" i="12"/>
  <c r="K344" i="12"/>
  <c r="K343" i="12"/>
  <c r="K342" i="12"/>
  <c r="K341" i="12"/>
  <c r="K340" i="12"/>
  <c r="K339" i="12"/>
  <c r="K338" i="12"/>
  <c r="K337" i="12"/>
  <c r="K336" i="12"/>
  <c r="K335" i="12"/>
  <c r="K334" i="12"/>
  <c r="K333" i="12"/>
  <c r="K332" i="12"/>
  <c r="K331" i="12"/>
  <c r="K330" i="12"/>
  <c r="K329" i="12"/>
  <c r="K328" i="12"/>
  <c r="K327" i="12"/>
  <c r="K326" i="12"/>
  <c r="K325" i="12"/>
  <c r="K324" i="12"/>
  <c r="K323" i="12"/>
  <c r="K322" i="12"/>
  <c r="K321" i="12"/>
  <c r="K320" i="12"/>
  <c r="K319" i="12"/>
  <c r="K318" i="12"/>
  <c r="K317" i="12"/>
  <c r="K316" i="12"/>
  <c r="K315" i="12"/>
  <c r="K314" i="12"/>
  <c r="K313" i="12"/>
  <c r="K312" i="12"/>
  <c r="K311" i="12"/>
  <c r="K310" i="12"/>
  <c r="K309" i="12"/>
  <c r="K308" i="12"/>
  <c r="K307" i="12"/>
  <c r="K306" i="12"/>
  <c r="K305" i="12"/>
  <c r="K304" i="12"/>
  <c r="K303" i="12"/>
  <c r="K302" i="12"/>
  <c r="K301" i="12"/>
  <c r="K300" i="12"/>
  <c r="K299" i="12"/>
  <c r="K298" i="12"/>
  <c r="K297" i="12"/>
  <c r="K296" i="12"/>
  <c r="K295" i="12"/>
  <c r="K294" i="12"/>
  <c r="K293" i="12"/>
  <c r="K292" i="12"/>
  <c r="K291" i="12"/>
  <c r="K290" i="12"/>
  <c r="K289" i="12"/>
  <c r="K288" i="12"/>
  <c r="K287" i="12"/>
  <c r="K286" i="12"/>
  <c r="K285" i="12"/>
  <c r="K284" i="12"/>
  <c r="K283" i="12"/>
  <c r="K282" i="12"/>
  <c r="K281" i="12"/>
  <c r="K280" i="12"/>
  <c r="K279" i="12"/>
  <c r="K278" i="12"/>
  <c r="K277" i="12"/>
  <c r="K276" i="12"/>
  <c r="K275" i="12"/>
  <c r="K274" i="12"/>
  <c r="K273" i="12"/>
  <c r="K272" i="12"/>
  <c r="K271" i="12"/>
  <c r="K270" i="12"/>
  <c r="K269" i="12"/>
  <c r="K268" i="12"/>
  <c r="K267" i="12"/>
  <c r="K266" i="12"/>
  <c r="K265" i="12"/>
  <c r="K264" i="12"/>
  <c r="K263" i="12"/>
  <c r="K262" i="12"/>
  <c r="K261" i="12"/>
  <c r="K260" i="12"/>
  <c r="K259" i="12"/>
  <c r="K258" i="12"/>
  <c r="K257" i="12"/>
  <c r="K256" i="12"/>
  <c r="K255" i="12"/>
  <c r="K254" i="12"/>
  <c r="K253" i="12"/>
  <c r="K251" i="12"/>
  <c r="K250" i="12"/>
  <c r="K249" i="12"/>
  <c r="K248" i="12"/>
  <c r="K247" i="12"/>
  <c r="K246" i="12"/>
  <c r="K245" i="12"/>
  <c r="K244" i="12"/>
  <c r="K243" i="12"/>
  <c r="K242" i="12"/>
  <c r="K241" i="12"/>
  <c r="K240" i="12"/>
  <c r="K239" i="12"/>
  <c r="K238" i="12"/>
  <c r="K237" i="12"/>
  <c r="K236" i="12"/>
  <c r="K235" i="12"/>
  <c r="K234" i="12"/>
  <c r="K233" i="12"/>
  <c r="K232" i="12"/>
  <c r="K231" i="12"/>
  <c r="K230" i="12"/>
  <c r="K229" i="12"/>
  <c r="K228" i="12"/>
  <c r="K227" i="12"/>
  <c r="K226" i="12"/>
  <c r="K225" i="12"/>
  <c r="K224" i="12"/>
  <c r="K223" i="12"/>
  <c r="K222" i="12"/>
  <c r="K221" i="12"/>
  <c r="K220" i="12"/>
  <c r="K219" i="12"/>
  <c r="K218" i="12"/>
  <c r="K217" i="12"/>
  <c r="K216" i="12"/>
  <c r="K215" i="12"/>
  <c r="K214" i="12"/>
  <c r="K213" i="12"/>
  <c r="K212" i="12"/>
  <c r="K211" i="12"/>
  <c r="K210" i="12"/>
  <c r="K209" i="12"/>
  <c r="K208" i="12"/>
  <c r="K207" i="12"/>
  <c r="K206" i="12"/>
  <c r="K205" i="12"/>
  <c r="K204" i="12"/>
  <c r="K203" i="12"/>
  <c r="K202" i="12"/>
  <c r="K201" i="12"/>
  <c r="K200" i="12"/>
  <c r="K199" i="12"/>
  <c r="K198" i="12"/>
  <c r="K197" i="12"/>
  <c r="K196" i="12"/>
  <c r="K195" i="12"/>
  <c r="K194" i="12"/>
  <c r="K193" i="12"/>
  <c r="K192" i="12"/>
  <c r="K191" i="12"/>
  <c r="K190" i="12"/>
  <c r="K189" i="12"/>
  <c r="K188" i="12"/>
  <c r="K187" i="12"/>
  <c r="K186" i="12"/>
  <c r="K185" i="12"/>
  <c r="K184" i="12"/>
  <c r="K183" i="12"/>
  <c r="K182" i="12"/>
  <c r="K181" i="12"/>
  <c r="K180" i="12"/>
  <c r="K179" i="12"/>
  <c r="K178" i="12"/>
  <c r="K177" i="12"/>
  <c r="K176" i="12"/>
  <c r="K175" i="12"/>
  <c r="K174" i="12"/>
  <c r="K173" i="12"/>
  <c r="K172" i="12"/>
  <c r="K171" i="12"/>
  <c r="K170" i="12"/>
  <c r="K169" i="12"/>
  <c r="K168" i="12"/>
  <c r="K167" i="12"/>
  <c r="K166" i="12"/>
  <c r="K165" i="12"/>
  <c r="K164" i="12"/>
  <c r="K163" i="12"/>
  <c r="K162" i="12"/>
  <c r="K161" i="12"/>
  <c r="K160" i="12"/>
  <c r="K159" i="12"/>
  <c r="K158" i="12"/>
  <c r="K157" i="12"/>
  <c r="K156" i="12"/>
  <c r="K155" i="12"/>
  <c r="K154" i="12"/>
  <c r="K152" i="12"/>
  <c r="K151" i="12"/>
  <c r="K150" i="12"/>
  <c r="K149" i="12"/>
  <c r="K148" i="12"/>
  <c r="K147" i="12"/>
  <c r="K146" i="12"/>
  <c r="K145" i="12"/>
  <c r="K144" i="12"/>
  <c r="K143" i="12"/>
  <c r="K142" i="12"/>
  <c r="K141" i="12"/>
  <c r="K140" i="12"/>
  <c r="K139" i="12"/>
  <c r="K138" i="12"/>
  <c r="K137" i="12"/>
  <c r="K136" i="12"/>
  <c r="K135" i="12"/>
  <c r="K134" i="12"/>
  <c r="K133" i="12"/>
  <c r="K132" i="12"/>
  <c r="K131" i="12"/>
  <c r="K130" i="12"/>
  <c r="K129" i="12"/>
  <c r="K128" i="12"/>
  <c r="K127" i="12"/>
  <c r="K126" i="12"/>
  <c r="K125" i="12"/>
  <c r="K124" i="12"/>
  <c r="K123" i="12"/>
  <c r="K122" i="12"/>
  <c r="K121" i="12"/>
  <c r="K120" i="12"/>
  <c r="K119" i="12"/>
  <c r="K118" i="12"/>
  <c r="K117" i="12"/>
  <c r="K116" i="12"/>
  <c r="K115" i="12"/>
  <c r="K114" i="12"/>
  <c r="K113" i="12"/>
  <c r="K112" i="12"/>
  <c r="K111" i="12"/>
  <c r="K110" i="12"/>
  <c r="K109" i="12"/>
  <c r="K108" i="12"/>
  <c r="K107" i="12"/>
  <c r="K106" i="12"/>
  <c r="K105" i="12"/>
  <c r="K104" i="12"/>
  <c r="K103" i="12"/>
  <c r="K102" i="12"/>
  <c r="K101" i="12"/>
  <c r="K100" i="12"/>
  <c r="K99" i="12"/>
  <c r="K98" i="12"/>
  <c r="K97" i="12"/>
  <c r="K96" i="12"/>
  <c r="K95" i="12"/>
  <c r="K94" i="12"/>
  <c r="K93" i="12"/>
  <c r="K92" i="12"/>
  <c r="K91" i="12"/>
  <c r="K90" i="12"/>
  <c r="K89" i="12"/>
  <c r="K88" i="12"/>
  <c r="K87" i="12"/>
  <c r="K86" i="12"/>
  <c r="K85" i="12"/>
  <c r="K84" i="12"/>
  <c r="K83" i="12"/>
  <c r="K82" i="12"/>
  <c r="K81" i="12"/>
  <c r="K80" i="12"/>
  <c r="K79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K64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F2" i="13"/>
  <c r="G2" i="13" s="1"/>
  <c r="H2" i="13" s="1"/>
  <c r="I2" i="13" s="1"/>
  <c r="J2" i="13" s="1"/>
  <c r="K2" i="13" s="1"/>
  <c r="L2" i="13" s="1"/>
  <c r="F3067" i="12"/>
  <c r="F3066" i="12"/>
  <c r="F3065" i="12"/>
  <c r="F3064" i="12"/>
  <c r="F3063" i="12"/>
  <c r="F3062" i="12"/>
  <c r="F3061" i="12"/>
  <c r="F3060" i="12"/>
  <c r="F3059" i="12"/>
  <c r="F3058" i="12"/>
  <c r="F3057" i="12"/>
  <c r="F3056" i="12"/>
  <c r="F3055" i="12"/>
  <c r="F3054" i="12"/>
  <c r="F3053" i="12"/>
  <c r="F3052" i="12"/>
  <c r="F3051" i="12"/>
  <c r="F3050" i="12"/>
  <c r="F3049" i="12"/>
  <c r="F3048" i="12"/>
  <c r="F3047" i="12"/>
  <c r="F3046" i="12"/>
  <c r="F3045" i="12"/>
  <c r="F3044" i="12"/>
  <c r="F3043" i="12"/>
  <c r="F3042" i="12"/>
  <c r="F3041" i="12"/>
  <c r="F3040" i="12"/>
  <c r="F3039" i="12"/>
  <c r="F3038" i="12"/>
  <c r="F3037" i="12"/>
  <c r="F3036" i="12"/>
  <c r="F3035" i="12"/>
  <c r="F3034" i="12"/>
  <c r="F3033" i="12"/>
  <c r="F3032" i="12"/>
  <c r="F3031" i="12"/>
  <c r="F3030" i="12"/>
  <c r="F3029" i="12"/>
  <c r="F3028" i="12"/>
  <c r="F3027" i="12"/>
  <c r="F3026" i="12"/>
  <c r="F3025" i="12"/>
  <c r="F3024" i="12"/>
  <c r="F3023" i="12"/>
  <c r="F3022" i="12"/>
  <c r="F3021" i="12"/>
  <c r="F3020" i="12"/>
  <c r="F3019" i="12"/>
  <c r="F3018" i="12"/>
  <c r="F3017" i="12"/>
  <c r="F3016" i="12"/>
  <c r="F3015" i="12"/>
  <c r="F3014" i="12"/>
  <c r="F3013" i="12"/>
  <c r="F3012" i="12"/>
  <c r="F3011" i="12"/>
  <c r="F3010" i="12"/>
  <c r="F3009" i="12"/>
  <c r="F3008" i="12"/>
  <c r="F3007" i="12"/>
  <c r="F3006" i="12"/>
  <c r="F3005" i="12"/>
  <c r="F3004" i="12"/>
  <c r="F3003" i="12"/>
  <c r="F3002" i="12"/>
  <c r="F3001" i="12"/>
  <c r="F3000" i="12"/>
  <c r="F2999" i="12"/>
  <c r="F2998" i="12"/>
  <c r="F2997" i="12"/>
  <c r="F2996" i="12"/>
  <c r="F2994" i="12"/>
  <c r="F2993" i="12"/>
  <c r="F2992" i="12"/>
  <c r="F2991" i="12"/>
  <c r="F2990" i="12"/>
  <c r="F2989" i="12"/>
  <c r="F2988" i="12"/>
  <c r="F2987" i="12"/>
  <c r="F2986" i="12"/>
  <c r="F2985" i="12"/>
  <c r="F2984" i="12"/>
  <c r="F2983" i="12"/>
  <c r="F2982" i="12"/>
  <c r="F2981" i="12"/>
  <c r="F2980" i="12"/>
  <c r="F2979" i="12"/>
  <c r="F2978" i="12"/>
  <c r="F2977" i="12"/>
  <c r="F2976" i="12"/>
  <c r="F2975" i="12"/>
  <c r="F2974" i="12"/>
  <c r="F2973" i="12"/>
  <c r="F2972" i="12"/>
  <c r="F2971" i="12"/>
  <c r="F2970" i="12"/>
  <c r="F2969" i="12"/>
  <c r="F2968" i="12"/>
  <c r="F2967" i="12"/>
  <c r="F2966" i="12"/>
  <c r="F2965" i="12"/>
  <c r="F2964" i="12"/>
  <c r="F2963" i="12"/>
  <c r="F2962" i="12"/>
  <c r="F2961" i="12"/>
  <c r="F2960" i="12"/>
  <c r="F2959" i="12"/>
  <c r="F2958" i="12"/>
  <c r="F2957" i="12"/>
  <c r="F2956" i="12"/>
  <c r="F2955" i="12"/>
  <c r="F2954" i="12"/>
  <c r="F2953" i="12"/>
  <c r="F2952" i="12"/>
  <c r="F2951" i="12"/>
  <c r="F2950" i="12"/>
  <c r="F2949" i="12"/>
  <c r="F2948" i="12"/>
  <c r="F2947" i="12"/>
  <c r="F2946" i="12"/>
  <c r="F2945" i="12"/>
  <c r="F2944" i="12"/>
  <c r="F2943" i="12"/>
  <c r="F2942" i="12"/>
  <c r="F2941" i="12"/>
  <c r="F2940" i="12"/>
  <c r="F2939" i="12"/>
  <c r="F2938" i="12"/>
  <c r="F2937" i="12"/>
  <c r="F2936" i="12"/>
  <c r="F2935" i="12"/>
  <c r="F2934" i="12"/>
  <c r="F2933" i="12"/>
  <c r="F2932" i="12"/>
  <c r="F2931" i="12"/>
  <c r="F2930" i="12"/>
  <c r="F2929" i="12"/>
  <c r="F2928" i="12"/>
  <c r="F2927" i="12"/>
  <c r="F2926" i="12"/>
  <c r="F2925" i="12"/>
  <c r="F2924" i="12"/>
  <c r="F2923" i="12"/>
  <c r="F2921" i="12"/>
  <c r="F2920" i="12"/>
  <c r="F2919" i="12"/>
  <c r="F2918" i="12"/>
  <c r="F2917" i="12"/>
  <c r="F2916" i="12"/>
  <c r="F2915" i="12"/>
  <c r="F2914" i="12"/>
  <c r="F2913" i="12"/>
  <c r="F2912" i="12"/>
  <c r="F2911" i="12"/>
  <c r="F2910" i="12"/>
  <c r="F2909" i="12"/>
  <c r="F2908" i="12"/>
  <c r="F2907" i="12"/>
  <c r="F2906" i="12"/>
  <c r="F2905" i="12"/>
  <c r="F2904" i="12"/>
  <c r="F2903" i="12"/>
  <c r="F2902" i="12"/>
  <c r="F2901" i="12"/>
  <c r="F2900" i="12"/>
  <c r="F2899" i="12"/>
  <c r="F2898" i="12"/>
  <c r="F2897" i="12"/>
  <c r="F2896" i="12"/>
  <c r="F2895" i="12"/>
  <c r="F2894" i="12"/>
  <c r="F2893" i="12"/>
  <c r="F2892" i="12"/>
  <c r="F2891" i="12"/>
  <c r="F2890" i="12"/>
  <c r="F2889" i="12"/>
  <c r="F2888" i="12"/>
  <c r="F2887" i="12"/>
  <c r="F2886" i="12"/>
  <c r="F2885" i="12"/>
  <c r="F2884" i="12"/>
  <c r="F2883" i="12"/>
  <c r="F2882" i="12"/>
  <c r="F2881" i="12"/>
  <c r="F2880" i="12"/>
  <c r="F2879" i="12"/>
  <c r="F2878" i="12"/>
  <c r="F2877" i="12"/>
  <c r="F2876" i="12"/>
  <c r="F2875" i="12"/>
  <c r="F2874" i="12"/>
  <c r="F2873" i="12"/>
  <c r="F2872" i="12"/>
  <c r="F2871" i="12"/>
  <c r="F2870" i="12"/>
  <c r="F2869" i="12"/>
  <c r="F2868" i="12"/>
  <c r="F2867" i="12"/>
  <c r="F2866" i="12"/>
  <c r="F2865" i="12"/>
  <c r="F2864" i="12"/>
  <c r="F2863" i="12"/>
  <c r="F2862" i="12"/>
  <c r="F2861" i="12"/>
  <c r="F2860" i="12"/>
  <c r="F2859" i="12"/>
  <c r="F2858" i="12"/>
  <c r="F2857" i="12"/>
  <c r="F2856" i="12"/>
  <c r="F2855" i="12"/>
  <c r="F2854" i="12"/>
  <c r="F2853" i="12"/>
  <c r="F2852" i="12"/>
  <c r="F2851" i="12"/>
  <c r="F2850" i="12"/>
  <c r="F2848" i="12"/>
  <c r="F2847" i="12"/>
  <c r="F2846" i="12"/>
  <c r="F2845" i="12"/>
  <c r="F2844" i="12"/>
  <c r="F2843" i="12"/>
  <c r="F2842" i="12"/>
  <c r="F2841" i="12"/>
  <c r="F2840" i="12"/>
  <c r="F2839" i="12"/>
  <c r="F2838" i="12"/>
  <c r="F2837" i="12"/>
  <c r="F2836" i="12"/>
  <c r="F2835" i="12"/>
  <c r="F2834" i="12"/>
  <c r="F2833" i="12"/>
  <c r="F2832" i="12"/>
  <c r="F2831" i="12"/>
  <c r="F2830" i="12"/>
  <c r="F2829" i="12"/>
  <c r="F2828" i="12"/>
  <c r="F2827" i="12"/>
  <c r="F2826" i="12"/>
  <c r="F2825" i="12"/>
  <c r="F2824" i="12"/>
  <c r="F2823" i="12"/>
  <c r="F2822" i="12"/>
  <c r="F2821" i="12"/>
  <c r="F2820" i="12"/>
  <c r="F2819" i="12"/>
  <c r="F2818" i="12"/>
  <c r="F2817" i="12"/>
  <c r="F2816" i="12"/>
  <c r="F2815" i="12"/>
  <c r="F2814" i="12"/>
  <c r="F2813" i="12"/>
  <c r="F2812" i="12"/>
  <c r="F2811" i="12"/>
  <c r="F2810" i="12"/>
  <c r="F2809" i="12"/>
  <c r="F2808" i="12"/>
  <c r="F2807" i="12"/>
  <c r="F2806" i="12"/>
  <c r="F2805" i="12"/>
  <c r="F2804" i="12"/>
  <c r="F2803" i="12"/>
  <c r="F2802" i="12"/>
  <c r="F2801" i="12"/>
  <c r="F2800" i="12"/>
  <c r="F2799" i="12"/>
  <c r="F2798" i="12"/>
  <c r="F2797" i="12"/>
  <c r="F2796" i="12"/>
  <c r="F2795" i="12"/>
  <c r="F2794" i="12"/>
  <c r="F2793" i="12"/>
  <c r="F2792" i="12"/>
  <c r="F2791" i="12"/>
  <c r="F2790" i="12"/>
  <c r="F2789" i="12"/>
  <c r="F2788" i="12"/>
  <c r="F2787" i="12"/>
  <c r="F2786" i="12"/>
  <c r="F2785" i="12"/>
  <c r="F2784" i="12"/>
  <c r="F2783" i="12"/>
  <c r="F2782" i="12"/>
  <c r="F2781" i="12"/>
  <c r="F2780" i="12"/>
  <c r="F2779" i="12"/>
  <c r="F2778" i="12"/>
  <c r="F2777" i="12"/>
  <c r="F2775" i="12"/>
  <c r="F2774" i="12"/>
  <c r="F2773" i="12"/>
  <c r="F2772" i="12"/>
  <c r="F2771" i="12"/>
  <c r="F2770" i="12"/>
  <c r="F2769" i="12"/>
  <c r="F2768" i="12"/>
  <c r="F2767" i="12"/>
  <c r="F2766" i="12"/>
  <c r="F2765" i="12"/>
  <c r="F2764" i="12"/>
  <c r="F2763" i="12"/>
  <c r="F2762" i="12"/>
  <c r="F2761" i="12"/>
  <c r="F2760" i="12"/>
  <c r="F2759" i="12"/>
  <c r="F2758" i="12"/>
  <c r="F2757" i="12"/>
  <c r="F2756" i="12"/>
  <c r="F2755" i="12"/>
  <c r="F2754" i="12"/>
  <c r="F2753" i="12"/>
  <c r="F2752" i="12"/>
  <c r="F2751" i="12"/>
  <c r="F2750" i="12"/>
  <c r="F2749" i="12"/>
  <c r="F2748" i="12"/>
  <c r="F2747" i="12"/>
  <c r="F2746" i="12"/>
  <c r="F2745" i="12"/>
  <c r="F2744" i="12"/>
  <c r="F2743" i="12"/>
  <c r="F2742" i="12"/>
  <c r="F2741" i="12"/>
  <c r="F2740" i="12"/>
  <c r="F2739" i="12"/>
  <c r="F2738" i="12"/>
  <c r="F2737" i="12"/>
  <c r="F2736" i="12"/>
  <c r="F2735" i="12"/>
  <c r="F2734" i="12"/>
  <c r="F2733" i="12"/>
  <c r="F2732" i="12"/>
  <c r="F2731" i="12"/>
  <c r="F2730" i="12"/>
  <c r="F2729" i="12"/>
  <c r="F2728" i="12"/>
  <c r="F2727" i="12"/>
  <c r="F2726" i="12"/>
  <c r="F2725" i="12"/>
  <c r="F2724" i="12"/>
  <c r="F2723" i="12"/>
  <c r="F2722" i="12"/>
  <c r="F2721" i="12"/>
  <c r="F2720" i="12"/>
  <c r="F2719" i="12"/>
  <c r="F2718" i="12"/>
  <c r="F2717" i="12"/>
  <c r="F2716" i="12"/>
  <c r="F2715" i="12"/>
  <c r="F2714" i="12"/>
  <c r="F2713" i="12"/>
  <c r="F2712" i="12"/>
  <c r="F2711" i="12"/>
  <c r="F2710" i="12"/>
  <c r="F2709" i="12"/>
  <c r="F2708" i="12"/>
  <c r="F2707" i="12"/>
  <c r="F2706" i="12"/>
  <c r="F2705" i="12"/>
  <c r="F2704" i="12"/>
  <c r="F2702" i="12"/>
  <c r="F2701" i="12"/>
  <c r="F2700" i="12"/>
  <c r="F2699" i="12"/>
  <c r="F2698" i="12"/>
  <c r="F2697" i="12"/>
  <c r="F2696" i="12"/>
  <c r="F2695" i="12"/>
  <c r="F2694" i="12"/>
  <c r="F2693" i="12"/>
  <c r="F2692" i="12"/>
  <c r="F2691" i="12"/>
  <c r="F2690" i="12"/>
  <c r="F2689" i="12"/>
  <c r="F2688" i="12"/>
  <c r="F2687" i="12"/>
  <c r="F2686" i="12"/>
  <c r="F2685" i="12"/>
  <c r="F2684" i="12"/>
  <c r="F2683" i="12"/>
  <c r="F2682" i="12"/>
  <c r="F2681" i="12"/>
  <c r="F2680" i="12"/>
  <c r="F2679" i="12"/>
  <c r="F2678" i="12"/>
  <c r="F2677" i="12"/>
  <c r="F2676" i="12"/>
  <c r="F2675" i="12"/>
  <c r="F2674" i="12"/>
  <c r="F2673" i="12"/>
  <c r="F2672" i="12"/>
  <c r="F2671" i="12"/>
  <c r="F2670" i="12"/>
  <c r="F2669" i="12"/>
  <c r="F2668" i="12"/>
  <c r="F2667" i="12"/>
  <c r="F2666" i="12"/>
  <c r="F2665" i="12"/>
  <c r="F2664" i="12"/>
  <c r="F2663" i="12"/>
  <c r="F2662" i="12"/>
  <c r="F2661" i="12"/>
  <c r="F2660" i="12"/>
  <c r="F2659" i="12"/>
  <c r="F2658" i="12"/>
  <c r="F2657" i="12"/>
  <c r="F2656" i="12"/>
  <c r="F2655" i="12"/>
  <c r="F2654" i="12"/>
  <c r="F2653" i="12"/>
  <c r="F2652" i="12"/>
  <c r="F2651" i="12"/>
  <c r="F2650" i="12"/>
  <c r="F2649" i="12"/>
  <c r="F2648" i="12"/>
  <c r="F2647" i="12"/>
  <c r="F2646" i="12"/>
  <c r="F2645" i="12"/>
  <c r="F2644" i="12"/>
  <c r="F2643" i="12"/>
  <c r="F2642" i="12"/>
  <c r="F2641" i="12"/>
  <c r="F2640" i="12"/>
  <c r="F2639" i="12"/>
  <c r="F2638" i="12"/>
  <c r="F2637" i="12"/>
  <c r="F2636" i="12"/>
  <c r="F2635" i="12"/>
  <c r="F2634" i="12"/>
  <c r="F2633" i="12"/>
  <c r="F2632" i="12"/>
  <c r="F2631" i="12"/>
  <c r="F2629" i="12"/>
  <c r="F2628" i="12"/>
  <c r="F2627" i="12"/>
  <c r="F2626" i="12"/>
  <c r="F2625" i="12"/>
  <c r="F2624" i="12"/>
  <c r="F2623" i="12"/>
  <c r="F2622" i="12"/>
  <c r="F2621" i="12"/>
  <c r="F2620" i="12"/>
  <c r="F2619" i="12"/>
  <c r="F2618" i="12"/>
  <c r="F2617" i="12"/>
  <c r="F2616" i="12"/>
  <c r="F2615" i="12"/>
  <c r="F2614" i="12"/>
  <c r="F2613" i="12"/>
  <c r="F2612" i="12"/>
  <c r="F2611" i="12"/>
  <c r="F2610" i="12"/>
  <c r="F2609" i="12"/>
  <c r="F2608" i="12"/>
  <c r="F2607" i="12"/>
  <c r="F2606" i="12"/>
  <c r="F2605" i="12"/>
  <c r="F2604" i="12"/>
  <c r="F2603" i="12"/>
  <c r="F2602" i="12"/>
  <c r="F2601" i="12"/>
  <c r="F2600" i="12"/>
  <c r="F2599" i="12"/>
  <c r="F2598" i="12"/>
  <c r="F2597" i="12"/>
  <c r="F2596" i="12"/>
  <c r="F2595" i="12"/>
  <c r="F2594" i="12"/>
  <c r="F2593" i="12"/>
  <c r="F2592" i="12"/>
  <c r="F2591" i="12"/>
  <c r="F2590" i="12"/>
  <c r="F2589" i="12"/>
  <c r="F2588" i="12"/>
  <c r="F2587" i="12"/>
  <c r="F2586" i="12"/>
  <c r="F2585" i="12"/>
  <c r="F2584" i="12"/>
  <c r="F2583" i="12"/>
  <c r="F2582" i="12"/>
  <c r="F2581" i="12"/>
  <c r="F2580" i="12"/>
  <c r="F2579" i="12"/>
  <c r="F2578" i="12"/>
  <c r="F2577" i="12"/>
  <c r="F2576" i="12"/>
  <c r="F2575" i="12"/>
  <c r="F2574" i="12"/>
  <c r="F2573" i="12"/>
  <c r="F2572" i="12"/>
  <c r="F2571" i="12"/>
  <c r="F2570" i="12"/>
  <c r="F2569" i="12"/>
  <c r="F2568" i="12"/>
  <c r="F2567" i="12"/>
  <c r="F2566" i="12"/>
  <c r="F2565" i="12"/>
  <c r="F2564" i="12"/>
  <c r="F2563" i="12"/>
  <c r="F2562" i="12"/>
  <c r="F2561" i="12"/>
  <c r="F2560" i="12"/>
  <c r="F2559" i="12"/>
  <c r="I2558" i="12"/>
  <c r="F2558" i="12"/>
  <c r="L57" i="13"/>
  <c r="L58" i="13" s="1"/>
  <c r="L59" i="13" s="1"/>
  <c r="L60" i="13" s="1"/>
  <c r="L61" i="13" s="1"/>
  <c r="L62" i="13" s="1"/>
  <c r="L63" i="13" s="1"/>
  <c r="K57" i="13"/>
  <c r="K58" i="13" s="1"/>
  <c r="K59" i="13" s="1"/>
  <c r="K60" i="13" s="1"/>
  <c r="K61" i="13" s="1"/>
  <c r="K62" i="13" s="1"/>
  <c r="K63" i="13" s="1"/>
  <c r="C132" i="7"/>
  <c r="E132" i="7" s="1"/>
  <c r="C131" i="7"/>
  <c r="E131" i="7" s="1"/>
  <c r="C130" i="7"/>
  <c r="E130" i="7" s="1"/>
  <c r="C129" i="7"/>
  <c r="E129" i="7" s="1"/>
  <c r="C128" i="7"/>
  <c r="E128" i="7" s="1"/>
  <c r="C127" i="7"/>
  <c r="E127" i="7" s="1"/>
  <c r="C126" i="7"/>
  <c r="E126" i="7" s="1"/>
  <c r="E125" i="7"/>
  <c r="C125" i="7"/>
  <c r="C124" i="7"/>
  <c r="E124" i="7" s="1"/>
  <c r="C123" i="7"/>
  <c r="E123" i="7" s="1"/>
  <c r="C122" i="7"/>
  <c r="E122" i="7" s="1"/>
  <c r="C121" i="7"/>
  <c r="E121" i="7" s="1"/>
  <c r="C119" i="7"/>
  <c r="E119" i="7" s="1"/>
  <c r="C118" i="7"/>
  <c r="E118" i="7" s="1"/>
  <c r="C117" i="7"/>
  <c r="E117" i="7" s="1"/>
  <c r="C116" i="7"/>
  <c r="E116" i="7" s="1"/>
  <c r="C115" i="7"/>
  <c r="E115" i="7" s="1"/>
  <c r="C114" i="7"/>
  <c r="E114" i="7" s="1"/>
  <c r="C113" i="7"/>
  <c r="E113" i="7" s="1"/>
  <c r="C112" i="7"/>
  <c r="E112" i="7" s="1"/>
  <c r="C111" i="7"/>
  <c r="E111" i="7" s="1"/>
  <c r="C110" i="7"/>
  <c r="E110" i="7" s="1"/>
  <c r="C109" i="7"/>
  <c r="E109" i="7" s="1"/>
  <c r="C108" i="7"/>
  <c r="E108" i="7" s="1"/>
  <c r="C106" i="7"/>
  <c r="E106" i="7" s="1"/>
  <c r="E105" i="7"/>
  <c r="C105" i="7"/>
  <c r="C104" i="7"/>
  <c r="E104" i="7" s="1"/>
  <c r="C103" i="7"/>
  <c r="E103" i="7" s="1"/>
  <c r="C102" i="7"/>
  <c r="E102" i="7" s="1"/>
  <c r="C101" i="7"/>
  <c r="E101" i="7" s="1"/>
  <c r="C100" i="7"/>
  <c r="E100" i="7" s="1"/>
  <c r="C99" i="7"/>
  <c r="E99" i="7" s="1"/>
  <c r="C98" i="7"/>
  <c r="E98" i="7" s="1"/>
  <c r="C97" i="7"/>
  <c r="E97" i="7" s="1"/>
  <c r="C96" i="7"/>
  <c r="E96" i="7" s="1"/>
  <c r="C95" i="7"/>
  <c r="E95" i="7" s="1"/>
  <c r="C93" i="7"/>
  <c r="E93" i="7" s="1"/>
  <c r="C92" i="7"/>
  <c r="E92" i="7" s="1"/>
  <c r="C91" i="7"/>
  <c r="E91" i="7" s="1"/>
  <c r="C90" i="7"/>
  <c r="E90" i="7" s="1"/>
  <c r="C89" i="7"/>
  <c r="E89" i="7" s="1"/>
  <c r="C88" i="7"/>
  <c r="E88" i="7" s="1"/>
  <c r="C87" i="7"/>
  <c r="E87" i="7" s="1"/>
  <c r="E86" i="7"/>
  <c r="C86" i="7"/>
  <c r="C85" i="7"/>
  <c r="E85" i="7" s="1"/>
  <c r="C84" i="7"/>
  <c r="E84" i="7" s="1"/>
  <c r="C83" i="7"/>
  <c r="E83" i="7" s="1"/>
  <c r="C82" i="7"/>
  <c r="E82" i="7" s="1"/>
  <c r="C80" i="7"/>
  <c r="E80" i="7" s="1"/>
  <c r="C79" i="7"/>
  <c r="E79" i="7" s="1"/>
  <c r="C78" i="7"/>
  <c r="E78" i="7" s="1"/>
  <c r="C77" i="7"/>
  <c r="E77" i="7" s="1"/>
  <c r="C76" i="7"/>
  <c r="E76" i="7" s="1"/>
  <c r="C75" i="7"/>
  <c r="E75" i="7" s="1"/>
  <c r="C74" i="7"/>
  <c r="E74" i="7" s="1"/>
  <c r="C73" i="7"/>
  <c r="E73" i="7" s="1"/>
  <c r="C72" i="7"/>
  <c r="E72" i="7" s="1"/>
  <c r="C71" i="7"/>
  <c r="E71" i="7" s="1"/>
  <c r="C70" i="7"/>
  <c r="E70" i="7" s="1"/>
  <c r="C69" i="7"/>
  <c r="E69" i="7" s="1"/>
  <c r="C67" i="7"/>
  <c r="E67" i="7" s="1"/>
  <c r="E66" i="7"/>
  <c r="C66" i="7"/>
  <c r="C65" i="7"/>
  <c r="E65" i="7" s="1"/>
  <c r="C64" i="7"/>
  <c r="E64" i="7" s="1"/>
  <c r="C63" i="7"/>
  <c r="E63" i="7" s="1"/>
  <c r="C62" i="7"/>
  <c r="E62" i="7" s="1"/>
  <c r="C61" i="7"/>
  <c r="E61" i="7" s="1"/>
  <c r="C60" i="7"/>
  <c r="E60" i="7" s="1"/>
  <c r="C59" i="7"/>
  <c r="E59" i="7" s="1"/>
  <c r="C58" i="7"/>
  <c r="E58" i="7" s="1"/>
  <c r="C57" i="7"/>
  <c r="E57" i="7" s="1"/>
  <c r="C56" i="7"/>
  <c r="E56" i="7" s="1"/>
  <c r="C54" i="7"/>
  <c r="E54" i="7" s="1"/>
  <c r="C53" i="7"/>
  <c r="E53" i="7" s="1"/>
  <c r="C52" i="7"/>
  <c r="E52" i="7" s="1"/>
  <c r="C51" i="7"/>
  <c r="E51" i="7" s="1"/>
  <c r="C50" i="7"/>
  <c r="E50" i="7" s="1"/>
  <c r="C49" i="7"/>
  <c r="E49" i="7" s="1"/>
  <c r="C48" i="7"/>
  <c r="E48" i="7" s="1"/>
  <c r="E47" i="7"/>
  <c r="C47" i="7"/>
  <c r="C46" i="7"/>
  <c r="E46" i="7" s="1"/>
  <c r="C45" i="7"/>
  <c r="E45" i="7" s="1"/>
  <c r="C44" i="7"/>
  <c r="E44" i="7" s="1"/>
  <c r="C43" i="7"/>
  <c r="E43" i="7" s="1"/>
  <c r="C41" i="7"/>
  <c r="E41" i="7" s="1"/>
  <c r="C40" i="7"/>
  <c r="E40" i="7" s="1"/>
  <c r="C39" i="7"/>
  <c r="E39" i="7" s="1"/>
  <c r="C38" i="7"/>
  <c r="E38" i="7" s="1"/>
  <c r="C37" i="7"/>
  <c r="E37" i="7" s="1"/>
  <c r="C36" i="7"/>
  <c r="E36" i="7" s="1"/>
  <c r="E35" i="7"/>
  <c r="C35" i="7"/>
  <c r="C34" i="7"/>
  <c r="E34" i="7" s="1"/>
  <c r="C33" i="7"/>
  <c r="E33" i="7" s="1"/>
  <c r="C32" i="7"/>
  <c r="E32" i="7" s="1"/>
  <c r="C31" i="7"/>
  <c r="E31" i="7" s="1"/>
  <c r="C30" i="7"/>
  <c r="E30" i="7" s="1"/>
  <c r="C28" i="7"/>
  <c r="E28" i="7" s="1"/>
  <c r="E27" i="7"/>
  <c r="C27" i="7"/>
  <c r="C26" i="7"/>
  <c r="E26" i="7" s="1"/>
  <c r="C25" i="7"/>
  <c r="E25" i="7" s="1"/>
  <c r="C24" i="7"/>
  <c r="E24" i="7" s="1"/>
  <c r="C23" i="7"/>
  <c r="E23" i="7" s="1"/>
  <c r="C22" i="7"/>
  <c r="E22" i="7" s="1"/>
  <c r="C21" i="7"/>
  <c r="E21" i="7" s="1"/>
  <c r="C20" i="7"/>
  <c r="E20" i="7" s="1"/>
  <c r="C19" i="7"/>
  <c r="E19" i="7" s="1"/>
  <c r="C18" i="7"/>
  <c r="E18" i="7" s="1"/>
  <c r="C17" i="7"/>
  <c r="E17" i="7" s="1"/>
  <c r="E15" i="7"/>
  <c r="C15" i="7"/>
  <c r="C14" i="7"/>
  <c r="E14" i="7" s="1"/>
  <c r="C13" i="7"/>
  <c r="E13" i="7" s="1"/>
  <c r="C12" i="7"/>
  <c r="E12" i="7" s="1"/>
  <c r="C11" i="7"/>
  <c r="E11" i="7" s="1"/>
  <c r="C10" i="7"/>
  <c r="E10" i="7" s="1"/>
  <c r="C9" i="7"/>
  <c r="E9" i="7" s="1"/>
  <c r="E8" i="7"/>
  <c r="C8" i="7"/>
  <c r="C7" i="7"/>
  <c r="E7" i="7" s="1"/>
  <c r="C6" i="7"/>
  <c r="E6" i="7" s="1"/>
  <c r="C5" i="7"/>
  <c r="E5" i="7" s="1"/>
  <c r="C4" i="7"/>
  <c r="E4" i="7" s="1"/>
  <c r="C82" i="6"/>
  <c r="C81" i="6"/>
  <c r="C80" i="6"/>
  <c r="C79" i="6"/>
  <c r="C78" i="6"/>
  <c r="C77" i="6"/>
  <c r="C76" i="6"/>
  <c r="C75" i="6"/>
  <c r="C74" i="6"/>
  <c r="C73" i="6"/>
  <c r="C72" i="6"/>
  <c r="C71" i="6"/>
  <c r="C69" i="6"/>
  <c r="C68" i="6"/>
  <c r="C67" i="6"/>
  <c r="C66" i="6"/>
  <c r="C65" i="6"/>
  <c r="C64" i="6"/>
  <c r="C63" i="6"/>
  <c r="C62" i="6"/>
  <c r="C61" i="6"/>
  <c r="C60" i="6"/>
  <c r="C59" i="6"/>
  <c r="C58" i="6"/>
  <c r="C56" i="6"/>
  <c r="C55" i="6"/>
  <c r="C54" i="6"/>
  <c r="C53" i="6"/>
  <c r="C52" i="6"/>
  <c r="C51" i="6"/>
  <c r="C50" i="6"/>
  <c r="C49" i="6"/>
  <c r="C48" i="6"/>
  <c r="C47" i="6"/>
  <c r="C46" i="6"/>
  <c r="C45" i="6"/>
  <c r="C43" i="6"/>
  <c r="C42" i="6"/>
  <c r="C41" i="6"/>
  <c r="C40" i="6"/>
  <c r="C39" i="6"/>
  <c r="C38" i="6"/>
  <c r="C37" i="6"/>
  <c r="C36" i="6"/>
  <c r="C35" i="6"/>
  <c r="C34" i="6"/>
  <c r="C33" i="6"/>
  <c r="C32" i="6"/>
  <c r="C30" i="6"/>
  <c r="C29" i="6"/>
  <c r="C28" i="6"/>
  <c r="C27" i="6"/>
  <c r="C26" i="6"/>
  <c r="C25" i="6"/>
  <c r="C24" i="6"/>
  <c r="C23" i="6"/>
  <c r="C22" i="6"/>
  <c r="C21" i="6"/>
  <c r="C20" i="6"/>
  <c r="C19" i="6"/>
  <c r="C17" i="6"/>
  <c r="C16" i="6"/>
  <c r="C15" i="6"/>
  <c r="C14" i="6"/>
  <c r="C13" i="6"/>
  <c r="C12" i="6"/>
  <c r="C11" i="6"/>
  <c r="C10" i="6"/>
  <c r="C9" i="6"/>
  <c r="C8" i="6"/>
  <c r="C7" i="6"/>
  <c r="E2" i="6"/>
  <c r="D2" i="6"/>
  <c r="H512" i="12" s="1"/>
  <c r="C6" i="6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D2" i="3"/>
  <c r="E2" i="3" s="1"/>
  <c r="F2" i="3" s="1"/>
  <c r="G2" i="3" s="1"/>
  <c r="H2" i="3" s="1"/>
  <c r="I2" i="3" s="1"/>
  <c r="J2" i="3" s="1"/>
  <c r="J1" i="3"/>
  <c r="I1" i="3"/>
  <c r="H1" i="3"/>
  <c r="G1" i="3"/>
  <c r="F1" i="3"/>
  <c r="E1" i="3"/>
  <c r="D81" i="2"/>
  <c r="D80" i="2"/>
  <c r="D79" i="2"/>
  <c r="D78" i="2"/>
  <c r="D77" i="2"/>
  <c r="D76" i="2"/>
  <c r="D75" i="2"/>
  <c r="D74" i="2"/>
  <c r="D73" i="2"/>
  <c r="D72" i="2"/>
  <c r="D71" i="2"/>
  <c r="D70" i="2"/>
  <c r="D68" i="2"/>
  <c r="D67" i="2"/>
  <c r="D66" i="2"/>
  <c r="D65" i="2"/>
  <c r="D64" i="2"/>
  <c r="D63" i="2"/>
  <c r="D62" i="2"/>
  <c r="D61" i="2"/>
  <c r="D60" i="2"/>
  <c r="D59" i="2"/>
  <c r="D58" i="2"/>
  <c r="D57" i="2"/>
  <c r="D55" i="2"/>
  <c r="D54" i="2"/>
  <c r="D53" i="2"/>
  <c r="D52" i="2"/>
  <c r="D51" i="2"/>
  <c r="D50" i="2"/>
  <c r="D49" i="2"/>
  <c r="D48" i="2"/>
  <c r="D47" i="2"/>
  <c r="D46" i="2"/>
  <c r="D45" i="2"/>
  <c r="D44" i="2"/>
  <c r="D42" i="2"/>
  <c r="D41" i="2"/>
  <c r="D40" i="2"/>
  <c r="D39" i="2"/>
  <c r="D38" i="2"/>
  <c r="D37" i="2"/>
  <c r="D36" i="2"/>
  <c r="D35" i="2"/>
  <c r="D34" i="2"/>
  <c r="D33" i="2"/>
  <c r="D32" i="2"/>
  <c r="D31" i="2"/>
  <c r="D29" i="2"/>
  <c r="D28" i="2"/>
  <c r="D27" i="2"/>
  <c r="D26" i="2"/>
  <c r="D25" i="2"/>
  <c r="D24" i="2"/>
  <c r="D23" i="2"/>
  <c r="D22" i="2"/>
  <c r="D21" i="2"/>
  <c r="D20" i="2"/>
  <c r="D19" i="2"/>
  <c r="D18" i="2"/>
  <c r="D16" i="2"/>
  <c r="D15" i="2"/>
  <c r="D14" i="2"/>
  <c r="D13" i="2"/>
  <c r="D12" i="2"/>
  <c r="D11" i="2"/>
  <c r="D10" i="2"/>
  <c r="D9" i="2"/>
  <c r="D8" i="2"/>
  <c r="D7" i="2"/>
  <c r="D6" i="2"/>
  <c r="F3" i="2"/>
  <c r="G3" i="2" s="1"/>
  <c r="E3" i="2"/>
  <c r="D5" i="2"/>
  <c r="D94" i="1"/>
  <c r="D93" i="1"/>
  <c r="D92" i="1"/>
  <c r="D91" i="1"/>
  <c r="D90" i="1"/>
  <c r="D89" i="1"/>
  <c r="D88" i="1"/>
  <c r="D87" i="1"/>
  <c r="D86" i="1"/>
  <c r="D85" i="1"/>
  <c r="D84" i="1"/>
  <c r="D82" i="1"/>
  <c r="D81" i="1"/>
  <c r="D80" i="1"/>
  <c r="D79" i="1"/>
  <c r="D78" i="1"/>
  <c r="D77" i="1"/>
  <c r="D76" i="1"/>
  <c r="D75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6" i="1"/>
  <c r="D55" i="1"/>
  <c r="D54" i="1"/>
  <c r="D53" i="1"/>
  <c r="D52" i="1"/>
  <c r="D51" i="1"/>
  <c r="D50" i="1"/>
  <c r="D49" i="1"/>
  <c r="D48" i="1"/>
  <c r="D47" i="1"/>
  <c r="D46" i="1"/>
  <c r="D45" i="1"/>
  <c r="D43" i="1"/>
  <c r="D42" i="1"/>
  <c r="D41" i="1"/>
  <c r="D40" i="1"/>
  <c r="D39" i="1"/>
  <c r="D38" i="1"/>
  <c r="D37" i="1"/>
  <c r="D36" i="1"/>
  <c r="D35" i="1"/>
  <c r="D34" i="1"/>
  <c r="D33" i="1"/>
  <c r="D32" i="1"/>
  <c r="D30" i="1"/>
  <c r="D29" i="1"/>
  <c r="D28" i="1"/>
  <c r="D27" i="1"/>
  <c r="D26" i="1"/>
  <c r="D25" i="1"/>
  <c r="D24" i="1"/>
  <c r="D23" i="1"/>
  <c r="D22" i="1"/>
  <c r="D21" i="1"/>
  <c r="D20" i="1"/>
  <c r="D19" i="1"/>
  <c r="D17" i="1"/>
  <c r="D16" i="1"/>
  <c r="D15" i="1"/>
  <c r="D14" i="1"/>
  <c r="D13" i="1"/>
  <c r="D12" i="1"/>
  <c r="D11" i="1"/>
  <c r="D10" i="1"/>
  <c r="D9" i="1"/>
  <c r="D8" i="1"/>
  <c r="D7" i="1"/>
  <c r="D6" i="1"/>
  <c r="D95" i="1"/>
  <c r="E3" i="1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K2644" i="12" s="1"/>
  <c r="L2644" i="12" s="1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4" i="8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O3" i="1"/>
  <c r="N3" i="1"/>
  <c r="M3" i="1"/>
  <c r="L3" i="1"/>
  <c r="K3" i="1"/>
  <c r="J3" i="1"/>
  <c r="H752" i="12" s="1"/>
  <c r="I3" i="1"/>
  <c r="H3" i="1"/>
  <c r="G3" i="1"/>
  <c r="F3" i="1"/>
  <c r="H715" i="12" l="1"/>
  <c r="H716" i="12"/>
  <c r="H744" i="12"/>
  <c r="H845" i="12"/>
  <c r="H782" i="12"/>
  <c r="H651" i="12"/>
  <c r="H753" i="12"/>
  <c r="H622" i="12"/>
  <c r="H819" i="12"/>
  <c r="H683" i="12"/>
  <c r="H722" i="12"/>
  <c r="H856" i="12"/>
  <c r="H621" i="12"/>
  <c r="H818" i="12"/>
  <c r="H649" i="12"/>
  <c r="H846" i="12"/>
  <c r="H650" i="12"/>
  <c r="H850" i="12"/>
  <c r="H681" i="12"/>
  <c r="H682" i="12"/>
  <c r="H780" i="12"/>
  <c r="H81" i="12"/>
  <c r="H120" i="12"/>
  <c r="H151" i="12"/>
  <c r="H552" i="12"/>
  <c r="H593" i="12"/>
  <c r="H623" i="12"/>
  <c r="H654" i="12"/>
  <c r="H694" i="12"/>
  <c r="H723" i="12"/>
  <c r="H754" i="12"/>
  <c r="H791" i="12"/>
  <c r="H827" i="12"/>
  <c r="H857" i="12"/>
  <c r="H358" i="12"/>
  <c r="H371" i="12"/>
  <c r="H383" i="12"/>
  <c r="H395" i="12"/>
  <c r="H407" i="12"/>
  <c r="H419" i="12"/>
  <c r="H431" i="12"/>
  <c r="H444" i="12"/>
  <c r="H456" i="12"/>
  <c r="H468" i="12"/>
  <c r="H480" i="12"/>
  <c r="H492" i="12"/>
  <c r="H504" i="12"/>
  <c r="H516" i="12"/>
  <c r="H382" i="12"/>
  <c r="H430" i="12"/>
  <c r="H479" i="12"/>
  <c r="H515" i="12"/>
  <c r="H82" i="12"/>
  <c r="H121" i="12"/>
  <c r="H152" i="12"/>
  <c r="H553" i="12"/>
  <c r="H594" i="12"/>
  <c r="H624" i="12"/>
  <c r="H655" i="12"/>
  <c r="H695" i="12"/>
  <c r="H724" i="12"/>
  <c r="H755" i="12"/>
  <c r="H797" i="12"/>
  <c r="H828" i="12"/>
  <c r="H858" i="12"/>
  <c r="H360" i="12"/>
  <c r="H372" i="12"/>
  <c r="H384" i="12"/>
  <c r="H396" i="12"/>
  <c r="H408" i="12"/>
  <c r="H420" i="12"/>
  <c r="H432" i="12"/>
  <c r="H445" i="12"/>
  <c r="H457" i="12"/>
  <c r="H469" i="12"/>
  <c r="H481" i="12"/>
  <c r="H493" i="12"/>
  <c r="H505" i="12"/>
  <c r="H517" i="12"/>
  <c r="H357" i="12"/>
  <c r="H394" i="12"/>
  <c r="H418" i="12"/>
  <c r="H443" i="12"/>
  <c r="H467" i="12"/>
  <c r="H503" i="12"/>
  <c r="H90" i="12"/>
  <c r="H122" i="12"/>
  <c r="H525" i="12"/>
  <c r="H554" i="12"/>
  <c r="H595" i="12"/>
  <c r="H625" i="12"/>
  <c r="H656" i="12"/>
  <c r="H696" i="12"/>
  <c r="H727" i="12"/>
  <c r="H756" i="12"/>
  <c r="H798" i="12"/>
  <c r="H829" i="12"/>
  <c r="H862" i="12"/>
  <c r="H361" i="12"/>
  <c r="H373" i="12"/>
  <c r="H385" i="12"/>
  <c r="H397" i="12"/>
  <c r="H409" i="12"/>
  <c r="H421" i="12"/>
  <c r="H433" i="12"/>
  <c r="H446" i="12"/>
  <c r="H458" i="12"/>
  <c r="H470" i="12"/>
  <c r="H482" i="12"/>
  <c r="H494" i="12"/>
  <c r="H506" i="12"/>
  <c r="H518" i="12"/>
  <c r="H370" i="12"/>
  <c r="H455" i="12"/>
  <c r="H94" i="12"/>
  <c r="H125" i="12"/>
  <c r="H526" i="12"/>
  <c r="H565" i="12"/>
  <c r="H596" i="12"/>
  <c r="H626" i="12"/>
  <c r="H667" i="12"/>
  <c r="H697" i="12"/>
  <c r="H728" i="12"/>
  <c r="H767" i="12"/>
  <c r="H799" i="12"/>
  <c r="H830" i="12"/>
  <c r="H359" i="12"/>
  <c r="H362" i="12"/>
  <c r="H374" i="12"/>
  <c r="H386" i="12"/>
  <c r="H398" i="12"/>
  <c r="H410" i="12"/>
  <c r="H422" i="12"/>
  <c r="H434" i="12"/>
  <c r="H447" i="12"/>
  <c r="H459" i="12"/>
  <c r="H471" i="12"/>
  <c r="H483" i="12"/>
  <c r="H495" i="12"/>
  <c r="H507" i="12"/>
  <c r="H519" i="12"/>
  <c r="H406" i="12"/>
  <c r="H491" i="12"/>
  <c r="H95" i="12"/>
  <c r="H126" i="12"/>
  <c r="H534" i="12"/>
  <c r="H566" i="12"/>
  <c r="H597" i="12"/>
  <c r="H627" i="12"/>
  <c r="H668" i="12"/>
  <c r="H698" i="12"/>
  <c r="H729" i="12"/>
  <c r="H768" i="12"/>
  <c r="H802" i="12"/>
  <c r="H831" i="12"/>
  <c r="H350" i="12"/>
  <c r="H363" i="12"/>
  <c r="H375" i="12"/>
  <c r="H387" i="12"/>
  <c r="H399" i="12"/>
  <c r="H411" i="12"/>
  <c r="H423" i="12"/>
  <c r="H436" i="12"/>
  <c r="H448" i="12"/>
  <c r="H460" i="12"/>
  <c r="H472" i="12"/>
  <c r="H484" i="12"/>
  <c r="H496" i="12"/>
  <c r="H508" i="12"/>
  <c r="H535" i="12"/>
  <c r="H569" i="12"/>
  <c r="H598" i="12"/>
  <c r="H635" i="12"/>
  <c r="H669" i="12"/>
  <c r="H699" i="12"/>
  <c r="H730" i="12"/>
  <c r="H769" i="12"/>
  <c r="H803" i="12"/>
  <c r="H832" i="12"/>
  <c r="H351" i="12"/>
  <c r="H364" i="12"/>
  <c r="H376" i="12"/>
  <c r="H388" i="12"/>
  <c r="H400" i="12"/>
  <c r="H412" i="12"/>
  <c r="H424" i="12"/>
  <c r="H437" i="12"/>
  <c r="H449" i="12"/>
  <c r="H461" i="12"/>
  <c r="H473" i="12"/>
  <c r="H485" i="12"/>
  <c r="H497" i="12"/>
  <c r="H509" i="12"/>
  <c r="H104" i="12"/>
  <c r="H133" i="12"/>
  <c r="H539" i="12"/>
  <c r="H570" i="12"/>
  <c r="H607" i="12"/>
  <c r="H639" i="12"/>
  <c r="H670" i="12"/>
  <c r="H700" i="12"/>
  <c r="H741" i="12"/>
  <c r="H770" i="12"/>
  <c r="H804" i="12"/>
  <c r="H843" i="12"/>
  <c r="H352" i="12"/>
  <c r="H365" i="12"/>
  <c r="H377" i="12"/>
  <c r="H389" i="12"/>
  <c r="H401" i="12"/>
  <c r="H413" i="12"/>
  <c r="H425" i="12"/>
  <c r="H438" i="12"/>
  <c r="H450" i="12"/>
  <c r="H462" i="12"/>
  <c r="H474" i="12"/>
  <c r="H486" i="12"/>
  <c r="H498" i="12"/>
  <c r="H510" i="12"/>
  <c r="H540" i="12"/>
  <c r="H576" i="12"/>
  <c r="H608" i="12"/>
  <c r="H642" i="12"/>
  <c r="H671" i="12"/>
  <c r="H708" i="12"/>
  <c r="H742" i="12"/>
  <c r="H771" i="12"/>
  <c r="H805" i="12"/>
  <c r="H844" i="12"/>
  <c r="H353" i="12"/>
  <c r="H366" i="12"/>
  <c r="H378" i="12"/>
  <c r="H390" i="12"/>
  <c r="H402" i="12"/>
  <c r="H414" i="12"/>
  <c r="H426" i="12"/>
  <c r="H439" i="12"/>
  <c r="H451" i="12"/>
  <c r="H463" i="12"/>
  <c r="H475" i="12"/>
  <c r="H487" i="12"/>
  <c r="H499" i="12"/>
  <c r="H511" i="12"/>
  <c r="H106" i="12"/>
  <c r="H137" i="12"/>
  <c r="H548" i="12"/>
  <c r="H577" i="12"/>
  <c r="H609" i="12"/>
  <c r="H643" i="12"/>
  <c r="H680" i="12"/>
  <c r="H709" i="12"/>
  <c r="H743" i="12"/>
  <c r="H772" i="12"/>
  <c r="H811" i="12"/>
  <c r="H354" i="12"/>
  <c r="H367" i="12"/>
  <c r="H379" i="12"/>
  <c r="H391" i="12"/>
  <c r="H403" i="12"/>
  <c r="H415" i="12"/>
  <c r="H427" i="12"/>
  <c r="H440" i="12"/>
  <c r="H452" i="12"/>
  <c r="H464" i="12"/>
  <c r="H476" i="12"/>
  <c r="H488" i="12"/>
  <c r="H500" i="12"/>
  <c r="H873" i="12"/>
  <c r="H861" i="12"/>
  <c r="H849" i="12"/>
  <c r="H837" i="12"/>
  <c r="H825" i="12"/>
  <c r="H813" i="12"/>
  <c r="H801" i="12"/>
  <c r="H789" i="12"/>
  <c r="H774" i="12"/>
  <c r="H762" i="12"/>
  <c r="H750" i="12"/>
  <c r="H738" i="12"/>
  <c r="H726" i="12"/>
  <c r="H714" i="12"/>
  <c r="H702" i="12"/>
  <c r="H690" i="12"/>
  <c r="H678" i="12"/>
  <c r="H665" i="12"/>
  <c r="H653" i="12"/>
  <c r="H641" i="12"/>
  <c r="H629" i="12"/>
  <c r="H617" i="12"/>
  <c r="H605" i="12"/>
  <c r="H592" i="12"/>
  <c r="H580" i="12"/>
  <c r="H568" i="12"/>
  <c r="H556" i="12"/>
  <c r="H544" i="12"/>
  <c r="H532" i="12"/>
  <c r="H148" i="12"/>
  <c r="H136" i="12"/>
  <c r="H124" i="12"/>
  <c r="H112" i="12"/>
  <c r="H100" i="12"/>
  <c r="H88" i="12"/>
  <c r="H75" i="12"/>
  <c r="H63" i="12"/>
  <c r="H51" i="12"/>
  <c r="H39" i="12"/>
  <c r="H27" i="12"/>
  <c r="H15" i="12"/>
  <c r="H872" i="12"/>
  <c r="H860" i="12"/>
  <c r="H848" i="12"/>
  <c r="H836" i="12"/>
  <c r="H824" i="12"/>
  <c r="H812" i="12"/>
  <c r="H800" i="12"/>
  <c r="H788" i="12"/>
  <c r="H773" i="12"/>
  <c r="H761" i="12"/>
  <c r="H749" i="12"/>
  <c r="H737" i="12"/>
  <c r="H725" i="12"/>
  <c r="H713" i="12"/>
  <c r="H701" i="12"/>
  <c r="H689" i="12"/>
  <c r="H677" i="12"/>
  <c r="H664" i="12"/>
  <c r="H652" i="12"/>
  <c r="H640" i="12"/>
  <c r="H628" i="12"/>
  <c r="H616" i="12"/>
  <c r="H604" i="12"/>
  <c r="H591" i="12"/>
  <c r="H579" i="12"/>
  <c r="H567" i="12"/>
  <c r="H555" i="12"/>
  <c r="H543" i="12"/>
  <c r="H531" i="12"/>
  <c r="H147" i="12"/>
  <c r="H135" i="12"/>
  <c r="H123" i="12"/>
  <c r="H111" i="12"/>
  <c r="H99" i="12"/>
  <c r="H87" i="12"/>
  <c r="H74" i="12"/>
  <c r="H62" i="12"/>
  <c r="H50" i="12"/>
  <c r="H38" i="12"/>
  <c r="H26" i="12"/>
  <c r="H14" i="12"/>
  <c r="H871" i="12"/>
  <c r="H859" i="12"/>
  <c r="H847" i="12"/>
  <c r="H870" i="12"/>
  <c r="H855" i="12"/>
  <c r="H840" i="12"/>
  <c r="H826" i="12"/>
  <c r="H810" i="12"/>
  <c r="H796" i="12"/>
  <c r="H779" i="12"/>
  <c r="H765" i="12"/>
  <c r="H751" i="12"/>
  <c r="H735" i="12"/>
  <c r="H721" i="12"/>
  <c r="H707" i="12"/>
  <c r="H693" i="12"/>
  <c r="H679" i="12"/>
  <c r="H662" i="12"/>
  <c r="H648" i="12"/>
  <c r="H634" i="12"/>
  <c r="H620" i="12"/>
  <c r="H606" i="12"/>
  <c r="H589" i="12"/>
  <c r="H575" i="12"/>
  <c r="H561" i="12"/>
  <c r="H547" i="12"/>
  <c r="H533" i="12"/>
  <c r="H145" i="12"/>
  <c r="H131" i="12"/>
  <c r="H117" i="12"/>
  <c r="H103" i="12"/>
  <c r="H89" i="12"/>
  <c r="H72" i="12"/>
  <c r="H58" i="12"/>
  <c r="H44" i="12"/>
  <c r="H30" i="12"/>
  <c r="H16" i="12"/>
  <c r="H869" i="12"/>
  <c r="H854" i="12"/>
  <c r="H839" i="12"/>
  <c r="H823" i="12"/>
  <c r="H809" i="12"/>
  <c r="H795" i="12"/>
  <c r="H778" i="12"/>
  <c r="H764" i="12"/>
  <c r="H748" i="12"/>
  <c r="H734" i="12"/>
  <c r="H720" i="12"/>
  <c r="H706" i="12"/>
  <c r="H692" i="12"/>
  <c r="H676" i="12"/>
  <c r="H661" i="12"/>
  <c r="H647" i="12"/>
  <c r="H633" i="12"/>
  <c r="H619" i="12"/>
  <c r="H603" i="12"/>
  <c r="H588" i="12"/>
  <c r="H574" i="12"/>
  <c r="H560" i="12"/>
  <c r="H546" i="12"/>
  <c r="H530" i="12"/>
  <c r="H144" i="12"/>
  <c r="H130" i="12"/>
  <c r="H116" i="12"/>
  <c r="H102" i="12"/>
  <c r="H86" i="12"/>
  <c r="H71" i="12"/>
  <c r="H57" i="12"/>
  <c r="H43" i="12"/>
  <c r="H29" i="12"/>
  <c r="H13" i="12"/>
  <c r="H868" i="12"/>
  <c r="H853" i="12"/>
  <c r="H838" i="12"/>
  <c r="H822" i="12"/>
  <c r="H808" i="12"/>
  <c r="H794" i="12"/>
  <c r="H777" i="12"/>
  <c r="H763" i="12"/>
  <c r="H747" i="12"/>
  <c r="H733" i="12"/>
  <c r="H719" i="12"/>
  <c r="H705" i="12"/>
  <c r="H691" i="12"/>
  <c r="H675" i="12"/>
  <c r="H660" i="12"/>
  <c r="H646" i="12"/>
  <c r="H632" i="12"/>
  <c r="H618" i="12"/>
  <c r="H602" i="12"/>
  <c r="H587" i="12"/>
  <c r="H573" i="12"/>
  <c r="H559" i="12"/>
  <c r="H545" i="12"/>
  <c r="H529" i="12"/>
  <c r="H143" i="12"/>
  <c r="H129" i="12"/>
  <c r="H115" i="12"/>
  <c r="H101" i="12"/>
  <c r="H85" i="12"/>
  <c r="H70" i="12"/>
  <c r="H56" i="12"/>
  <c r="H42" i="12"/>
  <c r="H28" i="12"/>
  <c r="H12" i="12"/>
  <c r="H867" i="12"/>
  <c r="H852" i="12"/>
  <c r="H835" i="12"/>
  <c r="H821" i="12"/>
  <c r="H807" i="12"/>
  <c r="H793" i="12"/>
  <c r="H776" i="12"/>
  <c r="H760" i="12"/>
  <c r="H746" i="12"/>
  <c r="H732" i="12"/>
  <c r="H718" i="12"/>
  <c r="H704" i="12"/>
  <c r="H688" i="12"/>
  <c r="H673" i="12"/>
  <c r="H659" i="12"/>
  <c r="H645" i="12"/>
  <c r="H631" i="12"/>
  <c r="H615" i="12"/>
  <c r="H601" i="12"/>
  <c r="H586" i="12"/>
  <c r="H572" i="12"/>
  <c r="H558" i="12"/>
  <c r="H542" i="12"/>
  <c r="H528" i="12"/>
  <c r="H142" i="12"/>
  <c r="H128" i="12"/>
  <c r="H114" i="12"/>
  <c r="H98" i="12"/>
  <c r="H84" i="12"/>
  <c r="H69" i="12"/>
  <c r="H55" i="12"/>
  <c r="H41" i="12"/>
  <c r="H25" i="12"/>
  <c r="H11" i="12"/>
  <c r="H866" i="12"/>
  <c r="H851" i="12"/>
  <c r="H834" i="12"/>
  <c r="H820" i="12"/>
  <c r="H806" i="12"/>
  <c r="H792" i="12"/>
  <c r="H775" i="12"/>
  <c r="H759" i="12"/>
  <c r="H745" i="12"/>
  <c r="H731" i="12"/>
  <c r="H717" i="12"/>
  <c r="H703" i="12"/>
  <c r="H687" i="12"/>
  <c r="H672" i="12"/>
  <c r="H658" i="12"/>
  <c r="H644" i="12"/>
  <c r="H630" i="12"/>
  <c r="H614" i="12"/>
  <c r="H600" i="12"/>
  <c r="H585" i="12"/>
  <c r="H571" i="12"/>
  <c r="H557" i="12"/>
  <c r="H541" i="12"/>
  <c r="H527" i="12"/>
  <c r="H141" i="12"/>
  <c r="H127" i="12"/>
  <c r="H113" i="12"/>
  <c r="H97" i="12"/>
  <c r="H83" i="12"/>
  <c r="H68" i="12"/>
  <c r="H54" i="12"/>
  <c r="H40" i="12"/>
  <c r="H24" i="12"/>
  <c r="H10" i="12"/>
  <c r="H17" i="12"/>
  <c r="H36" i="12"/>
  <c r="H64" i="12"/>
  <c r="H91" i="12"/>
  <c r="H110" i="12"/>
  <c r="H138" i="12"/>
  <c r="H536" i="12"/>
  <c r="H562" i="12"/>
  <c r="H583" i="12"/>
  <c r="H610" i="12"/>
  <c r="H636" i="12"/>
  <c r="H657" i="12"/>
  <c r="H684" i="12"/>
  <c r="H710" i="12"/>
  <c r="H736" i="12"/>
  <c r="H757" i="12"/>
  <c r="H783" i="12"/>
  <c r="H814" i="12"/>
  <c r="H833" i="12"/>
  <c r="H863" i="12"/>
  <c r="H18" i="12"/>
  <c r="H37" i="12"/>
  <c r="H65" i="12"/>
  <c r="H92" i="12"/>
  <c r="H118" i="12"/>
  <c r="H139" i="12"/>
  <c r="H537" i="12"/>
  <c r="H563" i="12"/>
  <c r="H584" i="12"/>
  <c r="H611" i="12"/>
  <c r="H637" i="12"/>
  <c r="H663" i="12"/>
  <c r="H685" i="12"/>
  <c r="H711" i="12"/>
  <c r="H739" i="12"/>
  <c r="H758" i="12"/>
  <c r="H784" i="12"/>
  <c r="H815" i="12"/>
  <c r="H841" i="12"/>
  <c r="H864" i="12"/>
  <c r="H19" i="12"/>
  <c r="H45" i="12"/>
  <c r="H66" i="12"/>
  <c r="H93" i="12"/>
  <c r="H119" i="12"/>
  <c r="H140" i="12"/>
  <c r="H538" i="12"/>
  <c r="H564" i="12"/>
  <c r="H590" i="12"/>
  <c r="H612" i="12"/>
  <c r="H638" i="12"/>
  <c r="H666" i="12"/>
  <c r="H686" i="12"/>
  <c r="H712" i="12"/>
  <c r="H740" i="12"/>
  <c r="H766" i="12"/>
  <c r="H790" i="12"/>
  <c r="H816" i="12"/>
  <c r="H842" i="12"/>
  <c r="H865" i="12"/>
  <c r="K2697" i="12"/>
  <c r="L2697" i="12" s="1"/>
  <c r="K2698" i="12"/>
  <c r="L2698" i="12" s="1"/>
  <c r="K2645" i="12"/>
  <c r="L2645" i="12" s="1"/>
  <c r="K2974" i="12"/>
  <c r="L2974" i="12" s="1"/>
  <c r="K3044" i="12"/>
  <c r="L3044" i="12" s="1"/>
  <c r="K2403" i="12"/>
  <c r="L2403" i="12" s="1"/>
  <c r="K2418" i="12"/>
  <c r="L2418" i="12" s="1"/>
  <c r="K2453" i="12"/>
  <c r="L2453" i="12" s="1"/>
  <c r="K2715" i="12"/>
  <c r="L2715" i="12" s="1"/>
  <c r="K2416" i="12"/>
  <c r="L2416" i="12" s="1"/>
  <c r="K2519" i="12"/>
  <c r="L2519" i="12" s="1"/>
  <c r="K2767" i="12"/>
  <c r="L2767" i="12" s="1"/>
  <c r="K2846" i="12"/>
  <c r="L2846" i="12" s="1"/>
  <c r="K2538" i="12"/>
  <c r="L2538" i="12" s="1"/>
  <c r="K2855" i="12"/>
  <c r="L2855" i="12" s="1"/>
  <c r="K2575" i="12"/>
  <c r="L2575" i="12" s="1"/>
  <c r="K2896" i="12"/>
  <c r="L2896" i="12" s="1"/>
  <c r="K2985" i="12"/>
  <c r="L2985" i="12" s="1"/>
  <c r="K3056" i="12"/>
  <c r="L3056" i="12" s="1"/>
  <c r="K3064" i="12"/>
  <c r="L3064" i="12" s="1"/>
  <c r="K3065" i="12"/>
  <c r="L3065" i="12" s="1"/>
  <c r="K2576" i="12"/>
  <c r="L2576" i="12" s="1"/>
  <c r="K2900" i="12"/>
  <c r="L2900" i="12" s="1"/>
  <c r="K2589" i="12"/>
  <c r="L2589" i="12" s="1"/>
  <c r="K2454" i="12"/>
  <c r="L2454" i="12" s="1"/>
  <c r="K2591" i="12"/>
  <c r="L2591" i="12" s="1"/>
  <c r="K2750" i="12"/>
  <c r="L2750" i="12" s="1"/>
  <c r="K2907" i="12"/>
  <c r="L2907" i="12" s="1"/>
  <c r="K2470" i="12"/>
  <c r="L2470" i="12" s="1"/>
  <c r="K2592" i="12"/>
  <c r="L2592" i="12" s="1"/>
  <c r="K2764" i="12"/>
  <c r="L2764" i="12" s="1"/>
  <c r="K2915" i="12"/>
  <c r="L2915" i="12" s="1"/>
  <c r="K2471" i="12"/>
  <c r="L2471" i="12" s="1"/>
  <c r="K2628" i="12"/>
  <c r="L2628" i="12" s="1"/>
  <c r="K2766" i="12"/>
  <c r="L2766" i="12" s="1"/>
  <c r="K2916" i="12"/>
  <c r="L2916" i="12" s="1"/>
  <c r="K2775" i="12"/>
  <c r="L2775" i="12" s="1"/>
  <c r="K2976" i="12"/>
  <c r="L2976" i="12" s="1"/>
  <c r="K2646" i="12"/>
  <c r="L2646" i="12" s="1"/>
  <c r="K2826" i="12"/>
  <c r="L2826" i="12" s="1"/>
  <c r="K2977" i="12"/>
  <c r="L2977" i="12" s="1"/>
  <c r="K2401" i="12"/>
  <c r="L2401" i="12" s="1"/>
  <c r="K2521" i="12"/>
  <c r="K2659" i="12"/>
  <c r="L2659" i="12" s="1"/>
  <c r="K2830" i="12"/>
  <c r="L2830" i="12" s="1"/>
  <c r="K3063" i="12"/>
  <c r="L3063" i="12" s="1"/>
  <c r="K3051" i="12"/>
  <c r="L3051" i="12" s="1"/>
  <c r="K3039" i="12"/>
  <c r="L3039" i="12" s="1"/>
  <c r="K3028" i="12"/>
  <c r="L3028" i="12" s="1"/>
  <c r="K3017" i="12"/>
  <c r="L3017" i="12" s="1"/>
  <c r="K3006" i="12"/>
  <c r="L3006" i="12" s="1"/>
  <c r="K2993" i="12"/>
  <c r="L2993" i="12" s="1"/>
  <c r="K2981" i="12"/>
  <c r="L2981" i="12" s="1"/>
  <c r="K2969" i="12"/>
  <c r="L2969" i="12" s="1"/>
  <c r="K2958" i="12"/>
  <c r="L2958" i="12" s="1"/>
  <c r="K2935" i="12"/>
  <c r="L2935" i="12" s="1"/>
  <c r="K2924" i="12"/>
  <c r="L2924" i="12" s="1"/>
  <c r="K2911" i="12"/>
  <c r="L2911" i="12" s="1"/>
  <c r="K2899" i="12"/>
  <c r="L2899" i="12" s="1"/>
  <c r="K2887" i="12"/>
  <c r="L2887" i="12" s="1"/>
  <c r="K2876" i="12"/>
  <c r="L2876" i="12" s="1"/>
  <c r="K2865" i="12"/>
  <c r="L2865" i="12" s="1"/>
  <c r="K2854" i="12"/>
  <c r="L2854" i="12" s="1"/>
  <c r="K2841" i="12"/>
  <c r="L2841" i="12" s="1"/>
  <c r="K2829" i="12"/>
  <c r="L2829" i="12" s="1"/>
  <c r="K2817" i="12"/>
  <c r="L2817" i="12" s="1"/>
  <c r="K2806" i="12"/>
  <c r="L2806" i="12" s="1"/>
  <c r="K2795" i="12"/>
  <c r="L2795" i="12" s="1"/>
  <c r="K2784" i="12"/>
  <c r="L2784" i="12" s="1"/>
  <c r="K2771" i="12"/>
  <c r="L2771" i="12" s="1"/>
  <c r="K2759" i="12"/>
  <c r="L2759" i="12" s="1"/>
  <c r="K2747" i="12"/>
  <c r="L2747" i="12" s="1"/>
  <c r="K2736" i="12"/>
  <c r="L2736" i="12" s="1"/>
  <c r="K2725" i="12"/>
  <c r="L2725" i="12" s="1"/>
  <c r="K2714" i="12"/>
  <c r="L2714" i="12" s="1"/>
  <c r="K2701" i="12"/>
  <c r="L2701" i="12" s="1"/>
  <c r="K2689" i="12"/>
  <c r="L2689" i="12" s="1"/>
  <c r="K2677" i="12"/>
  <c r="L2677" i="12" s="1"/>
  <c r="K2666" i="12"/>
  <c r="L2666" i="12" s="1"/>
  <c r="K2643" i="12"/>
  <c r="L2643" i="12" s="1"/>
  <c r="K2632" i="12"/>
  <c r="L2632" i="12" s="1"/>
  <c r="K2619" i="12"/>
  <c r="L2619" i="12" s="1"/>
  <c r="K2607" i="12"/>
  <c r="L2607" i="12" s="1"/>
  <c r="K2595" i="12"/>
  <c r="L2595" i="12" s="1"/>
  <c r="K2584" i="12"/>
  <c r="L2584" i="12" s="1"/>
  <c r="K2573" i="12"/>
  <c r="L2573" i="12" s="1"/>
  <c r="K2562" i="12"/>
  <c r="L2562" i="12" s="1"/>
  <c r="K2549" i="12"/>
  <c r="L2549" i="12" s="1"/>
  <c r="K2537" i="12"/>
  <c r="L2537" i="12" s="1"/>
  <c r="K2525" i="12"/>
  <c r="K2514" i="12"/>
  <c r="L2514" i="12" s="1"/>
  <c r="K2503" i="12"/>
  <c r="L2503" i="12" s="1"/>
  <c r="K2492" i="12"/>
  <c r="L2492" i="12" s="1"/>
  <c r="K2481" i="12"/>
  <c r="L2481" i="12" s="1"/>
  <c r="K2469" i="12"/>
  <c r="L2469" i="12" s="1"/>
  <c r="K2457" i="12"/>
  <c r="L2457" i="12" s="1"/>
  <c r="K2445" i="12"/>
  <c r="K2434" i="12"/>
  <c r="L2434" i="12" s="1"/>
  <c r="K2423" i="12"/>
  <c r="L2423" i="12" s="1"/>
  <c r="K2400" i="12"/>
  <c r="L2400" i="12" s="1"/>
  <c r="K2389" i="12"/>
  <c r="L2389" i="12" s="1"/>
  <c r="K3062" i="12"/>
  <c r="L3062" i="12" s="1"/>
  <c r="K3050" i="12"/>
  <c r="L3050" i="12" s="1"/>
  <c r="K3038" i="12"/>
  <c r="L3038" i="12" s="1"/>
  <c r="K3027" i="12"/>
  <c r="L3027" i="12" s="1"/>
  <c r="K3016" i="12"/>
  <c r="L3016" i="12" s="1"/>
  <c r="K3005" i="12"/>
  <c r="L3005" i="12" s="1"/>
  <c r="K2992" i="12"/>
  <c r="L2992" i="12" s="1"/>
  <c r="K2980" i="12"/>
  <c r="L2980" i="12" s="1"/>
  <c r="K2968" i="12"/>
  <c r="L2968" i="12" s="1"/>
  <c r="K2957" i="12"/>
  <c r="L2957" i="12" s="1"/>
  <c r="K2946" i="12"/>
  <c r="L2946" i="12" s="1"/>
  <c r="K2923" i="12"/>
  <c r="L2923" i="12" s="1"/>
  <c r="M2923" i="12" s="1"/>
  <c r="K2910" i="12"/>
  <c r="L2910" i="12" s="1"/>
  <c r="K2898" i="12"/>
  <c r="L2898" i="12" s="1"/>
  <c r="K2886" i="12"/>
  <c r="L2886" i="12" s="1"/>
  <c r="K2875" i="12"/>
  <c r="L2875" i="12" s="1"/>
  <c r="K2864" i="12"/>
  <c r="L2864" i="12" s="1"/>
  <c r="K2853" i="12"/>
  <c r="L2853" i="12" s="1"/>
  <c r="K2840" i="12"/>
  <c r="L2840" i="12" s="1"/>
  <c r="K2828" i="12"/>
  <c r="L2828" i="12" s="1"/>
  <c r="K2816" i="12"/>
  <c r="L2816" i="12" s="1"/>
  <c r="K2805" i="12"/>
  <c r="L2805" i="12" s="1"/>
  <c r="K2794" i="12"/>
  <c r="L2794" i="12" s="1"/>
  <c r="K2783" i="12"/>
  <c r="L2783" i="12" s="1"/>
  <c r="K2770" i="12"/>
  <c r="L2770" i="12" s="1"/>
  <c r="K2758" i="12"/>
  <c r="L2758" i="12" s="1"/>
  <c r="K2746" i="12"/>
  <c r="L2746" i="12" s="1"/>
  <c r="K2735" i="12"/>
  <c r="L2735" i="12" s="1"/>
  <c r="K2724" i="12"/>
  <c r="L2724" i="12" s="1"/>
  <c r="K2713" i="12"/>
  <c r="L2713" i="12" s="1"/>
  <c r="K2700" i="12"/>
  <c r="L2700" i="12" s="1"/>
  <c r="K2688" i="12"/>
  <c r="L2688" i="12" s="1"/>
  <c r="K2676" i="12"/>
  <c r="L2676" i="12" s="1"/>
  <c r="K2665" i="12"/>
  <c r="L2665" i="12" s="1"/>
  <c r="K2654" i="12"/>
  <c r="L2654" i="12" s="1"/>
  <c r="K2631" i="12"/>
  <c r="M2631" i="12" s="1"/>
  <c r="K2618" i="12"/>
  <c r="L2618" i="12" s="1"/>
  <c r="K2606" i="12"/>
  <c r="L2606" i="12" s="1"/>
  <c r="K2594" i="12"/>
  <c r="L2594" i="12" s="1"/>
  <c r="K2583" i="12"/>
  <c r="L2583" i="12" s="1"/>
  <c r="K2572" i="12"/>
  <c r="L2572" i="12" s="1"/>
  <c r="K2561" i="12"/>
  <c r="L2561" i="12" s="1"/>
  <c r="K2548" i="12"/>
  <c r="L2548" i="12" s="1"/>
  <c r="K2536" i="12"/>
  <c r="L2536" i="12" s="1"/>
  <c r="K2524" i="12"/>
  <c r="K2513" i="12"/>
  <c r="L2513" i="12" s="1"/>
  <c r="K2502" i="12"/>
  <c r="L2502" i="12" s="1"/>
  <c r="K2491" i="12"/>
  <c r="L2491" i="12" s="1"/>
  <c r="K2480" i="12"/>
  <c r="L2480" i="12" s="1"/>
  <c r="K2468" i="12"/>
  <c r="L2468" i="12" s="1"/>
  <c r="K2456" i="12"/>
  <c r="L2456" i="12" s="1"/>
  <c r="K2444" i="12"/>
  <c r="K2433" i="12"/>
  <c r="L2433" i="12" s="1"/>
  <c r="K2422" i="12"/>
  <c r="L2422" i="12" s="1"/>
  <c r="K2411" i="12"/>
  <c r="L2411" i="12" s="1"/>
  <c r="K2388" i="12"/>
  <c r="L2388" i="12" s="1"/>
  <c r="M2388" i="12" s="1"/>
  <c r="K3061" i="12"/>
  <c r="L3061" i="12" s="1"/>
  <c r="K3049" i="12"/>
  <c r="L3049" i="12" s="1"/>
  <c r="K3037" i="12"/>
  <c r="L3037" i="12" s="1"/>
  <c r="K3026" i="12"/>
  <c r="L3026" i="12" s="1"/>
  <c r="K3015" i="12"/>
  <c r="L3015" i="12" s="1"/>
  <c r="K3004" i="12"/>
  <c r="L3004" i="12" s="1"/>
  <c r="K2991" i="12"/>
  <c r="L2991" i="12" s="1"/>
  <c r="K2979" i="12"/>
  <c r="L2979" i="12" s="1"/>
  <c r="K2967" i="12"/>
  <c r="L2967" i="12" s="1"/>
  <c r="K2956" i="12"/>
  <c r="L2956" i="12" s="1"/>
  <c r="K2945" i="12"/>
  <c r="L2945" i="12" s="1"/>
  <c r="K2934" i="12"/>
  <c r="L2934" i="12" s="1"/>
  <c r="K2921" i="12"/>
  <c r="L2921" i="12" s="1"/>
  <c r="K2909" i="12"/>
  <c r="L2909" i="12" s="1"/>
  <c r="K2897" i="12"/>
  <c r="L2897" i="12" s="1"/>
  <c r="K2874" i="12"/>
  <c r="L2874" i="12" s="1"/>
  <c r="K2863" i="12"/>
  <c r="L2863" i="12" s="1"/>
  <c r="K2852" i="12"/>
  <c r="L2852" i="12" s="1"/>
  <c r="K2839" i="12"/>
  <c r="L2839" i="12" s="1"/>
  <c r="K2827" i="12"/>
  <c r="L2827" i="12" s="1"/>
  <c r="K2815" i="12"/>
  <c r="L2815" i="12" s="1"/>
  <c r="K2804" i="12"/>
  <c r="L2804" i="12" s="1"/>
  <c r="K2793" i="12"/>
  <c r="L2793" i="12" s="1"/>
  <c r="K2782" i="12"/>
  <c r="L2782" i="12" s="1"/>
  <c r="K2769" i="12"/>
  <c r="L2769" i="12" s="1"/>
  <c r="K2757" i="12"/>
  <c r="L2757" i="12" s="1"/>
  <c r="K2745" i="12"/>
  <c r="L2745" i="12" s="1"/>
  <c r="K2734" i="12"/>
  <c r="L2734" i="12" s="1"/>
  <c r="K2723" i="12"/>
  <c r="L2723" i="12" s="1"/>
  <c r="K2712" i="12"/>
  <c r="L2712" i="12" s="1"/>
  <c r="K2699" i="12"/>
  <c r="L2699" i="12" s="1"/>
  <c r="K2687" i="12"/>
  <c r="L2687" i="12" s="1"/>
  <c r="K2675" i="12"/>
  <c r="L2675" i="12" s="1"/>
  <c r="K2664" i="12"/>
  <c r="L2664" i="12" s="1"/>
  <c r="K2653" i="12"/>
  <c r="L2653" i="12" s="1"/>
  <c r="K2642" i="12"/>
  <c r="L2642" i="12" s="1"/>
  <c r="K2629" i="12"/>
  <c r="L2629" i="12" s="1"/>
  <c r="K2617" i="12"/>
  <c r="L2617" i="12" s="1"/>
  <c r="K2605" i="12"/>
  <c r="L2605" i="12" s="1"/>
  <c r="K2582" i="12"/>
  <c r="L2582" i="12" s="1"/>
  <c r="K2571" i="12"/>
  <c r="L2571" i="12" s="1"/>
  <c r="K2560" i="12"/>
  <c r="L2560" i="12" s="1"/>
  <c r="K2547" i="12"/>
  <c r="L2547" i="12" s="1"/>
  <c r="K2535" i="12"/>
  <c r="L2535" i="12" s="1"/>
  <c r="K2523" i="12"/>
  <c r="K2512" i="12"/>
  <c r="L2512" i="12" s="1"/>
  <c r="K2501" i="12"/>
  <c r="L2501" i="12" s="1"/>
  <c r="K2490" i="12"/>
  <c r="L2490" i="12" s="1"/>
  <c r="K2479" i="12"/>
  <c r="L2479" i="12" s="1"/>
  <c r="K2467" i="12"/>
  <c r="L2467" i="12" s="1"/>
  <c r="K2455" i="12"/>
  <c r="L2455" i="12" s="1"/>
  <c r="K2443" i="12"/>
  <c r="K2432" i="12"/>
  <c r="L2432" i="12" s="1"/>
  <c r="K2421" i="12"/>
  <c r="L2421" i="12" s="1"/>
  <c r="K2410" i="12"/>
  <c r="L2410" i="12" s="1"/>
  <c r="K2399" i="12"/>
  <c r="L2399" i="12" s="1"/>
  <c r="K3057" i="12"/>
  <c r="L3057" i="12" s="1"/>
  <c r="K3045" i="12"/>
  <c r="L3045" i="12" s="1"/>
  <c r="K3033" i="12"/>
  <c r="L3033" i="12" s="1"/>
  <c r="K3022" i="12"/>
  <c r="L3022" i="12" s="1"/>
  <c r="K3011" i="12"/>
  <c r="L3011" i="12" s="1"/>
  <c r="K3000" i="12"/>
  <c r="L3000" i="12" s="1"/>
  <c r="K2987" i="12"/>
  <c r="L2987" i="12" s="1"/>
  <c r="K2975" i="12"/>
  <c r="L2975" i="12" s="1"/>
  <c r="K2963" i="12"/>
  <c r="L2963" i="12" s="1"/>
  <c r="K2952" i="12"/>
  <c r="L2952" i="12" s="1"/>
  <c r="K2941" i="12"/>
  <c r="L2941" i="12" s="1"/>
  <c r="K2930" i="12"/>
  <c r="L2930" i="12" s="1"/>
  <c r="K2917" i="12"/>
  <c r="L2917" i="12" s="1"/>
  <c r="K2905" i="12"/>
  <c r="L2905" i="12" s="1"/>
  <c r="K2893" i="12"/>
  <c r="L2893" i="12" s="1"/>
  <c r="K2882" i="12"/>
  <c r="L2882" i="12" s="1"/>
  <c r="K2871" i="12"/>
  <c r="L2871" i="12" s="1"/>
  <c r="K2860" i="12"/>
  <c r="L2860" i="12" s="1"/>
  <c r="K2847" i="12"/>
  <c r="L2847" i="12" s="1"/>
  <c r="K2835" i="12"/>
  <c r="L2835" i="12" s="1"/>
  <c r="K2823" i="12"/>
  <c r="L2823" i="12" s="1"/>
  <c r="K2812" i="12"/>
  <c r="L2812" i="12" s="1"/>
  <c r="K2789" i="12"/>
  <c r="L2789" i="12" s="1"/>
  <c r="K2778" i="12"/>
  <c r="L2778" i="12" s="1"/>
  <c r="K2765" i="12"/>
  <c r="L2765" i="12" s="1"/>
  <c r="K2753" i="12"/>
  <c r="L2753" i="12" s="1"/>
  <c r="K2741" i="12"/>
  <c r="L2741" i="12" s="1"/>
  <c r="K2730" i="12"/>
  <c r="L2730" i="12" s="1"/>
  <c r="K2719" i="12"/>
  <c r="L2719" i="12" s="1"/>
  <c r="K2708" i="12"/>
  <c r="L2708" i="12" s="1"/>
  <c r="K2695" i="12"/>
  <c r="L2695" i="12" s="1"/>
  <c r="K2683" i="12"/>
  <c r="L2683" i="12" s="1"/>
  <c r="K2671" i="12"/>
  <c r="L2671" i="12" s="1"/>
  <c r="K2660" i="12"/>
  <c r="L2660" i="12" s="1"/>
  <c r="K2649" i="12"/>
  <c r="L2649" i="12" s="1"/>
  <c r="K2638" i="12"/>
  <c r="L2638" i="12" s="1"/>
  <c r="K2625" i="12"/>
  <c r="L2625" i="12" s="1"/>
  <c r="K2613" i="12"/>
  <c r="L2613" i="12" s="1"/>
  <c r="K2601" i="12"/>
  <c r="L2601" i="12" s="1"/>
  <c r="K2590" i="12"/>
  <c r="L2590" i="12" s="1"/>
  <c r="K2579" i="12"/>
  <c r="L2579" i="12" s="1"/>
  <c r="K2568" i="12"/>
  <c r="L2568" i="12" s="1"/>
  <c r="K2555" i="12"/>
  <c r="L2555" i="12" s="1"/>
  <c r="K2543" i="12"/>
  <c r="L2543" i="12" s="1"/>
  <c r="K2531" i="12"/>
  <c r="K2520" i="12"/>
  <c r="L2520" i="12" s="1"/>
  <c r="K2497" i="12"/>
  <c r="L2497" i="12" s="1"/>
  <c r="K2486" i="12"/>
  <c r="L2486" i="12" s="1"/>
  <c r="K2475" i="12"/>
  <c r="L2475" i="12" s="1"/>
  <c r="K2463" i="12"/>
  <c r="L2463" i="12" s="1"/>
  <c r="K2451" i="12"/>
  <c r="L2451" i="12" s="1"/>
  <c r="K2439" i="12"/>
  <c r="K2428" i="12"/>
  <c r="L2428" i="12" s="1"/>
  <c r="K2417" i="12"/>
  <c r="L2417" i="12" s="1"/>
  <c r="K2406" i="12"/>
  <c r="L2406" i="12" s="1"/>
  <c r="K2395" i="12"/>
  <c r="L2395" i="12" s="1"/>
  <c r="K3060" i="12"/>
  <c r="L3060" i="12" s="1"/>
  <c r="K3043" i="12"/>
  <c r="L3043" i="12" s="1"/>
  <c r="K3025" i="12"/>
  <c r="L3025" i="12" s="1"/>
  <c r="K3009" i="12"/>
  <c r="L3009" i="12" s="1"/>
  <c r="K2990" i="12"/>
  <c r="L2990" i="12" s="1"/>
  <c r="K2973" i="12"/>
  <c r="L2973" i="12" s="1"/>
  <c r="K2955" i="12"/>
  <c r="L2955" i="12" s="1"/>
  <c r="K2939" i="12"/>
  <c r="L2939" i="12" s="1"/>
  <c r="K2920" i="12"/>
  <c r="L2920" i="12" s="1"/>
  <c r="K2903" i="12"/>
  <c r="L2903" i="12" s="1"/>
  <c r="K2885" i="12"/>
  <c r="L2885" i="12" s="1"/>
  <c r="K2869" i="12"/>
  <c r="L2869" i="12" s="1"/>
  <c r="K2851" i="12"/>
  <c r="L2851" i="12" s="1"/>
  <c r="K2833" i="12"/>
  <c r="L2833" i="12" s="1"/>
  <c r="K2814" i="12"/>
  <c r="L2814" i="12" s="1"/>
  <c r="K2799" i="12"/>
  <c r="L2799" i="12" s="1"/>
  <c r="K2781" i="12"/>
  <c r="L2781" i="12" s="1"/>
  <c r="K2763" i="12"/>
  <c r="L2763" i="12" s="1"/>
  <c r="K2744" i="12"/>
  <c r="L2744" i="12" s="1"/>
  <c r="K2728" i="12"/>
  <c r="L2728" i="12" s="1"/>
  <c r="K2711" i="12"/>
  <c r="L2711" i="12" s="1"/>
  <c r="K2693" i="12"/>
  <c r="L2693" i="12" s="1"/>
  <c r="K2674" i="12"/>
  <c r="L2674" i="12" s="1"/>
  <c r="K2658" i="12"/>
  <c r="L2658" i="12" s="1"/>
  <c r="K2641" i="12"/>
  <c r="L2641" i="12" s="1"/>
  <c r="K2623" i="12"/>
  <c r="L2623" i="12" s="1"/>
  <c r="K2604" i="12"/>
  <c r="L2604" i="12" s="1"/>
  <c r="K2588" i="12"/>
  <c r="L2588" i="12" s="1"/>
  <c r="K2570" i="12"/>
  <c r="L2570" i="12" s="1"/>
  <c r="K2553" i="12"/>
  <c r="L2553" i="12" s="1"/>
  <c r="K2534" i="12"/>
  <c r="L2534" i="12" s="1"/>
  <c r="K2518" i="12"/>
  <c r="L2518" i="12" s="1"/>
  <c r="K2500" i="12"/>
  <c r="L2500" i="12" s="1"/>
  <c r="K2466" i="12"/>
  <c r="L2466" i="12" s="1"/>
  <c r="K2449" i="12"/>
  <c r="L2449" i="12" s="1"/>
  <c r="K2431" i="12"/>
  <c r="L2431" i="12" s="1"/>
  <c r="K2415" i="12"/>
  <c r="L2415" i="12" s="1"/>
  <c r="K2398" i="12"/>
  <c r="L2398" i="12" s="1"/>
  <c r="K3059" i="12"/>
  <c r="L3059" i="12" s="1"/>
  <c r="K3042" i="12"/>
  <c r="L3042" i="12" s="1"/>
  <c r="K3024" i="12"/>
  <c r="L3024" i="12" s="1"/>
  <c r="K3008" i="12"/>
  <c r="L3008" i="12" s="1"/>
  <c r="K2989" i="12"/>
  <c r="L2989" i="12" s="1"/>
  <c r="K2972" i="12"/>
  <c r="L2972" i="12" s="1"/>
  <c r="K2954" i="12"/>
  <c r="L2954" i="12" s="1"/>
  <c r="K2938" i="12"/>
  <c r="L2938" i="12" s="1"/>
  <c r="K2919" i="12"/>
  <c r="L2919" i="12" s="1"/>
  <c r="K2902" i="12"/>
  <c r="L2902" i="12" s="1"/>
  <c r="K2884" i="12"/>
  <c r="L2884" i="12" s="1"/>
  <c r="K2868" i="12"/>
  <c r="L2868" i="12" s="1"/>
  <c r="K2850" i="12"/>
  <c r="L2850" i="12" s="1"/>
  <c r="M2850" i="12" s="1"/>
  <c r="K2832" i="12"/>
  <c r="L2832" i="12" s="1"/>
  <c r="K2813" i="12"/>
  <c r="L2813" i="12" s="1"/>
  <c r="K2798" i="12"/>
  <c r="L2798" i="12" s="1"/>
  <c r="K2780" i="12"/>
  <c r="L2780" i="12" s="1"/>
  <c r="K2762" i="12"/>
  <c r="L2762" i="12" s="1"/>
  <c r="K2743" i="12"/>
  <c r="L2743" i="12" s="1"/>
  <c r="K2710" i="12"/>
  <c r="L2710" i="12" s="1"/>
  <c r="K2692" i="12"/>
  <c r="L2692" i="12" s="1"/>
  <c r="K2673" i="12"/>
  <c r="L2673" i="12" s="1"/>
  <c r="K2657" i="12"/>
  <c r="L2657" i="12" s="1"/>
  <c r="K2640" i="12"/>
  <c r="L2640" i="12" s="1"/>
  <c r="K2622" i="12"/>
  <c r="L2622" i="12" s="1"/>
  <c r="K2603" i="12"/>
  <c r="L2603" i="12" s="1"/>
  <c r="K2587" i="12"/>
  <c r="L2587" i="12" s="1"/>
  <c r="K2552" i="12"/>
  <c r="L2552" i="12" s="1"/>
  <c r="K2533" i="12"/>
  <c r="L2533" i="12" s="1"/>
  <c r="K2517" i="12"/>
  <c r="L2517" i="12" s="1"/>
  <c r="K2499" i="12"/>
  <c r="L2499" i="12" s="1"/>
  <c r="K2484" i="12"/>
  <c r="L2484" i="12" s="1"/>
  <c r="K2465" i="12"/>
  <c r="L2465" i="12" s="1"/>
  <c r="K2448" i="12"/>
  <c r="L2448" i="12" s="1"/>
  <c r="K2430" i="12"/>
  <c r="L2430" i="12" s="1"/>
  <c r="K2414" i="12"/>
  <c r="L2414" i="12" s="1"/>
  <c r="K2397" i="12"/>
  <c r="L2397" i="12" s="1"/>
  <c r="K3058" i="12"/>
  <c r="L3058" i="12" s="1"/>
  <c r="K3041" i="12"/>
  <c r="L3041" i="12" s="1"/>
  <c r="K3023" i="12"/>
  <c r="L3023" i="12" s="1"/>
  <c r="K2988" i="12"/>
  <c r="L2988" i="12" s="1"/>
  <c r="K2971" i="12"/>
  <c r="L2971" i="12" s="1"/>
  <c r="K2953" i="12"/>
  <c r="L2953" i="12" s="1"/>
  <c r="K2937" i="12"/>
  <c r="L2937" i="12" s="1"/>
  <c r="K2918" i="12"/>
  <c r="L2918" i="12" s="1"/>
  <c r="K2901" i="12"/>
  <c r="L2901" i="12" s="1"/>
  <c r="K2883" i="12"/>
  <c r="L2883" i="12" s="1"/>
  <c r="K2867" i="12"/>
  <c r="L2867" i="12" s="1"/>
  <c r="K2848" i="12"/>
  <c r="L2848" i="12" s="1"/>
  <c r="K2831" i="12"/>
  <c r="L2831" i="12" s="1"/>
  <c r="K2797" i="12"/>
  <c r="L2797" i="12" s="1"/>
  <c r="K2779" i="12"/>
  <c r="L2779" i="12" s="1"/>
  <c r="K2761" i="12"/>
  <c r="L2761" i="12" s="1"/>
  <c r="K2742" i="12"/>
  <c r="L2742" i="12" s="1"/>
  <c r="K2727" i="12"/>
  <c r="L2727" i="12" s="1"/>
  <c r="K2709" i="12"/>
  <c r="L2709" i="12" s="1"/>
  <c r="K2691" i="12"/>
  <c r="L2691" i="12" s="1"/>
  <c r="K2672" i="12"/>
  <c r="L2672" i="12" s="1"/>
  <c r="K2656" i="12"/>
  <c r="L2656" i="12" s="1"/>
  <c r="K2639" i="12"/>
  <c r="L2639" i="12" s="1"/>
  <c r="K2621" i="12"/>
  <c r="L2621" i="12" s="1"/>
  <c r="K2602" i="12"/>
  <c r="L2602" i="12" s="1"/>
  <c r="K2586" i="12"/>
  <c r="L2586" i="12" s="1"/>
  <c r="K2569" i="12"/>
  <c r="L2569" i="12" s="1"/>
  <c r="K2551" i="12"/>
  <c r="L2551" i="12" s="1"/>
  <c r="K2532" i="12"/>
  <c r="K2516" i="12"/>
  <c r="L2516" i="12" s="1"/>
  <c r="K2498" i="12"/>
  <c r="L2498" i="12" s="1"/>
  <c r="K2483" i="12"/>
  <c r="L2483" i="12" s="1"/>
  <c r="K2464" i="12"/>
  <c r="L2464" i="12" s="1"/>
  <c r="K2447" i="12"/>
  <c r="K2429" i="12"/>
  <c r="L2429" i="12" s="1"/>
  <c r="K2413" i="12"/>
  <c r="L2413" i="12" s="1"/>
  <c r="K2396" i="12"/>
  <c r="L2396" i="12" s="1"/>
  <c r="K3054" i="12"/>
  <c r="L3054" i="12" s="1"/>
  <c r="K3035" i="12"/>
  <c r="L3035" i="12" s="1"/>
  <c r="K3002" i="12"/>
  <c r="L3002" i="12" s="1"/>
  <c r="K2984" i="12"/>
  <c r="L2984" i="12" s="1"/>
  <c r="K2965" i="12"/>
  <c r="L2965" i="12" s="1"/>
  <c r="K2949" i="12"/>
  <c r="L2949" i="12" s="1"/>
  <c r="K2932" i="12"/>
  <c r="L2932" i="12" s="1"/>
  <c r="K2914" i="12"/>
  <c r="L2914" i="12" s="1"/>
  <c r="K2895" i="12"/>
  <c r="L2895" i="12" s="1"/>
  <c r="K2879" i="12"/>
  <c r="L2879" i="12" s="1"/>
  <c r="K2844" i="12"/>
  <c r="L2844" i="12" s="1"/>
  <c r="K2825" i="12"/>
  <c r="L2825" i="12" s="1"/>
  <c r="K2809" i="12"/>
  <c r="L2809" i="12" s="1"/>
  <c r="K2791" i="12"/>
  <c r="L2791" i="12" s="1"/>
  <c r="K2774" i="12"/>
  <c r="L2774" i="12" s="1"/>
  <c r="K2755" i="12"/>
  <c r="L2755" i="12" s="1"/>
  <c r="K2739" i="12"/>
  <c r="L2739" i="12" s="1"/>
  <c r="K2721" i="12"/>
  <c r="L2721" i="12" s="1"/>
  <c r="K2705" i="12"/>
  <c r="L2705" i="12" s="1"/>
  <c r="K2685" i="12"/>
  <c r="L2685" i="12" s="1"/>
  <c r="K2668" i="12"/>
  <c r="L2668" i="12" s="1"/>
  <c r="K2651" i="12"/>
  <c r="L2651" i="12" s="1"/>
  <c r="K2635" i="12"/>
  <c r="L2635" i="12" s="1"/>
  <c r="K2615" i="12"/>
  <c r="L2615" i="12" s="1"/>
  <c r="K2598" i="12"/>
  <c r="L2598" i="12" s="1"/>
  <c r="K2581" i="12"/>
  <c r="L2581" i="12" s="1"/>
  <c r="K2565" i="12"/>
  <c r="L2565" i="12" s="1"/>
  <c r="K2545" i="12"/>
  <c r="L2545" i="12" s="1"/>
  <c r="K2528" i="12"/>
  <c r="K2510" i="12"/>
  <c r="L2510" i="12" s="1"/>
  <c r="K2495" i="12"/>
  <c r="L2495" i="12" s="1"/>
  <c r="K2477" i="12"/>
  <c r="L2477" i="12" s="1"/>
  <c r="K2460" i="12"/>
  <c r="L2460" i="12" s="1"/>
  <c r="K2441" i="12"/>
  <c r="K2425" i="12"/>
  <c r="L2425" i="12" s="1"/>
  <c r="K2408" i="12"/>
  <c r="L2408" i="12" s="1"/>
  <c r="K2392" i="12"/>
  <c r="L2392" i="12" s="1"/>
  <c r="K3053" i="12"/>
  <c r="L3053" i="12" s="1"/>
  <c r="K3034" i="12"/>
  <c r="L3034" i="12" s="1"/>
  <c r="K3019" i="12"/>
  <c r="L3019" i="12" s="1"/>
  <c r="K3001" i="12"/>
  <c r="L3001" i="12" s="1"/>
  <c r="K2983" i="12"/>
  <c r="L2983" i="12" s="1"/>
  <c r="K2964" i="12"/>
  <c r="L2964" i="12" s="1"/>
  <c r="K2948" i="12"/>
  <c r="L2948" i="12" s="1"/>
  <c r="K2931" i="12"/>
  <c r="L2931" i="12" s="1"/>
  <c r="K2913" i="12"/>
  <c r="L2913" i="12" s="1"/>
  <c r="K2894" i="12"/>
  <c r="L2894" i="12" s="1"/>
  <c r="K2878" i="12"/>
  <c r="L2878" i="12" s="1"/>
  <c r="K2861" i="12"/>
  <c r="L2861" i="12" s="1"/>
  <c r="K2843" i="12"/>
  <c r="L2843" i="12" s="1"/>
  <c r="K2824" i="12"/>
  <c r="L2824" i="12" s="1"/>
  <c r="K2808" i="12"/>
  <c r="L2808" i="12" s="1"/>
  <c r="K2790" i="12"/>
  <c r="L2790" i="12" s="1"/>
  <c r="K2773" i="12"/>
  <c r="L2773" i="12" s="1"/>
  <c r="K2754" i="12"/>
  <c r="L2754" i="12" s="1"/>
  <c r="K2738" i="12"/>
  <c r="L2738" i="12" s="1"/>
  <c r="K2720" i="12"/>
  <c r="L2720" i="12" s="1"/>
  <c r="K2704" i="12"/>
  <c r="M2704" i="12" s="1"/>
  <c r="K2684" i="12"/>
  <c r="L2684" i="12" s="1"/>
  <c r="K2667" i="12"/>
  <c r="L2667" i="12" s="1"/>
  <c r="K2650" i="12"/>
  <c r="L2650" i="12" s="1"/>
  <c r="K2634" i="12"/>
  <c r="L2634" i="12" s="1"/>
  <c r="K2614" i="12"/>
  <c r="L2614" i="12" s="1"/>
  <c r="K2597" i="12"/>
  <c r="L2597" i="12" s="1"/>
  <c r="K2580" i="12"/>
  <c r="L2580" i="12" s="1"/>
  <c r="K2564" i="12"/>
  <c r="L2564" i="12" s="1"/>
  <c r="K2544" i="12"/>
  <c r="L2544" i="12" s="1"/>
  <c r="K2527" i="12"/>
  <c r="K2509" i="12"/>
  <c r="L2509" i="12" s="1"/>
  <c r="K2494" i="12"/>
  <c r="L2494" i="12" s="1"/>
  <c r="K2476" i="12"/>
  <c r="L2476" i="12" s="1"/>
  <c r="K2459" i="12"/>
  <c r="L2459" i="12" s="1"/>
  <c r="K2440" i="12"/>
  <c r="K2424" i="12"/>
  <c r="L2424" i="12" s="1"/>
  <c r="K2407" i="12"/>
  <c r="L2407" i="12" s="1"/>
  <c r="K2391" i="12"/>
  <c r="L2391" i="12" s="1"/>
  <c r="K2405" i="12"/>
  <c r="L2405" i="12" s="1"/>
  <c r="K3067" i="12"/>
  <c r="L3067" i="12" s="1"/>
  <c r="K2908" i="12"/>
  <c r="L2908" i="12" s="1"/>
  <c r="K2858" i="12"/>
  <c r="L2858" i="12" s="1"/>
  <c r="K2821" i="12"/>
  <c r="L2821" i="12" s="1"/>
  <c r="K2768" i="12"/>
  <c r="L2768" i="12" s="1"/>
  <c r="K3052" i="12"/>
  <c r="L3052" i="12" s="1"/>
  <c r="K3032" i="12"/>
  <c r="L3032" i="12" s="1"/>
  <c r="K3018" i="12"/>
  <c r="L3018" i="12" s="1"/>
  <c r="K2999" i="12"/>
  <c r="L2999" i="12" s="1"/>
  <c r="K2982" i="12"/>
  <c r="L2982" i="12" s="1"/>
  <c r="K2962" i="12"/>
  <c r="L2962" i="12" s="1"/>
  <c r="K2947" i="12"/>
  <c r="L2947" i="12" s="1"/>
  <c r="K2929" i="12"/>
  <c r="L2929" i="12" s="1"/>
  <c r="K2912" i="12"/>
  <c r="L2912" i="12" s="1"/>
  <c r="K2892" i="12"/>
  <c r="L2892" i="12" s="1"/>
  <c r="K2877" i="12"/>
  <c r="L2877" i="12" s="1"/>
  <c r="K2859" i="12"/>
  <c r="L2859" i="12" s="1"/>
  <c r="K2842" i="12"/>
  <c r="L2842" i="12" s="1"/>
  <c r="K2822" i="12"/>
  <c r="L2822" i="12" s="1"/>
  <c r="K2807" i="12"/>
  <c r="L2807" i="12" s="1"/>
  <c r="K2772" i="12"/>
  <c r="L2772" i="12" s="1"/>
  <c r="K2752" i="12"/>
  <c r="L2752" i="12" s="1"/>
  <c r="K2737" i="12"/>
  <c r="L2737" i="12" s="1"/>
  <c r="K2718" i="12"/>
  <c r="L2718" i="12" s="1"/>
  <c r="K2702" i="12"/>
  <c r="L2702" i="12" s="1"/>
  <c r="K2682" i="12"/>
  <c r="L2682" i="12" s="1"/>
  <c r="K2648" i="12"/>
  <c r="L2648" i="12" s="1"/>
  <c r="K2633" i="12"/>
  <c r="L2633" i="12" s="1"/>
  <c r="K2612" i="12"/>
  <c r="L2612" i="12" s="1"/>
  <c r="K2596" i="12"/>
  <c r="L2596" i="12" s="1"/>
  <c r="K2578" i="12"/>
  <c r="L2578" i="12" s="1"/>
  <c r="K2563" i="12"/>
  <c r="L2563" i="12" s="1"/>
  <c r="K2542" i="12"/>
  <c r="L2542" i="12" s="1"/>
  <c r="K2526" i="12"/>
  <c r="K2508" i="12"/>
  <c r="L2508" i="12" s="1"/>
  <c r="K2493" i="12"/>
  <c r="L2493" i="12" s="1"/>
  <c r="K2474" i="12"/>
  <c r="L2474" i="12" s="1"/>
  <c r="K2458" i="12"/>
  <c r="L2458" i="12" s="1"/>
  <c r="K2438" i="12"/>
  <c r="K2390" i="12"/>
  <c r="L2390" i="12" s="1"/>
  <c r="K3048" i="12"/>
  <c r="L3048" i="12" s="1"/>
  <c r="K3014" i="12"/>
  <c r="L3014" i="12" s="1"/>
  <c r="K2998" i="12"/>
  <c r="L2998" i="12" s="1"/>
  <c r="K2978" i="12"/>
  <c r="L2978" i="12" s="1"/>
  <c r="K2961" i="12"/>
  <c r="L2961" i="12" s="1"/>
  <c r="K2944" i="12"/>
  <c r="L2944" i="12" s="1"/>
  <c r="K2928" i="12"/>
  <c r="L2928" i="12" s="1"/>
  <c r="K2891" i="12"/>
  <c r="L2891" i="12" s="1"/>
  <c r="K2838" i="12"/>
  <c r="L2838" i="12" s="1"/>
  <c r="K2803" i="12"/>
  <c r="L2803" i="12" s="1"/>
  <c r="K2788" i="12"/>
  <c r="L2788" i="12" s="1"/>
  <c r="K3055" i="12"/>
  <c r="L3055" i="12" s="1"/>
  <c r="K3012" i="12"/>
  <c r="L3012" i="12" s="1"/>
  <c r="K2970" i="12"/>
  <c r="L2970" i="12" s="1"/>
  <c r="K2927" i="12"/>
  <c r="L2927" i="12" s="1"/>
  <c r="K2888" i="12"/>
  <c r="L2888" i="12" s="1"/>
  <c r="K2845" i="12"/>
  <c r="L2845" i="12" s="1"/>
  <c r="K2801" i="12"/>
  <c r="L2801" i="12" s="1"/>
  <c r="K2760" i="12"/>
  <c r="L2760" i="12" s="1"/>
  <c r="K2726" i="12"/>
  <c r="L2726" i="12" s="1"/>
  <c r="K2690" i="12"/>
  <c r="L2690" i="12" s="1"/>
  <c r="K2655" i="12"/>
  <c r="L2655" i="12" s="1"/>
  <c r="K2620" i="12"/>
  <c r="L2620" i="12" s="1"/>
  <c r="K2585" i="12"/>
  <c r="L2585" i="12" s="1"/>
  <c r="K2550" i="12"/>
  <c r="L2550" i="12" s="1"/>
  <c r="K2515" i="12"/>
  <c r="L2515" i="12" s="1"/>
  <c r="K2482" i="12"/>
  <c r="L2482" i="12" s="1"/>
  <c r="K2446" i="12"/>
  <c r="K2412" i="12"/>
  <c r="L2412" i="12" s="1"/>
  <c r="K3047" i="12"/>
  <c r="L3047" i="12" s="1"/>
  <c r="K3010" i="12"/>
  <c r="L3010" i="12" s="1"/>
  <c r="K2966" i="12"/>
  <c r="L2966" i="12" s="1"/>
  <c r="K2926" i="12"/>
  <c r="L2926" i="12" s="1"/>
  <c r="K2881" i="12"/>
  <c r="L2881" i="12" s="1"/>
  <c r="K2837" i="12"/>
  <c r="L2837" i="12" s="1"/>
  <c r="K2800" i="12"/>
  <c r="L2800" i="12" s="1"/>
  <c r="K2756" i="12"/>
  <c r="L2756" i="12" s="1"/>
  <c r="K2722" i="12"/>
  <c r="L2722" i="12" s="1"/>
  <c r="K2686" i="12"/>
  <c r="L2686" i="12" s="1"/>
  <c r="K2652" i="12"/>
  <c r="L2652" i="12" s="1"/>
  <c r="K2616" i="12"/>
  <c r="L2616" i="12" s="1"/>
  <c r="K2546" i="12"/>
  <c r="L2546" i="12" s="1"/>
  <c r="K2511" i="12"/>
  <c r="L2511" i="12" s="1"/>
  <c r="K2478" i="12"/>
  <c r="L2478" i="12" s="1"/>
  <c r="K2442" i="12"/>
  <c r="K2409" i="12"/>
  <c r="L2409" i="12" s="1"/>
  <c r="K3046" i="12"/>
  <c r="L3046" i="12" s="1"/>
  <c r="K3007" i="12"/>
  <c r="L3007" i="12" s="1"/>
  <c r="K2960" i="12"/>
  <c r="L2960" i="12" s="1"/>
  <c r="K2925" i="12"/>
  <c r="L2925" i="12" s="1"/>
  <c r="K2880" i="12"/>
  <c r="L2880" i="12" s="1"/>
  <c r="K2836" i="12"/>
  <c r="L2836" i="12" s="1"/>
  <c r="K2796" i="12"/>
  <c r="L2796" i="12" s="1"/>
  <c r="K2751" i="12"/>
  <c r="L2751" i="12" s="1"/>
  <c r="K2717" i="12"/>
  <c r="L2717" i="12" s="1"/>
  <c r="K2681" i="12"/>
  <c r="L2681" i="12" s="1"/>
  <c r="K2647" i="12"/>
  <c r="L2647" i="12" s="1"/>
  <c r="K2611" i="12"/>
  <c r="L2611" i="12" s="1"/>
  <c r="K2577" i="12"/>
  <c r="L2577" i="12" s="1"/>
  <c r="K2541" i="12"/>
  <c r="L2541" i="12" s="1"/>
  <c r="K2507" i="12"/>
  <c r="L2507" i="12" s="1"/>
  <c r="K2473" i="12"/>
  <c r="L2473" i="12" s="1"/>
  <c r="K2437" i="12"/>
  <c r="K2404" i="12"/>
  <c r="L2404" i="12" s="1"/>
  <c r="K3031" i="12"/>
  <c r="L3031" i="12" s="1"/>
  <c r="K2994" i="12"/>
  <c r="L2994" i="12" s="1"/>
  <c r="K2950" i="12"/>
  <c r="L2950" i="12" s="1"/>
  <c r="K2906" i="12"/>
  <c r="L2906" i="12" s="1"/>
  <c r="K2866" i="12"/>
  <c r="L2866" i="12" s="1"/>
  <c r="K2820" i="12"/>
  <c r="L2820" i="12" s="1"/>
  <c r="K2785" i="12"/>
  <c r="L2785" i="12" s="1"/>
  <c r="K2740" i="12"/>
  <c r="L2740" i="12" s="1"/>
  <c r="K2707" i="12"/>
  <c r="L2707" i="12" s="1"/>
  <c r="K2670" i="12"/>
  <c r="L2670" i="12" s="1"/>
  <c r="K2637" i="12"/>
  <c r="L2637" i="12" s="1"/>
  <c r="K2600" i="12"/>
  <c r="L2600" i="12" s="1"/>
  <c r="K2567" i="12"/>
  <c r="L2567" i="12" s="1"/>
  <c r="K2530" i="12"/>
  <c r="K2462" i="12"/>
  <c r="L2462" i="12" s="1"/>
  <c r="K2427" i="12"/>
  <c r="L2427" i="12" s="1"/>
  <c r="K2394" i="12"/>
  <c r="L2394" i="12" s="1"/>
  <c r="K3030" i="12"/>
  <c r="L3030" i="12" s="1"/>
  <c r="K2986" i="12"/>
  <c r="L2986" i="12" s="1"/>
  <c r="K2943" i="12"/>
  <c r="L2943" i="12" s="1"/>
  <c r="K2904" i="12"/>
  <c r="L2904" i="12" s="1"/>
  <c r="K2862" i="12"/>
  <c r="L2862" i="12" s="1"/>
  <c r="K2819" i="12"/>
  <c r="L2819" i="12" s="1"/>
  <c r="K2777" i="12"/>
  <c r="L2777" i="12" s="1"/>
  <c r="M2777" i="12" s="1"/>
  <c r="K2706" i="12"/>
  <c r="L2706" i="12" s="1"/>
  <c r="K2669" i="12"/>
  <c r="L2669" i="12" s="1"/>
  <c r="K2636" i="12"/>
  <c r="L2636" i="12" s="1"/>
  <c r="K2599" i="12"/>
  <c r="L2599" i="12" s="1"/>
  <c r="K2566" i="12"/>
  <c r="L2566" i="12" s="1"/>
  <c r="K2529" i="12"/>
  <c r="K2496" i="12"/>
  <c r="L2496" i="12" s="1"/>
  <c r="K2461" i="12"/>
  <c r="L2461" i="12" s="1"/>
  <c r="K2426" i="12"/>
  <c r="L2426" i="12" s="1"/>
  <c r="K2393" i="12"/>
  <c r="L2393" i="12" s="1"/>
  <c r="K3066" i="12"/>
  <c r="L3066" i="12" s="1"/>
  <c r="K3029" i="12"/>
  <c r="L3029" i="12" s="1"/>
  <c r="K3040" i="12"/>
  <c r="L3040" i="12" s="1"/>
  <c r="K2959" i="12"/>
  <c r="L2959" i="12" s="1"/>
  <c r="K2890" i="12"/>
  <c r="L2890" i="12" s="1"/>
  <c r="K2818" i="12"/>
  <c r="L2818" i="12" s="1"/>
  <c r="K2749" i="12"/>
  <c r="L2749" i="12" s="1"/>
  <c r="K2694" i="12"/>
  <c r="L2694" i="12" s="1"/>
  <c r="K2627" i="12"/>
  <c r="L2627" i="12" s="1"/>
  <c r="K2574" i="12"/>
  <c r="L2574" i="12" s="1"/>
  <c r="K2506" i="12"/>
  <c r="L2506" i="12" s="1"/>
  <c r="K2452" i="12"/>
  <c r="L2452" i="12" s="1"/>
  <c r="K2872" i="12"/>
  <c r="L2872" i="12" s="1"/>
  <c r="K2802" i="12"/>
  <c r="L2802" i="12" s="1"/>
  <c r="K2732" i="12"/>
  <c r="L2732" i="12" s="1"/>
  <c r="K2678" i="12"/>
  <c r="L2678" i="12" s="1"/>
  <c r="K2610" i="12"/>
  <c r="L2610" i="12" s="1"/>
  <c r="K2556" i="12"/>
  <c r="L2556" i="12" s="1"/>
  <c r="K2489" i="12"/>
  <c r="L2489" i="12" s="1"/>
  <c r="K3036" i="12"/>
  <c r="L3036" i="12" s="1"/>
  <c r="K2889" i="12"/>
  <c r="L2889" i="12" s="1"/>
  <c r="K2811" i="12"/>
  <c r="L2811" i="12" s="1"/>
  <c r="K2748" i="12"/>
  <c r="L2748" i="12" s="1"/>
  <c r="K2680" i="12"/>
  <c r="L2680" i="12" s="1"/>
  <c r="K2626" i="12"/>
  <c r="L2626" i="12" s="1"/>
  <c r="K2559" i="12"/>
  <c r="L2559" i="12" s="1"/>
  <c r="K2505" i="12"/>
  <c r="L2505" i="12" s="1"/>
  <c r="K2450" i="12"/>
  <c r="L2450" i="12" s="1"/>
  <c r="K3020" i="12"/>
  <c r="L3020" i="12" s="1"/>
  <c r="K3021" i="12"/>
  <c r="L3021" i="12" s="1"/>
  <c r="K2951" i="12"/>
  <c r="L2951" i="12" s="1"/>
  <c r="K2873" i="12"/>
  <c r="L2873" i="12" s="1"/>
  <c r="K2810" i="12"/>
  <c r="L2810" i="12" s="1"/>
  <c r="K2733" i="12"/>
  <c r="L2733" i="12" s="1"/>
  <c r="K2679" i="12"/>
  <c r="L2679" i="12" s="1"/>
  <c r="K2624" i="12"/>
  <c r="L2624" i="12" s="1"/>
  <c r="K2558" i="12"/>
  <c r="M2558" i="12" s="1"/>
  <c r="K2504" i="12"/>
  <c r="L2504" i="12" s="1"/>
  <c r="K2436" i="12"/>
  <c r="K2942" i="12"/>
  <c r="L2942" i="12" s="1"/>
  <c r="K3013" i="12"/>
  <c r="L3013" i="12" s="1"/>
  <c r="K2940" i="12"/>
  <c r="L2940" i="12" s="1"/>
  <c r="K2870" i="12"/>
  <c r="L2870" i="12" s="1"/>
  <c r="K2792" i="12"/>
  <c r="L2792" i="12" s="1"/>
  <c r="K2731" i="12"/>
  <c r="L2731" i="12" s="1"/>
  <c r="K2663" i="12"/>
  <c r="L2663" i="12" s="1"/>
  <c r="K2609" i="12"/>
  <c r="L2609" i="12" s="1"/>
  <c r="K2554" i="12"/>
  <c r="L2554" i="12" s="1"/>
  <c r="K2488" i="12"/>
  <c r="L2488" i="12" s="1"/>
  <c r="K2435" i="12"/>
  <c r="L2435" i="12" s="1"/>
  <c r="K3003" i="12"/>
  <c r="L3003" i="12" s="1"/>
  <c r="K2936" i="12"/>
  <c r="L2936" i="12" s="1"/>
  <c r="K2857" i="12"/>
  <c r="L2857" i="12" s="1"/>
  <c r="K2787" i="12"/>
  <c r="L2787" i="12" s="1"/>
  <c r="K2729" i="12"/>
  <c r="L2729" i="12" s="1"/>
  <c r="K2662" i="12"/>
  <c r="L2662" i="12" s="1"/>
  <c r="K2608" i="12"/>
  <c r="L2608" i="12" s="1"/>
  <c r="K2540" i="12"/>
  <c r="L2540" i="12" s="1"/>
  <c r="K2487" i="12"/>
  <c r="L2487" i="12" s="1"/>
  <c r="K2420" i="12"/>
  <c r="L2420" i="12" s="1"/>
  <c r="K2997" i="12"/>
  <c r="L2997" i="12" s="1"/>
  <c r="K2933" i="12"/>
  <c r="L2933" i="12" s="1"/>
  <c r="K2856" i="12"/>
  <c r="L2856" i="12" s="1"/>
  <c r="K2786" i="12"/>
  <c r="L2786" i="12" s="1"/>
  <c r="K2716" i="12"/>
  <c r="L2716" i="12" s="1"/>
  <c r="K2661" i="12"/>
  <c r="L2661" i="12" s="1"/>
  <c r="K2593" i="12"/>
  <c r="L2593" i="12" s="1"/>
  <c r="K2539" i="12"/>
  <c r="L2539" i="12" s="1"/>
  <c r="K2485" i="12"/>
  <c r="L2485" i="12" s="1"/>
  <c r="K2419" i="12"/>
  <c r="L2419" i="12" s="1"/>
  <c r="K2402" i="12"/>
  <c r="L2402" i="12" s="1"/>
  <c r="K2522" i="12"/>
  <c r="K2696" i="12"/>
  <c r="L2696" i="12" s="1"/>
  <c r="K2834" i="12"/>
  <c r="L2834" i="12" s="1"/>
  <c r="K2996" i="12"/>
  <c r="L2996" i="12" s="1"/>
  <c r="M2996" i="12" s="1"/>
  <c r="L2143" i="12"/>
  <c r="L2142" i="12"/>
  <c r="L2129" i="12"/>
  <c r="L2128" i="12"/>
  <c r="L2127" i="12"/>
  <c r="L2126" i="12"/>
  <c r="L2125" i="12"/>
  <c r="L2124" i="12"/>
  <c r="L2123" i="12"/>
  <c r="L2122" i="12"/>
  <c r="L2121" i="12"/>
  <c r="L2120" i="12"/>
  <c r="L2119" i="12"/>
  <c r="L2118" i="12"/>
  <c r="L2117" i="12"/>
  <c r="L2115" i="12"/>
  <c r="L2114" i="12"/>
  <c r="L2113" i="12"/>
  <c r="L2112" i="12"/>
  <c r="L2111" i="12"/>
  <c r="L2110" i="12"/>
  <c r="L2109" i="12"/>
  <c r="L2108" i="12"/>
  <c r="L2107" i="12"/>
  <c r="L2106" i="12"/>
  <c r="L2105" i="12"/>
  <c r="L2104" i="12"/>
  <c r="L2103" i="12"/>
  <c r="L2102" i="12"/>
  <c r="L2101" i="12"/>
  <c r="L2100" i="12"/>
  <c r="L2099" i="12"/>
  <c r="L2098" i="12"/>
  <c r="L2097" i="12"/>
  <c r="L2096" i="12"/>
  <c r="L2095" i="12"/>
  <c r="L2094" i="12"/>
  <c r="L2093" i="12"/>
  <c r="L2092" i="12"/>
  <c r="L2091" i="12"/>
  <c r="L2090" i="12"/>
  <c r="L2089" i="12"/>
  <c r="L2088" i="12"/>
  <c r="L2087" i="12"/>
  <c r="L2086" i="12"/>
  <c r="L2085" i="12"/>
  <c r="L2084" i="12"/>
  <c r="L2083" i="12"/>
  <c r="L2081" i="12"/>
  <c r="L2080" i="12"/>
  <c r="L2079" i="12"/>
  <c r="L2078" i="12"/>
  <c r="L2077" i="12"/>
  <c r="L2076" i="12"/>
  <c r="L2075" i="12"/>
  <c r="L2074" i="12"/>
  <c r="L2073" i="12"/>
  <c r="L2072" i="12"/>
  <c r="L2071" i="12"/>
  <c r="L2070" i="12"/>
  <c r="L2069" i="12"/>
  <c r="L2068" i="12"/>
  <c r="L2067" i="12"/>
  <c r="L2066" i="12"/>
  <c r="L2065" i="12"/>
  <c r="L2064" i="12"/>
  <c r="L2063" i="12"/>
  <c r="L2062" i="12"/>
  <c r="L2061" i="12"/>
  <c r="L2060" i="12"/>
  <c r="L2059" i="12"/>
  <c r="L2058" i="12"/>
  <c r="L2057" i="12"/>
  <c r="L2056" i="12"/>
  <c r="L2055" i="12"/>
  <c r="L2054" i="12"/>
  <c r="L2053" i="12"/>
  <c r="L2052" i="12"/>
  <c r="L2051" i="12"/>
  <c r="L2050" i="12"/>
  <c r="L2049" i="12"/>
  <c r="L2048" i="12"/>
  <c r="L2047" i="12"/>
  <c r="L2046" i="12"/>
  <c r="L2045" i="12"/>
  <c r="L2044" i="12"/>
  <c r="L2043" i="12"/>
  <c r="L2042" i="12"/>
  <c r="L2041" i="12"/>
  <c r="L2040" i="12"/>
  <c r="L2039" i="12"/>
  <c r="L2038" i="12"/>
  <c r="L2037" i="12"/>
  <c r="L2036" i="12"/>
  <c r="L2035" i="12"/>
  <c r="L2034" i="12"/>
  <c r="L2033" i="12"/>
  <c r="L2032" i="12"/>
  <c r="L2031" i="12"/>
  <c r="L2030" i="12"/>
  <c r="L2029" i="12"/>
  <c r="L2028" i="12"/>
  <c r="L2027" i="12"/>
  <c r="L2026" i="12"/>
  <c r="L2025" i="12"/>
  <c r="L2024" i="12"/>
  <c r="L2023" i="12"/>
  <c r="L2022" i="12"/>
  <c r="L2021" i="12"/>
  <c r="L2020" i="12"/>
  <c r="L2019" i="12"/>
  <c r="L2018" i="12"/>
  <c r="L2017" i="12"/>
  <c r="L2016" i="12"/>
  <c r="L2015" i="12"/>
  <c r="L2014" i="12"/>
  <c r="L2013" i="12"/>
  <c r="L2012" i="12"/>
  <c r="L2011" i="12"/>
  <c r="L2010" i="12"/>
  <c r="L2009" i="12"/>
  <c r="L2008" i="12"/>
  <c r="L2007" i="12"/>
  <c r="L2006" i="12"/>
  <c r="L2005" i="12"/>
  <c r="L2004" i="12"/>
  <c r="L2003" i="12"/>
  <c r="L2002" i="12"/>
  <c r="L2001" i="12"/>
  <c r="L2000" i="12"/>
  <c r="L1999" i="12"/>
  <c r="L1998" i="12"/>
  <c r="L1997" i="12"/>
  <c r="L1996" i="12"/>
  <c r="L1995" i="12"/>
  <c r="L1994" i="12"/>
  <c r="L1993" i="12"/>
  <c r="L1992" i="12"/>
  <c r="L1991" i="12"/>
  <c r="L1990" i="12"/>
  <c r="L1989" i="12"/>
  <c r="L1988" i="12"/>
  <c r="L1987" i="12"/>
  <c r="L1986" i="12"/>
  <c r="L1985" i="12"/>
  <c r="L1984" i="12"/>
  <c r="L1983" i="12"/>
  <c r="L1982" i="12"/>
  <c r="L1981" i="12"/>
  <c r="L1980" i="12"/>
  <c r="L1979" i="12"/>
  <c r="L1978" i="12"/>
  <c r="L1977" i="12"/>
  <c r="L1976" i="12"/>
  <c r="L1975" i="12"/>
  <c r="L1974" i="12"/>
  <c r="L1972" i="12"/>
  <c r="L1971" i="12"/>
  <c r="L1970" i="12"/>
  <c r="L1969" i="12"/>
  <c r="L1968" i="12"/>
  <c r="L1967" i="12"/>
  <c r="L1966" i="12"/>
  <c r="L1965" i="12"/>
  <c r="L1964" i="12"/>
  <c r="L1963" i="12"/>
  <c r="L1962" i="12"/>
  <c r="L1961" i="12"/>
  <c r="L1960" i="12"/>
  <c r="L1959" i="12"/>
  <c r="L1958" i="12"/>
  <c r="L1957" i="12"/>
  <c r="L1956" i="12"/>
  <c r="L1955" i="12"/>
  <c r="L1954" i="12"/>
  <c r="L1953" i="12"/>
  <c r="L1952" i="12"/>
  <c r="L1951" i="12"/>
  <c r="L1950" i="12"/>
  <c r="L1949" i="12"/>
  <c r="L1936" i="12"/>
  <c r="L1935" i="12"/>
  <c r="L1934" i="12"/>
  <c r="L1933" i="12"/>
  <c r="L1932" i="12"/>
  <c r="L1931" i="12"/>
  <c r="L1930" i="12"/>
  <c r="L1929" i="12"/>
  <c r="L1928" i="12"/>
  <c r="L1927" i="12"/>
  <c r="L1926" i="12"/>
  <c r="L1925" i="12"/>
  <c r="L1924" i="12"/>
  <c r="L1922" i="12"/>
  <c r="L1921" i="12"/>
  <c r="L1920" i="12"/>
  <c r="L1919" i="12"/>
  <c r="L1918" i="12"/>
  <c r="L1917" i="12"/>
  <c r="L1916" i="12"/>
  <c r="L1915" i="12"/>
  <c r="L1914" i="12"/>
  <c r="L1913" i="12"/>
  <c r="L1912" i="12"/>
  <c r="L1911" i="12"/>
  <c r="L1910" i="12"/>
  <c r="L1909" i="12"/>
  <c r="L1908" i="12"/>
  <c r="L1907" i="12"/>
  <c r="L1906" i="12"/>
  <c r="L1905" i="12"/>
  <c r="L1904" i="12"/>
  <c r="L1903" i="12"/>
  <c r="L1902" i="12"/>
  <c r="L1901" i="12"/>
  <c r="L1900" i="12"/>
  <c r="L1898" i="12"/>
  <c r="L1897" i="12"/>
  <c r="L1896" i="12"/>
  <c r="L1895" i="12"/>
  <c r="L1894" i="12"/>
  <c r="L1893" i="12"/>
  <c r="L1892" i="12"/>
  <c r="L1891" i="12"/>
  <c r="L1890" i="12"/>
  <c r="L1889" i="12"/>
  <c r="L1888" i="12"/>
  <c r="L1887" i="12"/>
  <c r="L1886" i="12"/>
  <c r="L1885" i="12"/>
  <c r="L1884" i="12"/>
  <c r="L1883" i="12"/>
  <c r="L1882" i="12"/>
  <c r="L1881" i="12"/>
  <c r="L1880" i="12"/>
  <c r="L1879" i="12"/>
  <c r="L1878" i="12"/>
  <c r="L1877" i="12"/>
  <c r="L1876" i="12"/>
  <c r="L1875" i="12"/>
  <c r="L1874" i="12"/>
  <c r="L1873" i="12"/>
  <c r="L1872" i="12"/>
  <c r="L1871" i="12"/>
  <c r="L1870" i="12"/>
  <c r="L1869" i="12"/>
  <c r="L1868" i="12"/>
  <c r="L1867" i="12"/>
  <c r="L1866" i="12"/>
  <c r="L1865" i="12"/>
  <c r="L1864" i="12"/>
  <c r="L1863" i="12"/>
  <c r="L1862" i="12"/>
  <c r="L1861" i="12"/>
  <c r="L1860" i="12"/>
  <c r="L1859" i="12"/>
  <c r="L1858" i="12"/>
  <c r="L1857" i="12"/>
  <c r="L1856" i="12"/>
  <c r="L1855" i="12"/>
  <c r="L1854" i="12"/>
  <c r="L1853" i="12"/>
  <c r="L1852" i="12"/>
  <c r="L1851" i="12"/>
  <c r="L1850" i="12"/>
  <c r="L1849" i="12"/>
  <c r="L1848" i="12"/>
  <c r="L1847" i="12"/>
  <c r="L1846" i="12"/>
  <c r="L1845" i="12"/>
  <c r="L1844" i="12"/>
  <c r="L1843" i="12"/>
  <c r="L1842" i="12"/>
  <c r="L1841" i="12"/>
  <c r="L1840" i="12"/>
  <c r="L1839" i="12"/>
  <c r="L1838" i="12"/>
  <c r="L1837" i="12"/>
  <c r="L1836" i="12"/>
  <c r="L1835" i="12"/>
  <c r="L1834" i="12"/>
  <c r="L1833" i="12"/>
  <c r="L1832" i="12"/>
  <c r="L1831" i="12"/>
  <c r="L1830" i="12"/>
  <c r="L1829" i="12"/>
  <c r="L1828" i="12"/>
  <c r="L1827" i="12"/>
  <c r="L1826" i="12"/>
  <c r="L1825" i="12"/>
  <c r="L1824" i="12"/>
  <c r="L1823" i="12"/>
  <c r="L1822" i="12"/>
  <c r="L1821" i="12"/>
  <c r="L1820" i="12"/>
  <c r="L1819" i="12"/>
  <c r="L1818" i="12"/>
  <c r="L1817" i="12"/>
  <c r="L1816" i="12"/>
  <c r="L1814" i="12"/>
  <c r="L1813" i="12"/>
  <c r="L1812" i="12"/>
  <c r="L1811" i="12"/>
  <c r="L1810" i="12"/>
  <c r="L1809" i="12"/>
  <c r="L1808" i="12"/>
  <c r="L1807" i="12"/>
  <c r="L1806" i="12"/>
  <c r="L1805" i="12"/>
  <c r="L1803" i="12"/>
  <c r="L1802" i="12"/>
  <c r="L1801" i="12"/>
  <c r="L1800" i="12"/>
  <c r="L1799" i="12"/>
  <c r="L1798" i="12"/>
  <c r="L1797" i="12"/>
  <c r="L1796" i="12"/>
  <c r="L1795" i="12"/>
  <c r="L1794" i="12"/>
  <c r="L1793" i="12"/>
  <c r="L1792" i="12"/>
  <c r="L1791" i="12"/>
  <c r="L1790" i="12"/>
  <c r="L1789" i="12"/>
  <c r="L1788" i="12"/>
  <c r="L1787" i="12"/>
  <c r="L1786" i="12"/>
  <c r="L1785" i="12"/>
  <c r="L1784" i="12"/>
  <c r="L1783" i="12"/>
  <c r="L1782" i="12"/>
  <c r="L1781" i="12"/>
  <c r="L1780" i="12"/>
  <c r="L1767" i="12"/>
  <c r="L1766" i="12"/>
  <c r="L1765" i="12"/>
  <c r="L1764" i="12"/>
  <c r="L1763" i="12"/>
  <c r="L1762" i="12"/>
  <c r="L1761" i="12"/>
  <c r="L1760" i="12"/>
  <c r="L1759" i="12"/>
  <c r="L1758" i="12"/>
  <c r="L1757" i="12"/>
  <c r="L1756" i="12"/>
  <c r="L1755" i="12"/>
  <c r="L1754" i="12"/>
  <c r="L1753" i="12"/>
  <c r="L1752" i="12"/>
  <c r="L1751" i="12"/>
  <c r="L1750" i="12"/>
  <c r="L1749" i="12"/>
  <c r="L1748" i="12"/>
  <c r="L1747" i="12"/>
  <c r="L1746" i="12"/>
  <c r="L1745" i="12"/>
  <c r="L1744" i="12"/>
  <c r="L1743" i="12"/>
  <c r="L1742" i="12"/>
  <c r="L1741" i="12"/>
  <c r="L1740" i="12"/>
  <c r="L1739" i="12"/>
  <c r="L1738" i="12"/>
  <c r="L1737" i="12"/>
  <c r="L1736" i="12"/>
  <c r="L1735" i="12"/>
  <c r="L1734" i="12"/>
  <c r="L1733" i="12"/>
  <c r="L1732" i="12"/>
  <c r="L1731" i="12"/>
  <c r="L1730" i="12"/>
  <c r="L1729" i="12"/>
  <c r="L1728" i="12"/>
  <c r="L1727" i="12"/>
  <c r="L1726" i="12"/>
  <c r="L1725" i="12"/>
  <c r="L1724" i="12"/>
  <c r="L1723" i="12"/>
  <c r="L1722" i="12"/>
  <c r="L1721" i="12"/>
  <c r="L1720" i="12"/>
  <c r="L1719" i="12"/>
  <c r="L1718" i="12"/>
  <c r="L1717" i="12"/>
  <c r="L1716" i="12"/>
  <c r="L1715" i="12"/>
  <c r="L1714" i="12"/>
  <c r="L1713" i="12"/>
  <c r="L1712" i="12"/>
  <c r="L1711" i="12"/>
  <c r="L1710" i="12"/>
  <c r="L1709" i="12"/>
  <c r="L1708" i="12"/>
  <c r="L1707" i="12"/>
  <c r="L1705" i="12"/>
  <c r="L1704" i="12"/>
  <c r="L1703" i="12"/>
  <c r="L1702" i="12"/>
  <c r="L1701" i="12"/>
  <c r="L1700" i="12"/>
  <c r="L1699" i="12"/>
  <c r="L1698" i="12"/>
  <c r="L1697" i="12"/>
  <c r="L1696" i="12"/>
  <c r="L1695" i="12"/>
  <c r="L1694" i="12"/>
  <c r="L1693" i="12"/>
  <c r="L1692" i="12"/>
  <c r="L1691" i="12"/>
  <c r="L1690" i="12"/>
  <c r="L1689" i="12"/>
  <c r="L1688" i="12"/>
  <c r="L1687" i="12"/>
  <c r="L1686" i="12"/>
  <c r="L1685" i="12"/>
  <c r="L1684" i="12"/>
  <c r="L1683" i="12"/>
  <c r="L1682" i="12"/>
  <c r="L1681" i="12"/>
  <c r="L1680" i="12"/>
  <c r="L1679" i="12"/>
  <c r="L1678" i="12"/>
  <c r="L1677" i="12"/>
  <c r="L1676" i="12"/>
  <c r="L1675" i="12"/>
  <c r="L1674" i="12"/>
  <c r="L1673" i="12"/>
  <c r="L1672" i="12"/>
  <c r="L1671" i="12"/>
  <c r="L1669" i="12"/>
  <c r="L1668" i="12"/>
  <c r="L1667" i="12"/>
  <c r="L1666" i="12"/>
  <c r="L1665" i="12"/>
  <c r="L1664" i="12"/>
  <c r="L1663" i="12"/>
  <c r="L1662" i="12"/>
  <c r="L1661" i="12"/>
  <c r="L1660" i="12"/>
  <c r="L1659" i="12"/>
  <c r="L1658" i="12"/>
  <c r="L1657" i="12"/>
  <c r="L1656" i="12"/>
  <c r="L1655" i="12"/>
  <c r="L1654" i="12"/>
  <c r="L1653" i="12"/>
  <c r="L1652" i="12"/>
  <c r="L1651" i="12"/>
  <c r="L1650" i="12"/>
  <c r="L1649" i="12"/>
  <c r="L1647" i="12"/>
  <c r="L1646" i="12"/>
  <c r="L1645" i="12"/>
  <c r="L1644" i="12"/>
  <c r="L1643" i="12"/>
  <c r="L1642" i="12"/>
  <c r="L1641" i="12"/>
  <c r="L1640" i="12"/>
  <c r="L1639" i="12"/>
  <c r="L1638" i="12"/>
  <c r="L1637" i="12"/>
  <c r="L1636" i="12"/>
  <c r="L1634" i="12"/>
  <c r="L1632" i="12"/>
  <c r="L1631" i="12"/>
  <c r="L1630" i="12"/>
  <c r="L1629" i="12"/>
  <c r="L1628" i="12"/>
  <c r="L1627" i="12"/>
  <c r="L1626" i="12"/>
  <c r="L1625" i="12"/>
  <c r="L1624" i="12"/>
  <c r="L1623" i="12"/>
  <c r="L1622" i="12"/>
  <c r="L1621" i="12"/>
  <c r="L1620" i="12"/>
  <c r="L1619" i="12"/>
  <c r="L1618" i="12"/>
  <c r="L1617" i="12"/>
  <c r="L1616" i="12"/>
  <c r="L1615" i="12"/>
  <c r="L1614" i="12"/>
  <c r="L1613" i="12"/>
  <c r="L1612" i="12"/>
  <c r="L1611" i="12"/>
  <c r="L1610" i="12"/>
  <c r="L1609" i="12"/>
  <c r="L1608" i="12"/>
  <c r="L1607" i="12"/>
  <c r="L1606" i="12"/>
  <c r="L1605" i="12"/>
  <c r="L1604" i="12"/>
  <c r="L1603" i="12"/>
  <c r="L1602" i="12"/>
  <c r="L1601" i="12"/>
  <c r="L1600" i="12"/>
  <c r="L1599" i="12"/>
  <c r="L1598" i="12"/>
  <c r="L1597" i="12"/>
  <c r="L1596" i="12"/>
  <c r="L1595" i="12"/>
  <c r="L1594" i="12"/>
  <c r="L1593" i="12"/>
  <c r="L1592" i="12"/>
  <c r="L1591" i="12"/>
  <c r="L1590" i="12"/>
  <c r="L1589" i="12"/>
  <c r="L1588" i="12"/>
  <c r="L1587" i="12"/>
  <c r="L1586" i="12"/>
  <c r="L1585" i="12"/>
  <c r="L1584" i="12"/>
  <c r="L1583" i="12"/>
  <c r="L1582" i="12"/>
  <c r="L1581" i="12"/>
  <c r="L1580" i="12"/>
  <c r="L1579" i="12"/>
  <c r="L1578" i="12"/>
  <c r="L1577" i="12"/>
  <c r="L1576" i="12"/>
  <c r="L1575" i="12"/>
  <c r="L1562" i="12"/>
  <c r="L1561" i="12"/>
  <c r="L1560" i="12"/>
  <c r="L1559" i="12"/>
  <c r="L1558" i="12"/>
  <c r="L1557" i="12"/>
  <c r="L1556" i="12"/>
  <c r="L1555" i="12"/>
  <c r="L1554" i="12"/>
  <c r="L1553" i="12"/>
  <c r="L1552" i="12"/>
  <c r="L1551" i="12"/>
  <c r="L1550" i="12"/>
  <c r="L1549" i="12"/>
  <c r="L1548" i="12"/>
  <c r="L1547" i="12"/>
  <c r="L1546" i="12"/>
  <c r="L1545" i="12"/>
  <c r="L1544" i="12"/>
  <c r="L1543" i="12"/>
  <c r="L1542" i="12"/>
  <c r="L1541" i="12"/>
  <c r="L1540" i="12"/>
  <c r="L1539" i="12"/>
  <c r="L1538" i="12"/>
  <c r="L1537" i="12"/>
  <c r="L1536" i="12"/>
  <c r="L1535" i="12"/>
  <c r="L1534" i="12"/>
  <c r="L1533" i="12"/>
  <c r="L1532" i="12"/>
  <c r="L1531" i="12"/>
  <c r="L1530" i="12"/>
  <c r="L1529" i="12"/>
  <c r="L1528" i="12"/>
  <c r="L1527" i="12"/>
  <c r="L1526" i="12"/>
  <c r="L1525" i="12"/>
  <c r="L1524" i="12"/>
  <c r="L1523" i="12"/>
  <c r="L1522" i="12"/>
  <c r="L1521" i="12"/>
  <c r="L1520" i="12"/>
  <c r="L1519" i="12"/>
  <c r="L1518" i="12"/>
  <c r="L1517" i="12"/>
  <c r="L1516" i="12"/>
  <c r="L1515" i="12"/>
  <c r="L1514" i="12"/>
  <c r="L1513" i="12"/>
  <c r="L1512" i="12"/>
  <c r="L1511" i="12"/>
  <c r="L1510" i="12"/>
  <c r="L1509" i="12"/>
  <c r="L1508" i="12"/>
  <c r="L1507" i="12"/>
  <c r="L1506" i="12"/>
  <c r="L1505" i="12"/>
  <c r="L1504" i="12"/>
  <c r="L1503" i="12"/>
  <c r="L1502" i="12"/>
  <c r="L1501" i="12"/>
  <c r="L1500" i="12"/>
  <c r="L1499" i="12"/>
  <c r="L1498" i="12"/>
  <c r="L1497" i="12"/>
  <c r="L1496" i="12"/>
  <c r="L1495" i="12"/>
  <c r="L1494" i="12"/>
  <c r="L1493" i="12"/>
  <c r="L1492" i="12"/>
  <c r="L1491" i="12"/>
  <c r="L1490" i="12"/>
  <c r="L1489" i="12"/>
  <c r="L1488" i="12"/>
  <c r="L1487" i="12"/>
  <c r="L1486" i="12"/>
  <c r="L1485" i="12"/>
  <c r="L1484" i="12"/>
  <c r="L1483" i="12"/>
  <c r="L1482" i="12"/>
  <c r="L1481" i="12"/>
  <c r="L1480" i="12"/>
  <c r="L1479" i="12"/>
  <c r="L1478" i="12"/>
  <c r="L1477" i="12"/>
  <c r="L1476" i="12"/>
  <c r="L1475" i="12"/>
  <c r="L1474" i="12"/>
  <c r="L1473" i="12"/>
  <c r="L1472" i="12"/>
  <c r="L1471" i="12"/>
  <c r="L1470" i="12"/>
  <c r="L1469" i="12"/>
  <c r="L1468" i="12"/>
  <c r="L1467" i="12"/>
  <c r="L1465" i="12"/>
  <c r="L1464" i="12"/>
  <c r="L1463" i="12"/>
  <c r="L1462" i="12"/>
  <c r="L1461" i="12"/>
  <c r="L1460" i="12"/>
  <c r="L1459" i="12"/>
  <c r="L1458" i="12"/>
  <c r="L1457" i="12"/>
  <c r="L1456" i="12"/>
  <c r="L1455" i="12"/>
  <c r="L1454" i="12"/>
  <c r="L1453" i="12"/>
  <c r="L1452" i="12"/>
  <c r="L1451" i="12"/>
  <c r="L1450" i="12"/>
  <c r="L1449" i="12"/>
  <c r="L1448" i="12"/>
  <c r="L1447" i="12"/>
  <c r="L1446" i="12"/>
  <c r="L1445" i="12"/>
  <c r="L1444" i="12"/>
  <c r="L1443" i="12"/>
  <c r="L1442" i="12"/>
  <c r="L1441" i="12"/>
  <c r="L1440" i="12"/>
  <c r="L1439" i="12"/>
  <c r="L1438" i="12"/>
  <c r="L1437" i="12"/>
  <c r="L1436" i="12"/>
  <c r="L1435" i="12"/>
  <c r="L1434" i="12"/>
  <c r="L1433" i="12"/>
  <c r="L1432" i="12"/>
  <c r="L1431" i="12"/>
  <c r="L1430" i="12"/>
  <c r="L1429" i="12"/>
  <c r="L1428" i="12"/>
  <c r="L1427" i="12"/>
  <c r="L1426" i="12"/>
  <c r="L1425" i="12"/>
  <c r="L1424" i="12"/>
  <c r="L1423" i="12"/>
  <c r="L1422" i="12"/>
  <c r="L1421" i="12"/>
  <c r="L1420" i="12"/>
  <c r="L1419" i="12"/>
  <c r="L1418" i="12"/>
  <c r="L1417" i="12"/>
  <c r="L1416" i="12"/>
  <c r="L1415" i="12"/>
  <c r="L1414" i="12"/>
  <c r="L1413" i="12"/>
  <c r="L1412" i="12"/>
  <c r="L1411" i="12"/>
  <c r="L1410" i="12"/>
  <c r="L1409" i="12"/>
  <c r="L1408" i="12"/>
  <c r="L1407" i="12"/>
  <c r="L1406" i="12"/>
  <c r="L1393" i="12"/>
  <c r="L1392" i="12"/>
  <c r="L1391" i="12"/>
  <c r="L1390" i="12"/>
  <c r="L1389" i="12"/>
  <c r="L1388" i="12"/>
  <c r="L1387" i="12"/>
  <c r="L1386" i="12"/>
  <c r="L1385" i="12"/>
  <c r="L1384" i="12"/>
  <c r="L1383" i="12"/>
  <c r="L1382" i="12"/>
  <c r="L1381" i="12"/>
  <c r="L1380" i="12"/>
  <c r="L1379" i="12"/>
  <c r="L1378" i="12"/>
  <c r="L1377" i="12"/>
  <c r="L1376" i="12"/>
  <c r="L1375" i="12"/>
  <c r="L1374" i="12"/>
  <c r="L1373" i="12"/>
  <c r="L1372" i="12"/>
  <c r="L1371" i="12"/>
  <c r="L1370" i="12"/>
  <c r="L1369" i="12"/>
  <c r="L1368" i="12"/>
  <c r="L1367" i="12"/>
  <c r="L1366" i="12"/>
  <c r="L1365" i="12"/>
  <c r="L1364" i="12"/>
  <c r="L1363" i="12"/>
  <c r="L1362" i="12"/>
  <c r="L1361" i="12"/>
  <c r="L1360" i="12"/>
  <c r="L1359" i="12"/>
  <c r="L1358" i="12"/>
  <c r="L1357" i="12"/>
  <c r="L1356" i="12"/>
  <c r="L1355" i="12"/>
  <c r="L1354" i="12"/>
  <c r="L1353" i="12"/>
  <c r="L1352" i="12"/>
  <c r="L1351" i="12"/>
  <c r="L1350" i="12"/>
  <c r="L1349" i="12"/>
  <c r="L1348" i="12"/>
  <c r="L1347" i="12"/>
  <c r="L1346" i="12"/>
  <c r="L1345" i="12"/>
  <c r="L1344" i="12"/>
  <c r="L1343" i="12"/>
  <c r="L1342" i="12"/>
  <c r="L1341" i="12"/>
  <c r="L1340" i="12"/>
  <c r="L1339" i="12"/>
  <c r="L1338" i="12"/>
  <c r="L1337" i="12"/>
  <c r="L1336" i="12"/>
  <c r="L1335" i="12"/>
  <c r="L1334" i="12"/>
  <c r="L1333" i="12"/>
  <c r="L1332" i="12"/>
  <c r="L1331" i="12"/>
  <c r="L1330" i="12"/>
  <c r="L1329" i="12"/>
  <c r="L1328" i="12"/>
  <c r="L1327" i="12"/>
  <c r="L1326" i="12"/>
  <c r="L1325" i="12"/>
  <c r="L1324" i="12"/>
  <c r="L1323" i="12"/>
  <c r="L1322" i="12"/>
  <c r="L1321" i="12"/>
  <c r="L1320" i="12"/>
  <c r="L1319" i="12"/>
  <c r="L1318" i="12"/>
  <c r="L1317" i="12"/>
  <c r="L1316" i="12"/>
  <c r="L1315" i="12"/>
  <c r="L1314" i="12"/>
  <c r="L1313" i="12"/>
  <c r="L1312" i="12"/>
  <c r="L1311" i="12"/>
  <c r="L1310" i="12"/>
  <c r="L1309" i="12"/>
  <c r="L1307" i="12"/>
  <c r="L1306" i="12"/>
  <c r="L1305" i="12"/>
  <c r="L1304" i="12"/>
  <c r="L1303" i="12"/>
  <c r="L1302" i="12"/>
  <c r="L1301" i="12"/>
  <c r="L1300" i="12"/>
  <c r="L1299" i="12"/>
  <c r="L1298" i="12"/>
  <c r="L1238" i="12"/>
  <c r="L1237" i="12"/>
  <c r="L1236" i="12"/>
  <c r="L1235" i="12"/>
  <c r="L1234" i="12"/>
  <c r="L1233" i="12"/>
  <c r="L1232" i="12"/>
  <c r="L1231" i="12"/>
  <c r="L1230" i="12"/>
  <c r="L1229" i="12"/>
  <c r="L1228" i="12"/>
  <c r="L1227" i="12"/>
  <c r="L1226" i="12"/>
  <c r="L1225" i="12"/>
  <c r="L1224" i="12"/>
  <c r="L1223" i="12"/>
  <c r="L1222" i="12"/>
  <c r="L1221" i="12"/>
  <c r="L1220" i="12"/>
  <c r="L1219" i="12"/>
  <c r="L1218" i="12"/>
  <c r="L1217" i="12"/>
  <c r="L1216" i="12"/>
  <c r="L1215" i="12"/>
  <c r="L1214" i="12"/>
  <c r="L1213" i="12"/>
  <c r="L1212" i="12"/>
  <c r="L1211" i="12"/>
  <c r="L1210" i="12"/>
  <c r="L1209" i="12"/>
  <c r="L1208" i="12"/>
  <c r="L1207" i="12"/>
  <c r="L1206" i="12"/>
  <c r="L1205" i="12"/>
  <c r="L1204" i="12"/>
  <c r="L1203" i="12"/>
  <c r="L1202" i="12"/>
  <c r="L1201" i="12"/>
  <c r="L1200" i="12"/>
  <c r="L1199" i="12"/>
  <c r="L1198" i="12"/>
  <c r="L1197" i="12"/>
  <c r="L1196" i="12"/>
  <c r="L1195" i="12"/>
  <c r="L1194" i="12"/>
  <c r="L1193" i="12"/>
  <c r="L1192" i="12"/>
  <c r="L1191" i="12"/>
  <c r="L1190" i="12"/>
  <c r="L1189" i="12"/>
  <c r="L1188" i="12"/>
  <c r="L1187" i="12"/>
  <c r="L1186" i="12"/>
  <c r="L1185" i="12"/>
  <c r="L1184" i="12"/>
  <c r="L1183" i="12"/>
  <c r="L1182" i="12"/>
  <c r="L1181" i="12"/>
  <c r="L1180" i="12"/>
  <c r="L1179" i="12"/>
  <c r="L1178" i="12"/>
  <c r="L1177" i="12"/>
  <c r="L1176" i="12"/>
  <c r="L1175" i="12"/>
  <c r="L1174" i="12"/>
  <c r="L1173" i="12"/>
  <c r="L1172" i="12"/>
  <c r="L1171" i="12"/>
  <c r="L1170" i="12"/>
  <c r="L1169" i="12"/>
  <c r="L1168" i="12"/>
  <c r="L1167" i="12"/>
  <c r="L1154" i="12"/>
  <c r="L1153" i="12"/>
  <c r="L1152" i="12"/>
  <c r="L1151" i="12"/>
  <c r="L1150" i="12"/>
  <c r="L1149" i="12"/>
  <c r="L1148" i="12"/>
  <c r="L1147" i="12"/>
  <c r="L1146" i="12"/>
  <c r="L1145" i="12"/>
  <c r="L1144" i="12"/>
  <c r="L1143" i="12"/>
  <c r="L1142" i="12"/>
  <c r="L1141" i="12"/>
  <c r="L1140" i="12"/>
  <c r="L1139" i="12"/>
  <c r="L1138" i="12"/>
  <c r="L1137" i="12"/>
  <c r="L1136" i="12"/>
  <c r="L1135" i="12"/>
  <c r="L1134" i="12"/>
  <c r="L1133" i="12"/>
  <c r="L1132" i="12"/>
  <c r="L1131" i="12"/>
  <c r="L1130" i="12"/>
  <c r="L1129" i="12"/>
  <c r="L1128" i="12"/>
  <c r="L1127" i="12"/>
  <c r="L1126" i="12"/>
  <c r="L1125" i="12"/>
  <c r="L1124" i="12"/>
  <c r="L1123" i="12"/>
  <c r="L1122" i="12"/>
  <c r="L1121" i="12"/>
  <c r="L1120" i="12"/>
  <c r="L1119" i="12"/>
  <c r="L1118" i="12"/>
  <c r="L1117" i="12"/>
  <c r="L1116" i="12"/>
  <c r="L1115" i="12"/>
  <c r="L1114" i="12"/>
  <c r="L1113" i="12"/>
  <c r="L1112" i="12"/>
  <c r="L1111" i="12"/>
  <c r="L1110" i="12"/>
  <c r="L1109" i="12"/>
  <c r="L1108" i="12"/>
  <c r="L1107" i="12"/>
  <c r="L1106" i="12"/>
  <c r="L1105" i="12"/>
  <c r="L1104" i="12"/>
  <c r="L1103" i="12"/>
  <c r="L1102" i="12"/>
  <c r="L1101" i="12"/>
  <c r="L1100" i="12"/>
  <c r="L1099" i="12"/>
  <c r="L1098" i="12"/>
  <c r="L1097" i="12"/>
  <c r="L1096" i="12"/>
  <c r="L1095" i="12"/>
  <c r="L1094" i="12"/>
  <c r="L1093" i="12"/>
  <c r="L1092" i="12"/>
  <c r="L1091" i="12"/>
  <c r="L1090" i="12"/>
  <c r="L1089" i="12"/>
  <c r="L1088" i="12"/>
  <c r="L1087" i="12"/>
  <c r="L1086" i="12"/>
  <c r="L1085" i="12"/>
  <c r="L1084" i="12"/>
  <c r="L1083" i="12"/>
  <c r="L1082" i="12"/>
  <c r="L1081" i="12"/>
  <c r="L1080" i="12"/>
  <c r="L1079" i="12"/>
  <c r="L1078" i="12"/>
  <c r="L1077" i="12"/>
  <c r="L1076" i="12"/>
  <c r="L1075" i="12"/>
  <c r="L1074" i="12"/>
  <c r="L1073" i="12"/>
  <c r="L1072" i="12"/>
  <c r="L1066" i="12"/>
  <c r="L1065" i="12"/>
  <c r="L1064" i="12"/>
  <c r="L1063" i="12"/>
  <c r="L1062" i="12"/>
  <c r="L1061" i="12"/>
  <c r="L1060" i="12"/>
  <c r="L1059" i="12"/>
  <c r="L1058" i="12"/>
  <c r="L1057" i="12"/>
  <c r="L1056" i="12"/>
  <c r="L1055" i="12"/>
  <c r="L1054" i="12"/>
  <c r="L1053" i="12"/>
  <c r="L1052" i="12"/>
  <c r="L1051" i="12"/>
  <c r="L1050" i="12"/>
  <c r="L1049" i="12"/>
  <c r="L1048" i="12"/>
  <c r="L1047" i="12"/>
  <c r="L1046" i="12"/>
  <c r="L1045" i="12"/>
  <c r="L1044" i="12"/>
  <c r="L1043" i="12"/>
  <c r="L1042" i="12"/>
  <c r="L1040" i="12"/>
  <c r="L1039" i="12"/>
  <c r="L1038" i="12"/>
  <c r="L1037" i="12"/>
  <c r="L1036" i="12"/>
  <c r="L1035" i="12"/>
  <c r="L1034" i="12"/>
  <c r="L1033" i="12"/>
  <c r="L1032" i="12"/>
  <c r="L1031" i="12"/>
  <c r="L1030" i="12"/>
  <c r="L1029" i="12"/>
  <c r="L1028" i="12"/>
  <c r="L1027" i="12"/>
  <c r="L1026" i="12"/>
  <c r="L1025" i="12"/>
  <c r="L1024" i="12"/>
  <c r="L1023" i="12"/>
  <c r="L1022" i="12"/>
  <c r="L1021" i="12"/>
  <c r="L1020" i="12"/>
  <c r="L1019" i="12"/>
  <c r="L1018" i="12"/>
  <c r="L1017" i="12"/>
  <c r="L1016" i="12"/>
  <c r="L1015" i="12"/>
  <c r="L1014" i="12"/>
  <c r="L1013" i="12"/>
  <c r="L1012" i="12"/>
  <c r="L1011" i="12"/>
  <c r="L1010" i="12"/>
  <c r="L1009" i="12"/>
  <c r="L1008" i="12"/>
  <c r="L1007" i="12"/>
  <c r="L1006" i="12"/>
  <c r="L1005" i="12"/>
  <c r="L1004" i="12"/>
  <c r="L1003" i="12"/>
  <c r="L1002" i="12"/>
  <c r="L1001" i="12"/>
  <c r="L1000" i="12"/>
  <c r="L999" i="12"/>
  <c r="L998" i="12"/>
  <c r="L997" i="12"/>
  <c r="L996" i="12"/>
  <c r="L995" i="12"/>
  <c r="L994" i="12"/>
  <c r="L993" i="12"/>
  <c r="L992" i="12"/>
  <c r="L991" i="12"/>
  <c r="L990" i="12"/>
  <c r="L989" i="12"/>
  <c r="L988" i="12"/>
  <c r="L987" i="12"/>
  <c r="L986" i="12"/>
  <c r="L985" i="12"/>
  <c r="L984" i="12"/>
  <c r="L983" i="12"/>
  <c r="L982" i="12"/>
  <c r="L981" i="12"/>
  <c r="L980" i="12"/>
  <c r="L979" i="12"/>
  <c r="L978" i="12"/>
  <c r="L977" i="12"/>
  <c r="L976" i="12"/>
  <c r="L975" i="12"/>
  <c r="L974" i="12"/>
  <c r="L973" i="12"/>
  <c r="L972" i="12"/>
  <c r="L971" i="12"/>
  <c r="L970" i="12"/>
  <c r="L969" i="12"/>
  <c r="L968" i="12"/>
  <c r="L967" i="12"/>
  <c r="L966" i="12"/>
  <c r="L965" i="12"/>
  <c r="L964" i="12"/>
  <c r="L963" i="12"/>
  <c r="L962" i="12"/>
  <c r="L961" i="12"/>
  <c r="L960" i="12"/>
  <c r="L959" i="12"/>
  <c r="L958" i="12"/>
  <c r="L957" i="12"/>
  <c r="L956" i="12"/>
  <c r="L955" i="12"/>
  <c r="L954" i="12"/>
  <c r="L953" i="12"/>
  <c r="L952" i="12"/>
  <c r="L951" i="12"/>
  <c r="L950" i="12"/>
  <c r="L949" i="12"/>
  <c r="L948" i="12"/>
  <c r="L947" i="12"/>
  <c r="L934" i="12"/>
  <c r="L933" i="12"/>
  <c r="L932" i="12"/>
  <c r="L931" i="12"/>
  <c r="L930" i="12"/>
  <c r="L929" i="12"/>
  <c r="L928" i="12"/>
  <c r="L927" i="12"/>
  <c r="L926" i="12"/>
  <c r="L925" i="12"/>
  <c r="L924" i="12"/>
  <c r="L923" i="12"/>
  <c r="L922" i="12"/>
  <c r="L921" i="12"/>
  <c r="L920" i="12"/>
  <c r="L919" i="12"/>
  <c r="L918" i="12"/>
  <c r="L917" i="12"/>
  <c r="L916" i="12"/>
  <c r="L915" i="12"/>
  <c r="L914" i="12"/>
  <c r="L913" i="12"/>
  <c r="L912" i="12"/>
  <c r="L911" i="12"/>
  <c r="L910" i="12"/>
  <c r="L909" i="12"/>
  <c r="L908" i="12"/>
  <c r="L907" i="12"/>
  <c r="L906" i="12"/>
  <c r="L905" i="12"/>
  <c r="L904" i="12"/>
  <c r="L903" i="12"/>
  <c r="L902" i="12"/>
  <c r="L901" i="12"/>
  <c r="L900" i="12"/>
  <c r="L899" i="12"/>
  <c r="L898" i="12"/>
  <c r="L897" i="12"/>
  <c r="L896" i="12"/>
  <c r="L895" i="12"/>
  <c r="L894" i="12"/>
  <c r="L893" i="12"/>
  <c r="L892" i="12"/>
  <c r="L891" i="12"/>
  <c r="L890" i="12"/>
  <c r="L889" i="12"/>
  <c r="L888" i="12"/>
  <c r="L887" i="12"/>
  <c r="L886" i="12"/>
  <c r="L885" i="12"/>
  <c r="L884" i="12"/>
  <c r="L883" i="12"/>
  <c r="L882" i="12"/>
  <c r="L881" i="12"/>
  <c r="L880" i="12"/>
  <c r="L879" i="12"/>
  <c r="L878" i="12"/>
  <c r="L877" i="12"/>
  <c r="L876" i="12"/>
  <c r="L875" i="12"/>
  <c r="L873" i="12"/>
  <c r="L872" i="12"/>
  <c r="L871" i="12"/>
  <c r="L870" i="12"/>
  <c r="L869" i="12"/>
  <c r="L868" i="12"/>
  <c r="L867" i="12"/>
  <c r="L866" i="12"/>
  <c r="L865" i="12"/>
  <c r="L864" i="12"/>
  <c r="L863" i="12"/>
  <c r="L849" i="12"/>
  <c r="L848" i="12"/>
  <c r="L847" i="12"/>
  <c r="L846" i="12"/>
  <c r="L845" i="12"/>
  <c r="L844" i="12"/>
  <c r="L843" i="12"/>
  <c r="L842" i="12"/>
  <c r="L841" i="12"/>
  <c r="L840" i="12"/>
  <c r="L839" i="12"/>
  <c r="L837" i="12"/>
  <c r="L836" i="12"/>
  <c r="L835" i="12"/>
  <c r="L834" i="12"/>
  <c r="L833" i="12"/>
  <c r="L832" i="12"/>
  <c r="L831" i="12"/>
  <c r="L830" i="12"/>
  <c r="L829" i="12"/>
  <c r="L828" i="12"/>
  <c r="L827" i="12"/>
  <c r="L826" i="12"/>
  <c r="L825" i="12"/>
  <c r="L824" i="12"/>
  <c r="L823" i="12"/>
  <c r="L822" i="12"/>
  <c r="L821" i="12"/>
  <c r="L820" i="12"/>
  <c r="L819" i="12"/>
  <c r="L818" i="12"/>
  <c r="L817" i="12"/>
  <c r="L816" i="12"/>
  <c r="L815" i="12"/>
  <c r="L814" i="12"/>
  <c r="L813" i="12"/>
  <c r="L812" i="12"/>
  <c r="L811" i="12"/>
  <c r="L810" i="12"/>
  <c r="L809" i="12"/>
  <c r="L808" i="12"/>
  <c r="L807" i="12"/>
  <c r="L806" i="12"/>
  <c r="L805" i="12"/>
  <c r="L804" i="12"/>
  <c r="L803" i="12"/>
  <c r="L802" i="12"/>
  <c r="L801" i="12"/>
  <c r="L800" i="12"/>
  <c r="L799" i="12"/>
  <c r="L798" i="12"/>
  <c r="L797" i="12"/>
  <c r="L796" i="12"/>
  <c r="L795" i="12"/>
  <c r="L794" i="12"/>
  <c r="L793" i="12"/>
  <c r="L792" i="12"/>
  <c r="L791" i="12"/>
  <c r="L789" i="12"/>
  <c r="L788" i="12"/>
  <c r="L784" i="12"/>
  <c r="L783" i="12"/>
  <c r="L782" i="12"/>
  <c r="L781" i="12"/>
  <c r="L780" i="12"/>
  <c r="L779" i="12"/>
  <c r="L778" i="12"/>
  <c r="L777" i="12"/>
  <c r="L776" i="12"/>
  <c r="L775" i="12"/>
  <c r="L774" i="12"/>
  <c r="L773" i="12"/>
  <c r="L772" i="12"/>
  <c r="L771" i="12"/>
  <c r="L770" i="12"/>
  <c r="L769" i="12"/>
  <c r="L768" i="12"/>
  <c r="L767" i="12"/>
  <c r="L766" i="12"/>
  <c r="L765" i="12"/>
  <c r="L764" i="12"/>
  <c r="L762" i="12"/>
  <c r="L761" i="12"/>
  <c r="L748" i="12"/>
  <c r="L747" i="12"/>
  <c r="L746" i="12"/>
  <c r="L745" i="12"/>
  <c r="L744" i="12"/>
  <c r="L743" i="12"/>
  <c r="L742" i="12"/>
  <c r="L741" i="12"/>
  <c r="L740" i="12"/>
  <c r="L739" i="12"/>
  <c r="L738" i="12"/>
  <c r="L737" i="12"/>
  <c r="L736" i="12"/>
  <c r="L735" i="12"/>
  <c r="L734" i="12"/>
  <c r="L733" i="12"/>
  <c r="L732" i="12"/>
  <c r="L731" i="12"/>
  <c r="L730" i="12"/>
  <c r="L729" i="12"/>
  <c r="L728" i="12"/>
  <c r="L727" i="12"/>
  <c r="L726" i="12"/>
  <c r="L725" i="12"/>
  <c r="L724" i="12"/>
  <c r="L723" i="12"/>
  <c r="L722" i="12"/>
  <c r="L721" i="12"/>
  <c r="L720" i="12"/>
  <c r="L719" i="12"/>
  <c r="L718" i="12"/>
  <c r="L717" i="12"/>
  <c r="L716" i="12"/>
  <c r="L715" i="12"/>
  <c r="L714" i="12"/>
  <c r="L713" i="12"/>
  <c r="L712" i="12"/>
  <c r="L711" i="12"/>
  <c r="L710" i="12"/>
  <c r="L709" i="12"/>
  <c r="L708" i="12"/>
  <c r="L707" i="12"/>
  <c r="L706" i="12"/>
  <c r="L705" i="12"/>
  <c r="L704" i="12"/>
  <c r="L703" i="12"/>
  <c r="L702" i="12"/>
  <c r="L701" i="12"/>
  <c r="L700" i="12"/>
  <c r="L699" i="12"/>
  <c r="L698" i="12"/>
  <c r="L697" i="12"/>
  <c r="L696" i="12"/>
  <c r="L695" i="12"/>
  <c r="L694" i="12"/>
  <c r="L693" i="12"/>
  <c r="L692" i="12"/>
  <c r="L691" i="12"/>
  <c r="L690" i="12"/>
  <c r="L689" i="12"/>
  <c r="L688" i="12"/>
  <c r="L687" i="12"/>
  <c r="L686" i="12"/>
  <c r="L685" i="12"/>
  <c r="L684" i="12"/>
  <c r="L683" i="12"/>
  <c r="L682" i="12"/>
  <c r="L681" i="12"/>
  <c r="L680" i="12"/>
  <c r="L679" i="12"/>
  <c r="L678" i="12"/>
  <c r="L677" i="12"/>
  <c r="L676" i="12"/>
  <c r="L675" i="12"/>
  <c r="L661" i="12"/>
  <c r="L660" i="12"/>
  <c r="L659" i="12"/>
  <c r="L658" i="12"/>
  <c r="L657" i="12"/>
  <c r="L656" i="12"/>
  <c r="L655" i="12"/>
  <c r="L653" i="12"/>
  <c r="L652" i="12"/>
  <c r="L651" i="12"/>
  <c r="L650" i="12"/>
  <c r="L649" i="12"/>
  <c r="L648" i="12"/>
  <c r="L647" i="12"/>
  <c r="L646" i="12"/>
  <c r="L645" i="12"/>
  <c r="L644" i="12"/>
  <c r="L643" i="12"/>
  <c r="L642" i="12"/>
  <c r="L641" i="12"/>
  <c r="L640" i="12"/>
  <c r="L639" i="12"/>
  <c r="L638" i="12"/>
  <c r="L637" i="12"/>
  <c r="L636" i="12"/>
  <c r="L635" i="12"/>
  <c r="L634" i="12"/>
  <c r="L633" i="12"/>
  <c r="L632" i="12"/>
  <c r="L631" i="12"/>
  <c r="L629" i="12"/>
  <c r="L628" i="12"/>
  <c r="L627" i="12"/>
  <c r="L626" i="12"/>
  <c r="L625" i="12"/>
  <c r="L624" i="12"/>
  <c r="L623" i="12"/>
  <c r="L622" i="12"/>
  <c r="L621" i="12"/>
  <c r="L620" i="12"/>
  <c r="L619" i="12"/>
  <c r="L618" i="12"/>
  <c r="L617" i="12"/>
  <c r="L616" i="12"/>
  <c r="L615" i="12"/>
  <c r="L614" i="12"/>
  <c r="L613" i="12"/>
  <c r="L612" i="12"/>
  <c r="L611" i="12"/>
  <c r="L610" i="12"/>
  <c r="L609" i="12"/>
  <c r="L608" i="12"/>
  <c r="L607" i="12"/>
  <c r="L606" i="12"/>
  <c r="L605" i="12"/>
  <c r="L604" i="12"/>
  <c r="L603" i="12"/>
  <c r="L602" i="12"/>
  <c r="L601" i="12"/>
  <c r="L600" i="12"/>
  <c r="L598" i="12"/>
  <c r="L597" i="12"/>
  <c r="L596" i="12"/>
  <c r="L595" i="12"/>
  <c r="L594" i="12"/>
  <c r="L593" i="12"/>
  <c r="L592" i="12"/>
  <c r="L591" i="12"/>
  <c r="L590" i="12"/>
  <c r="L589" i="12"/>
  <c r="L588" i="12"/>
  <c r="L587" i="12"/>
  <c r="L586" i="12"/>
  <c r="L585" i="12"/>
  <c r="L584" i="12"/>
  <c r="L583" i="12"/>
  <c r="L582" i="12"/>
  <c r="L581" i="12"/>
  <c r="L580" i="12"/>
  <c r="L579" i="12"/>
  <c r="L578" i="12"/>
  <c r="L577" i="12"/>
  <c r="L576" i="12"/>
  <c r="L575" i="12"/>
  <c r="L574" i="12"/>
  <c r="L573" i="12"/>
  <c r="L572" i="12"/>
  <c r="L571" i="12"/>
  <c r="L570" i="12"/>
  <c r="L569" i="12"/>
  <c r="L568" i="12"/>
  <c r="L567" i="12"/>
  <c r="L566" i="12"/>
  <c r="L565" i="12"/>
  <c r="L564" i="12"/>
  <c r="L563" i="12"/>
  <c r="L550" i="12"/>
  <c r="L549" i="12"/>
  <c r="L548" i="12"/>
  <c r="L547" i="12"/>
  <c r="L546" i="12"/>
  <c r="L545" i="12"/>
  <c r="L544" i="12"/>
  <c r="L543" i="12"/>
  <c r="L542" i="12"/>
  <c r="L541" i="12"/>
  <c r="L540" i="12"/>
  <c r="L539" i="12"/>
  <c r="L538" i="12"/>
  <c r="L537" i="12"/>
  <c r="L536" i="12"/>
  <c r="L535" i="12"/>
  <c r="L534" i="12"/>
  <c r="L533" i="12"/>
  <c r="L532" i="12"/>
  <c r="L531" i="12"/>
  <c r="L530" i="12"/>
  <c r="L529" i="12"/>
  <c r="L528" i="12"/>
  <c r="L527" i="12"/>
  <c r="L526" i="12"/>
  <c r="L525" i="12"/>
  <c r="L519" i="12"/>
  <c r="L518" i="12"/>
  <c r="L517" i="12"/>
  <c r="L516" i="12"/>
  <c r="L515" i="12"/>
  <c r="L514" i="12"/>
  <c r="L513" i="12"/>
  <c r="L512" i="12"/>
  <c r="L511" i="12"/>
  <c r="L510" i="12"/>
  <c r="L509" i="12"/>
  <c r="L508" i="12"/>
  <c r="L495" i="12"/>
  <c r="L494" i="12"/>
  <c r="L493" i="12"/>
  <c r="L492" i="12"/>
  <c r="L491" i="12"/>
  <c r="L490" i="12"/>
  <c r="L489" i="12"/>
  <c r="L488" i="12"/>
  <c r="L487" i="12"/>
  <c r="L486" i="12"/>
  <c r="L485" i="12"/>
  <c r="L484" i="12"/>
  <c r="L483" i="12"/>
  <c r="L482" i="12"/>
  <c r="L481" i="12"/>
  <c r="L479" i="12"/>
  <c r="L478" i="12"/>
  <c r="L477" i="12"/>
  <c r="L476" i="12"/>
  <c r="L475" i="12"/>
  <c r="L474" i="12"/>
  <c r="L473" i="12"/>
  <c r="L472" i="12"/>
  <c r="L471" i="12"/>
  <c r="L470" i="12"/>
  <c r="L469" i="12"/>
  <c r="L467" i="12"/>
  <c r="L466" i="12"/>
  <c r="L465" i="12"/>
  <c r="L464" i="12"/>
  <c r="L463" i="12"/>
  <c r="L462" i="12"/>
  <c r="L461" i="12"/>
  <c r="L460" i="12"/>
  <c r="L459" i="12"/>
  <c r="L458" i="12"/>
  <c r="L457" i="12"/>
  <c r="L456" i="12"/>
  <c r="L455" i="12"/>
  <c r="L454" i="12"/>
  <c r="L453" i="12"/>
  <c r="L452" i="12"/>
  <c r="L451" i="12"/>
  <c r="L450" i="12"/>
  <c r="L449" i="12"/>
  <c r="L448" i="12"/>
  <c r="L447" i="12"/>
  <c r="L446" i="12"/>
  <c r="L445" i="12"/>
  <c r="L444" i="12"/>
  <c r="L443" i="12"/>
  <c r="L442" i="12"/>
  <c r="L441" i="12"/>
  <c r="L440" i="12"/>
  <c r="L439" i="12"/>
  <c r="L438" i="12"/>
  <c r="L437" i="12"/>
  <c r="L436" i="12"/>
  <c r="L434" i="12"/>
  <c r="L433" i="12"/>
  <c r="L432" i="12"/>
  <c r="L431" i="12"/>
  <c r="L430" i="12"/>
  <c r="L429" i="12"/>
  <c r="L428" i="12"/>
  <c r="L427" i="12"/>
  <c r="L426" i="12"/>
  <c r="L425" i="12"/>
  <c r="L424" i="12"/>
  <c r="L423" i="12"/>
  <c r="L410" i="12"/>
  <c r="L409" i="12"/>
  <c r="L408" i="12"/>
  <c r="L407" i="12"/>
  <c r="L406" i="12"/>
  <c r="L405" i="12"/>
  <c r="L404" i="12"/>
  <c r="L403" i="12"/>
  <c r="L402" i="12"/>
  <c r="L401" i="12"/>
  <c r="L400" i="12"/>
  <c r="L399" i="12"/>
  <c r="L398" i="12"/>
  <c r="L397" i="12"/>
  <c r="L396" i="12"/>
  <c r="L395" i="12"/>
  <c r="L394" i="12"/>
  <c r="L393" i="12"/>
  <c r="L392" i="12"/>
  <c r="L391" i="12"/>
  <c r="L390" i="12"/>
  <c r="L389" i="12"/>
  <c r="L388" i="12"/>
  <c r="L387" i="12"/>
  <c r="L386" i="12"/>
  <c r="L385" i="12"/>
  <c r="L384" i="12"/>
  <c r="L382" i="12"/>
  <c r="L381" i="12"/>
  <c r="L380" i="12"/>
  <c r="L379" i="12"/>
  <c r="L378" i="12"/>
  <c r="L377" i="12"/>
  <c r="L376" i="12"/>
  <c r="L375" i="12"/>
  <c r="L374" i="12"/>
  <c r="L373" i="12"/>
  <c r="L372" i="12"/>
  <c r="L371" i="12"/>
  <c r="L370" i="12"/>
  <c r="L369" i="12"/>
  <c r="L368" i="12"/>
  <c r="L367" i="12"/>
  <c r="L366" i="12"/>
  <c r="L365" i="12"/>
  <c r="L364" i="12"/>
  <c r="L363" i="12"/>
  <c r="L362" i="12"/>
  <c r="L361" i="12"/>
  <c r="L360" i="12"/>
  <c r="L359" i="12"/>
  <c r="L358" i="12"/>
  <c r="L357" i="12"/>
  <c r="L356" i="12"/>
  <c r="L355" i="12"/>
  <c r="L354" i="12"/>
  <c r="L353" i="12"/>
  <c r="L352" i="12"/>
  <c r="L351" i="12"/>
  <c r="L350" i="12"/>
  <c r="L348" i="12"/>
  <c r="L347" i="12"/>
  <c r="L346" i="12"/>
  <c r="L345" i="12"/>
  <c r="L344" i="12"/>
  <c r="L343" i="12"/>
  <c r="L342" i="12"/>
  <c r="L341" i="12"/>
  <c r="L340" i="12"/>
  <c r="L339" i="12"/>
  <c r="L338" i="12"/>
  <c r="L337" i="12"/>
  <c r="L336" i="12"/>
  <c r="L335" i="12"/>
  <c r="L334" i="12"/>
  <c r="L333" i="12"/>
  <c r="L332" i="12"/>
  <c r="L331" i="12"/>
  <c r="L330" i="12"/>
  <c r="L329" i="12"/>
  <c r="L328" i="12"/>
  <c r="L327" i="12"/>
  <c r="L326" i="12"/>
  <c r="L325" i="12"/>
  <c r="L312" i="12"/>
  <c r="L311" i="12"/>
  <c r="L310" i="12"/>
  <c r="L309" i="12"/>
  <c r="L308" i="12"/>
  <c r="L307" i="12"/>
  <c r="L306" i="12"/>
  <c r="L305" i="12"/>
  <c r="L304" i="12"/>
  <c r="L303" i="12"/>
  <c r="L302" i="12"/>
  <c r="L301" i="12"/>
  <c r="L300" i="12"/>
  <c r="L299" i="12"/>
  <c r="L297" i="12"/>
  <c r="L296" i="12"/>
  <c r="L295" i="12"/>
  <c r="L294" i="12"/>
  <c r="L293" i="12"/>
  <c r="L292" i="12"/>
  <c r="L291" i="12"/>
  <c r="L290" i="12"/>
  <c r="L289" i="12"/>
  <c r="L288" i="12"/>
  <c r="L287" i="12"/>
  <c r="L285" i="12"/>
  <c r="L284" i="12"/>
  <c r="L283" i="12"/>
  <c r="L282" i="12"/>
  <c r="L281" i="12"/>
  <c r="L280" i="12"/>
  <c r="L279" i="12"/>
  <c r="L278" i="12"/>
  <c r="L277" i="12"/>
  <c r="L276" i="12"/>
  <c r="L275" i="12"/>
  <c r="L274" i="12"/>
  <c r="L273" i="12"/>
  <c r="L272" i="12"/>
  <c r="L271" i="12"/>
  <c r="L270" i="12"/>
  <c r="L269" i="12"/>
  <c r="L268" i="12"/>
  <c r="L267" i="12"/>
  <c r="L266" i="12"/>
  <c r="L265" i="12"/>
  <c r="L264" i="12"/>
  <c r="L263" i="12"/>
  <c r="L261" i="12"/>
  <c r="L260" i="12"/>
  <c r="L259" i="12"/>
  <c r="L258" i="12"/>
  <c r="L257" i="12"/>
  <c r="L256" i="12"/>
  <c r="L255" i="12"/>
  <c r="L254" i="12"/>
  <c r="L253" i="12"/>
  <c r="L251" i="12"/>
  <c r="L250" i="12"/>
  <c r="L248" i="12"/>
  <c r="L247" i="12"/>
  <c r="L246" i="12"/>
  <c r="L245" i="12"/>
  <c r="L244" i="12"/>
  <c r="L243" i="12"/>
  <c r="L242" i="12"/>
  <c r="L241" i="12"/>
  <c r="L240" i="12"/>
  <c r="L239" i="12"/>
  <c r="L238" i="12"/>
  <c r="L237" i="12"/>
  <c r="L236" i="12"/>
  <c r="L235" i="12"/>
  <c r="L234" i="12"/>
  <c r="L233" i="12"/>
  <c r="L232" i="12"/>
  <c r="L231" i="12"/>
  <c r="L230" i="12"/>
  <c r="L229" i="12"/>
  <c r="L228" i="12"/>
  <c r="L227" i="12"/>
  <c r="L226" i="12"/>
  <c r="L225" i="12"/>
  <c r="L224" i="12"/>
  <c r="L223" i="12"/>
  <c r="L222" i="12"/>
  <c r="L221" i="12"/>
  <c r="L220" i="12"/>
  <c r="L219" i="12"/>
  <c r="L218" i="12"/>
  <c r="L217" i="12"/>
  <c r="L216" i="12"/>
  <c r="L215" i="12"/>
  <c r="L214" i="12"/>
  <c r="L213" i="12"/>
  <c r="L212" i="12"/>
  <c r="L211" i="12"/>
  <c r="L210" i="12"/>
  <c r="L209" i="12"/>
  <c r="L208" i="12"/>
  <c r="L207" i="12"/>
  <c r="L206" i="12"/>
  <c r="L205" i="12"/>
  <c r="L204" i="12"/>
  <c r="L191" i="12"/>
  <c r="L190" i="12"/>
  <c r="L188" i="12"/>
  <c r="L187" i="12"/>
  <c r="L186" i="12"/>
  <c r="L185" i="12"/>
  <c r="L184" i="12"/>
  <c r="L183" i="12"/>
  <c r="L182" i="12"/>
  <c r="L181" i="12"/>
  <c r="L180" i="12"/>
  <c r="L179" i="12"/>
  <c r="L178" i="12"/>
  <c r="L177" i="12"/>
  <c r="L176" i="12"/>
  <c r="L175" i="12"/>
  <c r="L174" i="12"/>
  <c r="L173" i="12"/>
  <c r="L172" i="12"/>
  <c r="L171" i="12"/>
  <c r="L170" i="12"/>
  <c r="L169" i="12"/>
  <c r="L168" i="12"/>
  <c r="L167" i="12"/>
  <c r="L166" i="12"/>
  <c r="L165" i="12"/>
  <c r="L164" i="12"/>
  <c r="L163" i="12"/>
  <c r="L162" i="12"/>
  <c r="L161" i="12"/>
  <c r="L160" i="12"/>
  <c r="L159" i="12"/>
  <c r="L158" i="12"/>
  <c r="L157" i="12"/>
  <c r="L156" i="12"/>
  <c r="L155" i="12"/>
  <c r="L154" i="12"/>
  <c r="L151" i="12"/>
  <c r="L150" i="12"/>
  <c r="L149" i="12"/>
  <c r="L148" i="12"/>
  <c r="L147" i="12"/>
  <c r="L146" i="12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L130" i="12"/>
  <c r="L129" i="12"/>
  <c r="L128" i="12"/>
  <c r="L127" i="12"/>
  <c r="L126" i="12"/>
  <c r="L125" i="12"/>
  <c r="L124" i="12"/>
  <c r="L123" i="12"/>
  <c r="L122" i="12"/>
  <c r="L121" i="12"/>
  <c r="L120" i="12"/>
  <c r="L119" i="12"/>
  <c r="L118" i="12"/>
  <c r="L117" i="12"/>
  <c r="L104" i="12"/>
  <c r="L103" i="12"/>
  <c r="L102" i="12"/>
  <c r="L101" i="12"/>
  <c r="L100" i="12"/>
  <c r="L99" i="12"/>
  <c r="L98" i="12"/>
  <c r="L97" i="12"/>
  <c r="L96" i="12"/>
  <c r="L95" i="12"/>
  <c r="L94" i="12"/>
  <c r="L93" i="12"/>
  <c r="L92" i="12"/>
  <c r="L91" i="12"/>
  <c r="L89" i="12"/>
  <c r="L88" i="12"/>
  <c r="L87" i="12"/>
  <c r="L86" i="12"/>
  <c r="L85" i="12"/>
  <c r="L84" i="12"/>
  <c r="L83" i="12"/>
  <c r="L82" i="12"/>
  <c r="L81" i="12"/>
  <c r="L79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L42" i="12"/>
  <c r="L29" i="12"/>
  <c r="L28" i="12"/>
  <c r="L27" i="12"/>
  <c r="L26" i="12"/>
  <c r="L25" i="12"/>
  <c r="L24" i="12"/>
  <c r="L23" i="12"/>
  <c r="L22" i="12"/>
  <c r="L21" i="12"/>
  <c r="L20" i="12"/>
  <c r="L18" i="12"/>
  <c r="L17" i="12"/>
  <c r="L16" i="12"/>
  <c r="L15" i="12"/>
  <c r="L14" i="12"/>
  <c r="L13" i="12"/>
  <c r="L12" i="12"/>
  <c r="L11" i="12"/>
  <c r="L10" i="12"/>
  <c r="L9" i="12"/>
  <c r="L8" i="12"/>
  <c r="L6" i="12"/>
  <c r="L5" i="12"/>
  <c r="L4" i="12"/>
  <c r="M4" i="12" s="1"/>
  <c r="I2556" i="12"/>
  <c r="F2556" i="12"/>
  <c r="I2555" i="12"/>
  <c r="F2555" i="12"/>
  <c r="I2554" i="12"/>
  <c r="F2554" i="12"/>
  <c r="I2553" i="12"/>
  <c r="F2553" i="12"/>
  <c r="I2552" i="12"/>
  <c r="F2552" i="12"/>
  <c r="I2551" i="12"/>
  <c r="F2551" i="12"/>
  <c r="I2550" i="12"/>
  <c r="F2550" i="12"/>
  <c r="I2549" i="12"/>
  <c r="F2549" i="12"/>
  <c r="I2548" i="12"/>
  <c r="F2548" i="12"/>
  <c r="I2547" i="12"/>
  <c r="F2547" i="12"/>
  <c r="I2546" i="12"/>
  <c r="F2546" i="12"/>
  <c r="I2545" i="12"/>
  <c r="F2545" i="12"/>
  <c r="I2544" i="12"/>
  <c r="F2544" i="12"/>
  <c r="I2543" i="12"/>
  <c r="F2543" i="12"/>
  <c r="I2542" i="12"/>
  <c r="F2542" i="12"/>
  <c r="I2541" i="12"/>
  <c r="F2541" i="12"/>
  <c r="I2540" i="12"/>
  <c r="F2540" i="12"/>
  <c r="I2539" i="12"/>
  <c r="F2539" i="12"/>
  <c r="I2538" i="12"/>
  <c r="F2538" i="12"/>
  <c r="I2537" i="12"/>
  <c r="F2537" i="12"/>
  <c r="I2536" i="12"/>
  <c r="F2536" i="12"/>
  <c r="I2535" i="12"/>
  <c r="F2535" i="12"/>
  <c r="I2534" i="12"/>
  <c r="F2534" i="12"/>
  <c r="I2533" i="12"/>
  <c r="F2533" i="12"/>
  <c r="I2532" i="12"/>
  <c r="F2532" i="12"/>
  <c r="I2531" i="12"/>
  <c r="F2531" i="12"/>
  <c r="I2530" i="12"/>
  <c r="F2530" i="12"/>
  <c r="I2529" i="12"/>
  <c r="F2529" i="12"/>
  <c r="I2528" i="12"/>
  <c r="F2528" i="12"/>
  <c r="I2527" i="12"/>
  <c r="F2527" i="12"/>
  <c r="I2526" i="12"/>
  <c r="F2526" i="12"/>
  <c r="I2525" i="12"/>
  <c r="F2525" i="12"/>
  <c r="I2524" i="12"/>
  <c r="F2524" i="12"/>
  <c r="I2523" i="12"/>
  <c r="F2523" i="12"/>
  <c r="I2522" i="12"/>
  <c r="F2522" i="12"/>
  <c r="I2521" i="12"/>
  <c r="F2521" i="12"/>
  <c r="I2520" i="12"/>
  <c r="F2520" i="12"/>
  <c r="I2519" i="12"/>
  <c r="F2519" i="12"/>
  <c r="I2518" i="12"/>
  <c r="F2518" i="12"/>
  <c r="I2517" i="12"/>
  <c r="F2517" i="12"/>
  <c r="I2516" i="12"/>
  <c r="F2516" i="12"/>
  <c r="I2515" i="12"/>
  <c r="F2515" i="12"/>
  <c r="I2514" i="12"/>
  <c r="F2514" i="12"/>
  <c r="I2513" i="12"/>
  <c r="F2513" i="12"/>
  <c r="I2512" i="12"/>
  <c r="F2512" i="12"/>
  <c r="I2511" i="12"/>
  <c r="F2511" i="12"/>
  <c r="I2510" i="12"/>
  <c r="F2510" i="12"/>
  <c r="I2509" i="12"/>
  <c r="F2509" i="12"/>
  <c r="I2508" i="12"/>
  <c r="F2508" i="12"/>
  <c r="I2507" i="12"/>
  <c r="F2507" i="12"/>
  <c r="I2506" i="12"/>
  <c r="F2506" i="12"/>
  <c r="I2505" i="12"/>
  <c r="F2505" i="12"/>
  <c r="I2504" i="12"/>
  <c r="F2504" i="12"/>
  <c r="I2503" i="12"/>
  <c r="F2503" i="12"/>
  <c r="I2502" i="12"/>
  <c r="F2502" i="12"/>
  <c r="I2501" i="12"/>
  <c r="F2501" i="12"/>
  <c r="I2500" i="12"/>
  <c r="F2500" i="12"/>
  <c r="I2499" i="12"/>
  <c r="F2499" i="12"/>
  <c r="I2498" i="12"/>
  <c r="F2498" i="12"/>
  <c r="I2497" i="12"/>
  <c r="F2497" i="12"/>
  <c r="I2496" i="12"/>
  <c r="F2496" i="12"/>
  <c r="I2495" i="12"/>
  <c r="F2495" i="12"/>
  <c r="I2494" i="12"/>
  <c r="F2494" i="12"/>
  <c r="I2493" i="12"/>
  <c r="F2493" i="12"/>
  <c r="I2492" i="12"/>
  <c r="F2492" i="12"/>
  <c r="I2491" i="12"/>
  <c r="F2491" i="12"/>
  <c r="I2490" i="12"/>
  <c r="F2490" i="12"/>
  <c r="I2489" i="12"/>
  <c r="F2489" i="12"/>
  <c r="I2488" i="12"/>
  <c r="F2488" i="12"/>
  <c r="I2487" i="12"/>
  <c r="F2487" i="12"/>
  <c r="I2486" i="12"/>
  <c r="F2486" i="12"/>
  <c r="I2485" i="12"/>
  <c r="F2485" i="12"/>
  <c r="O2484" i="12"/>
  <c r="I2484" i="12"/>
  <c r="F2484" i="12"/>
  <c r="I2483" i="12"/>
  <c r="F2483" i="12"/>
  <c r="I2482" i="12"/>
  <c r="F2482" i="12"/>
  <c r="I2481" i="12"/>
  <c r="F2481" i="12"/>
  <c r="I2480" i="12"/>
  <c r="F2480" i="12"/>
  <c r="I2479" i="12"/>
  <c r="F2479" i="12"/>
  <c r="I2478" i="12"/>
  <c r="F2478" i="12"/>
  <c r="I2477" i="12"/>
  <c r="F2477" i="12"/>
  <c r="I2476" i="12"/>
  <c r="F2476" i="12"/>
  <c r="I2475" i="12"/>
  <c r="F2475" i="12"/>
  <c r="I2474" i="12"/>
  <c r="F2474" i="12"/>
  <c r="I2473" i="12"/>
  <c r="F2473" i="12"/>
  <c r="I2471" i="12"/>
  <c r="F2471" i="12"/>
  <c r="I2470" i="12"/>
  <c r="F2470" i="12"/>
  <c r="I2469" i="12"/>
  <c r="F2469" i="12"/>
  <c r="I2468" i="12"/>
  <c r="F2468" i="12"/>
  <c r="I2467" i="12"/>
  <c r="F2467" i="12"/>
  <c r="I2466" i="12"/>
  <c r="F2466" i="12"/>
  <c r="I2465" i="12"/>
  <c r="F2465" i="12"/>
  <c r="I2464" i="12"/>
  <c r="F2464" i="12"/>
  <c r="I2463" i="12"/>
  <c r="F2463" i="12"/>
  <c r="I2462" i="12"/>
  <c r="F2462" i="12"/>
  <c r="I2461" i="12"/>
  <c r="F2461" i="12"/>
  <c r="I2460" i="12"/>
  <c r="F2460" i="12"/>
  <c r="I2459" i="12"/>
  <c r="F2459" i="12"/>
  <c r="I2458" i="12"/>
  <c r="F2458" i="12"/>
  <c r="I2457" i="12"/>
  <c r="F2457" i="12"/>
  <c r="I2456" i="12"/>
  <c r="F2456" i="12"/>
  <c r="I2455" i="12"/>
  <c r="F2455" i="12"/>
  <c r="I2454" i="12"/>
  <c r="F2454" i="12"/>
  <c r="I2453" i="12"/>
  <c r="F2453" i="12"/>
  <c r="I2452" i="12"/>
  <c r="F2452" i="12"/>
  <c r="I2451" i="12"/>
  <c r="F2451" i="12"/>
  <c r="I2450" i="12"/>
  <c r="F2450" i="12"/>
  <c r="I2449" i="12"/>
  <c r="F2449" i="12"/>
  <c r="I2448" i="12"/>
  <c r="F2448" i="12"/>
  <c r="I2447" i="12"/>
  <c r="F2447" i="12"/>
  <c r="I2446" i="12"/>
  <c r="F2446" i="12"/>
  <c r="I2445" i="12"/>
  <c r="F2445" i="12"/>
  <c r="I2444" i="12"/>
  <c r="F2444" i="12"/>
  <c r="I2443" i="12"/>
  <c r="F2443" i="12"/>
  <c r="I2442" i="12"/>
  <c r="F2442" i="12"/>
  <c r="I2441" i="12"/>
  <c r="F2441" i="12"/>
  <c r="I2440" i="12"/>
  <c r="F2440" i="12"/>
  <c r="I2439" i="12"/>
  <c r="F2439" i="12"/>
  <c r="I2438" i="12"/>
  <c r="F2438" i="12"/>
  <c r="I2437" i="12"/>
  <c r="F2437" i="12"/>
  <c r="I2436" i="12"/>
  <c r="F2436" i="12"/>
  <c r="I2435" i="12"/>
  <c r="F2435" i="12"/>
  <c r="I2434" i="12"/>
  <c r="F2434" i="12"/>
  <c r="I2433" i="12"/>
  <c r="F2433" i="12"/>
  <c r="I2432" i="12"/>
  <c r="F2432" i="12"/>
  <c r="I2431" i="12"/>
  <c r="F2431" i="12"/>
  <c r="I2430" i="12"/>
  <c r="F2430" i="12"/>
  <c r="I2429" i="12"/>
  <c r="F2429" i="12"/>
  <c r="I2428" i="12"/>
  <c r="F2428" i="12"/>
  <c r="I2427" i="12"/>
  <c r="F2427" i="12"/>
  <c r="I2426" i="12"/>
  <c r="F2426" i="12"/>
  <c r="I2425" i="12"/>
  <c r="F2425" i="12"/>
  <c r="I2424" i="12"/>
  <c r="F2424" i="12"/>
  <c r="I2423" i="12"/>
  <c r="F2423" i="12"/>
  <c r="I2422" i="12"/>
  <c r="F2422" i="12"/>
  <c r="I2421" i="12"/>
  <c r="F2421" i="12"/>
  <c r="I2420" i="12"/>
  <c r="F2420" i="12"/>
  <c r="I2419" i="12"/>
  <c r="F2419" i="12"/>
  <c r="I2418" i="12"/>
  <c r="F2418" i="12"/>
  <c r="I2417" i="12"/>
  <c r="F2417" i="12"/>
  <c r="I2416" i="12"/>
  <c r="F2416" i="12"/>
  <c r="I2415" i="12"/>
  <c r="F2415" i="12"/>
  <c r="I2414" i="12"/>
  <c r="F2414" i="12"/>
  <c r="I2413" i="12"/>
  <c r="F2413" i="12"/>
  <c r="I2412" i="12"/>
  <c r="F2412" i="12"/>
  <c r="I2411" i="12"/>
  <c r="F2411" i="12"/>
  <c r="I2410" i="12"/>
  <c r="F2410" i="12"/>
  <c r="I2409" i="12"/>
  <c r="F2409" i="12"/>
  <c r="I2408" i="12"/>
  <c r="F2408" i="12"/>
  <c r="I2407" i="12"/>
  <c r="F2407" i="12"/>
  <c r="I2406" i="12"/>
  <c r="F2406" i="12"/>
  <c r="I2405" i="12"/>
  <c r="F2405" i="12"/>
  <c r="I2404" i="12"/>
  <c r="F2404" i="12"/>
  <c r="I2403" i="12"/>
  <c r="F2403" i="12"/>
  <c r="I2402" i="12"/>
  <c r="F2402" i="12"/>
  <c r="I2401" i="12"/>
  <c r="F2401" i="12"/>
  <c r="I2400" i="12"/>
  <c r="F2400" i="12"/>
  <c r="O2399" i="12"/>
  <c r="I2399" i="12"/>
  <c r="F2399" i="12"/>
  <c r="I2398" i="12"/>
  <c r="F2398" i="12"/>
  <c r="I2397" i="12"/>
  <c r="F2397" i="12"/>
  <c r="I2396" i="12"/>
  <c r="F2396" i="12"/>
  <c r="I2395" i="12"/>
  <c r="F2395" i="12"/>
  <c r="I2394" i="12"/>
  <c r="F2394" i="12"/>
  <c r="I2393" i="12"/>
  <c r="F2393" i="12"/>
  <c r="I2392" i="12"/>
  <c r="F2392" i="12"/>
  <c r="I2391" i="12"/>
  <c r="F2391" i="12"/>
  <c r="I2390" i="12"/>
  <c r="F2390" i="12"/>
  <c r="I2389" i="12"/>
  <c r="F2389" i="12"/>
  <c r="I2388" i="12"/>
  <c r="F2388" i="12"/>
  <c r="I2386" i="12"/>
  <c r="F2386" i="12"/>
  <c r="I2385" i="12"/>
  <c r="F2385" i="12"/>
  <c r="I2384" i="12"/>
  <c r="F2384" i="12"/>
  <c r="I2383" i="12"/>
  <c r="F2383" i="12"/>
  <c r="I2382" i="12"/>
  <c r="F2382" i="12"/>
  <c r="I2381" i="12"/>
  <c r="F2381" i="12"/>
  <c r="I2380" i="12"/>
  <c r="F2380" i="12"/>
  <c r="I2379" i="12"/>
  <c r="F2379" i="12"/>
  <c r="I2378" i="12"/>
  <c r="F2378" i="12"/>
  <c r="I2377" i="12"/>
  <c r="F2377" i="12"/>
  <c r="I2376" i="12"/>
  <c r="F2376" i="12"/>
  <c r="I2375" i="12"/>
  <c r="F2375" i="12"/>
  <c r="I2374" i="12"/>
  <c r="F2374" i="12"/>
  <c r="I2373" i="12"/>
  <c r="F2373" i="12"/>
  <c r="I2372" i="12"/>
  <c r="F2372" i="12"/>
  <c r="I2371" i="12"/>
  <c r="F2371" i="12"/>
  <c r="I2370" i="12"/>
  <c r="F2370" i="12"/>
  <c r="I2369" i="12"/>
  <c r="F2369" i="12"/>
  <c r="I2368" i="12"/>
  <c r="F2368" i="12"/>
  <c r="I2367" i="12"/>
  <c r="F2367" i="12"/>
  <c r="I2366" i="12"/>
  <c r="F2366" i="12"/>
  <c r="I2365" i="12"/>
  <c r="F2365" i="12"/>
  <c r="I2364" i="12"/>
  <c r="F2364" i="12"/>
  <c r="I2363" i="12"/>
  <c r="F2363" i="12"/>
  <c r="I2362" i="12"/>
  <c r="F2362" i="12"/>
  <c r="I2361" i="12"/>
  <c r="F2361" i="12"/>
  <c r="I2360" i="12"/>
  <c r="F2360" i="12"/>
  <c r="I2359" i="12"/>
  <c r="F2359" i="12"/>
  <c r="I2358" i="12"/>
  <c r="F2358" i="12"/>
  <c r="I2357" i="12"/>
  <c r="F2357" i="12"/>
  <c r="I2356" i="12"/>
  <c r="F2356" i="12"/>
  <c r="I2355" i="12"/>
  <c r="F2355" i="12"/>
  <c r="I2354" i="12"/>
  <c r="F2354" i="12"/>
  <c r="I2353" i="12"/>
  <c r="F2353" i="12"/>
  <c r="I2352" i="12"/>
  <c r="F2352" i="12"/>
  <c r="I2351" i="12"/>
  <c r="F2351" i="12"/>
  <c r="I2350" i="12"/>
  <c r="F2350" i="12"/>
  <c r="I2349" i="12"/>
  <c r="F2349" i="12"/>
  <c r="I2348" i="12"/>
  <c r="F2348" i="12"/>
  <c r="I2347" i="12"/>
  <c r="F2347" i="12"/>
  <c r="I2346" i="12"/>
  <c r="F2346" i="12"/>
  <c r="I2345" i="12"/>
  <c r="F2345" i="12"/>
  <c r="I2344" i="12"/>
  <c r="F2344" i="12"/>
  <c r="I2343" i="12"/>
  <c r="F2343" i="12"/>
  <c r="I2342" i="12"/>
  <c r="F2342" i="12"/>
  <c r="I2341" i="12"/>
  <c r="F2341" i="12"/>
  <c r="I2340" i="12"/>
  <c r="F2340" i="12"/>
  <c r="I2339" i="12"/>
  <c r="F2339" i="12"/>
  <c r="I2338" i="12"/>
  <c r="F2338" i="12"/>
  <c r="I2337" i="12"/>
  <c r="F2337" i="12"/>
  <c r="I2336" i="12"/>
  <c r="F2336" i="12"/>
  <c r="I2335" i="12"/>
  <c r="F2335" i="12"/>
  <c r="I2334" i="12"/>
  <c r="F2334" i="12"/>
  <c r="I2333" i="12"/>
  <c r="F2333" i="12"/>
  <c r="I2332" i="12"/>
  <c r="F2332" i="12"/>
  <c r="I2331" i="12"/>
  <c r="F2331" i="12"/>
  <c r="I2330" i="12"/>
  <c r="F2330" i="12"/>
  <c r="I2329" i="12"/>
  <c r="F2329" i="12"/>
  <c r="I2328" i="12"/>
  <c r="F2328" i="12"/>
  <c r="I2327" i="12"/>
  <c r="F2327" i="12"/>
  <c r="I2326" i="12"/>
  <c r="F2326" i="12"/>
  <c r="I2325" i="12"/>
  <c r="F2325" i="12"/>
  <c r="I2324" i="12"/>
  <c r="F2324" i="12"/>
  <c r="I2323" i="12"/>
  <c r="F2323" i="12"/>
  <c r="I2322" i="12"/>
  <c r="F2322" i="12"/>
  <c r="I2321" i="12"/>
  <c r="F2321" i="12"/>
  <c r="I2320" i="12"/>
  <c r="F2320" i="12"/>
  <c r="I2319" i="12"/>
  <c r="F2319" i="12"/>
  <c r="I2318" i="12"/>
  <c r="F2318" i="12"/>
  <c r="I2317" i="12"/>
  <c r="F2317" i="12"/>
  <c r="I2316" i="12"/>
  <c r="F2316" i="12"/>
  <c r="I2315" i="12"/>
  <c r="F2315" i="12"/>
  <c r="I2314" i="12"/>
  <c r="F2314" i="12"/>
  <c r="I2313" i="12"/>
  <c r="F2313" i="12"/>
  <c r="I2312" i="12"/>
  <c r="F2312" i="12"/>
  <c r="I2311" i="12"/>
  <c r="F2311" i="12"/>
  <c r="I2310" i="12"/>
  <c r="F2310" i="12"/>
  <c r="I2309" i="12"/>
  <c r="F2309" i="12"/>
  <c r="I2308" i="12"/>
  <c r="F2308" i="12"/>
  <c r="I2307" i="12"/>
  <c r="F2307" i="12"/>
  <c r="I2306" i="12"/>
  <c r="F2306" i="12"/>
  <c r="I2305" i="12"/>
  <c r="F2305" i="12"/>
  <c r="I2304" i="12"/>
  <c r="F2304" i="12"/>
  <c r="I2303" i="12"/>
  <c r="F2303" i="12"/>
  <c r="I2302" i="12"/>
  <c r="F2302" i="12"/>
  <c r="I2301" i="12"/>
  <c r="F2301" i="12"/>
  <c r="I2300" i="12"/>
  <c r="F2300" i="12"/>
  <c r="I2299" i="12"/>
  <c r="F2299" i="12"/>
  <c r="I2298" i="12"/>
  <c r="F2298" i="12"/>
  <c r="I2297" i="12"/>
  <c r="F2297" i="12"/>
  <c r="I2296" i="12"/>
  <c r="F2296" i="12"/>
  <c r="I2295" i="12"/>
  <c r="F2295" i="12"/>
  <c r="I2294" i="12"/>
  <c r="F2294" i="12"/>
  <c r="I2293" i="12"/>
  <c r="F2293" i="12"/>
  <c r="I2292" i="12"/>
  <c r="F2292" i="12"/>
  <c r="I2291" i="12"/>
  <c r="F2291" i="12"/>
  <c r="O2290" i="12"/>
  <c r="I2290" i="12"/>
  <c r="F2290" i="12"/>
  <c r="I2289" i="12"/>
  <c r="F2289" i="12"/>
  <c r="I2288" i="12"/>
  <c r="F2288" i="12"/>
  <c r="I2287" i="12"/>
  <c r="F2287" i="12"/>
  <c r="I2286" i="12"/>
  <c r="F2286" i="12"/>
  <c r="I2285" i="12"/>
  <c r="F2285" i="12"/>
  <c r="I2284" i="12"/>
  <c r="F2284" i="12"/>
  <c r="I2283" i="12"/>
  <c r="F2283" i="12"/>
  <c r="I2282" i="12"/>
  <c r="F2282" i="12"/>
  <c r="I2281" i="12"/>
  <c r="F2281" i="12"/>
  <c r="I2280" i="12"/>
  <c r="F2280" i="12"/>
  <c r="I2279" i="12"/>
  <c r="F2279" i="12"/>
  <c r="I2278" i="12"/>
  <c r="F2278" i="12"/>
  <c r="I2277" i="12"/>
  <c r="F2277" i="12"/>
  <c r="I2276" i="12"/>
  <c r="F2276" i="12"/>
  <c r="I2275" i="12"/>
  <c r="F2275" i="12"/>
  <c r="I2274" i="12"/>
  <c r="F2274" i="12"/>
  <c r="I2273" i="12"/>
  <c r="F2273" i="12"/>
  <c r="I2272" i="12"/>
  <c r="F2272" i="12"/>
  <c r="I2271" i="12"/>
  <c r="F2271" i="12"/>
  <c r="I2270" i="12"/>
  <c r="F2270" i="12"/>
  <c r="I2269" i="12"/>
  <c r="F2269" i="12"/>
  <c r="I2268" i="12"/>
  <c r="F2268" i="12"/>
  <c r="I2267" i="12"/>
  <c r="F2267" i="12"/>
  <c r="I2265" i="12"/>
  <c r="F2265" i="12"/>
  <c r="I2264" i="12"/>
  <c r="F2264" i="12"/>
  <c r="I2263" i="12"/>
  <c r="F2263" i="12"/>
  <c r="I2262" i="12"/>
  <c r="F2262" i="12"/>
  <c r="I2261" i="12"/>
  <c r="F2261" i="12"/>
  <c r="I2260" i="12"/>
  <c r="F2260" i="12"/>
  <c r="I2259" i="12"/>
  <c r="F2259" i="12"/>
  <c r="I2258" i="12"/>
  <c r="F2258" i="12"/>
  <c r="I2257" i="12"/>
  <c r="F2257" i="12"/>
  <c r="I2256" i="12"/>
  <c r="F2256" i="12"/>
  <c r="I2255" i="12"/>
  <c r="F2255" i="12"/>
  <c r="I2254" i="12"/>
  <c r="F2254" i="12"/>
  <c r="I2253" i="12"/>
  <c r="F2253" i="12"/>
  <c r="I2252" i="12"/>
  <c r="F2252" i="12"/>
  <c r="I2251" i="12"/>
  <c r="F2251" i="12"/>
  <c r="I2250" i="12"/>
  <c r="F2250" i="12"/>
  <c r="I2249" i="12"/>
  <c r="F2249" i="12"/>
  <c r="I2248" i="12"/>
  <c r="F2248" i="12"/>
  <c r="I2247" i="12"/>
  <c r="F2247" i="12"/>
  <c r="I2246" i="12"/>
  <c r="F2246" i="12"/>
  <c r="I2245" i="12"/>
  <c r="F2245" i="12"/>
  <c r="I2244" i="12"/>
  <c r="F2244" i="12"/>
  <c r="I2243" i="12"/>
  <c r="F2243" i="12"/>
  <c r="I2242" i="12"/>
  <c r="F2242" i="12"/>
  <c r="I2241" i="12"/>
  <c r="F2241" i="12"/>
  <c r="I2240" i="12"/>
  <c r="F2240" i="12"/>
  <c r="I2239" i="12"/>
  <c r="F2239" i="12"/>
  <c r="I2238" i="12"/>
  <c r="F2238" i="12"/>
  <c r="I2237" i="12"/>
  <c r="F2237" i="12"/>
  <c r="I2236" i="12"/>
  <c r="F2236" i="12"/>
  <c r="I2235" i="12"/>
  <c r="F2235" i="12"/>
  <c r="I2234" i="12"/>
  <c r="F2234" i="12"/>
  <c r="I2233" i="12"/>
  <c r="F2233" i="12"/>
  <c r="I2232" i="12"/>
  <c r="F2232" i="12"/>
  <c r="I2231" i="12"/>
  <c r="F2231" i="12"/>
  <c r="I2230" i="12"/>
  <c r="F2230" i="12"/>
  <c r="I2229" i="12"/>
  <c r="F2229" i="12"/>
  <c r="I2228" i="12"/>
  <c r="F2228" i="12"/>
  <c r="I2227" i="12"/>
  <c r="F2227" i="12"/>
  <c r="I2226" i="12"/>
  <c r="F2226" i="12"/>
  <c r="I2225" i="12"/>
  <c r="F2225" i="12"/>
  <c r="I2224" i="12"/>
  <c r="F2224" i="12"/>
  <c r="I2223" i="12"/>
  <c r="F2223" i="12"/>
  <c r="I2222" i="12"/>
  <c r="F2222" i="12"/>
  <c r="I2221" i="12"/>
  <c r="F2221" i="12"/>
  <c r="I2220" i="12"/>
  <c r="F2220" i="12"/>
  <c r="I2219" i="12"/>
  <c r="F2219" i="12"/>
  <c r="I2218" i="12"/>
  <c r="F2218" i="12"/>
  <c r="I2217" i="12"/>
  <c r="F2217" i="12"/>
  <c r="I2216" i="12"/>
  <c r="F2216" i="12"/>
  <c r="I2215" i="12"/>
  <c r="F2215" i="12"/>
  <c r="I2214" i="12"/>
  <c r="F2214" i="12"/>
  <c r="I2213" i="12"/>
  <c r="F2213" i="12"/>
  <c r="I2212" i="12"/>
  <c r="F2212" i="12"/>
  <c r="I2211" i="12"/>
  <c r="F2211" i="12"/>
  <c r="I2210" i="12"/>
  <c r="F2210" i="12"/>
  <c r="I2209" i="12"/>
  <c r="F2209" i="12"/>
  <c r="I2208" i="12"/>
  <c r="F2208" i="12"/>
  <c r="I2207" i="12"/>
  <c r="F2207" i="12"/>
  <c r="I2206" i="12"/>
  <c r="F2206" i="12"/>
  <c r="I2205" i="12"/>
  <c r="F2205" i="12"/>
  <c r="I2204" i="12"/>
  <c r="F2204" i="12"/>
  <c r="I2203" i="12"/>
  <c r="F2203" i="12"/>
  <c r="I2202" i="12"/>
  <c r="F2202" i="12"/>
  <c r="I2201" i="12"/>
  <c r="F2201" i="12"/>
  <c r="I2200" i="12"/>
  <c r="F2200" i="12"/>
  <c r="I2199" i="12"/>
  <c r="F2199" i="12"/>
  <c r="I2198" i="12"/>
  <c r="F2198" i="12"/>
  <c r="I2197" i="12"/>
  <c r="F2197" i="12"/>
  <c r="I2196" i="12"/>
  <c r="F2196" i="12"/>
  <c r="I2195" i="12"/>
  <c r="F2195" i="12"/>
  <c r="I2194" i="12"/>
  <c r="F2194" i="12"/>
  <c r="I2193" i="12"/>
  <c r="F2193" i="12"/>
  <c r="I2192" i="12"/>
  <c r="F2192" i="12"/>
  <c r="I2191" i="12"/>
  <c r="F2191" i="12"/>
  <c r="I2190" i="12"/>
  <c r="F2190" i="12"/>
  <c r="I2189" i="12"/>
  <c r="F2189" i="12"/>
  <c r="I2188" i="12"/>
  <c r="F2188" i="12"/>
  <c r="I2187" i="12"/>
  <c r="F2187" i="12"/>
  <c r="I2186" i="12"/>
  <c r="F2186" i="12"/>
  <c r="I2185" i="12"/>
  <c r="F2185" i="12"/>
  <c r="I2184" i="12"/>
  <c r="F2184" i="12"/>
  <c r="I2183" i="12"/>
  <c r="F2183" i="12"/>
  <c r="I2182" i="12"/>
  <c r="F2182" i="12"/>
  <c r="I2181" i="12"/>
  <c r="F2181" i="12"/>
  <c r="I2180" i="12"/>
  <c r="F2180" i="12"/>
  <c r="I2179" i="12"/>
  <c r="F2179" i="12"/>
  <c r="I2178" i="12"/>
  <c r="F2178" i="12"/>
  <c r="I2177" i="12"/>
  <c r="F2177" i="12"/>
  <c r="I2176" i="12"/>
  <c r="F2176" i="12"/>
  <c r="I2175" i="12"/>
  <c r="F2175" i="12"/>
  <c r="I2174" i="12"/>
  <c r="F2174" i="12"/>
  <c r="I2173" i="12"/>
  <c r="F2173" i="12"/>
  <c r="I2172" i="12"/>
  <c r="F2172" i="12"/>
  <c r="I2171" i="12"/>
  <c r="F2171" i="12"/>
  <c r="I2170" i="12"/>
  <c r="F2170" i="12"/>
  <c r="O2169" i="12"/>
  <c r="I2169" i="12"/>
  <c r="F2169" i="12"/>
  <c r="I2168" i="12"/>
  <c r="F2168" i="12"/>
  <c r="I2167" i="12"/>
  <c r="F2167" i="12"/>
  <c r="I2166" i="12"/>
  <c r="F2166" i="12"/>
  <c r="I2165" i="12"/>
  <c r="F2165" i="12"/>
  <c r="I2164" i="12"/>
  <c r="F2164" i="12"/>
  <c r="I2163" i="12"/>
  <c r="F2163" i="12"/>
  <c r="I2162" i="12"/>
  <c r="F2162" i="12"/>
  <c r="I2161" i="12"/>
  <c r="F2161" i="12"/>
  <c r="I2160" i="12"/>
  <c r="F2160" i="12"/>
  <c r="I2159" i="12"/>
  <c r="F2159" i="12"/>
  <c r="I2158" i="12"/>
  <c r="F2158" i="12"/>
  <c r="I2157" i="12"/>
  <c r="F2157" i="12"/>
  <c r="I2156" i="12"/>
  <c r="F2156" i="12"/>
  <c r="I2155" i="12"/>
  <c r="F2155" i="12"/>
  <c r="I2154" i="12"/>
  <c r="F2154" i="12"/>
  <c r="I2153" i="12"/>
  <c r="F2153" i="12"/>
  <c r="I2152" i="12"/>
  <c r="F2152" i="12"/>
  <c r="I2151" i="12"/>
  <c r="F2151" i="12"/>
  <c r="I2150" i="12"/>
  <c r="F2150" i="12"/>
  <c r="I2149" i="12"/>
  <c r="F2149" i="12"/>
  <c r="I2148" i="12"/>
  <c r="F2148" i="12"/>
  <c r="I2147" i="12"/>
  <c r="F2147" i="12"/>
  <c r="I2146" i="12"/>
  <c r="F2146" i="12"/>
  <c r="I2143" i="12"/>
  <c r="F2143" i="12"/>
  <c r="I2142" i="12"/>
  <c r="F2142" i="12"/>
  <c r="I2141" i="12"/>
  <c r="F2141" i="12"/>
  <c r="I2140" i="12"/>
  <c r="F2140" i="12"/>
  <c r="I2139" i="12"/>
  <c r="F2139" i="12"/>
  <c r="I2138" i="12"/>
  <c r="F2138" i="12"/>
  <c r="I2137" i="12"/>
  <c r="F2137" i="12"/>
  <c r="I2136" i="12"/>
  <c r="F2136" i="12"/>
  <c r="I2135" i="12"/>
  <c r="F2135" i="12"/>
  <c r="I2134" i="12"/>
  <c r="F2134" i="12"/>
  <c r="I2133" i="12"/>
  <c r="F2133" i="12"/>
  <c r="I2132" i="12"/>
  <c r="L2132" i="12" s="1"/>
  <c r="F2132" i="12"/>
  <c r="I2131" i="12"/>
  <c r="F2131" i="12"/>
  <c r="I2130" i="12"/>
  <c r="F2130" i="12"/>
  <c r="I2129" i="12"/>
  <c r="F2129" i="12"/>
  <c r="I2128" i="12"/>
  <c r="F2128" i="12"/>
  <c r="I2127" i="12"/>
  <c r="F2127" i="12"/>
  <c r="I2126" i="12"/>
  <c r="F2126" i="12"/>
  <c r="I2125" i="12"/>
  <c r="F2125" i="12"/>
  <c r="I2124" i="12"/>
  <c r="F2124" i="12"/>
  <c r="I2123" i="12"/>
  <c r="F2123" i="12"/>
  <c r="I2122" i="12"/>
  <c r="F2122" i="12"/>
  <c r="I2121" i="12"/>
  <c r="F2121" i="12"/>
  <c r="I2120" i="12"/>
  <c r="F2120" i="12"/>
  <c r="I2119" i="12"/>
  <c r="F2119" i="12"/>
  <c r="I2118" i="12"/>
  <c r="F2118" i="12"/>
  <c r="I2117" i="12"/>
  <c r="F2117" i="12"/>
  <c r="L2116" i="12"/>
  <c r="I2116" i="12"/>
  <c r="F2116" i="12"/>
  <c r="I2115" i="12"/>
  <c r="F2115" i="12"/>
  <c r="I2114" i="12"/>
  <c r="F2114" i="12"/>
  <c r="I2113" i="12"/>
  <c r="F2113" i="12"/>
  <c r="I2112" i="12"/>
  <c r="F2112" i="12"/>
  <c r="I2111" i="12"/>
  <c r="F2111" i="12"/>
  <c r="I2110" i="12"/>
  <c r="F2110" i="12"/>
  <c r="I2109" i="12"/>
  <c r="F2109" i="12"/>
  <c r="I2108" i="12"/>
  <c r="F2108" i="12"/>
  <c r="I2107" i="12"/>
  <c r="F2107" i="12"/>
  <c r="I2106" i="12"/>
  <c r="F2106" i="12"/>
  <c r="I2105" i="12"/>
  <c r="F2105" i="12"/>
  <c r="I2104" i="12"/>
  <c r="F2104" i="12"/>
  <c r="I2103" i="12"/>
  <c r="F2103" i="12"/>
  <c r="I2102" i="12"/>
  <c r="F2102" i="12"/>
  <c r="I2101" i="12"/>
  <c r="F2101" i="12"/>
  <c r="I2100" i="12"/>
  <c r="F2100" i="12"/>
  <c r="I2099" i="12"/>
  <c r="F2099" i="12"/>
  <c r="I2098" i="12"/>
  <c r="F2098" i="12"/>
  <c r="I2097" i="12"/>
  <c r="F2097" i="12"/>
  <c r="I2096" i="12"/>
  <c r="F2096" i="12"/>
  <c r="I2095" i="12"/>
  <c r="F2095" i="12"/>
  <c r="I2094" i="12"/>
  <c r="F2094" i="12"/>
  <c r="I2093" i="12"/>
  <c r="F2093" i="12"/>
  <c r="I2092" i="12"/>
  <c r="F2092" i="12"/>
  <c r="I2091" i="12"/>
  <c r="F2091" i="12"/>
  <c r="I2090" i="12"/>
  <c r="F2090" i="12"/>
  <c r="I2089" i="12"/>
  <c r="F2089" i="12"/>
  <c r="I2088" i="12"/>
  <c r="F2088" i="12"/>
  <c r="I2087" i="12"/>
  <c r="F2087" i="12"/>
  <c r="I2086" i="12"/>
  <c r="F2086" i="12"/>
  <c r="I2085" i="12"/>
  <c r="F2085" i="12"/>
  <c r="I2084" i="12"/>
  <c r="F2084" i="12"/>
  <c r="I2083" i="12"/>
  <c r="F2083" i="12"/>
  <c r="L2082" i="12"/>
  <c r="I2082" i="12"/>
  <c r="F2082" i="12"/>
  <c r="I2081" i="12"/>
  <c r="F2081" i="12"/>
  <c r="I2080" i="12"/>
  <c r="F2080" i="12"/>
  <c r="I2079" i="12"/>
  <c r="F2079" i="12"/>
  <c r="I2078" i="12"/>
  <c r="F2078" i="12"/>
  <c r="I2077" i="12"/>
  <c r="F2077" i="12"/>
  <c r="I2076" i="12"/>
  <c r="F2076" i="12"/>
  <c r="I2075" i="12"/>
  <c r="F2075" i="12"/>
  <c r="I2074" i="12"/>
  <c r="F2074" i="12"/>
  <c r="I2073" i="12"/>
  <c r="F2073" i="12"/>
  <c r="I2072" i="12"/>
  <c r="F2072" i="12"/>
  <c r="I2071" i="12"/>
  <c r="F2071" i="12"/>
  <c r="I2070" i="12"/>
  <c r="F2070" i="12"/>
  <c r="O2069" i="12"/>
  <c r="I2069" i="12"/>
  <c r="F2069" i="12"/>
  <c r="I2068" i="12"/>
  <c r="F2068" i="12"/>
  <c r="I2067" i="12"/>
  <c r="F2067" i="12"/>
  <c r="I2066" i="12"/>
  <c r="F2066" i="12"/>
  <c r="I2065" i="12"/>
  <c r="F2065" i="12"/>
  <c r="I2064" i="12"/>
  <c r="F2064" i="12"/>
  <c r="I2063" i="12"/>
  <c r="F2063" i="12"/>
  <c r="I2062" i="12"/>
  <c r="F2062" i="12"/>
  <c r="I2061" i="12"/>
  <c r="F2061" i="12"/>
  <c r="I2060" i="12"/>
  <c r="F2060" i="12"/>
  <c r="I2059" i="12"/>
  <c r="F2059" i="12"/>
  <c r="I2058" i="12"/>
  <c r="F2058" i="12"/>
  <c r="I2057" i="12"/>
  <c r="F2057" i="12"/>
  <c r="I2056" i="12"/>
  <c r="F2056" i="12"/>
  <c r="I2055" i="12"/>
  <c r="F2055" i="12"/>
  <c r="I2054" i="12"/>
  <c r="F2054" i="12"/>
  <c r="I2053" i="12"/>
  <c r="F2053" i="12"/>
  <c r="I2052" i="12"/>
  <c r="F2052" i="12"/>
  <c r="I2051" i="12"/>
  <c r="F2051" i="12"/>
  <c r="I2050" i="12"/>
  <c r="F2050" i="12"/>
  <c r="I2049" i="12"/>
  <c r="F2049" i="12"/>
  <c r="I2048" i="12"/>
  <c r="F2048" i="12"/>
  <c r="I2047" i="12"/>
  <c r="F2047" i="12"/>
  <c r="I2046" i="12"/>
  <c r="F2046" i="12"/>
  <c r="I2045" i="12"/>
  <c r="F2045" i="12"/>
  <c r="I2044" i="12"/>
  <c r="F2044" i="12"/>
  <c r="I2043" i="12"/>
  <c r="F2043" i="12"/>
  <c r="I2042" i="12"/>
  <c r="F2042" i="12"/>
  <c r="I2041" i="12"/>
  <c r="F2041" i="12"/>
  <c r="I2040" i="12"/>
  <c r="F2040" i="12"/>
  <c r="I2039" i="12"/>
  <c r="F2039" i="12"/>
  <c r="I2038" i="12"/>
  <c r="F2038" i="12"/>
  <c r="I2037" i="12"/>
  <c r="F2037" i="12"/>
  <c r="I2036" i="12"/>
  <c r="F2036" i="12"/>
  <c r="I2035" i="12"/>
  <c r="F2035" i="12"/>
  <c r="I2034" i="12"/>
  <c r="F2034" i="12"/>
  <c r="I2033" i="12"/>
  <c r="F2033" i="12"/>
  <c r="I2032" i="12"/>
  <c r="F2032" i="12"/>
  <c r="I2031" i="12"/>
  <c r="F2031" i="12"/>
  <c r="I2030" i="12"/>
  <c r="F2030" i="12"/>
  <c r="I2029" i="12"/>
  <c r="F2029" i="12"/>
  <c r="I2028" i="12"/>
  <c r="F2028" i="12"/>
  <c r="I2027" i="12"/>
  <c r="F2027" i="12"/>
  <c r="I2026" i="12"/>
  <c r="F2026" i="12"/>
  <c r="I2025" i="12"/>
  <c r="F2025" i="12"/>
  <c r="I2024" i="12"/>
  <c r="F2024" i="12"/>
  <c r="I2023" i="12"/>
  <c r="F2023" i="12"/>
  <c r="I2022" i="12"/>
  <c r="F2022" i="12"/>
  <c r="I2021" i="12"/>
  <c r="F2021" i="12"/>
  <c r="I2020" i="12"/>
  <c r="F2020" i="12"/>
  <c r="I2019" i="12"/>
  <c r="F2019" i="12"/>
  <c r="I2018" i="12"/>
  <c r="F2018" i="12"/>
  <c r="I2017" i="12"/>
  <c r="F2017" i="12"/>
  <c r="I2016" i="12"/>
  <c r="F2016" i="12"/>
  <c r="I2015" i="12"/>
  <c r="F2015" i="12"/>
  <c r="I2014" i="12"/>
  <c r="F2014" i="12"/>
  <c r="I2013" i="12"/>
  <c r="F2013" i="12"/>
  <c r="I2012" i="12"/>
  <c r="F2012" i="12"/>
  <c r="I2011" i="12"/>
  <c r="F2011" i="12"/>
  <c r="I2010" i="12"/>
  <c r="F2010" i="12"/>
  <c r="I2009" i="12"/>
  <c r="F2009" i="12"/>
  <c r="I2008" i="12"/>
  <c r="F2008" i="12"/>
  <c r="I2007" i="12"/>
  <c r="F2007" i="12"/>
  <c r="I2006" i="12"/>
  <c r="F2006" i="12"/>
  <c r="I2005" i="12"/>
  <c r="F2005" i="12"/>
  <c r="I2004" i="12"/>
  <c r="F2004" i="12"/>
  <c r="I2003" i="12"/>
  <c r="F2003" i="12"/>
  <c r="I2002" i="12"/>
  <c r="F2002" i="12"/>
  <c r="I2001" i="12"/>
  <c r="F2001" i="12"/>
  <c r="I2000" i="12"/>
  <c r="F2000" i="12"/>
  <c r="I1999" i="12"/>
  <c r="F1999" i="12"/>
  <c r="I1998" i="12"/>
  <c r="F1998" i="12"/>
  <c r="I1997" i="12"/>
  <c r="F1997" i="12"/>
  <c r="I1996" i="12"/>
  <c r="F1996" i="12"/>
  <c r="I1995" i="12"/>
  <c r="F1995" i="12"/>
  <c r="I1994" i="12"/>
  <c r="F1994" i="12"/>
  <c r="I1993" i="12"/>
  <c r="F1993" i="12"/>
  <c r="I1992" i="12"/>
  <c r="F1992" i="12"/>
  <c r="I1991" i="12"/>
  <c r="F1991" i="12"/>
  <c r="I1990" i="12"/>
  <c r="F1990" i="12"/>
  <c r="I1989" i="12"/>
  <c r="F1989" i="12"/>
  <c r="I1988" i="12"/>
  <c r="F1988" i="12"/>
  <c r="I1987" i="12"/>
  <c r="F1987" i="12"/>
  <c r="I1986" i="12"/>
  <c r="F1986" i="12"/>
  <c r="I1985" i="12"/>
  <c r="F1985" i="12"/>
  <c r="I1984" i="12"/>
  <c r="F1984" i="12"/>
  <c r="I1983" i="12"/>
  <c r="F1983" i="12"/>
  <c r="I1982" i="12"/>
  <c r="F1982" i="12"/>
  <c r="I1981" i="12"/>
  <c r="F1981" i="12"/>
  <c r="I1980" i="12"/>
  <c r="F1980" i="12"/>
  <c r="I1979" i="12"/>
  <c r="F1979" i="12"/>
  <c r="I1978" i="12"/>
  <c r="F1978" i="12"/>
  <c r="I1977" i="12"/>
  <c r="F1977" i="12"/>
  <c r="I1976" i="12"/>
  <c r="F1976" i="12"/>
  <c r="I1975" i="12"/>
  <c r="F1975" i="12"/>
  <c r="I1974" i="12"/>
  <c r="F1974" i="12"/>
  <c r="I1972" i="12"/>
  <c r="F1972" i="12"/>
  <c r="I1971" i="12"/>
  <c r="F1971" i="12"/>
  <c r="I1970" i="12"/>
  <c r="F1970" i="12"/>
  <c r="I1969" i="12"/>
  <c r="F1969" i="12"/>
  <c r="I1968" i="12"/>
  <c r="F1968" i="12"/>
  <c r="I1967" i="12"/>
  <c r="F1967" i="12"/>
  <c r="I1966" i="12"/>
  <c r="F1966" i="12"/>
  <c r="I1965" i="12"/>
  <c r="F1965" i="12"/>
  <c r="I1964" i="12"/>
  <c r="F1964" i="12"/>
  <c r="I1963" i="12"/>
  <c r="F1963" i="12"/>
  <c r="I1962" i="12"/>
  <c r="F1962" i="12"/>
  <c r="I1961" i="12"/>
  <c r="F1961" i="12"/>
  <c r="I1960" i="12"/>
  <c r="F1960" i="12"/>
  <c r="I1959" i="12"/>
  <c r="F1959" i="12"/>
  <c r="I1958" i="12"/>
  <c r="F1958" i="12"/>
  <c r="I1957" i="12"/>
  <c r="F1957" i="12"/>
  <c r="I1956" i="12"/>
  <c r="F1956" i="12"/>
  <c r="I1955" i="12"/>
  <c r="F1955" i="12"/>
  <c r="I1954" i="12"/>
  <c r="F1954" i="12"/>
  <c r="I1953" i="12"/>
  <c r="F1953" i="12"/>
  <c r="I1952" i="12"/>
  <c r="F1952" i="12"/>
  <c r="I1951" i="12"/>
  <c r="F1951" i="12"/>
  <c r="I1950" i="12"/>
  <c r="F1950" i="12"/>
  <c r="I1949" i="12"/>
  <c r="F1949" i="12"/>
  <c r="I1948" i="12"/>
  <c r="F1948" i="12"/>
  <c r="I1947" i="12"/>
  <c r="F1947" i="12"/>
  <c r="I1946" i="12"/>
  <c r="F1946" i="12"/>
  <c r="I1945" i="12"/>
  <c r="F1945" i="12"/>
  <c r="I1944" i="12"/>
  <c r="F1944" i="12"/>
  <c r="I1943" i="12"/>
  <c r="F1943" i="12"/>
  <c r="I1942" i="12"/>
  <c r="F1942" i="12"/>
  <c r="I1941" i="12"/>
  <c r="F1941" i="12"/>
  <c r="I1940" i="12"/>
  <c r="F1940" i="12"/>
  <c r="I1939" i="12"/>
  <c r="F1939" i="12"/>
  <c r="I1938" i="12"/>
  <c r="F1938" i="12"/>
  <c r="I1937" i="12"/>
  <c r="F1937" i="12"/>
  <c r="I1936" i="12"/>
  <c r="F1936" i="12"/>
  <c r="I1935" i="12"/>
  <c r="F1935" i="12"/>
  <c r="I1934" i="12"/>
  <c r="F1934" i="12"/>
  <c r="I1933" i="12"/>
  <c r="F1933" i="12"/>
  <c r="I1932" i="12"/>
  <c r="F1932" i="12"/>
  <c r="I1931" i="12"/>
  <c r="F1931" i="12"/>
  <c r="I1930" i="12"/>
  <c r="F1930" i="12"/>
  <c r="I1929" i="12"/>
  <c r="F1929" i="12"/>
  <c r="I1928" i="12"/>
  <c r="F1928" i="12"/>
  <c r="I1927" i="12"/>
  <c r="F1927" i="12"/>
  <c r="I1926" i="12"/>
  <c r="F1926" i="12"/>
  <c r="I1925" i="12"/>
  <c r="F1925" i="12"/>
  <c r="I1924" i="12"/>
  <c r="F1924" i="12"/>
  <c r="L1923" i="12"/>
  <c r="I1923" i="12"/>
  <c r="F1923" i="12"/>
  <c r="I1922" i="12"/>
  <c r="F1922" i="12"/>
  <c r="I1921" i="12"/>
  <c r="F1921" i="12"/>
  <c r="I1920" i="12"/>
  <c r="F1920" i="12"/>
  <c r="I1919" i="12"/>
  <c r="F1919" i="12"/>
  <c r="I1918" i="12"/>
  <c r="F1918" i="12"/>
  <c r="I1917" i="12"/>
  <c r="F1917" i="12"/>
  <c r="I1916" i="12"/>
  <c r="F1916" i="12"/>
  <c r="I1915" i="12"/>
  <c r="F1915" i="12"/>
  <c r="I1914" i="12"/>
  <c r="F1914" i="12"/>
  <c r="I1913" i="12"/>
  <c r="F1913" i="12"/>
  <c r="I1912" i="12"/>
  <c r="F1912" i="12"/>
  <c r="I1911" i="12"/>
  <c r="F1911" i="12"/>
  <c r="I1910" i="12"/>
  <c r="F1910" i="12"/>
  <c r="I1909" i="12"/>
  <c r="F1909" i="12"/>
  <c r="I1908" i="12"/>
  <c r="F1908" i="12"/>
  <c r="I1907" i="12"/>
  <c r="F1907" i="12"/>
  <c r="I1906" i="12"/>
  <c r="F1906" i="12"/>
  <c r="I1905" i="12"/>
  <c r="F1905" i="12"/>
  <c r="I1904" i="12"/>
  <c r="F1904" i="12"/>
  <c r="I1903" i="12"/>
  <c r="F1903" i="12"/>
  <c r="I1902" i="12"/>
  <c r="F1902" i="12"/>
  <c r="I1901" i="12"/>
  <c r="F1901" i="12"/>
  <c r="O1900" i="12"/>
  <c r="I1900" i="12"/>
  <c r="F1900" i="12"/>
  <c r="L1899" i="12"/>
  <c r="I1899" i="12"/>
  <c r="F1899" i="12"/>
  <c r="I1898" i="12"/>
  <c r="F1898" i="12"/>
  <c r="I1897" i="12"/>
  <c r="F1897" i="12"/>
  <c r="I1896" i="12"/>
  <c r="F1896" i="12"/>
  <c r="I1895" i="12"/>
  <c r="F1895" i="12"/>
  <c r="I1894" i="12"/>
  <c r="F1894" i="12"/>
  <c r="I1893" i="12"/>
  <c r="F1893" i="12"/>
  <c r="I1892" i="12"/>
  <c r="F1892" i="12"/>
  <c r="I1891" i="12"/>
  <c r="F1891" i="12"/>
  <c r="I1890" i="12"/>
  <c r="F1890" i="12"/>
  <c r="I1889" i="12"/>
  <c r="F1889" i="12"/>
  <c r="I1888" i="12"/>
  <c r="F1888" i="12"/>
  <c r="I1887" i="12"/>
  <c r="F1887" i="12"/>
  <c r="I1886" i="12"/>
  <c r="F1886" i="12"/>
  <c r="I1885" i="12"/>
  <c r="F1885" i="12"/>
  <c r="I1884" i="12"/>
  <c r="F1884" i="12"/>
  <c r="I1883" i="12"/>
  <c r="F1883" i="12"/>
  <c r="I1882" i="12"/>
  <c r="F1882" i="12"/>
  <c r="I1881" i="12"/>
  <c r="F1881" i="12"/>
  <c r="I1880" i="12"/>
  <c r="F1880" i="12"/>
  <c r="I1879" i="12"/>
  <c r="F1879" i="12"/>
  <c r="I1878" i="12"/>
  <c r="F1878" i="12"/>
  <c r="I1877" i="12"/>
  <c r="F1877" i="12"/>
  <c r="I1876" i="12"/>
  <c r="F1876" i="12"/>
  <c r="I1875" i="12"/>
  <c r="F1875" i="12"/>
  <c r="I1874" i="12"/>
  <c r="F1874" i="12"/>
  <c r="I1873" i="12"/>
  <c r="F1873" i="12"/>
  <c r="I1872" i="12"/>
  <c r="F1872" i="12"/>
  <c r="I1871" i="12"/>
  <c r="F1871" i="12"/>
  <c r="I1870" i="12"/>
  <c r="F1870" i="12"/>
  <c r="I1869" i="12"/>
  <c r="F1869" i="12"/>
  <c r="I1868" i="12"/>
  <c r="F1868" i="12"/>
  <c r="I1867" i="12"/>
  <c r="F1867" i="12"/>
  <c r="I1866" i="12"/>
  <c r="F1866" i="12"/>
  <c r="I1865" i="12"/>
  <c r="F1865" i="12"/>
  <c r="I1864" i="12"/>
  <c r="F1864" i="12"/>
  <c r="I1863" i="12"/>
  <c r="F1863" i="12"/>
  <c r="I1862" i="12"/>
  <c r="F1862" i="12"/>
  <c r="I1861" i="12"/>
  <c r="F1861" i="12"/>
  <c r="I1860" i="12"/>
  <c r="F1860" i="12"/>
  <c r="I1859" i="12"/>
  <c r="F1859" i="12"/>
  <c r="I1858" i="12"/>
  <c r="F1858" i="12"/>
  <c r="I1857" i="12"/>
  <c r="F1857" i="12"/>
  <c r="I1856" i="12"/>
  <c r="F1856" i="12"/>
  <c r="I1855" i="12"/>
  <c r="F1855" i="12"/>
  <c r="I1854" i="12"/>
  <c r="F1854" i="12"/>
  <c r="I1853" i="12"/>
  <c r="F1853" i="12"/>
  <c r="I1852" i="12"/>
  <c r="F1852" i="12"/>
  <c r="I1851" i="12"/>
  <c r="F1851" i="12"/>
  <c r="I1850" i="12"/>
  <c r="F1850" i="12"/>
  <c r="I1849" i="12"/>
  <c r="F1849" i="12"/>
  <c r="I1848" i="12"/>
  <c r="F1848" i="12"/>
  <c r="I1847" i="12"/>
  <c r="F1847" i="12"/>
  <c r="I1846" i="12"/>
  <c r="F1846" i="12"/>
  <c r="I1845" i="12"/>
  <c r="F1845" i="12"/>
  <c r="I1844" i="12"/>
  <c r="F1844" i="12"/>
  <c r="I1843" i="12"/>
  <c r="F1843" i="12"/>
  <c r="I1842" i="12"/>
  <c r="F1842" i="12"/>
  <c r="I1841" i="12"/>
  <c r="F1841" i="12"/>
  <c r="I1840" i="12"/>
  <c r="F1840" i="12"/>
  <c r="I1839" i="12"/>
  <c r="F1839" i="12"/>
  <c r="I1838" i="12"/>
  <c r="F1838" i="12"/>
  <c r="I1837" i="12"/>
  <c r="F1837" i="12"/>
  <c r="I1836" i="12"/>
  <c r="F1836" i="12"/>
  <c r="I1835" i="12"/>
  <c r="F1835" i="12"/>
  <c r="I1834" i="12"/>
  <c r="F1834" i="12"/>
  <c r="I1833" i="12"/>
  <c r="F1833" i="12"/>
  <c r="I1832" i="12"/>
  <c r="F1832" i="12"/>
  <c r="I1831" i="12"/>
  <c r="F1831" i="12"/>
  <c r="I1830" i="12"/>
  <c r="F1830" i="12"/>
  <c r="I1829" i="12"/>
  <c r="F1829" i="12"/>
  <c r="I1828" i="12"/>
  <c r="F1828" i="12"/>
  <c r="I1827" i="12"/>
  <c r="F1827" i="12"/>
  <c r="I1826" i="12"/>
  <c r="F1826" i="12"/>
  <c r="I1825" i="12"/>
  <c r="F1825" i="12"/>
  <c r="I1824" i="12"/>
  <c r="F1824" i="12"/>
  <c r="I1823" i="12"/>
  <c r="F1823" i="12"/>
  <c r="I1822" i="12"/>
  <c r="F1822" i="12"/>
  <c r="I1821" i="12"/>
  <c r="F1821" i="12"/>
  <c r="I1820" i="12"/>
  <c r="F1820" i="12"/>
  <c r="I1819" i="12"/>
  <c r="F1819" i="12"/>
  <c r="I1818" i="12"/>
  <c r="F1818" i="12"/>
  <c r="I1817" i="12"/>
  <c r="F1817" i="12"/>
  <c r="I1816" i="12"/>
  <c r="F1816" i="12"/>
  <c r="L1815" i="12"/>
  <c r="I1815" i="12"/>
  <c r="F1815" i="12"/>
  <c r="I1814" i="12"/>
  <c r="F1814" i="12"/>
  <c r="I1813" i="12"/>
  <c r="F1813" i="12"/>
  <c r="I1812" i="12"/>
  <c r="F1812" i="12"/>
  <c r="I1811" i="12"/>
  <c r="F1811" i="12"/>
  <c r="I1810" i="12"/>
  <c r="F1810" i="12"/>
  <c r="I1809" i="12"/>
  <c r="F1809" i="12"/>
  <c r="I1808" i="12"/>
  <c r="F1808" i="12"/>
  <c r="I1807" i="12"/>
  <c r="F1807" i="12"/>
  <c r="I1806" i="12"/>
  <c r="F1806" i="12"/>
  <c r="I1805" i="12"/>
  <c r="F1805" i="12"/>
  <c r="I1803" i="12"/>
  <c r="F1803" i="12"/>
  <c r="I1802" i="12"/>
  <c r="F1802" i="12"/>
  <c r="I1801" i="12"/>
  <c r="F1801" i="12"/>
  <c r="I1800" i="12"/>
  <c r="F1800" i="12"/>
  <c r="I1799" i="12"/>
  <c r="F1799" i="12"/>
  <c r="I1798" i="12"/>
  <c r="F1798" i="12"/>
  <c r="I1797" i="12"/>
  <c r="F1797" i="12"/>
  <c r="I1796" i="12"/>
  <c r="F1796" i="12"/>
  <c r="I1795" i="12"/>
  <c r="F1795" i="12"/>
  <c r="I1794" i="12"/>
  <c r="F1794" i="12"/>
  <c r="I1793" i="12"/>
  <c r="F1793" i="12"/>
  <c r="I1792" i="12"/>
  <c r="F1792" i="12"/>
  <c r="I1791" i="12"/>
  <c r="F1791" i="12"/>
  <c r="I1790" i="12"/>
  <c r="F1790" i="12"/>
  <c r="I1789" i="12"/>
  <c r="F1789" i="12"/>
  <c r="I1788" i="12"/>
  <c r="F1788" i="12"/>
  <c r="I1787" i="12"/>
  <c r="F1787" i="12"/>
  <c r="I1786" i="12"/>
  <c r="F1786" i="12"/>
  <c r="I1785" i="12"/>
  <c r="F1785" i="12"/>
  <c r="I1784" i="12"/>
  <c r="F1784" i="12"/>
  <c r="I1783" i="12"/>
  <c r="F1783" i="12"/>
  <c r="I1782" i="12"/>
  <c r="F1782" i="12"/>
  <c r="I1781" i="12"/>
  <c r="F1781" i="12"/>
  <c r="I1780" i="12"/>
  <c r="F1780" i="12"/>
  <c r="I1779" i="12"/>
  <c r="F1779" i="12"/>
  <c r="I1778" i="12"/>
  <c r="F1778" i="12"/>
  <c r="I1777" i="12"/>
  <c r="F1777" i="12"/>
  <c r="I1776" i="12"/>
  <c r="L1776" i="12" s="1"/>
  <c r="F1776" i="12"/>
  <c r="I1775" i="12"/>
  <c r="F1775" i="12"/>
  <c r="I1774" i="12"/>
  <c r="F1774" i="12"/>
  <c r="I1773" i="12"/>
  <c r="F1773" i="12"/>
  <c r="I1772" i="12"/>
  <c r="L1772" i="12" s="1"/>
  <c r="F1772" i="12"/>
  <c r="I1771" i="12"/>
  <c r="F1771" i="12"/>
  <c r="I1770" i="12"/>
  <c r="F1770" i="12"/>
  <c r="I1769" i="12"/>
  <c r="F1769" i="12"/>
  <c r="I1768" i="12"/>
  <c r="F1768" i="12"/>
  <c r="I1767" i="12"/>
  <c r="F1767" i="12"/>
  <c r="I1766" i="12"/>
  <c r="F1766" i="12"/>
  <c r="I1765" i="12"/>
  <c r="F1765" i="12"/>
  <c r="I1764" i="12"/>
  <c r="F1764" i="12"/>
  <c r="I1763" i="12"/>
  <c r="F1763" i="12"/>
  <c r="I1762" i="12"/>
  <c r="F1762" i="12"/>
  <c r="I1761" i="12"/>
  <c r="F1761" i="12"/>
  <c r="I1760" i="12"/>
  <c r="F1760" i="12"/>
  <c r="I1759" i="12"/>
  <c r="F1759" i="12"/>
  <c r="I1758" i="12"/>
  <c r="F1758" i="12"/>
  <c r="I1757" i="12"/>
  <c r="F1757" i="12"/>
  <c r="I1756" i="12"/>
  <c r="F1756" i="12"/>
  <c r="I1755" i="12"/>
  <c r="F1755" i="12"/>
  <c r="I1754" i="12"/>
  <c r="F1754" i="12"/>
  <c r="I1753" i="12"/>
  <c r="F1753" i="12"/>
  <c r="I1752" i="12"/>
  <c r="F1752" i="12"/>
  <c r="I1751" i="12"/>
  <c r="F1751" i="12"/>
  <c r="I1750" i="12"/>
  <c r="F1750" i="12"/>
  <c r="I1749" i="12"/>
  <c r="F1749" i="12"/>
  <c r="I1748" i="12"/>
  <c r="F1748" i="12"/>
  <c r="I1747" i="12"/>
  <c r="F1747" i="12"/>
  <c r="I1746" i="12"/>
  <c r="F1746" i="12"/>
  <c r="I1745" i="12"/>
  <c r="F1745" i="12"/>
  <c r="I1744" i="12"/>
  <c r="F1744" i="12"/>
  <c r="I1743" i="12"/>
  <c r="F1743" i="12"/>
  <c r="I1742" i="12"/>
  <c r="F1742" i="12"/>
  <c r="I1741" i="12"/>
  <c r="F1741" i="12"/>
  <c r="I1740" i="12"/>
  <c r="F1740" i="12"/>
  <c r="I1739" i="12"/>
  <c r="F1739" i="12"/>
  <c r="I1738" i="12"/>
  <c r="F1738" i="12"/>
  <c r="I1737" i="12"/>
  <c r="F1737" i="12"/>
  <c r="I1736" i="12"/>
  <c r="F1736" i="12"/>
  <c r="I1735" i="12"/>
  <c r="F1735" i="12"/>
  <c r="I1734" i="12"/>
  <c r="F1734" i="12"/>
  <c r="I1733" i="12"/>
  <c r="F1733" i="12"/>
  <c r="I1732" i="12"/>
  <c r="F1732" i="12"/>
  <c r="O1731" i="12"/>
  <c r="I1731" i="12"/>
  <c r="F1731" i="12"/>
  <c r="I1730" i="12"/>
  <c r="F1730" i="12"/>
  <c r="I1729" i="12"/>
  <c r="F1729" i="12"/>
  <c r="I1728" i="12"/>
  <c r="F1728" i="12"/>
  <c r="I1727" i="12"/>
  <c r="F1727" i="12"/>
  <c r="I1726" i="12"/>
  <c r="F1726" i="12"/>
  <c r="I1725" i="12"/>
  <c r="F1725" i="12"/>
  <c r="I1724" i="12"/>
  <c r="F1724" i="12"/>
  <c r="I1723" i="12"/>
  <c r="F1723" i="12"/>
  <c r="I1722" i="12"/>
  <c r="F1722" i="12"/>
  <c r="I1721" i="12"/>
  <c r="F1721" i="12"/>
  <c r="I1720" i="12"/>
  <c r="F1720" i="12"/>
  <c r="I1719" i="12"/>
  <c r="F1719" i="12"/>
  <c r="I1718" i="12"/>
  <c r="F1718" i="12"/>
  <c r="I1717" i="12"/>
  <c r="F1717" i="12"/>
  <c r="I1716" i="12"/>
  <c r="F1716" i="12"/>
  <c r="I1715" i="12"/>
  <c r="F1715" i="12"/>
  <c r="I1714" i="12"/>
  <c r="F1714" i="12"/>
  <c r="I1713" i="12"/>
  <c r="F1713" i="12"/>
  <c r="I1712" i="12"/>
  <c r="F1712" i="12"/>
  <c r="I1711" i="12"/>
  <c r="F1711" i="12"/>
  <c r="I1710" i="12"/>
  <c r="F1710" i="12"/>
  <c r="I1709" i="12"/>
  <c r="F1709" i="12"/>
  <c r="I1708" i="12"/>
  <c r="F1708" i="12"/>
  <c r="I1707" i="12"/>
  <c r="F1707" i="12"/>
  <c r="L1706" i="12"/>
  <c r="I1706" i="12"/>
  <c r="F1706" i="12"/>
  <c r="I1705" i="12"/>
  <c r="F1705" i="12"/>
  <c r="I1704" i="12"/>
  <c r="F1704" i="12"/>
  <c r="I1703" i="12"/>
  <c r="F1703" i="12"/>
  <c r="I1702" i="12"/>
  <c r="F1702" i="12"/>
  <c r="I1701" i="12"/>
  <c r="F1701" i="12"/>
  <c r="I1700" i="12"/>
  <c r="F1700" i="12"/>
  <c r="I1699" i="12"/>
  <c r="F1699" i="12"/>
  <c r="I1698" i="12"/>
  <c r="F1698" i="12"/>
  <c r="I1697" i="12"/>
  <c r="F1697" i="12"/>
  <c r="I1696" i="12"/>
  <c r="F1696" i="12"/>
  <c r="I1695" i="12"/>
  <c r="F1695" i="12"/>
  <c r="I1694" i="12"/>
  <c r="F1694" i="12"/>
  <c r="I1693" i="12"/>
  <c r="F1693" i="12"/>
  <c r="I1692" i="12"/>
  <c r="F1692" i="12"/>
  <c r="I1691" i="12"/>
  <c r="F1691" i="12"/>
  <c r="I1690" i="12"/>
  <c r="F1690" i="12"/>
  <c r="I1689" i="12"/>
  <c r="F1689" i="12"/>
  <c r="I1688" i="12"/>
  <c r="F1688" i="12"/>
  <c r="I1687" i="12"/>
  <c r="F1687" i="12"/>
  <c r="I1686" i="12"/>
  <c r="F1686" i="12"/>
  <c r="I1685" i="12"/>
  <c r="F1685" i="12"/>
  <c r="I1684" i="12"/>
  <c r="F1684" i="12"/>
  <c r="I1683" i="12"/>
  <c r="F1683" i="12"/>
  <c r="I1682" i="12"/>
  <c r="F1682" i="12"/>
  <c r="I1681" i="12"/>
  <c r="F1681" i="12"/>
  <c r="I1680" i="12"/>
  <c r="F1680" i="12"/>
  <c r="I1679" i="12"/>
  <c r="F1679" i="12"/>
  <c r="I1678" i="12"/>
  <c r="F1678" i="12"/>
  <c r="I1677" i="12"/>
  <c r="F1677" i="12"/>
  <c r="I1676" i="12"/>
  <c r="F1676" i="12"/>
  <c r="I1675" i="12"/>
  <c r="F1675" i="12"/>
  <c r="I1674" i="12"/>
  <c r="F1674" i="12"/>
  <c r="I1673" i="12"/>
  <c r="F1673" i="12"/>
  <c r="I1672" i="12"/>
  <c r="F1672" i="12"/>
  <c r="I1671" i="12"/>
  <c r="F1671" i="12"/>
  <c r="L1670" i="12"/>
  <c r="I1670" i="12"/>
  <c r="F1670" i="12"/>
  <c r="I1669" i="12"/>
  <c r="F1669" i="12"/>
  <c r="I1668" i="12"/>
  <c r="F1668" i="12"/>
  <c r="I1667" i="12"/>
  <c r="F1667" i="12"/>
  <c r="I1666" i="12"/>
  <c r="F1666" i="12"/>
  <c r="I1665" i="12"/>
  <c r="F1665" i="12"/>
  <c r="I1664" i="12"/>
  <c r="F1664" i="12"/>
  <c r="I1663" i="12"/>
  <c r="F1663" i="12"/>
  <c r="I1662" i="12"/>
  <c r="F1662" i="12"/>
  <c r="I1661" i="12"/>
  <c r="F1661" i="12"/>
  <c r="I1660" i="12"/>
  <c r="F1660" i="12"/>
  <c r="I1659" i="12"/>
  <c r="F1659" i="12"/>
  <c r="I1658" i="12"/>
  <c r="F1658" i="12"/>
  <c r="I1657" i="12"/>
  <c r="F1657" i="12"/>
  <c r="I1656" i="12"/>
  <c r="F1656" i="12"/>
  <c r="I1655" i="12"/>
  <c r="F1655" i="12"/>
  <c r="I1654" i="12"/>
  <c r="F1654" i="12"/>
  <c r="I1653" i="12"/>
  <c r="F1653" i="12"/>
  <c r="I1652" i="12"/>
  <c r="F1652" i="12"/>
  <c r="I1651" i="12"/>
  <c r="F1651" i="12"/>
  <c r="I1650" i="12"/>
  <c r="F1650" i="12"/>
  <c r="I1649" i="12"/>
  <c r="F1649" i="12"/>
  <c r="L1648" i="12"/>
  <c r="I1648" i="12"/>
  <c r="F1648" i="12"/>
  <c r="I1647" i="12"/>
  <c r="F1647" i="12"/>
  <c r="I1646" i="12"/>
  <c r="F1646" i="12"/>
  <c r="I1645" i="12"/>
  <c r="F1645" i="12"/>
  <c r="I1644" i="12"/>
  <c r="F1644" i="12"/>
  <c r="I1643" i="12"/>
  <c r="F1643" i="12"/>
  <c r="I1642" i="12"/>
  <c r="F1642" i="12"/>
  <c r="I1641" i="12"/>
  <c r="F1641" i="12"/>
  <c r="I1640" i="12"/>
  <c r="F1640" i="12"/>
  <c r="I1639" i="12"/>
  <c r="F1639" i="12"/>
  <c r="I1638" i="12"/>
  <c r="F1638" i="12"/>
  <c r="I1637" i="12"/>
  <c r="F1637" i="12"/>
  <c r="I1636" i="12"/>
  <c r="F1636" i="12"/>
  <c r="I1634" i="12"/>
  <c r="F1634" i="12"/>
  <c r="L1633" i="12"/>
  <c r="I1633" i="12"/>
  <c r="F1633" i="12"/>
  <c r="I1632" i="12"/>
  <c r="F1632" i="12"/>
  <c r="I1631" i="12"/>
  <c r="F1631" i="12"/>
  <c r="I1630" i="12"/>
  <c r="F1630" i="12"/>
  <c r="I1629" i="12"/>
  <c r="F1629" i="12"/>
  <c r="I1628" i="12"/>
  <c r="F1628" i="12"/>
  <c r="I1627" i="12"/>
  <c r="F1627" i="12"/>
  <c r="I1626" i="12"/>
  <c r="F1626" i="12"/>
  <c r="I1625" i="12"/>
  <c r="F1625" i="12"/>
  <c r="I1624" i="12"/>
  <c r="F1624" i="12"/>
  <c r="I1623" i="12"/>
  <c r="F1623" i="12"/>
  <c r="I1622" i="12"/>
  <c r="F1622" i="12"/>
  <c r="I1621" i="12"/>
  <c r="F1621" i="12"/>
  <c r="I1620" i="12"/>
  <c r="F1620" i="12"/>
  <c r="I1619" i="12"/>
  <c r="F1619" i="12"/>
  <c r="I1618" i="12"/>
  <c r="F1618" i="12"/>
  <c r="I1617" i="12"/>
  <c r="F1617" i="12"/>
  <c r="I1616" i="12"/>
  <c r="F1616" i="12"/>
  <c r="I1615" i="12"/>
  <c r="F1615" i="12"/>
  <c r="I1614" i="12"/>
  <c r="F1614" i="12"/>
  <c r="I1613" i="12"/>
  <c r="F1613" i="12"/>
  <c r="I1612" i="12"/>
  <c r="F1612" i="12"/>
  <c r="I1611" i="12"/>
  <c r="F1611" i="12"/>
  <c r="I1610" i="12"/>
  <c r="F1610" i="12"/>
  <c r="I1609" i="12"/>
  <c r="F1609" i="12"/>
  <c r="I1608" i="12"/>
  <c r="F1608" i="12"/>
  <c r="I1607" i="12"/>
  <c r="F1607" i="12"/>
  <c r="I1606" i="12"/>
  <c r="F1606" i="12"/>
  <c r="I1605" i="12"/>
  <c r="F1605" i="12"/>
  <c r="I1604" i="12"/>
  <c r="F1604" i="12"/>
  <c r="I1603" i="12"/>
  <c r="F1603" i="12"/>
  <c r="I1602" i="12"/>
  <c r="F1602" i="12"/>
  <c r="I1601" i="12"/>
  <c r="F1601" i="12"/>
  <c r="I1600" i="12"/>
  <c r="F1600" i="12"/>
  <c r="I1599" i="12"/>
  <c r="F1599" i="12"/>
  <c r="I1598" i="12"/>
  <c r="F1598" i="12"/>
  <c r="I1597" i="12"/>
  <c r="F1597" i="12"/>
  <c r="I1596" i="12"/>
  <c r="F1596" i="12"/>
  <c r="I1595" i="12"/>
  <c r="F1595" i="12"/>
  <c r="I1594" i="12"/>
  <c r="F1594" i="12"/>
  <c r="I1593" i="12"/>
  <c r="F1593" i="12"/>
  <c r="I1592" i="12"/>
  <c r="F1592" i="12"/>
  <c r="I1591" i="12"/>
  <c r="F1591" i="12"/>
  <c r="I1590" i="12"/>
  <c r="F1590" i="12"/>
  <c r="I1589" i="12"/>
  <c r="F1589" i="12"/>
  <c r="I1588" i="12"/>
  <c r="F1588" i="12"/>
  <c r="I1587" i="12"/>
  <c r="F1587" i="12"/>
  <c r="I1586" i="12"/>
  <c r="F1586" i="12"/>
  <c r="I1585" i="12"/>
  <c r="F1585" i="12"/>
  <c r="I1584" i="12"/>
  <c r="F1584" i="12"/>
  <c r="I1583" i="12"/>
  <c r="F1583" i="12"/>
  <c r="I1582" i="12"/>
  <c r="F1582" i="12"/>
  <c r="I1581" i="12"/>
  <c r="F1581" i="12"/>
  <c r="I1580" i="12"/>
  <c r="F1580" i="12"/>
  <c r="I1579" i="12"/>
  <c r="F1579" i="12"/>
  <c r="I1578" i="12"/>
  <c r="F1578" i="12"/>
  <c r="I1577" i="12"/>
  <c r="F1577" i="12"/>
  <c r="I1576" i="12"/>
  <c r="F1576" i="12"/>
  <c r="I1575" i="12"/>
  <c r="F1575" i="12"/>
  <c r="I1574" i="12"/>
  <c r="F1574" i="12"/>
  <c r="I1573" i="12"/>
  <c r="F1573" i="12"/>
  <c r="I1572" i="12"/>
  <c r="F1572" i="12"/>
  <c r="I1571" i="12"/>
  <c r="F1571" i="12"/>
  <c r="I1570" i="12"/>
  <c r="F1570" i="12"/>
  <c r="I1569" i="12"/>
  <c r="F1569" i="12"/>
  <c r="I1568" i="12"/>
  <c r="F1568" i="12"/>
  <c r="I1567" i="12"/>
  <c r="F1567" i="12"/>
  <c r="I1566" i="12"/>
  <c r="F1566" i="12"/>
  <c r="I1565" i="12"/>
  <c r="F1565" i="12"/>
  <c r="I1564" i="12"/>
  <c r="F1564" i="12"/>
  <c r="I1563" i="12"/>
  <c r="F1563" i="12"/>
  <c r="O1562" i="12"/>
  <c r="I1562" i="12"/>
  <c r="F1562" i="12"/>
  <c r="I1561" i="12"/>
  <c r="F1561" i="12"/>
  <c r="I1560" i="12"/>
  <c r="F1560" i="12"/>
  <c r="I1559" i="12"/>
  <c r="F1559" i="12"/>
  <c r="I1558" i="12"/>
  <c r="F1558" i="12"/>
  <c r="I1557" i="12"/>
  <c r="F1557" i="12"/>
  <c r="I1556" i="12"/>
  <c r="F1556" i="12"/>
  <c r="I1555" i="12"/>
  <c r="F1555" i="12"/>
  <c r="I1554" i="12"/>
  <c r="F1554" i="12"/>
  <c r="I1553" i="12"/>
  <c r="F1553" i="12"/>
  <c r="I1552" i="12"/>
  <c r="F1552" i="12"/>
  <c r="I1551" i="12"/>
  <c r="F1551" i="12"/>
  <c r="I1550" i="12"/>
  <c r="F1550" i="12"/>
  <c r="I1549" i="12"/>
  <c r="F1549" i="12"/>
  <c r="I1548" i="12"/>
  <c r="F1548" i="12"/>
  <c r="I1547" i="12"/>
  <c r="F1547" i="12"/>
  <c r="I1546" i="12"/>
  <c r="F1546" i="12"/>
  <c r="I1545" i="12"/>
  <c r="F1545" i="12"/>
  <c r="I1544" i="12"/>
  <c r="F1544" i="12"/>
  <c r="I1543" i="12"/>
  <c r="F1543" i="12"/>
  <c r="I1542" i="12"/>
  <c r="F1542" i="12"/>
  <c r="I1541" i="12"/>
  <c r="F1541" i="12"/>
  <c r="I1540" i="12"/>
  <c r="F1540" i="12"/>
  <c r="I1539" i="12"/>
  <c r="F1539" i="12"/>
  <c r="I1538" i="12"/>
  <c r="F1538" i="12"/>
  <c r="I1537" i="12"/>
  <c r="F1537" i="12"/>
  <c r="I1536" i="12"/>
  <c r="F1536" i="12"/>
  <c r="I1535" i="12"/>
  <c r="F1535" i="12"/>
  <c r="I1534" i="12"/>
  <c r="F1534" i="12"/>
  <c r="I1533" i="12"/>
  <c r="F1533" i="12"/>
  <c r="I1532" i="12"/>
  <c r="F1532" i="12"/>
  <c r="I1531" i="12"/>
  <c r="F1531" i="12"/>
  <c r="I1530" i="12"/>
  <c r="F1530" i="12"/>
  <c r="I1529" i="12"/>
  <c r="F1529" i="12"/>
  <c r="I1528" i="12"/>
  <c r="F1528" i="12"/>
  <c r="I1527" i="12"/>
  <c r="F1527" i="12"/>
  <c r="I1526" i="12"/>
  <c r="F1526" i="12"/>
  <c r="I1525" i="12"/>
  <c r="F1525" i="12"/>
  <c r="I1524" i="12"/>
  <c r="F1524" i="12"/>
  <c r="I1523" i="12"/>
  <c r="F1523" i="12"/>
  <c r="I1522" i="12"/>
  <c r="F1522" i="12"/>
  <c r="I1521" i="12"/>
  <c r="F1521" i="12"/>
  <c r="I1520" i="12"/>
  <c r="F1520" i="12"/>
  <c r="I1519" i="12"/>
  <c r="F1519" i="12"/>
  <c r="I1518" i="12"/>
  <c r="F1518" i="12"/>
  <c r="I1517" i="12"/>
  <c r="F1517" i="12"/>
  <c r="I1516" i="12"/>
  <c r="F1516" i="12"/>
  <c r="I1515" i="12"/>
  <c r="F1515" i="12"/>
  <c r="I1514" i="12"/>
  <c r="F1514" i="12"/>
  <c r="I1513" i="12"/>
  <c r="F1513" i="12"/>
  <c r="I1512" i="12"/>
  <c r="F1512" i="12"/>
  <c r="I1511" i="12"/>
  <c r="F1511" i="12"/>
  <c r="I1510" i="12"/>
  <c r="F1510" i="12"/>
  <c r="I1509" i="12"/>
  <c r="F1509" i="12"/>
  <c r="I1508" i="12"/>
  <c r="F1508" i="12"/>
  <c r="I1507" i="12"/>
  <c r="F1507" i="12"/>
  <c r="I1506" i="12"/>
  <c r="F1506" i="12"/>
  <c r="I1505" i="12"/>
  <c r="F1505" i="12"/>
  <c r="I1504" i="12"/>
  <c r="F1504" i="12"/>
  <c r="I1503" i="12"/>
  <c r="F1503" i="12"/>
  <c r="I1502" i="12"/>
  <c r="F1502" i="12"/>
  <c r="I1501" i="12"/>
  <c r="F1501" i="12"/>
  <c r="I1500" i="12"/>
  <c r="F1500" i="12"/>
  <c r="I1499" i="12"/>
  <c r="F1499" i="12"/>
  <c r="I1498" i="12"/>
  <c r="F1498" i="12"/>
  <c r="I1497" i="12"/>
  <c r="F1497" i="12"/>
  <c r="I1496" i="12"/>
  <c r="F1496" i="12"/>
  <c r="I1495" i="12"/>
  <c r="F1495" i="12"/>
  <c r="I1494" i="12"/>
  <c r="F1494" i="12"/>
  <c r="I1493" i="12"/>
  <c r="F1493" i="12"/>
  <c r="I1492" i="12"/>
  <c r="F1492" i="12"/>
  <c r="I1491" i="12"/>
  <c r="F1491" i="12"/>
  <c r="I1490" i="12"/>
  <c r="F1490" i="12"/>
  <c r="I1489" i="12"/>
  <c r="F1489" i="12"/>
  <c r="I1488" i="12"/>
  <c r="F1488" i="12"/>
  <c r="I1487" i="12"/>
  <c r="F1487" i="12"/>
  <c r="I1486" i="12"/>
  <c r="F1486" i="12"/>
  <c r="I1485" i="12"/>
  <c r="F1485" i="12"/>
  <c r="I1484" i="12"/>
  <c r="F1484" i="12"/>
  <c r="I1483" i="12"/>
  <c r="F1483" i="12"/>
  <c r="I1482" i="12"/>
  <c r="F1482" i="12"/>
  <c r="I1481" i="12"/>
  <c r="F1481" i="12"/>
  <c r="I1480" i="12"/>
  <c r="F1480" i="12"/>
  <c r="I1479" i="12"/>
  <c r="F1479" i="12"/>
  <c r="I1478" i="12"/>
  <c r="F1478" i="12"/>
  <c r="I1477" i="12"/>
  <c r="F1477" i="12"/>
  <c r="I1476" i="12"/>
  <c r="F1476" i="12"/>
  <c r="I1475" i="12"/>
  <c r="F1475" i="12"/>
  <c r="I1474" i="12"/>
  <c r="F1474" i="12"/>
  <c r="I1473" i="12"/>
  <c r="F1473" i="12"/>
  <c r="I1472" i="12"/>
  <c r="F1472" i="12"/>
  <c r="I1471" i="12"/>
  <c r="F1471" i="12"/>
  <c r="I1470" i="12"/>
  <c r="F1470" i="12"/>
  <c r="I1469" i="12"/>
  <c r="F1469" i="12"/>
  <c r="I1468" i="12"/>
  <c r="F1468" i="12"/>
  <c r="I1467" i="12"/>
  <c r="F1467" i="12"/>
  <c r="I1465" i="12"/>
  <c r="F1465" i="12"/>
  <c r="I1464" i="12"/>
  <c r="F1464" i="12"/>
  <c r="I1463" i="12"/>
  <c r="F1463" i="12"/>
  <c r="I1462" i="12"/>
  <c r="F1462" i="12"/>
  <c r="I1461" i="12"/>
  <c r="F1461" i="12"/>
  <c r="I1460" i="12"/>
  <c r="F1460" i="12"/>
  <c r="I1459" i="12"/>
  <c r="F1459" i="12"/>
  <c r="I1458" i="12"/>
  <c r="F1458" i="12"/>
  <c r="I1457" i="12"/>
  <c r="F1457" i="12"/>
  <c r="I1456" i="12"/>
  <c r="F1456" i="12"/>
  <c r="I1455" i="12"/>
  <c r="F1455" i="12"/>
  <c r="I1454" i="12"/>
  <c r="F1454" i="12"/>
  <c r="I1453" i="12"/>
  <c r="F1453" i="12"/>
  <c r="I1452" i="12"/>
  <c r="F1452" i="12"/>
  <c r="I1451" i="12"/>
  <c r="F1451" i="12"/>
  <c r="I1450" i="12"/>
  <c r="F1450" i="12"/>
  <c r="I1449" i="12"/>
  <c r="F1449" i="12"/>
  <c r="I1448" i="12"/>
  <c r="F1448" i="12"/>
  <c r="I1447" i="12"/>
  <c r="F1447" i="12"/>
  <c r="I1446" i="12"/>
  <c r="F1446" i="12"/>
  <c r="I1445" i="12"/>
  <c r="F1445" i="12"/>
  <c r="I1444" i="12"/>
  <c r="F1444" i="12"/>
  <c r="I1443" i="12"/>
  <c r="F1443" i="12"/>
  <c r="I1442" i="12"/>
  <c r="F1442" i="12"/>
  <c r="I1441" i="12"/>
  <c r="F1441" i="12"/>
  <c r="I1440" i="12"/>
  <c r="F1440" i="12"/>
  <c r="I1439" i="12"/>
  <c r="F1439" i="12"/>
  <c r="I1438" i="12"/>
  <c r="F1438" i="12"/>
  <c r="I1437" i="12"/>
  <c r="F1437" i="12"/>
  <c r="I1436" i="12"/>
  <c r="F1436" i="12"/>
  <c r="I1435" i="12"/>
  <c r="F1435" i="12"/>
  <c r="I1434" i="12"/>
  <c r="F1434" i="12"/>
  <c r="I1433" i="12"/>
  <c r="F1433" i="12"/>
  <c r="I1432" i="12"/>
  <c r="F1432" i="12"/>
  <c r="I1431" i="12"/>
  <c r="F1431" i="12"/>
  <c r="I1430" i="12"/>
  <c r="F1430" i="12"/>
  <c r="I1429" i="12"/>
  <c r="F1429" i="12"/>
  <c r="I1428" i="12"/>
  <c r="F1428" i="12"/>
  <c r="I1427" i="12"/>
  <c r="F1427" i="12"/>
  <c r="I1426" i="12"/>
  <c r="F1426" i="12"/>
  <c r="I1425" i="12"/>
  <c r="F1425" i="12"/>
  <c r="I1424" i="12"/>
  <c r="F1424" i="12"/>
  <c r="I1423" i="12"/>
  <c r="F1423" i="12"/>
  <c r="I1422" i="12"/>
  <c r="F1422" i="12"/>
  <c r="I1421" i="12"/>
  <c r="F1421" i="12"/>
  <c r="I1420" i="12"/>
  <c r="F1420" i="12"/>
  <c r="I1419" i="12"/>
  <c r="F1419" i="12"/>
  <c r="I1418" i="12"/>
  <c r="F1418" i="12"/>
  <c r="I1417" i="12"/>
  <c r="F1417" i="12"/>
  <c r="I1416" i="12"/>
  <c r="F1416" i="12"/>
  <c r="I1415" i="12"/>
  <c r="F1415" i="12"/>
  <c r="I1414" i="12"/>
  <c r="F1414" i="12"/>
  <c r="I1413" i="12"/>
  <c r="F1413" i="12"/>
  <c r="I1412" i="12"/>
  <c r="F1412" i="12"/>
  <c r="I1411" i="12"/>
  <c r="F1411" i="12"/>
  <c r="I1410" i="12"/>
  <c r="F1410" i="12"/>
  <c r="I1409" i="12"/>
  <c r="F1409" i="12"/>
  <c r="I1408" i="12"/>
  <c r="F1408" i="12"/>
  <c r="I1407" i="12"/>
  <c r="F1407" i="12"/>
  <c r="I1406" i="12"/>
  <c r="F1406" i="12"/>
  <c r="O1405" i="12"/>
  <c r="I1405" i="12"/>
  <c r="F1405" i="12"/>
  <c r="I1404" i="12"/>
  <c r="F1404" i="12"/>
  <c r="I1403" i="12"/>
  <c r="F1403" i="12"/>
  <c r="I1402" i="12"/>
  <c r="F1402" i="12"/>
  <c r="I1401" i="12"/>
  <c r="F1401" i="12"/>
  <c r="I1400" i="12"/>
  <c r="F1400" i="12"/>
  <c r="I1399" i="12"/>
  <c r="L1399" i="12" s="1"/>
  <c r="F1399" i="12"/>
  <c r="I1398" i="12"/>
  <c r="F1398" i="12"/>
  <c r="I1397" i="12"/>
  <c r="F1397" i="12"/>
  <c r="I1396" i="12"/>
  <c r="F1396" i="12"/>
  <c r="I1395" i="12"/>
  <c r="F1395" i="12"/>
  <c r="I1394" i="12"/>
  <c r="F1394" i="12"/>
  <c r="I1393" i="12"/>
  <c r="F1393" i="12"/>
  <c r="I1392" i="12"/>
  <c r="F1392" i="12"/>
  <c r="I1391" i="12"/>
  <c r="F1391" i="12"/>
  <c r="I1390" i="12"/>
  <c r="F1390" i="12"/>
  <c r="I1389" i="12"/>
  <c r="F1389" i="12"/>
  <c r="I1388" i="12"/>
  <c r="F1388" i="12"/>
  <c r="I1387" i="12"/>
  <c r="F1387" i="12"/>
  <c r="I1386" i="12"/>
  <c r="F1386" i="12"/>
  <c r="I1385" i="12"/>
  <c r="F1385" i="12"/>
  <c r="I1384" i="12"/>
  <c r="F1384" i="12"/>
  <c r="I1383" i="12"/>
  <c r="F1383" i="12"/>
  <c r="I1382" i="12"/>
  <c r="F1382" i="12"/>
  <c r="I1381" i="12"/>
  <c r="F1381" i="12"/>
  <c r="I1380" i="12"/>
  <c r="F1380" i="12"/>
  <c r="I1379" i="12"/>
  <c r="F1379" i="12"/>
  <c r="I1378" i="12"/>
  <c r="F1378" i="12"/>
  <c r="I1377" i="12"/>
  <c r="F1377" i="12"/>
  <c r="I1376" i="12"/>
  <c r="F1376" i="12"/>
  <c r="I1375" i="12"/>
  <c r="F1375" i="12"/>
  <c r="I1374" i="12"/>
  <c r="F1374" i="12"/>
  <c r="I1373" i="12"/>
  <c r="F1373" i="12"/>
  <c r="I1372" i="12"/>
  <c r="F1372" i="12"/>
  <c r="I1371" i="12"/>
  <c r="F1371" i="12"/>
  <c r="I1370" i="12"/>
  <c r="F1370" i="12"/>
  <c r="I1369" i="12"/>
  <c r="F1369" i="12"/>
  <c r="I1368" i="12"/>
  <c r="F1368" i="12"/>
  <c r="I1367" i="12"/>
  <c r="F1367" i="12"/>
  <c r="I1366" i="12"/>
  <c r="F1366" i="12"/>
  <c r="I1365" i="12"/>
  <c r="F1365" i="12"/>
  <c r="I1364" i="12"/>
  <c r="F1364" i="12"/>
  <c r="I1363" i="12"/>
  <c r="F1363" i="12"/>
  <c r="I1362" i="12"/>
  <c r="F1362" i="12"/>
  <c r="I1361" i="12"/>
  <c r="F1361" i="12"/>
  <c r="I1360" i="12"/>
  <c r="F1360" i="12"/>
  <c r="I1359" i="12"/>
  <c r="F1359" i="12"/>
  <c r="I1358" i="12"/>
  <c r="F1358" i="12"/>
  <c r="I1357" i="12"/>
  <c r="F1357" i="12"/>
  <c r="I1356" i="12"/>
  <c r="F1356" i="12"/>
  <c r="I1355" i="12"/>
  <c r="F1355" i="12"/>
  <c r="I1354" i="12"/>
  <c r="F1354" i="12"/>
  <c r="I1353" i="12"/>
  <c r="F1353" i="12"/>
  <c r="I1352" i="12"/>
  <c r="F1352" i="12"/>
  <c r="I1351" i="12"/>
  <c r="F1351" i="12"/>
  <c r="I1350" i="12"/>
  <c r="F1350" i="12"/>
  <c r="I1349" i="12"/>
  <c r="F1349" i="12"/>
  <c r="I1348" i="12"/>
  <c r="F1348" i="12"/>
  <c r="I1347" i="12"/>
  <c r="F1347" i="12"/>
  <c r="I1346" i="12"/>
  <c r="F1346" i="12"/>
  <c r="I1345" i="12"/>
  <c r="F1345" i="12"/>
  <c r="I1344" i="12"/>
  <c r="F1344" i="12"/>
  <c r="I1343" i="12"/>
  <c r="F1343" i="12"/>
  <c r="I1342" i="12"/>
  <c r="F1342" i="12"/>
  <c r="I1341" i="12"/>
  <c r="F1341" i="12"/>
  <c r="I1340" i="12"/>
  <c r="F1340" i="12"/>
  <c r="I1339" i="12"/>
  <c r="F1339" i="12"/>
  <c r="I1338" i="12"/>
  <c r="F1338" i="12"/>
  <c r="I1337" i="12"/>
  <c r="F1337" i="12"/>
  <c r="I1336" i="12"/>
  <c r="F1336" i="12"/>
  <c r="I1335" i="12"/>
  <c r="F1335" i="12"/>
  <c r="I1334" i="12"/>
  <c r="F1334" i="12"/>
  <c r="I1333" i="12"/>
  <c r="F1333" i="12"/>
  <c r="I1332" i="12"/>
  <c r="F1332" i="12"/>
  <c r="I1331" i="12"/>
  <c r="F1331" i="12"/>
  <c r="I1330" i="12"/>
  <c r="F1330" i="12"/>
  <c r="I1329" i="12"/>
  <c r="F1329" i="12"/>
  <c r="I1328" i="12"/>
  <c r="F1328" i="12"/>
  <c r="I1327" i="12"/>
  <c r="F1327" i="12"/>
  <c r="I1326" i="12"/>
  <c r="F1326" i="12"/>
  <c r="I1325" i="12"/>
  <c r="F1325" i="12"/>
  <c r="I1324" i="12"/>
  <c r="F1324" i="12"/>
  <c r="I1323" i="12"/>
  <c r="F1323" i="12"/>
  <c r="I1322" i="12"/>
  <c r="F1322" i="12"/>
  <c r="I1321" i="12"/>
  <c r="F1321" i="12"/>
  <c r="I1320" i="12"/>
  <c r="F1320" i="12"/>
  <c r="I1319" i="12"/>
  <c r="F1319" i="12"/>
  <c r="I1318" i="12"/>
  <c r="F1318" i="12"/>
  <c r="I1317" i="12"/>
  <c r="F1317" i="12"/>
  <c r="I1316" i="12"/>
  <c r="F1316" i="12"/>
  <c r="I1315" i="12"/>
  <c r="F1315" i="12"/>
  <c r="I1314" i="12"/>
  <c r="F1314" i="12"/>
  <c r="I1313" i="12"/>
  <c r="F1313" i="12"/>
  <c r="I1312" i="12"/>
  <c r="F1312" i="12"/>
  <c r="I1311" i="12"/>
  <c r="F1311" i="12"/>
  <c r="I1310" i="12"/>
  <c r="F1310" i="12"/>
  <c r="I1309" i="12"/>
  <c r="F1309" i="12"/>
  <c r="L1308" i="12"/>
  <c r="I1308" i="12"/>
  <c r="F1308" i="12"/>
  <c r="I1307" i="12"/>
  <c r="F1307" i="12"/>
  <c r="I1306" i="12"/>
  <c r="F1306" i="12"/>
  <c r="I1305" i="12"/>
  <c r="F1305" i="12"/>
  <c r="I1304" i="12"/>
  <c r="F1304" i="12"/>
  <c r="I1303" i="12"/>
  <c r="F1303" i="12"/>
  <c r="I1302" i="12"/>
  <c r="F1302" i="12"/>
  <c r="I1301" i="12"/>
  <c r="F1301" i="12"/>
  <c r="I1300" i="12"/>
  <c r="F1300" i="12"/>
  <c r="I1299" i="12"/>
  <c r="F1299" i="12"/>
  <c r="I1298" i="12"/>
  <c r="F1298" i="12"/>
  <c r="D1239" i="12"/>
  <c r="I1238" i="12"/>
  <c r="F1238" i="12"/>
  <c r="I1237" i="12"/>
  <c r="F1237" i="12"/>
  <c r="I1236" i="12"/>
  <c r="F1236" i="12"/>
  <c r="I1235" i="12"/>
  <c r="F1235" i="12"/>
  <c r="I1234" i="12"/>
  <c r="F1234" i="12"/>
  <c r="I1233" i="12"/>
  <c r="F1233" i="12"/>
  <c r="I1232" i="12"/>
  <c r="F1232" i="12"/>
  <c r="I1231" i="12"/>
  <c r="F1231" i="12"/>
  <c r="I1230" i="12"/>
  <c r="F1230" i="12"/>
  <c r="I1229" i="12"/>
  <c r="F1229" i="12"/>
  <c r="I1228" i="12"/>
  <c r="F1228" i="12"/>
  <c r="I1227" i="12"/>
  <c r="F1227" i="12"/>
  <c r="I1226" i="12"/>
  <c r="F1226" i="12"/>
  <c r="I1225" i="12"/>
  <c r="F1225" i="12"/>
  <c r="I1224" i="12"/>
  <c r="F1224" i="12"/>
  <c r="I1223" i="12"/>
  <c r="F1223" i="12"/>
  <c r="I1222" i="12"/>
  <c r="F1222" i="12"/>
  <c r="I1221" i="12"/>
  <c r="F1221" i="12"/>
  <c r="I1220" i="12"/>
  <c r="F1220" i="12"/>
  <c r="I1219" i="12"/>
  <c r="F1219" i="12"/>
  <c r="I1218" i="12"/>
  <c r="F1218" i="12"/>
  <c r="I1217" i="12"/>
  <c r="F1217" i="12"/>
  <c r="I1216" i="12"/>
  <c r="F1216" i="12"/>
  <c r="I1215" i="12"/>
  <c r="F1215" i="12"/>
  <c r="I1214" i="12"/>
  <c r="F1214" i="12"/>
  <c r="I1213" i="12"/>
  <c r="F1213" i="12"/>
  <c r="I1212" i="12"/>
  <c r="F1212" i="12"/>
  <c r="I1211" i="12"/>
  <c r="F1211" i="12"/>
  <c r="I1210" i="12"/>
  <c r="F1210" i="12"/>
  <c r="I1209" i="12"/>
  <c r="F1209" i="12"/>
  <c r="I1208" i="12"/>
  <c r="F1208" i="12"/>
  <c r="I1207" i="12"/>
  <c r="F1207" i="12"/>
  <c r="I1206" i="12"/>
  <c r="F1206" i="12"/>
  <c r="I1205" i="12"/>
  <c r="F1205" i="12"/>
  <c r="I1204" i="12"/>
  <c r="F1204" i="12"/>
  <c r="I1203" i="12"/>
  <c r="F1203" i="12"/>
  <c r="I1202" i="12"/>
  <c r="F1202" i="12"/>
  <c r="I1201" i="12"/>
  <c r="F1201" i="12"/>
  <c r="I1200" i="12"/>
  <c r="F1200" i="12"/>
  <c r="I1199" i="12"/>
  <c r="F1199" i="12"/>
  <c r="I1198" i="12"/>
  <c r="F1198" i="12"/>
  <c r="I1197" i="12"/>
  <c r="F1197" i="12"/>
  <c r="I1196" i="12"/>
  <c r="F1196" i="12"/>
  <c r="I1195" i="12"/>
  <c r="F1195" i="12"/>
  <c r="I1194" i="12"/>
  <c r="F1194" i="12"/>
  <c r="I1193" i="12"/>
  <c r="F1193" i="12"/>
  <c r="I1192" i="12"/>
  <c r="F1192" i="12"/>
  <c r="I1191" i="12"/>
  <c r="F1191" i="12"/>
  <c r="I1190" i="12"/>
  <c r="F1190" i="12"/>
  <c r="I1189" i="12"/>
  <c r="F1189" i="12"/>
  <c r="I1188" i="12"/>
  <c r="F1188" i="12"/>
  <c r="I1187" i="12"/>
  <c r="F1187" i="12"/>
  <c r="I1186" i="12"/>
  <c r="F1186" i="12"/>
  <c r="I1185" i="12"/>
  <c r="F1185" i="12"/>
  <c r="I1184" i="12"/>
  <c r="F1184" i="12"/>
  <c r="I1183" i="12"/>
  <c r="F1183" i="12"/>
  <c r="I1182" i="12"/>
  <c r="F1182" i="12"/>
  <c r="I1181" i="12"/>
  <c r="F1181" i="12"/>
  <c r="I1180" i="12"/>
  <c r="F1180" i="12"/>
  <c r="I1179" i="12"/>
  <c r="F1179" i="12"/>
  <c r="I1178" i="12"/>
  <c r="F1178" i="12"/>
  <c r="I1177" i="12"/>
  <c r="F1177" i="12"/>
  <c r="I1176" i="12"/>
  <c r="F1176" i="12"/>
  <c r="I1175" i="12"/>
  <c r="F1175" i="12"/>
  <c r="I1174" i="12"/>
  <c r="F1174" i="12"/>
  <c r="I1173" i="12"/>
  <c r="F1173" i="12"/>
  <c r="I1172" i="12"/>
  <c r="F1172" i="12"/>
  <c r="I1171" i="12"/>
  <c r="F1171" i="12"/>
  <c r="I1170" i="12"/>
  <c r="F1170" i="12"/>
  <c r="I1169" i="12"/>
  <c r="F1169" i="12"/>
  <c r="I1168" i="12"/>
  <c r="F1168" i="12"/>
  <c r="I1167" i="12"/>
  <c r="F1167" i="12"/>
  <c r="O1166" i="12"/>
  <c r="I1166" i="12"/>
  <c r="F1166" i="12"/>
  <c r="I1165" i="12"/>
  <c r="F1165" i="12"/>
  <c r="I1164" i="12"/>
  <c r="F1164" i="12"/>
  <c r="I1163" i="12"/>
  <c r="F1163" i="12"/>
  <c r="I1162" i="12"/>
  <c r="F1162" i="12"/>
  <c r="I1161" i="12"/>
  <c r="F1161" i="12"/>
  <c r="I1160" i="12"/>
  <c r="F1160" i="12"/>
  <c r="I1159" i="12"/>
  <c r="F1159" i="12"/>
  <c r="I1158" i="12"/>
  <c r="F1158" i="12"/>
  <c r="I1157" i="12"/>
  <c r="F1157" i="12"/>
  <c r="I1156" i="12"/>
  <c r="F1156" i="12"/>
  <c r="I1155" i="12"/>
  <c r="F1155" i="12"/>
  <c r="I1154" i="12"/>
  <c r="F1154" i="12"/>
  <c r="I1153" i="12"/>
  <c r="F1153" i="12"/>
  <c r="I1152" i="12"/>
  <c r="F1152" i="12"/>
  <c r="I1151" i="12"/>
  <c r="F1151" i="12"/>
  <c r="I1150" i="12"/>
  <c r="F1150" i="12"/>
  <c r="I1149" i="12"/>
  <c r="F1149" i="12"/>
  <c r="I1148" i="12"/>
  <c r="F1148" i="12"/>
  <c r="I1147" i="12"/>
  <c r="F1147" i="12"/>
  <c r="I1146" i="12"/>
  <c r="F1146" i="12"/>
  <c r="I1145" i="12"/>
  <c r="F1145" i="12"/>
  <c r="I1144" i="12"/>
  <c r="F1144" i="12"/>
  <c r="I1143" i="12"/>
  <c r="F1143" i="12"/>
  <c r="I1142" i="12"/>
  <c r="F1142" i="12"/>
  <c r="I1141" i="12"/>
  <c r="F1141" i="12"/>
  <c r="I1140" i="12"/>
  <c r="F1140" i="12"/>
  <c r="I1139" i="12"/>
  <c r="F1139" i="12"/>
  <c r="I1138" i="12"/>
  <c r="F1138" i="12"/>
  <c r="I1137" i="12"/>
  <c r="F1137" i="12"/>
  <c r="I1136" i="12"/>
  <c r="F1136" i="12"/>
  <c r="I1135" i="12"/>
  <c r="F1135" i="12"/>
  <c r="I1134" i="12"/>
  <c r="F1134" i="12"/>
  <c r="I1133" i="12"/>
  <c r="F1133" i="12"/>
  <c r="I1132" i="12"/>
  <c r="F1132" i="12"/>
  <c r="I1131" i="12"/>
  <c r="F1131" i="12"/>
  <c r="I1130" i="12"/>
  <c r="F1130" i="12"/>
  <c r="I1129" i="12"/>
  <c r="F1129" i="12"/>
  <c r="I1128" i="12"/>
  <c r="F1128" i="12"/>
  <c r="I1127" i="12"/>
  <c r="F1127" i="12"/>
  <c r="I1126" i="12"/>
  <c r="F1126" i="12"/>
  <c r="I1125" i="12"/>
  <c r="F1125" i="12"/>
  <c r="I1124" i="12"/>
  <c r="F1124" i="12"/>
  <c r="I1123" i="12"/>
  <c r="F1123" i="12"/>
  <c r="I1122" i="12"/>
  <c r="F1122" i="12"/>
  <c r="I1121" i="12"/>
  <c r="F1121" i="12"/>
  <c r="I1120" i="12"/>
  <c r="F1120" i="12"/>
  <c r="I1119" i="12"/>
  <c r="F1119" i="12"/>
  <c r="I1118" i="12"/>
  <c r="F1118" i="12"/>
  <c r="I1117" i="12"/>
  <c r="F1117" i="12"/>
  <c r="I1116" i="12"/>
  <c r="F1116" i="12"/>
  <c r="I1115" i="12"/>
  <c r="F1115" i="12"/>
  <c r="I1114" i="12"/>
  <c r="F1114" i="12"/>
  <c r="I1113" i="12"/>
  <c r="F1113" i="12"/>
  <c r="I1112" i="12"/>
  <c r="F1112" i="12"/>
  <c r="I1111" i="12"/>
  <c r="F1111" i="12"/>
  <c r="I1110" i="12"/>
  <c r="F1110" i="12"/>
  <c r="I1109" i="12"/>
  <c r="F1109" i="12"/>
  <c r="I1108" i="12"/>
  <c r="F1108" i="12"/>
  <c r="I1107" i="12"/>
  <c r="F1107" i="12"/>
  <c r="I1106" i="12"/>
  <c r="F1106" i="12"/>
  <c r="I1105" i="12"/>
  <c r="F1105" i="12"/>
  <c r="I1104" i="12"/>
  <c r="F1104" i="12"/>
  <c r="I1103" i="12"/>
  <c r="F1103" i="12"/>
  <c r="I1102" i="12"/>
  <c r="F1102" i="12"/>
  <c r="I1101" i="12"/>
  <c r="F1101" i="12"/>
  <c r="I1100" i="12"/>
  <c r="F1100" i="12"/>
  <c r="I1099" i="12"/>
  <c r="F1099" i="12"/>
  <c r="I1098" i="12"/>
  <c r="F1098" i="12"/>
  <c r="I1097" i="12"/>
  <c r="F1097" i="12"/>
  <c r="I1096" i="12"/>
  <c r="F1096" i="12"/>
  <c r="I1095" i="12"/>
  <c r="F1095" i="12"/>
  <c r="I1094" i="12"/>
  <c r="F1094" i="12"/>
  <c r="I1093" i="12"/>
  <c r="F1093" i="12"/>
  <c r="I1092" i="12"/>
  <c r="F1092" i="12"/>
  <c r="I1091" i="12"/>
  <c r="F1091" i="12"/>
  <c r="I1090" i="12"/>
  <c r="F1090" i="12"/>
  <c r="I1089" i="12"/>
  <c r="F1089" i="12"/>
  <c r="I1088" i="12"/>
  <c r="F1088" i="12"/>
  <c r="I1087" i="12"/>
  <c r="F1087" i="12"/>
  <c r="I1086" i="12"/>
  <c r="F1086" i="12"/>
  <c r="I1085" i="12"/>
  <c r="F1085" i="12"/>
  <c r="I1084" i="12"/>
  <c r="F1084" i="12"/>
  <c r="I1083" i="12"/>
  <c r="F1083" i="12"/>
  <c r="I1082" i="12"/>
  <c r="F1082" i="12"/>
  <c r="I1081" i="12"/>
  <c r="F1081" i="12"/>
  <c r="I1080" i="12"/>
  <c r="F1080" i="12"/>
  <c r="I1079" i="12"/>
  <c r="F1079" i="12"/>
  <c r="I1078" i="12"/>
  <c r="F1078" i="12"/>
  <c r="I1077" i="12"/>
  <c r="F1077" i="12"/>
  <c r="I1076" i="12"/>
  <c r="F1076" i="12"/>
  <c r="I1075" i="12"/>
  <c r="F1075" i="12"/>
  <c r="I1074" i="12"/>
  <c r="F1074" i="12"/>
  <c r="I1073" i="12"/>
  <c r="F1073" i="12"/>
  <c r="I1072" i="12"/>
  <c r="F1072" i="12"/>
  <c r="L1071" i="12"/>
  <c r="I1071" i="12"/>
  <c r="F1071" i="12"/>
  <c r="I1066" i="12"/>
  <c r="F1066" i="12"/>
  <c r="I1065" i="12"/>
  <c r="F1065" i="12"/>
  <c r="I1064" i="12"/>
  <c r="F1064" i="12"/>
  <c r="I1063" i="12"/>
  <c r="F1063" i="12"/>
  <c r="I1062" i="12"/>
  <c r="F1062" i="12"/>
  <c r="I1061" i="12"/>
  <c r="F1061" i="12"/>
  <c r="I1060" i="12"/>
  <c r="F1060" i="12"/>
  <c r="I1059" i="12"/>
  <c r="F1059" i="12"/>
  <c r="I1058" i="12"/>
  <c r="F1058" i="12"/>
  <c r="I1057" i="12"/>
  <c r="F1057" i="12"/>
  <c r="I1056" i="12"/>
  <c r="F1056" i="12"/>
  <c r="I1055" i="12"/>
  <c r="F1055" i="12"/>
  <c r="I1054" i="12"/>
  <c r="F1054" i="12"/>
  <c r="I1053" i="12"/>
  <c r="F1053" i="12"/>
  <c r="I1052" i="12"/>
  <c r="F1052" i="12"/>
  <c r="I1051" i="12"/>
  <c r="F1051" i="12"/>
  <c r="I1050" i="12"/>
  <c r="F1050" i="12"/>
  <c r="I1049" i="12"/>
  <c r="F1049" i="12"/>
  <c r="I1048" i="12"/>
  <c r="F1048" i="12"/>
  <c r="I1047" i="12"/>
  <c r="F1047" i="12"/>
  <c r="I1046" i="12"/>
  <c r="F1046" i="12"/>
  <c r="I1045" i="12"/>
  <c r="F1045" i="12"/>
  <c r="I1044" i="12"/>
  <c r="F1044" i="12"/>
  <c r="I1043" i="12"/>
  <c r="F1043" i="12"/>
  <c r="I1042" i="12"/>
  <c r="F1042" i="12"/>
  <c r="L1041" i="12"/>
  <c r="I1041" i="12"/>
  <c r="F1041" i="12"/>
  <c r="I1040" i="12"/>
  <c r="F1040" i="12"/>
  <c r="I1039" i="12"/>
  <c r="F1039" i="12"/>
  <c r="I1038" i="12"/>
  <c r="F1038" i="12"/>
  <c r="I1037" i="12"/>
  <c r="F1037" i="12"/>
  <c r="I1036" i="12"/>
  <c r="F1036" i="12"/>
  <c r="I1035" i="12"/>
  <c r="F1035" i="12"/>
  <c r="I1034" i="12"/>
  <c r="F1034" i="12"/>
  <c r="I1033" i="12"/>
  <c r="F1033" i="12"/>
  <c r="I1032" i="12"/>
  <c r="F1032" i="12"/>
  <c r="I1031" i="12"/>
  <c r="F1031" i="12"/>
  <c r="I1030" i="12"/>
  <c r="F1030" i="12"/>
  <c r="I1029" i="12"/>
  <c r="F1029" i="12"/>
  <c r="I1028" i="12"/>
  <c r="F1028" i="12"/>
  <c r="I1027" i="12"/>
  <c r="F1027" i="12"/>
  <c r="I1026" i="12"/>
  <c r="F1026" i="12"/>
  <c r="I1025" i="12"/>
  <c r="F1025" i="12"/>
  <c r="I1024" i="12"/>
  <c r="F1024" i="12"/>
  <c r="I1023" i="12"/>
  <c r="F1023" i="12"/>
  <c r="I1022" i="12"/>
  <c r="F1022" i="12"/>
  <c r="I1021" i="12"/>
  <c r="F1021" i="12"/>
  <c r="I1020" i="12"/>
  <c r="F1020" i="12"/>
  <c r="I1019" i="12"/>
  <c r="F1019" i="12"/>
  <c r="I1018" i="12"/>
  <c r="F1018" i="12"/>
  <c r="I1017" i="12"/>
  <c r="F1017" i="12"/>
  <c r="I1016" i="12"/>
  <c r="F1016" i="12"/>
  <c r="I1015" i="12"/>
  <c r="F1015" i="12"/>
  <c r="I1014" i="12"/>
  <c r="F1014" i="12"/>
  <c r="I1013" i="12"/>
  <c r="F1013" i="12"/>
  <c r="I1012" i="12"/>
  <c r="F1012" i="12"/>
  <c r="I1011" i="12"/>
  <c r="F1011" i="12"/>
  <c r="I1010" i="12"/>
  <c r="F1010" i="12"/>
  <c r="I1009" i="12"/>
  <c r="F1009" i="12"/>
  <c r="I1008" i="12"/>
  <c r="F1008" i="12"/>
  <c r="I1007" i="12"/>
  <c r="F1007" i="12"/>
  <c r="I1006" i="12"/>
  <c r="F1006" i="12"/>
  <c r="I1005" i="12"/>
  <c r="F1005" i="12"/>
  <c r="I1004" i="12"/>
  <c r="F1004" i="12"/>
  <c r="I1003" i="12"/>
  <c r="F1003" i="12"/>
  <c r="I1002" i="12"/>
  <c r="F1002" i="12"/>
  <c r="I1001" i="12"/>
  <c r="F1001" i="12"/>
  <c r="I1000" i="12"/>
  <c r="F1000" i="12"/>
  <c r="I999" i="12"/>
  <c r="F999" i="12"/>
  <c r="I998" i="12"/>
  <c r="F998" i="12"/>
  <c r="I997" i="12"/>
  <c r="F997" i="12"/>
  <c r="I996" i="12"/>
  <c r="F996" i="12"/>
  <c r="I995" i="12"/>
  <c r="F995" i="12"/>
  <c r="I994" i="12"/>
  <c r="F994" i="12"/>
  <c r="I993" i="12"/>
  <c r="F993" i="12"/>
  <c r="I992" i="12"/>
  <c r="F992" i="12"/>
  <c r="I991" i="12"/>
  <c r="F991" i="12"/>
  <c r="I990" i="12"/>
  <c r="F990" i="12"/>
  <c r="I989" i="12"/>
  <c r="F989" i="12"/>
  <c r="I988" i="12"/>
  <c r="F988" i="12"/>
  <c r="I987" i="12"/>
  <c r="F987" i="12"/>
  <c r="I986" i="12"/>
  <c r="F986" i="12"/>
  <c r="I985" i="12"/>
  <c r="F985" i="12"/>
  <c r="I984" i="12"/>
  <c r="F984" i="12"/>
  <c r="I983" i="12"/>
  <c r="F983" i="12"/>
  <c r="I982" i="12"/>
  <c r="F982" i="12"/>
  <c r="I981" i="12"/>
  <c r="F981" i="12"/>
  <c r="I980" i="12"/>
  <c r="F980" i="12"/>
  <c r="I979" i="12"/>
  <c r="F979" i="12"/>
  <c r="I978" i="12"/>
  <c r="F978" i="12"/>
  <c r="I977" i="12"/>
  <c r="F977" i="12"/>
  <c r="I976" i="12"/>
  <c r="F976" i="12"/>
  <c r="I975" i="12"/>
  <c r="F975" i="12"/>
  <c r="I974" i="12"/>
  <c r="F974" i="12"/>
  <c r="I973" i="12"/>
  <c r="F973" i="12"/>
  <c r="I972" i="12"/>
  <c r="F972" i="12"/>
  <c r="I971" i="12"/>
  <c r="F971" i="12"/>
  <c r="O970" i="12"/>
  <c r="I970" i="12"/>
  <c r="F970" i="12"/>
  <c r="I969" i="12"/>
  <c r="F969" i="12"/>
  <c r="I968" i="12"/>
  <c r="F968" i="12"/>
  <c r="I967" i="12"/>
  <c r="F967" i="12"/>
  <c r="I966" i="12"/>
  <c r="F966" i="12"/>
  <c r="I965" i="12"/>
  <c r="F965" i="12"/>
  <c r="I964" i="12"/>
  <c r="F964" i="12"/>
  <c r="I963" i="12"/>
  <c r="F963" i="12"/>
  <c r="I962" i="12"/>
  <c r="F962" i="12"/>
  <c r="I961" i="12"/>
  <c r="F961" i="12"/>
  <c r="I960" i="12"/>
  <c r="F960" i="12"/>
  <c r="I959" i="12"/>
  <c r="F959" i="12"/>
  <c r="I958" i="12"/>
  <c r="F958" i="12"/>
  <c r="I957" i="12"/>
  <c r="F957" i="12"/>
  <c r="I956" i="12"/>
  <c r="F956" i="12"/>
  <c r="I955" i="12"/>
  <c r="F955" i="12"/>
  <c r="I954" i="12"/>
  <c r="F954" i="12"/>
  <c r="I953" i="12"/>
  <c r="F953" i="12"/>
  <c r="I952" i="12"/>
  <c r="F952" i="12"/>
  <c r="I951" i="12"/>
  <c r="F951" i="12"/>
  <c r="I950" i="12"/>
  <c r="F950" i="12"/>
  <c r="I949" i="12"/>
  <c r="F949" i="12"/>
  <c r="I948" i="12"/>
  <c r="F948" i="12"/>
  <c r="I947" i="12"/>
  <c r="F947" i="12"/>
  <c r="I946" i="12"/>
  <c r="F946" i="12"/>
  <c r="I945" i="12"/>
  <c r="F945" i="12"/>
  <c r="I944" i="12"/>
  <c r="F944" i="12"/>
  <c r="I943" i="12"/>
  <c r="F943" i="12"/>
  <c r="I942" i="12"/>
  <c r="F942" i="12"/>
  <c r="I941" i="12"/>
  <c r="F941" i="12"/>
  <c r="I940" i="12"/>
  <c r="F940" i="12"/>
  <c r="I939" i="12"/>
  <c r="F939" i="12"/>
  <c r="I938" i="12"/>
  <c r="L938" i="12" s="1"/>
  <c r="F938" i="12"/>
  <c r="I937" i="12"/>
  <c r="F937" i="12"/>
  <c r="I936" i="12"/>
  <c r="F936" i="12"/>
  <c r="I935" i="12"/>
  <c r="F935" i="12"/>
  <c r="I934" i="12"/>
  <c r="F934" i="12"/>
  <c r="I933" i="12"/>
  <c r="F933" i="12"/>
  <c r="I932" i="12"/>
  <c r="F932" i="12"/>
  <c r="I931" i="12"/>
  <c r="F931" i="12"/>
  <c r="I930" i="12"/>
  <c r="F930" i="12"/>
  <c r="I929" i="12"/>
  <c r="F929" i="12"/>
  <c r="I928" i="12"/>
  <c r="F928" i="12"/>
  <c r="I927" i="12"/>
  <c r="F927" i="12"/>
  <c r="I926" i="12"/>
  <c r="F926" i="12"/>
  <c r="I925" i="12"/>
  <c r="F925" i="12"/>
  <c r="I924" i="12"/>
  <c r="F924" i="12"/>
  <c r="I923" i="12"/>
  <c r="F923" i="12"/>
  <c r="I922" i="12"/>
  <c r="F922" i="12"/>
  <c r="I921" i="12"/>
  <c r="F921" i="12"/>
  <c r="I920" i="12"/>
  <c r="F920" i="12"/>
  <c r="I919" i="12"/>
  <c r="F919" i="12"/>
  <c r="I918" i="12"/>
  <c r="F918" i="12"/>
  <c r="I917" i="12"/>
  <c r="F917" i="12"/>
  <c r="I916" i="12"/>
  <c r="F916" i="12"/>
  <c r="I915" i="12"/>
  <c r="F915" i="12"/>
  <c r="I914" i="12"/>
  <c r="F914" i="12"/>
  <c r="I913" i="12"/>
  <c r="F913" i="12"/>
  <c r="I912" i="12"/>
  <c r="F912" i="12"/>
  <c r="I911" i="12"/>
  <c r="F911" i="12"/>
  <c r="I910" i="12"/>
  <c r="F910" i="12"/>
  <c r="I909" i="12"/>
  <c r="F909" i="12"/>
  <c r="I908" i="12"/>
  <c r="F908" i="12"/>
  <c r="I907" i="12"/>
  <c r="F907" i="12"/>
  <c r="I906" i="12"/>
  <c r="F906" i="12"/>
  <c r="I905" i="12"/>
  <c r="F905" i="12"/>
  <c r="I904" i="12"/>
  <c r="F904" i="12"/>
  <c r="I903" i="12"/>
  <c r="F903" i="12"/>
  <c r="I902" i="12"/>
  <c r="F902" i="12"/>
  <c r="I901" i="12"/>
  <c r="F901" i="12"/>
  <c r="I900" i="12"/>
  <c r="F900" i="12"/>
  <c r="I899" i="12"/>
  <c r="F899" i="12"/>
  <c r="I898" i="12"/>
  <c r="F898" i="12"/>
  <c r="I897" i="12"/>
  <c r="F897" i="12"/>
  <c r="I896" i="12"/>
  <c r="F896" i="12"/>
  <c r="I895" i="12"/>
  <c r="F895" i="12"/>
  <c r="I894" i="12"/>
  <c r="F894" i="12"/>
  <c r="I893" i="12"/>
  <c r="F893" i="12"/>
  <c r="I892" i="12"/>
  <c r="F892" i="12"/>
  <c r="I891" i="12"/>
  <c r="F891" i="12"/>
  <c r="I890" i="12"/>
  <c r="F890" i="12"/>
  <c r="I889" i="12"/>
  <c r="F889" i="12"/>
  <c r="I888" i="12"/>
  <c r="F888" i="12"/>
  <c r="I887" i="12"/>
  <c r="F887" i="12"/>
  <c r="I886" i="12"/>
  <c r="F886" i="12"/>
  <c r="I885" i="12"/>
  <c r="F885" i="12"/>
  <c r="I884" i="12"/>
  <c r="F884" i="12"/>
  <c r="I883" i="12"/>
  <c r="F883" i="12"/>
  <c r="I882" i="12"/>
  <c r="F882" i="12"/>
  <c r="I881" i="12"/>
  <c r="F881" i="12"/>
  <c r="I880" i="12"/>
  <c r="F880" i="12"/>
  <c r="I879" i="12"/>
  <c r="F879" i="12"/>
  <c r="I878" i="12"/>
  <c r="F878" i="12"/>
  <c r="I877" i="12"/>
  <c r="F877" i="12"/>
  <c r="I876" i="12"/>
  <c r="F876" i="12"/>
  <c r="I875" i="12"/>
  <c r="F875" i="12"/>
  <c r="I873" i="12"/>
  <c r="F873" i="12"/>
  <c r="I872" i="12"/>
  <c r="F872" i="12"/>
  <c r="I871" i="12"/>
  <c r="F871" i="12"/>
  <c r="I870" i="12"/>
  <c r="F870" i="12"/>
  <c r="I869" i="12"/>
  <c r="F869" i="12"/>
  <c r="I868" i="12"/>
  <c r="F868" i="12"/>
  <c r="I867" i="12"/>
  <c r="F867" i="12"/>
  <c r="I866" i="12"/>
  <c r="F866" i="12"/>
  <c r="I865" i="12"/>
  <c r="F865" i="12"/>
  <c r="I864" i="12"/>
  <c r="F864" i="12"/>
  <c r="I863" i="12"/>
  <c r="F863" i="12"/>
  <c r="L862" i="12"/>
  <c r="I862" i="12"/>
  <c r="F862" i="12"/>
  <c r="I861" i="12"/>
  <c r="F861" i="12"/>
  <c r="I860" i="12"/>
  <c r="F860" i="12"/>
  <c r="I859" i="12"/>
  <c r="F859" i="12"/>
  <c r="I858" i="12"/>
  <c r="F858" i="12"/>
  <c r="I857" i="12"/>
  <c r="F857" i="12"/>
  <c r="I856" i="12"/>
  <c r="F856" i="12"/>
  <c r="I855" i="12"/>
  <c r="F855" i="12"/>
  <c r="I854" i="12"/>
  <c r="F854" i="12"/>
  <c r="I853" i="12"/>
  <c r="F853" i="12"/>
  <c r="I852" i="12"/>
  <c r="F852" i="12"/>
  <c r="I851" i="12"/>
  <c r="F851" i="12"/>
  <c r="I850" i="12"/>
  <c r="F850" i="12"/>
  <c r="I849" i="12"/>
  <c r="F849" i="12"/>
  <c r="I848" i="12"/>
  <c r="F848" i="12"/>
  <c r="I847" i="12"/>
  <c r="F847" i="12"/>
  <c r="I846" i="12"/>
  <c r="F846" i="12"/>
  <c r="I845" i="12"/>
  <c r="F845" i="12"/>
  <c r="I844" i="12"/>
  <c r="F844" i="12"/>
  <c r="I843" i="12"/>
  <c r="F843" i="12"/>
  <c r="I842" i="12"/>
  <c r="F842" i="12"/>
  <c r="I841" i="12"/>
  <c r="F841" i="12"/>
  <c r="I840" i="12"/>
  <c r="F840" i="12"/>
  <c r="I839" i="12"/>
  <c r="F839" i="12"/>
  <c r="L838" i="12"/>
  <c r="I838" i="12"/>
  <c r="F838" i="12"/>
  <c r="I837" i="12"/>
  <c r="F837" i="12"/>
  <c r="I836" i="12"/>
  <c r="F836" i="12"/>
  <c r="I835" i="12"/>
  <c r="F835" i="12"/>
  <c r="I834" i="12"/>
  <c r="F834" i="12"/>
  <c r="I833" i="12"/>
  <c r="F833" i="12"/>
  <c r="I832" i="12"/>
  <c r="F832" i="12"/>
  <c r="I831" i="12"/>
  <c r="F831" i="12"/>
  <c r="I830" i="12"/>
  <c r="F830" i="12"/>
  <c r="I829" i="12"/>
  <c r="F829" i="12"/>
  <c r="I828" i="12"/>
  <c r="F828" i="12"/>
  <c r="I827" i="12"/>
  <c r="F827" i="12"/>
  <c r="I826" i="12"/>
  <c r="F826" i="12"/>
  <c r="I825" i="12"/>
  <c r="F825" i="12"/>
  <c r="I824" i="12"/>
  <c r="F824" i="12"/>
  <c r="I823" i="12"/>
  <c r="F823" i="12"/>
  <c r="I822" i="12"/>
  <c r="F822" i="12"/>
  <c r="I821" i="12"/>
  <c r="F821" i="12"/>
  <c r="I820" i="12"/>
  <c r="F820" i="12"/>
  <c r="I819" i="12"/>
  <c r="F819" i="12"/>
  <c r="I818" i="12"/>
  <c r="F818" i="12"/>
  <c r="I817" i="12"/>
  <c r="F817" i="12"/>
  <c r="I816" i="12"/>
  <c r="F816" i="12"/>
  <c r="I815" i="12"/>
  <c r="F815" i="12"/>
  <c r="I814" i="12"/>
  <c r="F814" i="12"/>
  <c r="O813" i="12"/>
  <c r="I813" i="12"/>
  <c r="F813" i="12"/>
  <c r="I812" i="12"/>
  <c r="F812" i="12"/>
  <c r="I811" i="12"/>
  <c r="F811" i="12"/>
  <c r="I810" i="12"/>
  <c r="F810" i="12"/>
  <c r="I809" i="12"/>
  <c r="F809" i="12"/>
  <c r="I808" i="12"/>
  <c r="F808" i="12"/>
  <c r="I807" i="12"/>
  <c r="F807" i="12"/>
  <c r="I806" i="12"/>
  <c r="F806" i="12"/>
  <c r="I805" i="12"/>
  <c r="F805" i="12"/>
  <c r="I804" i="12"/>
  <c r="F804" i="12"/>
  <c r="I803" i="12"/>
  <c r="F803" i="12"/>
  <c r="I802" i="12"/>
  <c r="F802" i="12"/>
  <c r="I801" i="12"/>
  <c r="F801" i="12"/>
  <c r="I800" i="12"/>
  <c r="F800" i="12"/>
  <c r="I799" i="12"/>
  <c r="F799" i="12"/>
  <c r="I798" i="12"/>
  <c r="F798" i="12"/>
  <c r="I797" i="12"/>
  <c r="F797" i="12"/>
  <c r="I796" i="12"/>
  <c r="F796" i="12"/>
  <c r="I795" i="12"/>
  <c r="F795" i="12"/>
  <c r="I794" i="12"/>
  <c r="F794" i="12"/>
  <c r="I793" i="12"/>
  <c r="F793" i="12"/>
  <c r="I792" i="12"/>
  <c r="F792" i="12"/>
  <c r="I791" i="12"/>
  <c r="F791" i="12"/>
  <c r="L790" i="12"/>
  <c r="I790" i="12"/>
  <c r="F790" i="12"/>
  <c r="I789" i="12"/>
  <c r="F789" i="12"/>
  <c r="I788" i="12"/>
  <c r="F788" i="12"/>
  <c r="I784" i="12"/>
  <c r="F784" i="12"/>
  <c r="I783" i="12"/>
  <c r="F783" i="12"/>
  <c r="I782" i="12"/>
  <c r="F782" i="12"/>
  <c r="I781" i="12"/>
  <c r="F781" i="12"/>
  <c r="I780" i="12"/>
  <c r="F780" i="12"/>
  <c r="I779" i="12"/>
  <c r="F779" i="12"/>
  <c r="I778" i="12"/>
  <c r="F778" i="12"/>
  <c r="I777" i="12"/>
  <c r="F777" i="12"/>
  <c r="I776" i="12"/>
  <c r="F776" i="12"/>
  <c r="I775" i="12"/>
  <c r="F775" i="12"/>
  <c r="I774" i="12"/>
  <c r="F774" i="12"/>
  <c r="I773" i="12"/>
  <c r="F773" i="12"/>
  <c r="I772" i="12"/>
  <c r="F772" i="12"/>
  <c r="I771" i="12"/>
  <c r="F771" i="12"/>
  <c r="I770" i="12"/>
  <c r="F770" i="12"/>
  <c r="I769" i="12"/>
  <c r="F769" i="12"/>
  <c r="I768" i="12"/>
  <c r="F768" i="12"/>
  <c r="I767" i="12"/>
  <c r="F767" i="12"/>
  <c r="I766" i="12"/>
  <c r="F766" i="12"/>
  <c r="I765" i="12"/>
  <c r="F765" i="12"/>
  <c r="I764" i="12"/>
  <c r="F764" i="12"/>
  <c r="L763" i="12"/>
  <c r="I763" i="12"/>
  <c r="F763" i="12"/>
  <c r="I762" i="12"/>
  <c r="F762" i="12"/>
  <c r="I761" i="12"/>
  <c r="F761" i="12"/>
  <c r="I760" i="12"/>
  <c r="F760" i="12"/>
  <c r="I759" i="12"/>
  <c r="F759" i="12"/>
  <c r="I758" i="12"/>
  <c r="F758" i="12"/>
  <c r="I757" i="12"/>
  <c r="F757" i="12"/>
  <c r="I756" i="12"/>
  <c r="F756" i="12"/>
  <c r="I755" i="12"/>
  <c r="F755" i="12"/>
  <c r="I754" i="12"/>
  <c r="F754" i="12"/>
  <c r="I753" i="12"/>
  <c r="F753" i="12"/>
  <c r="I752" i="12"/>
  <c r="F752" i="12"/>
  <c r="I751" i="12"/>
  <c r="F751" i="12"/>
  <c r="I750" i="12"/>
  <c r="F750" i="12"/>
  <c r="I749" i="12"/>
  <c r="F749" i="12"/>
  <c r="I748" i="12"/>
  <c r="F748" i="12"/>
  <c r="I747" i="12"/>
  <c r="F747" i="12"/>
  <c r="I746" i="12"/>
  <c r="F746" i="12"/>
  <c r="I745" i="12"/>
  <c r="F745" i="12"/>
  <c r="I744" i="12"/>
  <c r="F744" i="12"/>
  <c r="I743" i="12"/>
  <c r="F743" i="12"/>
  <c r="I742" i="12"/>
  <c r="F742" i="12"/>
  <c r="I741" i="12"/>
  <c r="F741" i="12"/>
  <c r="I740" i="12"/>
  <c r="F740" i="12"/>
  <c r="I739" i="12"/>
  <c r="F739" i="12"/>
  <c r="I738" i="12"/>
  <c r="F738" i="12"/>
  <c r="I737" i="12"/>
  <c r="F737" i="12"/>
  <c r="I736" i="12"/>
  <c r="F736" i="12"/>
  <c r="I735" i="12"/>
  <c r="F735" i="12"/>
  <c r="I734" i="12"/>
  <c r="F734" i="12"/>
  <c r="I733" i="12"/>
  <c r="F733" i="12"/>
  <c r="I732" i="12"/>
  <c r="F732" i="12"/>
  <c r="I731" i="12"/>
  <c r="F731" i="12"/>
  <c r="I730" i="12"/>
  <c r="F730" i="12"/>
  <c r="I729" i="12"/>
  <c r="F729" i="12"/>
  <c r="I728" i="12"/>
  <c r="F728" i="12"/>
  <c r="I727" i="12"/>
  <c r="F727" i="12"/>
  <c r="I726" i="12"/>
  <c r="F726" i="12"/>
  <c r="I725" i="12"/>
  <c r="F725" i="12"/>
  <c r="I724" i="12"/>
  <c r="F724" i="12"/>
  <c r="I723" i="12"/>
  <c r="F723" i="12"/>
  <c r="I722" i="12"/>
  <c r="F722" i="12"/>
  <c r="I721" i="12"/>
  <c r="F721" i="12"/>
  <c r="I720" i="12"/>
  <c r="F720" i="12"/>
  <c r="I719" i="12"/>
  <c r="F719" i="12"/>
  <c r="I718" i="12"/>
  <c r="F718" i="12"/>
  <c r="I717" i="12"/>
  <c r="F717" i="12"/>
  <c r="I716" i="12"/>
  <c r="F716" i="12"/>
  <c r="I715" i="12"/>
  <c r="F715" i="12"/>
  <c r="I714" i="12"/>
  <c r="F714" i="12"/>
  <c r="I713" i="12"/>
  <c r="F713" i="12"/>
  <c r="I712" i="12"/>
  <c r="F712" i="12"/>
  <c r="I711" i="12"/>
  <c r="F711" i="12"/>
  <c r="I710" i="12"/>
  <c r="F710" i="12"/>
  <c r="I709" i="12"/>
  <c r="F709" i="12"/>
  <c r="I708" i="12"/>
  <c r="F708" i="12"/>
  <c r="I707" i="12"/>
  <c r="F707" i="12"/>
  <c r="I706" i="12"/>
  <c r="F706" i="12"/>
  <c r="I705" i="12"/>
  <c r="F705" i="12"/>
  <c r="I704" i="12"/>
  <c r="F704" i="12"/>
  <c r="I703" i="12"/>
  <c r="F703" i="12"/>
  <c r="I702" i="12"/>
  <c r="F702" i="12"/>
  <c r="I701" i="12"/>
  <c r="F701" i="12"/>
  <c r="O700" i="12"/>
  <c r="I700" i="12"/>
  <c r="F700" i="12"/>
  <c r="I699" i="12"/>
  <c r="F699" i="12"/>
  <c r="I698" i="12"/>
  <c r="F698" i="12"/>
  <c r="I697" i="12"/>
  <c r="F697" i="12"/>
  <c r="I696" i="12"/>
  <c r="F696" i="12"/>
  <c r="I695" i="12"/>
  <c r="F695" i="12"/>
  <c r="I694" i="12"/>
  <c r="F694" i="12"/>
  <c r="I693" i="12"/>
  <c r="F693" i="12"/>
  <c r="I692" i="12"/>
  <c r="F692" i="12"/>
  <c r="I691" i="12"/>
  <c r="F691" i="12"/>
  <c r="I690" i="12"/>
  <c r="F690" i="12"/>
  <c r="I689" i="12"/>
  <c r="F689" i="12"/>
  <c r="I688" i="12"/>
  <c r="F688" i="12"/>
  <c r="I687" i="12"/>
  <c r="F687" i="12"/>
  <c r="I686" i="12"/>
  <c r="F686" i="12"/>
  <c r="I685" i="12"/>
  <c r="F685" i="12"/>
  <c r="I684" i="12"/>
  <c r="F684" i="12"/>
  <c r="I683" i="12"/>
  <c r="F683" i="12"/>
  <c r="I682" i="12"/>
  <c r="F682" i="12"/>
  <c r="I681" i="12"/>
  <c r="F681" i="12"/>
  <c r="I680" i="12"/>
  <c r="F680" i="12"/>
  <c r="I679" i="12"/>
  <c r="F679" i="12"/>
  <c r="I678" i="12"/>
  <c r="F678" i="12"/>
  <c r="I677" i="12"/>
  <c r="F677" i="12"/>
  <c r="I676" i="12"/>
  <c r="F676" i="12"/>
  <c r="I675" i="12"/>
  <c r="F675" i="12"/>
  <c r="I673" i="12"/>
  <c r="F673" i="12"/>
  <c r="I672" i="12"/>
  <c r="F672" i="12"/>
  <c r="I671" i="12"/>
  <c r="F671" i="12"/>
  <c r="I670" i="12"/>
  <c r="F670" i="12"/>
  <c r="I669" i="12"/>
  <c r="F669" i="12"/>
  <c r="I668" i="12"/>
  <c r="F668" i="12"/>
  <c r="I667" i="12"/>
  <c r="L667" i="12" s="1"/>
  <c r="F667" i="12"/>
  <c r="I666" i="12"/>
  <c r="F666" i="12"/>
  <c r="I665" i="12"/>
  <c r="F665" i="12"/>
  <c r="I664" i="12"/>
  <c r="F664" i="12"/>
  <c r="I663" i="12"/>
  <c r="F663" i="12"/>
  <c r="I662" i="12"/>
  <c r="F662" i="12"/>
  <c r="I661" i="12"/>
  <c r="F661" i="12"/>
  <c r="I660" i="12"/>
  <c r="F660" i="12"/>
  <c r="I659" i="12"/>
  <c r="F659" i="12"/>
  <c r="I658" i="12"/>
  <c r="F658" i="12"/>
  <c r="I657" i="12"/>
  <c r="F657" i="12"/>
  <c r="I656" i="12"/>
  <c r="F656" i="12"/>
  <c r="I655" i="12"/>
  <c r="F655" i="12"/>
  <c r="L654" i="12"/>
  <c r="I654" i="12"/>
  <c r="F654" i="12"/>
  <c r="I653" i="12"/>
  <c r="F653" i="12"/>
  <c r="I652" i="12"/>
  <c r="F652" i="12"/>
  <c r="I651" i="12"/>
  <c r="F651" i="12"/>
  <c r="I650" i="12"/>
  <c r="F650" i="12"/>
  <c r="I649" i="12"/>
  <c r="F649" i="12"/>
  <c r="I648" i="12"/>
  <c r="F648" i="12"/>
  <c r="I647" i="12"/>
  <c r="F647" i="12"/>
  <c r="I646" i="12"/>
  <c r="F646" i="12"/>
  <c r="I645" i="12"/>
  <c r="F645" i="12"/>
  <c r="I644" i="12"/>
  <c r="F644" i="12"/>
  <c r="I643" i="12"/>
  <c r="F643" i="12"/>
  <c r="I642" i="12"/>
  <c r="F642" i="12"/>
  <c r="I641" i="12"/>
  <c r="F641" i="12"/>
  <c r="I640" i="12"/>
  <c r="F640" i="12"/>
  <c r="I639" i="12"/>
  <c r="F639" i="12"/>
  <c r="I638" i="12"/>
  <c r="F638" i="12"/>
  <c r="I637" i="12"/>
  <c r="F637" i="12"/>
  <c r="I636" i="12"/>
  <c r="F636" i="12"/>
  <c r="I635" i="12"/>
  <c r="F635" i="12"/>
  <c r="I634" i="12"/>
  <c r="F634" i="12"/>
  <c r="I633" i="12"/>
  <c r="F633" i="12"/>
  <c r="I632" i="12"/>
  <c r="F632" i="12"/>
  <c r="I631" i="12"/>
  <c r="F631" i="12"/>
  <c r="L630" i="12"/>
  <c r="I630" i="12"/>
  <c r="F630" i="12"/>
  <c r="I629" i="12"/>
  <c r="F629" i="12"/>
  <c r="I628" i="12"/>
  <c r="F628" i="12"/>
  <c r="I627" i="12"/>
  <c r="F627" i="12"/>
  <c r="I626" i="12"/>
  <c r="F626" i="12"/>
  <c r="O625" i="12"/>
  <c r="I625" i="12"/>
  <c r="F625" i="12"/>
  <c r="I624" i="12"/>
  <c r="F624" i="12"/>
  <c r="I623" i="12"/>
  <c r="F623" i="12"/>
  <c r="I622" i="12"/>
  <c r="F622" i="12"/>
  <c r="I621" i="12"/>
  <c r="F621" i="12"/>
  <c r="I620" i="12"/>
  <c r="F620" i="12"/>
  <c r="I619" i="12"/>
  <c r="F619" i="12"/>
  <c r="I618" i="12"/>
  <c r="F618" i="12"/>
  <c r="I617" i="12"/>
  <c r="F617" i="12"/>
  <c r="I616" i="12"/>
  <c r="F616" i="12"/>
  <c r="I615" i="12"/>
  <c r="F615" i="12"/>
  <c r="I614" i="12"/>
  <c r="F614" i="12"/>
  <c r="I613" i="12"/>
  <c r="F613" i="12"/>
  <c r="I612" i="12"/>
  <c r="F612" i="12"/>
  <c r="I611" i="12"/>
  <c r="F611" i="12"/>
  <c r="I610" i="12"/>
  <c r="F610" i="12"/>
  <c r="I609" i="12"/>
  <c r="F609" i="12"/>
  <c r="I608" i="12"/>
  <c r="F608" i="12"/>
  <c r="I607" i="12"/>
  <c r="F607" i="12"/>
  <c r="I606" i="12"/>
  <c r="F606" i="12"/>
  <c r="I605" i="12"/>
  <c r="F605" i="12"/>
  <c r="I604" i="12"/>
  <c r="F604" i="12"/>
  <c r="I603" i="12"/>
  <c r="F603" i="12"/>
  <c r="I602" i="12"/>
  <c r="F602" i="12"/>
  <c r="I601" i="12"/>
  <c r="F601" i="12"/>
  <c r="I600" i="12"/>
  <c r="F600" i="12"/>
  <c r="I598" i="12"/>
  <c r="F598" i="12"/>
  <c r="I597" i="12"/>
  <c r="F597" i="12"/>
  <c r="I596" i="12"/>
  <c r="F596" i="12"/>
  <c r="I595" i="12"/>
  <c r="F595" i="12"/>
  <c r="I594" i="12"/>
  <c r="F594" i="12"/>
  <c r="I593" i="12"/>
  <c r="F593" i="12"/>
  <c r="I592" i="12"/>
  <c r="F592" i="12"/>
  <c r="I591" i="12"/>
  <c r="F591" i="12"/>
  <c r="I590" i="12"/>
  <c r="F590" i="12"/>
  <c r="I589" i="12"/>
  <c r="F589" i="12"/>
  <c r="I588" i="12"/>
  <c r="F588" i="12"/>
  <c r="I587" i="12"/>
  <c r="F587" i="12"/>
  <c r="I586" i="12"/>
  <c r="F586" i="12"/>
  <c r="I585" i="12"/>
  <c r="F585" i="12"/>
  <c r="I584" i="12"/>
  <c r="F584" i="12"/>
  <c r="I583" i="12"/>
  <c r="F583" i="12"/>
  <c r="I582" i="12"/>
  <c r="F582" i="12"/>
  <c r="I581" i="12"/>
  <c r="F581" i="12"/>
  <c r="I580" i="12"/>
  <c r="F580" i="12"/>
  <c r="I579" i="12"/>
  <c r="F579" i="12"/>
  <c r="I578" i="12"/>
  <c r="F578" i="12"/>
  <c r="I577" i="12"/>
  <c r="F577" i="12"/>
  <c r="I576" i="12"/>
  <c r="F576" i="12"/>
  <c r="I575" i="12"/>
  <c r="F575" i="12"/>
  <c r="I574" i="12"/>
  <c r="F574" i="12"/>
  <c r="I573" i="12"/>
  <c r="F573" i="12"/>
  <c r="I572" i="12"/>
  <c r="F572" i="12"/>
  <c r="I571" i="12"/>
  <c r="F571" i="12"/>
  <c r="I570" i="12"/>
  <c r="F570" i="12"/>
  <c r="I569" i="12"/>
  <c r="F569" i="12"/>
  <c r="I568" i="12"/>
  <c r="F568" i="12"/>
  <c r="I567" i="12"/>
  <c r="F567" i="12"/>
  <c r="I566" i="12"/>
  <c r="F566" i="12"/>
  <c r="I565" i="12"/>
  <c r="F565" i="12"/>
  <c r="I564" i="12"/>
  <c r="F564" i="12"/>
  <c r="I563" i="12"/>
  <c r="F563" i="12"/>
  <c r="I562" i="12"/>
  <c r="F562" i="12"/>
  <c r="I561" i="12"/>
  <c r="F561" i="12"/>
  <c r="I560" i="12"/>
  <c r="F560" i="12"/>
  <c r="I559" i="12"/>
  <c r="F559" i="12"/>
  <c r="I558" i="12"/>
  <c r="F558" i="12"/>
  <c r="I557" i="12"/>
  <c r="F557" i="12"/>
  <c r="I556" i="12"/>
  <c r="F556" i="12"/>
  <c r="I555" i="12"/>
  <c r="F555" i="12"/>
  <c r="I554" i="12"/>
  <c r="F554" i="12"/>
  <c r="I553" i="12"/>
  <c r="F553" i="12"/>
  <c r="I552" i="12"/>
  <c r="F552" i="12"/>
  <c r="I551" i="12"/>
  <c r="F551" i="12"/>
  <c r="O550" i="12"/>
  <c r="I550" i="12"/>
  <c r="F550" i="12"/>
  <c r="I549" i="12"/>
  <c r="F549" i="12"/>
  <c r="I548" i="12"/>
  <c r="F548" i="12"/>
  <c r="I547" i="12"/>
  <c r="F547" i="12"/>
  <c r="I546" i="12"/>
  <c r="F546" i="12"/>
  <c r="I545" i="12"/>
  <c r="F545" i="12"/>
  <c r="I544" i="12"/>
  <c r="F544" i="12"/>
  <c r="I543" i="12"/>
  <c r="F543" i="12"/>
  <c r="I542" i="12"/>
  <c r="F542" i="12"/>
  <c r="I541" i="12"/>
  <c r="F541" i="12"/>
  <c r="I540" i="12"/>
  <c r="F540" i="12"/>
  <c r="I539" i="12"/>
  <c r="F539" i="12"/>
  <c r="I538" i="12"/>
  <c r="F538" i="12"/>
  <c r="I537" i="12"/>
  <c r="F537" i="12"/>
  <c r="I536" i="12"/>
  <c r="F536" i="12"/>
  <c r="I535" i="12"/>
  <c r="F535" i="12"/>
  <c r="I534" i="12"/>
  <c r="F534" i="12"/>
  <c r="I533" i="12"/>
  <c r="F533" i="12"/>
  <c r="I532" i="12"/>
  <c r="F532" i="12"/>
  <c r="I531" i="12"/>
  <c r="F531" i="12"/>
  <c r="I530" i="12"/>
  <c r="F530" i="12"/>
  <c r="I529" i="12"/>
  <c r="F529" i="12"/>
  <c r="I528" i="12"/>
  <c r="F528" i="12"/>
  <c r="I527" i="12"/>
  <c r="F527" i="12"/>
  <c r="I526" i="12"/>
  <c r="F526" i="12"/>
  <c r="I525" i="12"/>
  <c r="F525" i="12"/>
  <c r="I519" i="12"/>
  <c r="F519" i="12"/>
  <c r="I518" i="12"/>
  <c r="F518" i="12"/>
  <c r="I517" i="12"/>
  <c r="F517" i="12"/>
  <c r="I516" i="12"/>
  <c r="F516" i="12"/>
  <c r="I515" i="12"/>
  <c r="F515" i="12"/>
  <c r="I514" i="12"/>
  <c r="F514" i="12"/>
  <c r="I513" i="12"/>
  <c r="F513" i="12"/>
  <c r="I512" i="12"/>
  <c r="F512" i="12"/>
  <c r="I511" i="12"/>
  <c r="F511" i="12"/>
  <c r="I510" i="12"/>
  <c r="F510" i="12"/>
  <c r="I509" i="12"/>
  <c r="F509" i="12"/>
  <c r="I508" i="12"/>
  <c r="F508" i="12"/>
  <c r="I507" i="12"/>
  <c r="F507" i="12"/>
  <c r="I506" i="12"/>
  <c r="F506" i="12"/>
  <c r="I505" i="12"/>
  <c r="F505" i="12"/>
  <c r="I504" i="12"/>
  <c r="F504" i="12"/>
  <c r="I503" i="12"/>
  <c r="F503" i="12"/>
  <c r="I502" i="12"/>
  <c r="F502" i="12"/>
  <c r="I501" i="12"/>
  <c r="F501" i="12"/>
  <c r="I500" i="12"/>
  <c r="F500" i="12"/>
  <c r="I499" i="12"/>
  <c r="F499" i="12"/>
  <c r="I498" i="12"/>
  <c r="F498" i="12"/>
  <c r="I497" i="12"/>
  <c r="F497" i="12"/>
  <c r="I496" i="12"/>
  <c r="F496" i="12"/>
  <c r="I495" i="12"/>
  <c r="F495" i="12"/>
  <c r="I494" i="12"/>
  <c r="F494" i="12"/>
  <c r="I493" i="12"/>
  <c r="F493" i="12"/>
  <c r="I492" i="12"/>
  <c r="F492" i="12"/>
  <c r="I491" i="12"/>
  <c r="F491" i="12"/>
  <c r="I490" i="12"/>
  <c r="F490" i="12"/>
  <c r="I489" i="12"/>
  <c r="F489" i="12"/>
  <c r="I488" i="12"/>
  <c r="F488" i="12"/>
  <c r="I487" i="12"/>
  <c r="F487" i="12"/>
  <c r="I486" i="12"/>
  <c r="F486" i="12"/>
  <c r="I485" i="12"/>
  <c r="F485" i="12"/>
  <c r="I484" i="12"/>
  <c r="F484" i="12"/>
  <c r="I483" i="12"/>
  <c r="F483" i="12"/>
  <c r="I482" i="12"/>
  <c r="F482" i="12"/>
  <c r="I481" i="12"/>
  <c r="F481" i="12"/>
  <c r="L480" i="12"/>
  <c r="I480" i="12"/>
  <c r="F480" i="12"/>
  <c r="I479" i="12"/>
  <c r="F479" i="12"/>
  <c r="I478" i="12"/>
  <c r="F478" i="12"/>
  <c r="I477" i="12"/>
  <c r="F477" i="12"/>
  <c r="I476" i="12"/>
  <c r="F476" i="12"/>
  <c r="I475" i="12"/>
  <c r="F475" i="12"/>
  <c r="I474" i="12"/>
  <c r="F474" i="12"/>
  <c r="I473" i="12"/>
  <c r="F473" i="12"/>
  <c r="I472" i="12"/>
  <c r="F472" i="12"/>
  <c r="I471" i="12"/>
  <c r="F471" i="12"/>
  <c r="I470" i="12"/>
  <c r="F470" i="12"/>
  <c r="I469" i="12"/>
  <c r="F469" i="12"/>
  <c r="L468" i="12"/>
  <c r="I468" i="12"/>
  <c r="F468" i="12"/>
  <c r="I467" i="12"/>
  <c r="F467" i="12"/>
  <c r="I466" i="12"/>
  <c r="F466" i="12"/>
  <c r="I465" i="12"/>
  <c r="F465" i="12"/>
  <c r="I464" i="12"/>
  <c r="F464" i="12"/>
  <c r="I463" i="12"/>
  <c r="F463" i="12"/>
  <c r="I462" i="12"/>
  <c r="F462" i="12"/>
  <c r="I461" i="12"/>
  <c r="F461" i="12"/>
  <c r="I460" i="12"/>
  <c r="F460" i="12"/>
  <c r="O459" i="12"/>
  <c r="I459" i="12"/>
  <c r="F459" i="12"/>
  <c r="I458" i="12"/>
  <c r="F458" i="12"/>
  <c r="I457" i="12"/>
  <c r="F457" i="12"/>
  <c r="I456" i="12"/>
  <c r="F456" i="12"/>
  <c r="I455" i="12"/>
  <c r="F455" i="12"/>
  <c r="I454" i="12"/>
  <c r="F454" i="12"/>
  <c r="I453" i="12"/>
  <c r="F453" i="12"/>
  <c r="I452" i="12"/>
  <c r="F452" i="12"/>
  <c r="I451" i="12"/>
  <c r="F451" i="12"/>
  <c r="I450" i="12"/>
  <c r="F450" i="12"/>
  <c r="I449" i="12"/>
  <c r="F449" i="12"/>
  <c r="I448" i="12"/>
  <c r="F448" i="12"/>
  <c r="I447" i="12"/>
  <c r="F447" i="12"/>
  <c r="I446" i="12"/>
  <c r="F446" i="12"/>
  <c r="I445" i="12"/>
  <c r="F445" i="12"/>
  <c r="I444" i="12"/>
  <c r="F444" i="12"/>
  <c r="I443" i="12"/>
  <c r="F443" i="12"/>
  <c r="I442" i="12"/>
  <c r="F442" i="12"/>
  <c r="I441" i="12"/>
  <c r="F441" i="12"/>
  <c r="I440" i="12"/>
  <c r="F440" i="12"/>
  <c r="I439" i="12"/>
  <c r="F439" i="12"/>
  <c r="I438" i="12"/>
  <c r="F438" i="12"/>
  <c r="I437" i="12"/>
  <c r="F437" i="12"/>
  <c r="I436" i="12"/>
  <c r="F436" i="12"/>
  <c r="I434" i="12"/>
  <c r="F434" i="12"/>
  <c r="I433" i="12"/>
  <c r="F433" i="12"/>
  <c r="I432" i="12"/>
  <c r="F432" i="12"/>
  <c r="I431" i="12"/>
  <c r="F431" i="12"/>
  <c r="I430" i="12"/>
  <c r="F430" i="12"/>
  <c r="I429" i="12"/>
  <c r="F429" i="12"/>
  <c r="I428" i="12"/>
  <c r="F428" i="12"/>
  <c r="I427" i="12"/>
  <c r="F427" i="12"/>
  <c r="I426" i="12"/>
  <c r="F426" i="12"/>
  <c r="I425" i="12"/>
  <c r="F425" i="12"/>
  <c r="I424" i="12"/>
  <c r="F424" i="12"/>
  <c r="I423" i="12"/>
  <c r="F423" i="12"/>
  <c r="I422" i="12"/>
  <c r="F422" i="12"/>
  <c r="I421" i="12"/>
  <c r="F421" i="12"/>
  <c r="I420" i="12"/>
  <c r="F420" i="12"/>
  <c r="I419" i="12"/>
  <c r="F419" i="12"/>
  <c r="I418" i="12"/>
  <c r="F418" i="12"/>
  <c r="I417" i="12"/>
  <c r="F417" i="12"/>
  <c r="I416" i="12"/>
  <c r="F416" i="12"/>
  <c r="I415" i="12"/>
  <c r="F415" i="12"/>
  <c r="I414" i="12"/>
  <c r="F414" i="12"/>
  <c r="I413" i="12"/>
  <c r="F413" i="12"/>
  <c r="I412" i="12"/>
  <c r="F412" i="12"/>
  <c r="I411" i="12"/>
  <c r="F411" i="12"/>
  <c r="I410" i="12"/>
  <c r="F410" i="12"/>
  <c r="I409" i="12"/>
  <c r="F409" i="12"/>
  <c r="I408" i="12"/>
  <c r="F408" i="12"/>
  <c r="I407" i="12"/>
  <c r="F407" i="12"/>
  <c r="I406" i="12"/>
  <c r="F406" i="12"/>
  <c r="I405" i="12"/>
  <c r="F405" i="12"/>
  <c r="I404" i="12"/>
  <c r="F404" i="12"/>
  <c r="I403" i="12"/>
  <c r="F403" i="12"/>
  <c r="I402" i="12"/>
  <c r="F402" i="12"/>
  <c r="I401" i="12"/>
  <c r="F401" i="12"/>
  <c r="I400" i="12"/>
  <c r="F400" i="12"/>
  <c r="I399" i="12"/>
  <c r="F399" i="12"/>
  <c r="I398" i="12"/>
  <c r="F398" i="12"/>
  <c r="I397" i="12"/>
  <c r="F397" i="12"/>
  <c r="I396" i="12"/>
  <c r="F396" i="12"/>
  <c r="I395" i="12"/>
  <c r="F395" i="12"/>
  <c r="I394" i="12"/>
  <c r="F394" i="12"/>
  <c r="I393" i="12"/>
  <c r="F393" i="12"/>
  <c r="I392" i="12"/>
  <c r="F392" i="12"/>
  <c r="I391" i="12"/>
  <c r="F391" i="12"/>
  <c r="I390" i="12"/>
  <c r="F390" i="12"/>
  <c r="I389" i="12"/>
  <c r="F389" i="12"/>
  <c r="I388" i="12"/>
  <c r="F388" i="12"/>
  <c r="I387" i="12"/>
  <c r="F387" i="12"/>
  <c r="I386" i="12"/>
  <c r="F386" i="12"/>
  <c r="I385" i="12"/>
  <c r="F385" i="12"/>
  <c r="I384" i="12"/>
  <c r="F384" i="12"/>
  <c r="L383" i="12"/>
  <c r="I383" i="12"/>
  <c r="F383" i="12"/>
  <c r="I382" i="12"/>
  <c r="F382" i="12"/>
  <c r="I381" i="12"/>
  <c r="F381" i="12"/>
  <c r="I380" i="12"/>
  <c r="F380" i="12"/>
  <c r="I379" i="12"/>
  <c r="F379" i="12"/>
  <c r="I378" i="12"/>
  <c r="F378" i="12"/>
  <c r="I377" i="12"/>
  <c r="F377" i="12"/>
  <c r="I376" i="12"/>
  <c r="F376" i="12"/>
  <c r="I375" i="12"/>
  <c r="F375" i="12"/>
  <c r="O374" i="12"/>
  <c r="I374" i="12"/>
  <c r="F374" i="12"/>
  <c r="I373" i="12"/>
  <c r="F373" i="12"/>
  <c r="I372" i="12"/>
  <c r="F372" i="12"/>
  <c r="I371" i="12"/>
  <c r="F371" i="12"/>
  <c r="I370" i="12"/>
  <c r="F370" i="12"/>
  <c r="I369" i="12"/>
  <c r="F369" i="12"/>
  <c r="I368" i="12"/>
  <c r="F368" i="12"/>
  <c r="I367" i="12"/>
  <c r="F367" i="12"/>
  <c r="I366" i="12"/>
  <c r="F366" i="12"/>
  <c r="I365" i="12"/>
  <c r="F365" i="12"/>
  <c r="I364" i="12"/>
  <c r="F364" i="12"/>
  <c r="I363" i="12"/>
  <c r="F363" i="12"/>
  <c r="I362" i="12"/>
  <c r="F362" i="12"/>
  <c r="I361" i="12"/>
  <c r="F361" i="12"/>
  <c r="I360" i="12"/>
  <c r="F360" i="12"/>
  <c r="I359" i="12"/>
  <c r="F359" i="12"/>
  <c r="I358" i="12"/>
  <c r="F358" i="12"/>
  <c r="I357" i="12"/>
  <c r="F357" i="12"/>
  <c r="I356" i="12"/>
  <c r="F356" i="12"/>
  <c r="I355" i="12"/>
  <c r="F355" i="12"/>
  <c r="I354" i="12"/>
  <c r="F354" i="12"/>
  <c r="I353" i="12"/>
  <c r="F353" i="12"/>
  <c r="I352" i="12"/>
  <c r="F352" i="12"/>
  <c r="I351" i="12"/>
  <c r="F351" i="12"/>
  <c r="I350" i="12"/>
  <c r="F350" i="12"/>
  <c r="I348" i="12"/>
  <c r="F348" i="12"/>
  <c r="I347" i="12"/>
  <c r="F347" i="12"/>
  <c r="I346" i="12"/>
  <c r="F346" i="12"/>
  <c r="I345" i="12"/>
  <c r="F345" i="12"/>
  <c r="I344" i="12"/>
  <c r="F344" i="12"/>
  <c r="I343" i="12"/>
  <c r="F343" i="12"/>
  <c r="I342" i="12"/>
  <c r="F342" i="12"/>
  <c r="I341" i="12"/>
  <c r="F341" i="12"/>
  <c r="I340" i="12"/>
  <c r="F340" i="12"/>
  <c r="I339" i="12"/>
  <c r="F339" i="12"/>
  <c r="I338" i="12"/>
  <c r="F338" i="12"/>
  <c r="I337" i="12"/>
  <c r="F337" i="12"/>
  <c r="I336" i="12"/>
  <c r="F336" i="12"/>
  <c r="I335" i="12"/>
  <c r="F335" i="12"/>
  <c r="I334" i="12"/>
  <c r="F334" i="12"/>
  <c r="I333" i="12"/>
  <c r="F333" i="12"/>
  <c r="I332" i="12"/>
  <c r="F332" i="12"/>
  <c r="I331" i="12"/>
  <c r="F331" i="12"/>
  <c r="I330" i="12"/>
  <c r="F330" i="12"/>
  <c r="I329" i="12"/>
  <c r="F329" i="12"/>
  <c r="I328" i="12"/>
  <c r="F328" i="12"/>
  <c r="I327" i="12"/>
  <c r="F327" i="12"/>
  <c r="I326" i="12"/>
  <c r="F326" i="12"/>
  <c r="I325" i="12"/>
  <c r="F325" i="12"/>
  <c r="I324" i="12"/>
  <c r="F324" i="12"/>
  <c r="I323" i="12"/>
  <c r="F323" i="12"/>
  <c r="I322" i="12"/>
  <c r="F322" i="12"/>
  <c r="I321" i="12"/>
  <c r="F321" i="12"/>
  <c r="I320" i="12"/>
  <c r="F320" i="12"/>
  <c r="I319" i="12"/>
  <c r="L319" i="12" s="1"/>
  <c r="F319" i="12"/>
  <c r="I318" i="12"/>
  <c r="F318" i="12"/>
  <c r="I317" i="12"/>
  <c r="F317" i="12"/>
  <c r="I316" i="12"/>
  <c r="F316" i="12"/>
  <c r="I315" i="12"/>
  <c r="F315" i="12"/>
  <c r="I314" i="12"/>
  <c r="F314" i="12"/>
  <c r="I313" i="12"/>
  <c r="F313" i="12"/>
  <c r="I312" i="12"/>
  <c r="F312" i="12"/>
  <c r="I311" i="12"/>
  <c r="F311" i="12"/>
  <c r="I310" i="12"/>
  <c r="F310" i="12"/>
  <c r="I309" i="12"/>
  <c r="F309" i="12"/>
  <c r="I308" i="12"/>
  <c r="F308" i="12"/>
  <c r="I307" i="12"/>
  <c r="F307" i="12"/>
  <c r="I306" i="12"/>
  <c r="F306" i="12"/>
  <c r="I305" i="12"/>
  <c r="F305" i="12"/>
  <c r="I304" i="12"/>
  <c r="F304" i="12"/>
  <c r="I303" i="12"/>
  <c r="F303" i="12"/>
  <c r="I302" i="12"/>
  <c r="F302" i="12"/>
  <c r="I301" i="12"/>
  <c r="F301" i="12"/>
  <c r="I300" i="12"/>
  <c r="F300" i="12"/>
  <c r="I299" i="12"/>
  <c r="F299" i="12"/>
  <c r="L298" i="12"/>
  <c r="I298" i="12"/>
  <c r="F298" i="12"/>
  <c r="I297" i="12"/>
  <c r="F297" i="12"/>
  <c r="I296" i="12"/>
  <c r="F296" i="12"/>
  <c r="I295" i="12"/>
  <c r="F295" i="12"/>
  <c r="I294" i="12"/>
  <c r="F294" i="12"/>
  <c r="I293" i="12"/>
  <c r="F293" i="12"/>
  <c r="I292" i="12"/>
  <c r="F292" i="12"/>
  <c r="I291" i="12"/>
  <c r="F291" i="12"/>
  <c r="I290" i="12"/>
  <c r="F290" i="12"/>
  <c r="I289" i="12"/>
  <c r="F289" i="12"/>
  <c r="I288" i="12"/>
  <c r="F288" i="12"/>
  <c r="I287" i="12"/>
  <c r="F287" i="12"/>
  <c r="L286" i="12"/>
  <c r="I286" i="12"/>
  <c r="F286" i="12"/>
  <c r="I285" i="12"/>
  <c r="F285" i="12"/>
  <c r="I284" i="12"/>
  <c r="F284" i="12"/>
  <c r="I283" i="12"/>
  <c r="F283" i="12"/>
  <c r="I282" i="12"/>
  <c r="F282" i="12"/>
  <c r="I281" i="12"/>
  <c r="F281" i="12"/>
  <c r="I280" i="12"/>
  <c r="F280" i="12"/>
  <c r="I279" i="12"/>
  <c r="F279" i="12"/>
  <c r="I278" i="12"/>
  <c r="F278" i="12"/>
  <c r="I277" i="12"/>
  <c r="F277" i="12"/>
  <c r="O276" i="12"/>
  <c r="I276" i="12"/>
  <c r="F276" i="12"/>
  <c r="I275" i="12"/>
  <c r="F275" i="12"/>
  <c r="I274" i="12"/>
  <c r="F274" i="12"/>
  <c r="I273" i="12"/>
  <c r="F273" i="12"/>
  <c r="I272" i="12"/>
  <c r="F272" i="12"/>
  <c r="I271" i="12"/>
  <c r="F271" i="12"/>
  <c r="I270" i="12"/>
  <c r="F270" i="12"/>
  <c r="I269" i="12"/>
  <c r="F269" i="12"/>
  <c r="I268" i="12"/>
  <c r="F268" i="12"/>
  <c r="I267" i="12"/>
  <c r="F267" i="12"/>
  <c r="I266" i="12"/>
  <c r="F266" i="12"/>
  <c r="I265" i="12"/>
  <c r="F265" i="12"/>
  <c r="I264" i="12"/>
  <c r="F264" i="12"/>
  <c r="I263" i="12"/>
  <c r="F263" i="12"/>
  <c r="L262" i="12"/>
  <c r="I262" i="12"/>
  <c r="F262" i="12"/>
  <c r="I261" i="12"/>
  <c r="F261" i="12"/>
  <c r="I260" i="12"/>
  <c r="F260" i="12"/>
  <c r="I259" i="12"/>
  <c r="F259" i="12"/>
  <c r="I258" i="12"/>
  <c r="F258" i="12"/>
  <c r="I257" i="12"/>
  <c r="F257" i="12"/>
  <c r="I256" i="12"/>
  <c r="F256" i="12"/>
  <c r="I255" i="12"/>
  <c r="F255" i="12"/>
  <c r="I254" i="12"/>
  <c r="F254" i="12"/>
  <c r="I253" i="12"/>
  <c r="F253" i="12"/>
  <c r="I251" i="12"/>
  <c r="F251" i="12"/>
  <c r="I250" i="12"/>
  <c r="F250" i="12"/>
  <c r="L249" i="12"/>
  <c r="I249" i="12"/>
  <c r="F249" i="12"/>
  <c r="I248" i="12"/>
  <c r="F248" i="12"/>
  <c r="I247" i="12"/>
  <c r="F247" i="12"/>
  <c r="I246" i="12"/>
  <c r="F246" i="12"/>
  <c r="I245" i="12"/>
  <c r="F245" i="12"/>
  <c r="I244" i="12"/>
  <c r="F244" i="12"/>
  <c r="I243" i="12"/>
  <c r="F243" i="12"/>
  <c r="I242" i="12"/>
  <c r="F242" i="12"/>
  <c r="I241" i="12"/>
  <c r="F241" i="12"/>
  <c r="I240" i="12"/>
  <c r="F240" i="12"/>
  <c r="I239" i="12"/>
  <c r="F239" i="12"/>
  <c r="I238" i="12"/>
  <c r="F238" i="12"/>
  <c r="I237" i="12"/>
  <c r="F237" i="12"/>
  <c r="I236" i="12"/>
  <c r="F236" i="12"/>
  <c r="I235" i="12"/>
  <c r="F235" i="12"/>
  <c r="I234" i="12"/>
  <c r="F234" i="12"/>
  <c r="I233" i="12"/>
  <c r="F233" i="12"/>
  <c r="I232" i="12"/>
  <c r="F232" i="12"/>
  <c r="I231" i="12"/>
  <c r="F231" i="12"/>
  <c r="I230" i="12"/>
  <c r="F230" i="12"/>
  <c r="I229" i="12"/>
  <c r="F229" i="12"/>
  <c r="I228" i="12"/>
  <c r="F228" i="12"/>
  <c r="I227" i="12"/>
  <c r="F227" i="12"/>
  <c r="I226" i="12"/>
  <c r="F226" i="12"/>
  <c r="I225" i="12"/>
  <c r="F225" i="12"/>
  <c r="I224" i="12"/>
  <c r="F224" i="12"/>
  <c r="I223" i="12"/>
  <c r="F223" i="12"/>
  <c r="I222" i="12"/>
  <c r="F222" i="12"/>
  <c r="I221" i="12"/>
  <c r="F221" i="12"/>
  <c r="I220" i="12"/>
  <c r="F220" i="12"/>
  <c r="I219" i="12"/>
  <c r="F219" i="12"/>
  <c r="I218" i="12"/>
  <c r="F218" i="12"/>
  <c r="I217" i="12"/>
  <c r="F217" i="12"/>
  <c r="I216" i="12"/>
  <c r="F216" i="12"/>
  <c r="I215" i="12"/>
  <c r="F215" i="12"/>
  <c r="I214" i="12"/>
  <c r="F214" i="12"/>
  <c r="I213" i="12"/>
  <c r="F213" i="12"/>
  <c r="I212" i="12"/>
  <c r="F212" i="12"/>
  <c r="I211" i="12"/>
  <c r="F211" i="12"/>
  <c r="I210" i="12"/>
  <c r="F210" i="12"/>
  <c r="I209" i="12"/>
  <c r="F209" i="12"/>
  <c r="I208" i="12"/>
  <c r="F208" i="12"/>
  <c r="I207" i="12"/>
  <c r="F207" i="12"/>
  <c r="I206" i="12"/>
  <c r="F206" i="12"/>
  <c r="I205" i="12"/>
  <c r="F205" i="12"/>
  <c r="I204" i="12"/>
  <c r="F204" i="12"/>
  <c r="I203" i="12"/>
  <c r="F203" i="12"/>
  <c r="I202" i="12"/>
  <c r="F202" i="12"/>
  <c r="I201" i="12"/>
  <c r="F201" i="12"/>
  <c r="I200" i="12"/>
  <c r="F200" i="12"/>
  <c r="I199" i="12"/>
  <c r="F199" i="12"/>
  <c r="I198" i="12"/>
  <c r="F198" i="12"/>
  <c r="I197" i="12"/>
  <c r="F197" i="12"/>
  <c r="I196" i="12"/>
  <c r="F196" i="12"/>
  <c r="I195" i="12"/>
  <c r="F195" i="12"/>
  <c r="I194" i="12"/>
  <c r="F194" i="12"/>
  <c r="I193" i="12"/>
  <c r="F193" i="12"/>
  <c r="I192" i="12"/>
  <c r="F192" i="12"/>
  <c r="I191" i="12"/>
  <c r="F191" i="12"/>
  <c r="I190" i="12"/>
  <c r="F190" i="12"/>
  <c r="L189" i="12"/>
  <c r="I189" i="12"/>
  <c r="F189" i="12"/>
  <c r="I188" i="12"/>
  <c r="F188" i="12"/>
  <c r="I187" i="12"/>
  <c r="F187" i="12"/>
  <c r="I186" i="12"/>
  <c r="F186" i="12"/>
  <c r="I185" i="12"/>
  <c r="F185" i="12"/>
  <c r="I184" i="12"/>
  <c r="F184" i="12"/>
  <c r="I183" i="12"/>
  <c r="F183" i="12"/>
  <c r="I182" i="12"/>
  <c r="F182" i="12"/>
  <c r="I181" i="12"/>
  <c r="F181" i="12"/>
  <c r="I180" i="12"/>
  <c r="F180" i="12"/>
  <c r="O179" i="12"/>
  <c r="I179" i="12"/>
  <c r="F179" i="12"/>
  <c r="I178" i="12"/>
  <c r="F178" i="12"/>
  <c r="I177" i="12"/>
  <c r="F177" i="12"/>
  <c r="I176" i="12"/>
  <c r="F176" i="12"/>
  <c r="I175" i="12"/>
  <c r="F175" i="12"/>
  <c r="I174" i="12"/>
  <c r="F174" i="12"/>
  <c r="I173" i="12"/>
  <c r="F173" i="12"/>
  <c r="I172" i="12"/>
  <c r="F172" i="12"/>
  <c r="I171" i="12"/>
  <c r="F171" i="12"/>
  <c r="I170" i="12"/>
  <c r="F170" i="12"/>
  <c r="I169" i="12"/>
  <c r="F169" i="12"/>
  <c r="I168" i="12"/>
  <c r="F168" i="12"/>
  <c r="I167" i="12"/>
  <c r="F167" i="12"/>
  <c r="I166" i="12"/>
  <c r="F166" i="12"/>
  <c r="I165" i="12"/>
  <c r="F165" i="12"/>
  <c r="I164" i="12"/>
  <c r="F164" i="12"/>
  <c r="I163" i="12"/>
  <c r="F163" i="12"/>
  <c r="I162" i="12"/>
  <c r="F162" i="12"/>
  <c r="I161" i="12"/>
  <c r="F161" i="12"/>
  <c r="I160" i="12"/>
  <c r="F160" i="12"/>
  <c r="I159" i="12"/>
  <c r="F159" i="12"/>
  <c r="I158" i="12"/>
  <c r="F158" i="12"/>
  <c r="I157" i="12"/>
  <c r="F157" i="12"/>
  <c r="I156" i="12"/>
  <c r="F156" i="12"/>
  <c r="I155" i="12"/>
  <c r="F155" i="12"/>
  <c r="I154" i="12"/>
  <c r="F154" i="12"/>
  <c r="L152" i="12"/>
  <c r="I152" i="12"/>
  <c r="F152" i="12"/>
  <c r="I151" i="12"/>
  <c r="F151" i="12"/>
  <c r="I150" i="12"/>
  <c r="F150" i="12"/>
  <c r="I149" i="12"/>
  <c r="F149" i="12"/>
  <c r="I148" i="12"/>
  <c r="F148" i="12"/>
  <c r="I147" i="12"/>
  <c r="F147" i="12"/>
  <c r="I146" i="12"/>
  <c r="F146" i="12"/>
  <c r="I145" i="12"/>
  <c r="F145" i="12"/>
  <c r="I144" i="12"/>
  <c r="F144" i="12"/>
  <c r="I143" i="12"/>
  <c r="F143" i="12"/>
  <c r="I142" i="12"/>
  <c r="F142" i="12"/>
  <c r="I141" i="12"/>
  <c r="F141" i="12"/>
  <c r="I140" i="12"/>
  <c r="F140" i="12"/>
  <c r="I139" i="12"/>
  <c r="F139" i="12"/>
  <c r="I138" i="12"/>
  <c r="F138" i="12"/>
  <c r="I137" i="12"/>
  <c r="F137" i="12"/>
  <c r="I136" i="12"/>
  <c r="F136" i="12"/>
  <c r="I135" i="12"/>
  <c r="F135" i="12"/>
  <c r="I134" i="12"/>
  <c r="F134" i="12"/>
  <c r="I133" i="12"/>
  <c r="F133" i="12"/>
  <c r="I132" i="12"/>
  <c r="F132" i="12"/>
  <c r="I131" i="12"/>
  <c r="F131" i="12"/>
  <c r="I130" i="12"/>
  <c r="F130" i="12"/>
  <c r="I129" i="12"/>
  <c r="F129" i="12"/>
  <c r="I128" i="12"/>
  <c r="F128" i="12"/>
  <c r="I127" i="12"/>
  <c r="F127" i="12"/>
  <c r="I126" i="12"/>
  <c r="F126" i="12"/>
  <c r="I125" i="12"/>
  <c r="F125" i="12"/>
  <c r="I124" i="12"/>
  <c r="F124" i="12"/>
  <c r="I123" i="12"/>
  <c r="F123" i="12"/>
  <c r="I122" i="12"/>
  <c r="F122" i="12"/>
  <c r="I121" i="12"/>
  <c r="F121" i="12"/>
  <c r="I120" i="12"/>
  <c r="F120" i="12"/>
  <c r="I119" i="12"/>
  <c r="F119" i="12"/>
  <c r="I118" i="12"/>
  <c r="F118" i="12"/>
  <c r="I117" i="12"/>
  <c r="F117" i="12"/>
  <c r="I116" i="12"/>
  <c r="F116" i="12"/>
  <c r="I115" i="12"/>
  <c r="F115" i="12"/>
  <c r="I114" i="12"/>
  <c r="F114" i="12"/>
  <c r="I113" i="12"/>
  <c r="F113" i="12"/>
  <c r="I112" i="12"/>
  <c r="F112" i="12"/>
  <c r="I111" i="12"/>
  <c r="F111" i="12"/>
  <c r="I110" i="12"/>
  <c r="F110" i="12"/>
  <c r="I109" i="12"/>
  <c r="F109" i="12"/>
  <c r="I108" i="12"/>
  <c r="F108" i="12"/>
  <c r="I107" i="12"/>
  <c r="F107" i="12"/>
  <c r="I106" i="12"/>
  <c r="F106" i="12"/>
  <c r="I105" i="12"/>
  <c r="F105" i="12"/>
  <c r="O104" i="12"/>
  <c r="I104" i="12"/>
  <c r="F104" i="12"/>
  <c r="I103" i="12"/>
  <c r="F103" i="12"/>
  <c r="I102" i="12"/>
  <c r="F102" i="12"/>
  <c r="I101" i="12"/>
  <c r="F101" i="12"/>
  <c r="I100" i="12"/>
  <c r="F100" i="12"/>
  <c r="I99" i="12"/>
  <c r="F99" i="12"/>
  <c r="I98" i="12"/>
  <c r="F98" i="12"/>
  <c r="I97" i="12"/>
  <c r="F97" i="12"/>
  <c r="I96" i="12"/>
  <c r="F96" i="12"/>
  <c r="I95" i="12"/>
  <c r="F95" i="12"/>
  <c r="I94" i="12"/>
  <c r="F94" i="12"/>
  <c r="I93" i="12"/>
  <c r="F93" i="12"/>
  <c r="I92" i="12"/>
  <c r="F92" i="12"/>
  <c r="I91" i="12"/>
  <c r="F91" i="12"/>
  <c r="L90" i="12"/>
  <c r="I90" i="12"/>
  <c r="F90" i="12"/>
  <c r="I89" i="12"/>
  <c r="F89" i="12"/>
  <c r="I88" i="12"/>
  <c r="F88" i="12"/>
  <c r="I87" i="12"/>
  <c r="F87" i="12"/>
  <c r="I86" i="12"/>
  <c r="F86" i="12"/>
  <c r="I85" i="12"/>
  <c r="F85" i="12"/>
  <c r="I84" i="12"/>
  <c r="F84" i="12"/>
  <c r="I83" i="12"/>
  <c r="F83" i="12"/>
  <c r="I82" i="12"/>
  <c r="F82" i="12"/>
  <c r="I81" i="12"/>
  <c r="F81" i="12"/>
  <c r="L80" i="12"/>
  <c r="I80" i="12"/>
  <c r="F80" i="12"/>
  <c r="I79" i="12"/>
  <c r="F79" i="12"/>
  <c r="I77" i="12"/>
  <c r="F77" i="12"/>
  <c r="I76" i="12"/>
  <c r="F76" i="12"/>
  <c r="I75" i="12"/>
  <c r="F75" i="12"/>
  <c r="I74" i="12"/>
  <c r="F74" i="12"/>
  <c r="I73" i="12"/>
  <c r="F73" i="12"/>
  <c r="I72" i="12"/>
  <c r="F72" i="12"/>
  <c r="I71" i="12"/>
  <c r="F71" i="12"/>
  <c r="I70" i="12"/>
  <c r="F70" i="12"/>
  <c r="I69" i="12"/>
  <c r="F69" i="12"/>
  <c r="I68" i="12"/>
  <c r="F68" i="12"/>
  <c r="I67" i="12"/>
  <c r="F67" i="12"/>
  <c r="I66" i="12"/>
  <c r="F66" i="12"/>
  <c r="I65" i="12"/>
  <c r="F65" i="12"/>
  <c r="I64" i="12"/>
  <c r="F64" i="12"/>
  <c r="I63" i="12"/>
  <c r="F63" i="12"/>
  <c r="I62" i="12"/>
  <c r="F62" i="12"/>
  <c r="I61" i="12"/>
  <c r="F61" i="12"/>
  <c r="I60" i="12"/>
  <c r="F60" i="12"/>
  <c r="I59" i="12"/>
  <c r="F59" i="12"/>
  <c r="I58" i="12"/>
  <c r="F58" i="12"/>
  <c r="I57" i="12"/>
  <c r="F57" i="12"/>
  <c r="I56" i="12"/>
  <c r="F56" i="12"/>
  <c r="I55" i="12"/>
  <c r="F55" i="12"/>
  <c r="I54" i="12"/>
  <c r="F54" i="12"/>
  <c r="I53" i="12"/>
  <c r="F53" i="12"/>
  <c r="I52" i="12"/>
  <c r="F52" i="12"/>
  <c r="I51" i="12"/>
  <c r="F51" i="12"/>
  <c r="I50" i="12"/>
  <c r="F50" i="12"/>
  <c r="I49" i="12"/>
  <c r="F49" i="12"/>
  <c r="I48" i="12"/>
  <c r="F48" i="12"/>
  <c r="I47" i="12"/>
  <c r="F47" i="12"/>
  <c r="I46" i="12"/>
  <c r="F46" i="12"/>
  <c r="I45" i="12"/>
  <c r="F45" i="12"/>
  <c r="I44" i="12"/>
  <c r="F44" i="12"/>
  <c r="I43" i="12"/>
  <c r="F43" i="12"/>
  <c r="I42" i="12"/>
  <c r="F42" i="12"/>
  <c r="I41" i="12"/>
  <c r="L41" i="12" s="1"/>
  <c r="F41" i="12"/>
  <c r="I40" i="12"/>
  <c r="F40" i="12"/>
  <c r="I39" i="12"/>
  <c r="F39" i="12"/>
  <c r="I38" i="12"/>
  <c r="F38" i="12"/>
  <c r="I37" i="12"/>
  <c r="F37" i="12"/>
  <c r="I36" i="12"/>
  <c r="F36" i="12"/>
  <c r="I35" i="12"/>
  <c r="F35" i="12"/>
  <c r="I34" i="12"/>
  <c r="F34" i="12"/>
  <c r="I33" i="12"/>
  <c r="F33" i="12"/>
  <c r="I32" i="12"/>
  <c r="F32" i="12"/>
  <c r="I31" i="12"/>
  <c r="F31" i="12"/>
  <c r="I30" i="12"/>
  <c r="F30" i="12"/>
  <c r="O29" i="12"/>
  <c r="I29" i="12"/>
  <c r="F29" i="12"/>
  <c r="I28" i="12"/>
  <c r="F28" i="12"/>
  <c r="I27" i="12"/>
  <c r="F27" i="12"/>
  <c r="I26" i="12"/>
  <c r="F26" i="12"/>
  <c r="I25" i="12"/>
  <c r="F25" i="12"/>
  <c r="I24" i="12"/>
  <c r="F24" i="12"/>
  <c r="I23" i="12"/>
  <c r="F23" i="12"/>
  <c r="I22" i="12"/>
  <c r="F22" i="12"/>
  <c r="I21" i="12"/>
  <c r="F21" i="12"/>
  <c r="I20" i="12"/>
  <c r="F20" i="12"/>
  <c r="L19" i="12"/>
  <c r="I19" i="12"/>
  <c r="F19" i="12"/>
  <c r="I18" i="12"/>
  <c r="F18" i="12"/>
  <c r="I17" i="12"/>
  <c r="F17" i="12"/>
  <c r="I16" i="12"/>
  <c r="F16" i="12"/>
  <c r="I15" i="12"/>
  <c r="F15" i="12"/>
  <c r="I14" i="12"/>
  <c r="F14" i="12"/>
  <c r="I13" i="12"/>
  <c r="F13" i="12"/>
  <c r="I12" i="12"/>
  <c r="F12" i="12"/>
  <c r="I11" i="12"/>
  <c r="F11" i="12"/>
  <c r="I10" i="12"/>
  <c r="F10" i="12"/>
  <c r="I9" i="12"/>
  <c r="F9" i="12"/>
  <c r="I8" i="12"/>
  <c r="F8" i="12"/>
  <c r="L7" i="12"/>
  <c r="I7" i="12"/>
  <c r="F7" i="12"/>
  <c r="I6" i="12"/>
  <c r="F6" i="12"/>
  <c r="I5" i="12"/>
  <c r="F5" i="12"/>
  <c r="I4" i="12"/>
  <c r="F4" i="12"/>
  <c r="I35" i="10"/>
  <c r="J35" i="10" s="1"/>
  <c r="I34" i="10"/>
  <c r="J34" i="10" s="1"/>
  <c r="I33" i="10"/>
  <c r="J33" i="10" s="1"/>
  <c r="I32" i="10"/>
  <c r="J32" i="10" s="1"/>
  <c r="I30" i="10"/>
  <c r="J30" i="10" s="1"/>
  <c r="I29" i="10"/>
  <c r="J29" i="10" s="1"/>
  <c r="I28" i="10"/>
  <c r="J28" i="10" s="1"/>
  <c r="I27" i="10"/>
  <c r="J27" i="10" s="1"/>
  <c r="I25" i="10"/>
  <c r="J25" i="10" s="1"/>
  <c r="I24" i="10"/>
  <c r="J24" i="10" s="1"/>
  <c r="K22" i="10"/>
  <c r="I22" i="10"/>
  <c r="J22" i="10" s="1"/>
  <c r="K21" i="10"/>
  <c r="I21" i="10"/>
  <c r="J21" i="10" s="1"/>
  <c r="K20" i="10"/>
  <c r="I20" i="10"/>
  <c r="J20" i="10" s="1"/>
  <c r="K19" i="10"/>
  <c r="I19" i="10"/>
  <c r="J19" i="10" s="1"/>
  <c r="K18" i="10"/>
  <c r="I18" i="10"/>
  <c r="J18" i="10" s="1"/>
  <c r="K17" i="10"/>
  <c r="I17" i="10"/>
  <c r="J17" i="10" s="1"/>
  <c r="K15" i="10"/>
  <c r="I15" i="10"/>
  <c r="J15" i="10" s="1"/>
  <c r="K14" i="10"/>
  <c r="I14" i="10"/>
  <c r="J14" i="10" s="1"/>
  <c r="K13" i="10"/>
  <c r="I13" i="10"/>
  <c r="J13" i="10" s="1"/>
  <c r="K12" i="10"/>
  <c r="I12" i="10"/>
  <c r="J12" i="10" s="1"/>
  <c r="K11" i="10"/>
  <c r="I11" i="10"/>
  <c r="J11" i="10" s="1"/>
  <c r="J9" i="10"/>
  <c r="I9" i="10"/>
  <c r="I8" i="10"/>
  <c r="J8" i="10" s="1"/>
  <c r="I7" i="10"/>
  <c r="J7" i="10" s="1"/>
  <c r="I6" i="10"/>
  <c r="J6" i="10" s="1"/>
  <c r="I5" i="10"/>
  <c r="J5" i="10" s="1"/>
  <c r="I4" i="10"/>
  <c r="J4" i="10" s="1"/>
  <c r="J2" i="10"/>
  <c r="I2" i="10"/>
  <c r="H35" i="8"/>
  <c r="H34" i="8"/>
  <c r="H31" i="8"/>
  <c r="K31" i="8" s="1"/>
  <c r="H30" i="8"/>
  <c r="K30" i="8" s="1"/>
  <c r="H13" i="8"/>
  <c r="K13" i="8" s="1"/>
  <c r="H12" i="8"/>
  <c r="K12" i="8" s="1"/>
  <c r="J38" i="8"/>
  <c r="K38" i="8"/>
  <c r="J39" i="8"/>
  <c r="K39" i="8"/>
  <c r="J40" i="8"/>
  <c r="K40" i="8"/>
  <c r="J41" i="8"/>
  <c r="K41" i="8"/>
  <c r="J42" i="8"/>
  <c r="K42" i="8"/>
  <c r="J43" i="8"/>
  <c r="K43" i="8"/>
  <c r="J44" i="8"/>
  <c r="K44" i="8"/>
  <c r="J16" i="8"/>
  <c r="K16" i="8"/>
  <c r="J17" i="8"/>
  <c r="K17" i="8"/>
  <c r="J18" i="8"/>
  <c r="K18" i="8"/>
  <c r="J19" i="8"/>
  <c r="K19" i="8"/>
  <c r="J20" i="8"/>
  <c r="K20" i="8"/>
  <c r="J21" i="8"/>
  <c r="K21" i="8"/>
  <c r="J22" i="8"/>
  <c r="K22" i="8"/>
  <c r="J23" i="8"/>
  <c r="K23" i="8"/>
  <c r="J24" i="8"/>
  <c r="K24" i="8"/>
  <c r="J25" i="8"/>
  <c r="K25" i="8"/>
  <c r="J26" i="8"/>
  <c r="K26" i="8"/>
  <c r="J27" i="8"/>
  <c r="K27" i="8"/>
  <c r="J28" i="8"/>
  <c r="K28" i="8"/>
  <c r="J29" i="8"/>
  <c r="K29" i="8"/>
  <c r="J30" i="8"/>
  <c r="J31" i="8"/>
  <c r="J32" i="8"/>
  <c r="K32" i="8"/>
  <c r="J33" i="8"/>
  <c r="K33" i="8"/>
  <c r="J34" i="8"/>
  <c r="J35" i="8"/>
  <c r="J36" i="8"/>
  <c r="K36" i="8"/>
  <c r="J37" i="8"/>
  <c r="K37" i="8"/>
  <c r="J5" i="8"/>
  <c r="J6" i="8"/>
  <c r="J7" i="8"/>
  <c r="J8" i="8"/>
  <c r="J9" i="8"/>
  <c r="J10" i="8"/>
  <c r="K10" i="8"/>
  <c r="J11" i="8"/>
  <c r="K11" i="8"/>
  <c r="J12" i="8"/>
  <c r="J13" i="8"/>
  <c r="J14" i="8"/>
  <c r="K14" i="8"/>
  <c r="J15" i="8"/>
  <c r="K15" i="8"/>
  <c r="J4" i="8"/>
  <c r="H8" i="8"/>
  <c r="K8" i="8" s="1"/>
  <c r="H9" i="8"/>
  <c r="K9" i="8" s="1"/>
  <c r="H5" i="8"/>
  <c r="K5" i="8" s="1"/>
  <c r="H6" i="8"/>
  <c r="K6" i="8" s="1"/>
  <c r="H7" i="8"/>
  <c r="K7" i="8" s="1"/>
  <c r="H4" i="8"/>
  <c r="K4" i="8" s="1"/>
  <c r="J2777" i="12" l="1"/>
  <c r="J2558" i="12"/>
  <c r="J2923" i="12"/>
  <c r="J2850" i="12"/>
  <c r="N2850" i="12" s="1"/>
  <c r="J2996" i="12"/>
  <c r="J2704" i="12"/>
  <c r="K34" i="8"/>
  <c r="K2260" i="12"/>
  <c r="L2260" i="12" s="1"/>
  <c r="K2248" i="12"/>
  <c r="L2248" i="12" s="1"/>
  <c r="K2236" i="12"/>
  <c r="L2236" i="12" s="1"/>
  <c r="K2224" i="12"/>
  <c r="L2224" i="12" s="1"/>
  <c r="K2212" i="12"/>
  <c r="L2212" i="12" s="1"/>
  <c r="K2200" i="12"/>
  <c r="L2200" i="12" s="1"/>
  <c r="K2188" i="12"/>
  <c r="L2188" i="12" s="1"/>
  <c r="K2176" i="12"/>
  <c r="L2176" i="12" s="1"/>
  <c r="K2164" i="12"/>
  <c r="L2164" i="12" s="1"/>
  <c r="K2152" i="12"/>
  <c r="L2152" i="12" s="1"/>
  <c r="K2256" i="12"/>
  <c r="L2256" i="12" s="1"/>
  <c r="K2244" i="12"/>
  <c r="K2232" i="12"/>
  <c r="L2232" i="12" s="1"/>
  <c r="K2220" i="12"/>
  <c r="L2220" i="12" s="1"/>
  <c r="K2208" i="12"/>
  <c r="L2208" i="12" s="1"/>
  <c r="K2196" i="12"/>
  <c r="L2196" i="12" s="1"/>
  <c r="K2184" i="12"/>
  <c r="L2184" i="12" s="1"/>
  <c r="K2172" i="12"/>
  <c r="L2172" i="12" s="1"/>
  <c r="K2160" i="12"/>
  <c r="L2160" i="12" s="1"/>
  <c r="K2148" i="12"/>
  <c r="L2148" i="12" s="1"/>
  <c r="K2255" i="12"/>
  <c r="L2255" i="12" s="1"/>
  <c r="K2243" i="12"/>
  <c r="L2243" i="12" s="1"/>
  <c r="K2231" i="12"/>
  <c r="L2231" i="12" s="1"/>
  <c r="K2219" i="12"/>
  <c r="L2219" i="12" s="1"/>
  <c r="K2207" i="12"/>
  <c r="L2207" i="12" s="1"/>
  <c r="K2195" i="12"/>
  <c r="L2195" i="12" s="1"/>
  <c r="K2183" i="12"/>
  <c r="L2183" i="12" s="1"/>
  <c r="K2171" i="12"/>
  <c r="L2171" i="12" s="1"/>
  <c r="K2159" i="12"/>
  <c r="L2159" i="12" s="1"/>
  <c r="K2147" i="12"/>
  <c r="L2147" i="12" s="1"/>
  <c r="K2261" i="12"/>
  <c r="L2261" i="12" s="1"/>
  <c r="K2245" i="12"/>
  <c r="K2228" i="12"/>
  <c r="L2228" i="12" s="1"/>
  <c r="K2213" i="12"/>
  <c r="L2213" i="12" s="1"/>
  <c r="K2197" i="12"/>
  <c r="L2197" i="12" s="1"/>
  <c r="K2180" i="12"/>
  <c r="L2180" i="12" s="1"/>
  <c r="K2165" i="12"/>
  <c r="L2165" i="12" s="1"/>
  <c r="K2149" i="12"/>
  <c r="L2149" i="12" s="1"/>
  <c r="K2259" i="12"/>
  <c r="L2259" i="12" s="1"/>
  <c r="K2242" i="12"/>
  <c r="L2242" i="12" s="1"/>
  <c r="K2227" i="12"/>
  <c r="L2227" i="12" s="1"/>
  <c r="K2211" i="12"/>
  <c r="L2211" i="12" s="1"/>
  <c r="K2194" i="12"/>
  <c r="L2194" i="12" s="1"/>
  <c r="K2179" i="12"/>
  <c r="L2179" i="12" s="1"/>
  <c r="K2163" i="12"/>
  <c r="L2163" i="12" s="1"/>
  <c r="K2146" i="12"/>
  <c r="L2146" i="12" s="1"/>
  <c r="M2146" i="12" s="1"/>
  <c r="J2146" i="12" s="1"/>
  <c r="N2146" i="12" s="1"/>
  <c r="K2258" i="12"/>
  <c r="L2258" i="12" s="1"/>
  <c r="K2241" i="12"/>
  <c r="L2241" i="12" s="1"/>
  <c r="K2226" i="12"/>
  <c r="L2226" i="12" s="1"/>
  <c r="K2210" i="12"/>
  <c r="L2210" i="12" s="1"/>
  <c r="K2254" i="12"/>
  <c r="L2254" i="12" s="1"/>
  <c r="K2239" i="12"/>
  <c r="L2239" i="12" s="1"/>
  <c r="K2223" i="12"/>
  <c r="L2223" i="12" s="1"/>
  <c r="K2206" i="12"/>
  <c r="L2206" i="12" s="1"/>
  <c r="K2191" i="12"/>
  <c r="L2191" i="12" s="1"/>
  <c r="K2175" i="12"/>
  <c r="L2175" i="12" s="1"/>
  <c r="K2158" i="12"/>
  <c r="L2158" i="12" s="1"/>
  <c r="K2253" i="12"/>
  <c r="L2253" i="12" s="1"/>
  <c r="K2238" i="12"/>
  <c r="L2238" i="12" s="1"/>
  <c r="K2222" i="12"/>
  <c r="L2222" i="12" s="1"/>
  <c r="K2205" i="12"/>
  <c r="L2205" i="12" s="1"/>
  <c r="K2190" i="12"/>
  <c r="L2190" i="12" s="1"/>
  <c r="K2174" i="12"/>
  <c r="L2174" i="12" s="1"/>
  <c r="K2157" i="12"/>
  <c r="L2157" i="12" s="1"/>
  <c r="K2252" i="12"/>
  <c r="L2252" i="12" s="1"/>
  <c r="K2237" i="12"/>
  <c r="L2237" i="12" s="1"/>
  <c r="K2221" i="12"/>
  <c r="L2221" i="12" s="1"/>
  <c r="K2204" i="12"/>
  <c r="L2204" i="12" s="1"/>
  <c r="K2189" i="12"/>
  <c r="L2189" i="12" s="1"/>
  <c r="K2173" i="12"/>
  <c r="L2173" i="12" s="1"/>
  <c r="K2156" i="12"/>
  <c r="L2156" i="12" s="1"/>
  <c r="K2257" i="12"/>
  <c r="L2257" i="12" s="1"/>
  <c r="K2225" i="12"/>
  <c r="L2225" i="12" s="1"/>
  <c r="K2193" i="12"/>
  <c r="L2193" i="12" s="1"/>
  <c r="K2167" i="12"/>
  <c r="L2167" i="12" s="1"/>
  <c r="K2251" i="12"/>
  <c r="L2251" i="12" s="1"/>
  <c r="K2218" i="12"/>
  <c r="L2218" i="12" s="1"/>
  <c r="K2192" i="12"/>
  <c r="L2192" i="12" s="1"/>
  <c r="K2166" i="12"/>
  <c r="L2166" i="12" s="1"/>
  <c r="K2250" i="12"/>
  <c r="L2250" i="12" s="1"/>
  <c r="K2217" i="12"/>
  <c r="L2217" i="12" s="1"/>
  <c r="K2187" i="12"/>
  <c r="L2187" i="12" s="1"/>
  <c r="K2162" i="12"/>
  <c r="L2162" i="12" s="1"/>
  <c r="K2249" i="12"/>
  <c r="L2249" i="12" s="1"/>
  <c r="K2216" i="12"/>
  <c r="L2216" i="12" s="1"/>
  <c r="K2186" i="12"/>
  <c r="L2186" i="12" s="1"/>
  <c r="K2161" i="12"/>
  <c r="L2161" i="12" s="1"/>
  <c r="K2247" i="12"/>
  <c r="L2247" i="12" s="1"/>
  <c r="K2215" i="12"/>
  <c r="L2215" i="12" s="1"/>
  <c r="K2185" i="12"/>
  <c r="L2185" i="12" s="1"/>
  <c r="K2155" i="12"/>
  <c r="L2155" i="12" s="1"/>
  <c r="K2246" i="12"/>
  <c r="K2214" i="12"/>
  <c r="L2214" i="12" s="1"/>
  <c r="K2182" i="12"/>
  <c r="L2182" i="12" s="1"/>
  <c r="K2154" i="12"/>
  <c r="L2154" i="12" s="1"/>
  <c r="K2240" i="12"/>
  <c r="L2240" i="12" s="1"/>
  <c r="K2209" i="12"/>
  <c r="L2209" i="12" s="1"/>
  <c r="K2181" i="12"/>
  <c r="L2181" i="12" s="1"/>
  <c r="K2153" i="12"/>
  <c r="L2153" i="12" s="1"/>
  <c r="K2235" i="12"/>
  <c r="L2235" i="12" s="1"/>
  <c r="K2203" i="12"/>
  <c r="L2203" i="12" s="1"/>
  <c r="K2178" i="12"/>
  <c r="L2178" i="12" s="1"/>
  <c r="K2151" i="12"/>
  <c r="L2151" i="12" s="1"/>
  <c r="K2265" i="12"/>
  <c r="L2265" i="12" s="1"/>
  <c r="K2234" i="12"/>
  <c r="L2234" i="12" s="1"/>
  <c r="K2202" i="12"/>
  <c r="L2202" i="12" s="1"/>
  <c r="K2177" i="12"/>
  <c r="L2177" i="12" s="1"/>
  <c r="K2150" i="12"/>
  <c r="L2150" i="12" s="1"/>
  <c r="K2264" i="12"/>
  <c r="L2264" i="12" s="1"/>
  <c r="K2233" i="12"/>
  <c r="L2233" i="12" s="1"/>
  <c r="K2201" i="12"/>
  <c r="L2201" i="12" s="1"/>
  <c r="K2170" i="12"/>
  <c r="L2170" i="12" s="1"/>
  <c r="K2229" i="12"/>
  <c r="L2229" i="12" s="1"/>
  <c r="K2199" i="12"/>
  <c r="L2199" i="12" s="1"/>
  <c r="K2198" i="12"/>
  <c r="L2198" i="12" s="1"/>
  <c r="K2169" i="12"/>
  <c r="L2169" i="12" s="1"/>
  <c r="K2168" i="12"/>
  <c r="L2168" i="12" s="1"/>
  <c r="K2263" i="12"/>
  <c r="L2263" i="12" s="1"/>
  <c r="K2262" i="12"/>
  <c r="L2262" i="12" s="1"/>
  <c r="K2230" i="12"/>
  <c r="L2230" i="12" s="1"/>
  <c r="K35" i="8"/>
  <c r="K2381" i="12"/>
  <c r="L2381" i="12" s="1"/>
  <c r="K2369" i="12"/>
  <c r="L2369" i="12" s="1"/>
  <c r="K2357" i="12"/>
  <c r="L2357" i="12" s="1"/>
  <c r="K2345" i="12"/>
  <c r="L2345" i="12" s="1"/>
  <c r="K2333" i="12"/>
  <c r="L2333" i="12" s="1"/>
  <c r="K2321" i="12"/>
  <c r="L2321" i="12" s="1"/>
  <c r="K2309" i="12"/>
  <c r="L2309" i="12" s="1"/>
  <c r="K2297" i="12"/>
  <c r="L2297" i="12" s="1"/>
  <c r="K2285" i="12"/>
  <c r="L2285" i="12" s="1"/>
  <c r="K2273" i="12"/>
  <c r="L2273" i="12" s="1"/>
  <c r="K2377" i="12"/>
  <c r="L2377" i="12" s="1"/>
  <c r="K2365" i="12"/>
  <c r="L2365" i="12" s="1"/>
  <c r="K2353" i="12"/>
  <c r="L2353" i="12" s="1"/>
  <c r="K2341" i="12"/>
  <c r="L2341" i="12" s="1"/>
  <c r="K2329" i="12"/>
  <c r="L2329" i="12" s="1"/>
  <c r="K2317" i="12"/>
  <c r="L2317" i="12" s="1"/>
  <c r="K2305" i="12"/>
  <c r="L2305" i="12" s="1"/>
  <c r="K2293" i="12"/>
  <c r="L2293" i="12" s="1"/>
  <c r="K2281" i="12"/>
  <c r="L2281" i="12" s="1"/>
  <c r="K2269" i="12"/>
  <c r="L2269" i="12" s="1"/>
  <c r="K2376" i="12"/>
  <c r="L2376" i="12" s="1"/>
  <c r="K2364" i="12"/>
  <c r="L2364" i="12" s="1"/>
  <c r="K2352" i="12"/>
  <c r="L2352" i="12" s="1"/>
  <c r="K2340" i="12"/>
  <c r="L2340" i="12" s="1"/>
  <c r="K2328" i="12"/>
  <c r="L2328" i="12" s="1"/>
  <c r="K2316" i="12"/>
  <c r="L2316" i="12" s="1"/>
  <c r="K2304" i="12"/>
  <c r="L2304" i="12" s="1"/>
  <c r="K2292" i="12"/>
  <c r="L2292" i="12" s="1"/>
  <c r="K2280" i="12"/>
  <c r="L2280" i="12" s="1"/>
  <c r="K2268" i="12"/>
  <c r="L2268" i="12" s="1"/>
  <c r="K2373" i="12"/>
  <c r="L2373" i="12" s="1"/>
  <c r="K2358" i="12"/>
  <c r="L2358" i="12" s="1"/>
  <c r="K2342" i="12"/>
  <c r="L2342" i="12" s="1"/>
  <c r="K2325" i="12"/>
  <c r="L2325" i="12" s="1"/>
  <c r="K2310" i="12"/>
  <c r="L2310" i="12" s="1"/>
  <c r="K2294" i="12"/>
  <c r="L2294" i="12" s="1"/>
  <c r="K2277" i="12"/>
  <c r="L2277" i="12" s="1"/>
  <c r="K2372" i="12"/>
  <c r="L2372" i="12" s="1"/>
  <c r="K2356" i="12"/>
  <c r="L2356" i="12" s="1"/>
  <c r="K2339" i="12"/>
  <c r="L2339" i="12" s="1"/>
  <c r="K2324" i="12"/>
  <c r="L2324" i="12" s="1"/>
  <c r="K2308" i="12"/>
  <c r="L2308" i="12" s="1"/>
  <c r="K2291" i="12"/>
  <c r="L2291" i="12" s="1"/>
  <c r="K2276" i="12"/>
  <c r="L2276" i="12" s="1"/>
  <c r="K2386" i="12"/>
  <c r="L2386" i="12" s="1"/>
  <c r="K2371" i="12"/>
  <c r="L2371" i="12" s="1"/>
  <c r="K2355" i="12"/>
  <c r="L2355" i="12" s="1"/>
  <c r="K2338" i="12"/>
  <c r="L2338" i="12" s="1"/>
  <c r="K2323" i="12"/>
  <c r="L2323" i="12" s="1"/>
  <c r="K2307" i="12"/>
  <c r="L2307" i="12" s="1"/>
  <c r="K2290" i="12"/>
  <c r="L2290" i="12" s="1"/>
  <c r="K2275" i="12"/>
  <c r="L2275" i="12" s="1"/>
  <c r="K2384" i="12"/>
  <c r="L2384" i="12" s="1"/>
  <c r="K2368" i="12"/>
  <c r="L2368" i="12" s="1"/>
  <c r="K2351" i="12"/>
  <c r="L2351" i="12" s="1"/>
  <c r="K2336" i="12"/>
  <c r="L2336" i="12" s="1"/>
  <c r="K2320" i="12"/>
  <c r="L2320" i="12" s="1"/>
  <c r="K2303" i="12"/>
  <c r="L2303" i="12" s="1"/>
  <c r="K2288" i="12"/>
  <c r="L2288" i="12" s="1"/>
  <c r="K2272" i="12"/>
  <c r="L2272" i="12" s="1"/>
  <c r="K2383" i="12"/>
  <c r="L2383" i="12" s="1"/>
  <c r="K2367" i="12"/>
  <c r="L2367" i="12" s="1"/>
  <c r="K2350" i="12"/>
  <c r="L2350" i="12" s="1"/>
  <c r="K2335" i="12"/>
  <c r="L2335" i="12" s="1"/>
  <c r="K2319" i="12"/>
  <c r="L2319" i="12" s="1"/>
  <c r="K2302" i="12"/>
  <c r="L2302" i="12" s="1"/>
  <c r="K2287" i="12"/>
  <c r="L2287" i="12" s="1"/>
  <c r="K2271" i="12"/>
  <c r="L2271" i="12" s="1"/>
  <c r="K2382" i="12"/>
  <c r="L2382" i="12" s="1"/>
  <c r="K2366" i="12"/>
  <c r="L2366" i="12" s="1"/>
  <c r="K2349" i="12"/>
  <c r="L2349" i="12" s="1"/>
  <c r="K2334" i="12"/>
  <c r="L2334" i="12" s="1"/>
  <c r="K2318" i="12"/>
  <c r="L2318" i="12" s="1"/>
  <c r="K2301" i="12"/>
  <c r="L2301" i="12" s="1"/>
  <c r="K2286" i="12"/>
  <c r="L2286" i="12" s="1"/>
  <c r="K2270" i="12"/>
  <c r="L2270" i="12" s="1"/>
  <c r="K2385" i="12"/>
  <c r="L2385" i="12" s="1"/>
  <c r="K2354" i="12"/>
  <c r="L2354" i="12" s="1"/>
  <c r="K2322" i="12"/>
  <c r="L2322" i="12" s="1"/>
  <c r="K2289" i="12"/>
  <c r="L2289" i="12" s="1"/>
  <c r="K2380" i="12"/>
  <c r="L2380" i="12" s="1"/>
  <c r="K2348" i="12"/>
  <c r="L2348" i="12" s="1"/>
  <c r="K2315" i="12"/>
  <c r="L2315" i="12" s="1"/>
  <c r="K2284" i="12"/>
  <c r="L2284" i="12" s="1"/>
  <c r="K2379" i="12"/>
  <c r="L2379" i="12" s="1"/>
  <c r="K2347" i="12"/>
  <c r="L2347" i="12" s="1"/>
  <c r="K2314" i="12"/>
  <c r="L2314" i="12" s="1"/>
  <c r="K2283" i="12"/>
  <c r="L2283" i="12" s="1"/>
  <c r="K2378" i="12"/>
  <c r="L2378" i="12" s="1"/>
  <c r="K2346" i="12"/>
  <c r="L2346" i="12" s="1"/>
  <c r="K2313" i="12"/>
  <c r="L2313" i="12" s="1"/>
  <c r="K2282" i="12"/>
  <c r="L2282" i="12" s="1"/>
  <c r="K2375" i="12"/>
  <c r="L2375" i="12" s="1"/>
  <c r="K2344" i="12"/>
  <c r="L2344" i="12" s="1"/>
  <c r="K2312" i="12"/>
  <c r="L2312" i="12" s="1"/>
  <c r="K2279" i="12"/>
  <c r="L2279" i="12" s="1"/>
  <c r="K2374" i="12"/>
  <c r="L2374" i="12" s="1"/>
  <c r="K2343" i="12"/>
  <c r="L2343" i="12" s="1"/>
  <c r="K2311" i="12"/>
  <c r="L2311" i="12" s="1"/>
  <c r="K2278" i="12"/>
  <c r="L2278" i="12" s="1"/>
  <c r="K2370" i="12"/>
  <c r="L2370" i="12" s="1"/>
  <c r="K2337" i="12"/>
  <c r="L2337" i="12" s="1"/>
  <c r="K2306" i="12"/>
  <c r="L2306" i="12" s="1"/>
  <c r="K2274" i="12"/>
  <c r="L2274" i="12" s="1"/>
  <c r="K2363" i="12"/>
  <c r="L2363" i="12" s="1"/>
  <c r="K2332" i="12"/>
  <c r="L2332" i="12" s="1"/>
  <c r="K2300" i="12"/>
  <c r="L2300" i="12" s="1"/>
  <c r="K2267" i="12"/>
  <c r="L2267" i="12" s="1"/>
  <c r="M2267" i="12" s="1"/>
  <c r="J2267" i="12" s="1"/>
  <c r="K2362" i="12"/>
  <c r="L2362" i="12" s="1"/>
  <c r="K2331" i="12"/>
  <c r="L2331" i="12" s="1"/>
  <c r="K2299" i="12"/>
  <c r="L2299" i="12" s="1"/>
  <c r="K2361" i="12"/>
  <c r="L2361" i="12" s="1"/>
  <c r="K2330" i="12"/>
  <c r="L2330" i="12" s="1"/>
  <c r="K2298" i="12"/>
  <c r="L2298" i="12" s="1"/>
  <c r="K2360" i="12"/>
  <c r="L2360" i="12" s="1"/>
  <c r="K2359" i="12"/>
  <c r="L2359" i="12" s="1"/>
  <c r="K2327" i="12"/>
  <c r="L2327" i="12" s="1"/>
  <c r="K2295" i="12"/>
  <c r="L2295" i="12" s="1"/>
  <c r="K2326" i="12"/>
  <c r="L2326" i="12" s="1"/>
  <c r="K2296" i="12"/>
  <c r="L2296" i="12" s="1"/>
  <c r="J2631" i="12"/>
  <c r="N2631" i="12" s="1"/>
  <c r="M2851" i="12"/>
  <c r="J2388" i="12"/>
  <c r="N2388" i="12" s="1"/>
  <c r="L2524" i="12"/>
  <c r="L2529" i="12"/>
  <c r="L2445" i="12"/>
  <c r="L2438" i="12"/>
  <c r="M2778" i="12"/>
  <c r="M2997" i="12"/>
  <c r="N2996" i="12"/>
  <c r="M2559" i="12"/>
  <c r="P2559" i="12" s="1"/>
  <c r="N2558" i="12"/>
  <c r="M2705" i="12"/>
  <c r="P2705" i="12" s="1"/>
  <c r="M2924" i="12"/>
  <c r="P2924" i="12" s="1"/>
  <c r="N2923" i="12"/>
  <c r="M2632" i="12"/>
  <c r="P2632" i="12" s="1"/>
  <c r="N2704" i="12"/>
  <c r="N2777" i="12"/>
  <c r="L1155" i="12"/>
  <c r="J4" i="12"/>
  <c r="N4" i="12" s="1"/>
  <c r="L557" i="12"/>
  <c r="L1163" i="12"/>
  <c r="L40" i="12"/>
  <c r="L198" i="12"/>
  <c r="L946" i="12"/>
  <c r="L664" i="12"/>
  <c r="L1574" i="12"/>
  <c r="L1777" i="12"/>
  <c r="L1239" i="12"/>
  <c r="D1240" i="12"/>
  <c r="I1240" i="12" s="1"/>
  <c r="L111" i="12"/>
  <c r="L669" i="12"/>
  <c r="L36" i="12"/>
  <c r="L552" i="12"/>
  <c r="L39" i="12"/>
  <c r="L192" i="12"/>
  <c r="L317" i="12"/>
  <c r="L110" i="12"/>
  <c r="L1164" i="12"/>
  <c r="L756" i="12"/>
  <c r="L108" i="12"/>
  <c r="L561" i="12"/>
  <c r="L413" i="12"/>
  <c r="L38" i="12"/>
  <c r="L1570" i="12"/>
  <c r="M675" i="12"/>
  <c r="L670" i="12"/>
  <c r="L1159" i="12"/>
  <c r="L1395" i="12"/>
  <c r="L2439" i="12"/>
  <c r="L2131" i="12"/>
  <c r="L553" i="12"/>
  <c r="L562" i="12"/>
  <c r="L940" i="12"/>
  <c r="L1403" i="12"/>
  <c r="L1779" i="12"/>
  <c r="L314" i="12"/>
  <c r="L856" i="12"/>
  <c r="L945" i="12"/>
  <c r="L2522" i="12"/>
  <c r="L1394" i="12"/>
  <c r="L852" i="12"/>
  <c r="M1298" i="12"/>
  <c r="J1298" i="12" s="1"/>
  <c r="L1945" i="12"/>
  <c r="L2137" i="12"/>
  <c r="L751" i="12"/>
  <c r="L754" i="12"/>
  <c r="L2441" i="12"/>
  <c r="L35" i="12"/>
  <c r="L411" i="12"/>
  <c r="L197" i="12"/>
  <c r="L201" i="12"/>
  <c r="L316" i="12"/>
  <c r="L937" i="12"/>
  <c r="L1941" i="12"/>
  <c r="L850" i="12"/>
  <c r="L663" i="12"/>
  <c r="L752" i="12"/>
  <c r="L2442" i="12"/>
  <c r="L30" i="12"/>
  <c r="L750" i="12"/>
  <c r="L853" i="12"/>
  <c r="L31" i="12"/>
  <c r="L107" i="12"/>
  <c r="L422" i="12"/>
  <c r="M1636" i="12"/>
  <c r="J1636" i="12" s="1"/>
  <c r="L415" i="12"/>
  <c r="L851" i="12"/>
  <c r="L860" i="12"/>
  <c r="L33" i="12"/>
  <c r="L505" i="12"/>
  <c r="L753" i="12"/>
  <c r="L942" i="12"/>
  <c r="L2531" i="12"/>
  <c r="L1396" i="12"/>
  <c r="L1948" i="12"/>
  <c r="L2246" i="12"/>
  <c r="L2447" i="12"/>
  <c r="L315" i="12"/>
  <c r="L496" i="12"/>
  <c r="L555" i="12"/>
  <c r="I1239" i="12"/>
  <c r="L1939" i="12"/>
  <c r="L673" i="12"/>
  <c r="L421" i="12"/>
  <c r="L506" i="12"/>
  <c r="L859" i="12"/>
  <c r="L2437" i="12"/>
  <c r="L313" i="12"/>
  <c r="L757" i="12"/>
  <c r="L32" i="12"/>
  <c r="L116" i="12"/>
  <c r="L320" i="12"/>
  <c r="L114" i="12"/>
  <c r="L193" i="12"/>
  <c r="L195" i="12"/>
  <c r="L412" i="12"/>
  <c r="L504" i="12"/>
  <c r="L749" i="12"/>
  <c r="L857" i="12"/>
  <c r="L1397" i="12"/>
  <c r="L2133" i="12"/>
  <c r="L2244" i="12"/>
  <c r="L2526" i="12"/>
  <c r="L322" i="12"/>
  <c r="L34" i="12"/>
  <c r="L105" i="12"/>
  <c r="L551" i="12"/>
  <c r="L760" i="12"/>
  <c r="L37" i="12"/>
  <c r="L112" i="12"/>
  <c r="L199" i="12"/>
  <c r="L203" i="12"/>
  <c r="L323" i="12"/>
  <c r="L668" i="12"/>
  <c r="L758" i="12"/>
  <c r="L939" i="12"/>
  <c r="L1156" i="12"/>
  <c r="L416" i="12"/>
  <c r="L414" i="12"/>
  <c r="M436" i="12"/>
  <c r="L507" i="12"/>
  <c r="L202" i="12"/>
  <c r="L106" i="12"/>
  <c r="M5" i="12"/>
  <c r="J5" i="12" s="1"/>
  <c r="L194" i="12"/>
  <c r="L497" i="12"/>
  <c r="L502" i="12"/>
  <c r="L321" i="12"/>
  <c r="L109" i="12"/>
  <c r="L113" i="12"/>
  <c r="L115" i="12"/>
  <c r="M154" i="12"/>
  <c r="J154" i="12" s="1"/>
  <c r="L943" i="12"/>
  <c r="L503" i="12"/>
  <c r="L858" i="12"/>
  <c r="M600" i="12"/>
  <c r="J600" i="12" s="1"/>
  <c r="L1157" i="12"/>
  <c r="M79" i="12"/>
  <c r="L554" i="12"/>
  <c r="L755" i="12"/>
  <c r="L671" i="12"/>
  <c r="L855" i="12"/>
  <c r="L417" i="12"/>
  <c r="L560" i="12"/>
  <c r="L854" i="12"/>
  <c r="L1165" i="12"/>
  <c r="L1770" i="12"/>
  <c r="L1404" i="12"/>
  <c r="L1398" i="12"/>
  <c r="L1400" i="12"/>
  <c r="L1402" i="12"/>
  <c r="L1573" i="12"/>
  <c r="L2528" i="12"/>
  <c r="F1239" i="12"/>
  <c r="M2473" i="12"/>
  <c r="L1567" i="12"/>
  <c r="L1401" i="12"/>
  <c r="L2436" i="12"/>
  <c r="L2440" i="12"/>
  <c r="L861" i="12"/>
  <c r="L941" i="12"/>
  <c r="L1161" i="12"/>
  <c r="L1566" i="12"/>
  <c r="L2135" i="12"/>
  <c r="L2532" i="12"/>
  <c r="L1563" i="12"/>
  <c r="L1773" i="12"/>
  <c r="L2134" i="12"/>
  <c r="L1571" i="12"/>
  <c r="L2523" i="12"/>
  <c r="M1805" i="12"/>
  <c r="J1805" i="12" s="1"/>
  <c r="L2130" i="12"/>
  <c r="L2530" i="12"/>
  <c r="L1778" i="12"/>
  <c r="L1940" i="12"/>
  <c r="L1942" i="12"/>
  <c r="L2245" i="12"/>
  <c r="L2521" i="12"/>
  <c r="L2446" i="12"/>
  <c r="L1768" i="12"/>
  <c r="L2525" i="12"/>
  <c r="L499" i="12"/>
  <c r="L419" i="12"/>
  <c r="L318" i="12"/>
  <c r="L420" i="12"/>
  <c r="M253" i="12"/>
  <c r="J253" i="12" s="1"/>
  <c r="L324" i="12"/>
  <c r="L196" i="12"/>
  <c r="M350" i="12"/>
  <c r="J350" i="12" s="1"/>
  <c r="M525" i="12"/>
  <c r="J525" i="12" s="1"/>
  <c r="L418" i="12"/>
  <c r="L200" i="12"/>
  <c r="L666" i="12"/>
  <c r="L672" i="12"/>
  <c r="L498" i="12"/>
  <c r="L501" i="12"/>
  <c r="L665" i="12"/>
  <c r="L500" i="12"/>
  <c r="L558" i="12"/>
  <c r="L559" i="12"/>
  <c r="M788" i="12"/>
  <c r="J788" i="12" s="1"/>
  <c r="L662" i="12"/>
  <c r="L556" i="12"/>
  <c r="L759" i="12"/>
  <c r="L936" i="12"/>
  <c r="M875" i="12"/>
  <c r="L944" i="12"/>
  <c r="M1071" i="12"/>
  <c r="J1071" i="12" s="1"/>
  <c r="L1569" i="12"/>
  <c r="L1166" i="12"/>
  <c r="L935" i="12"/>
  <c r="L1158" i="12"/>
  <c r="L1162" i="12"/>
  <c r="L1405" i="12"/>
  <c r="L1160" i="12"/>
  <c r="L1572" i="12"/>
  <c r="M1467" i="12"/>
  <c r="J1467" i="12" s="1"/>
  <c r="L1564" i="12"/>
  <c r="L1937" i="12"/>
  <c r="L1568" i="12"/>
  <c r="L1565" i="12"/>
  <c r="L1771" i="12"/>
  <c r="L1943" i="12"/>
  <c r="L1775" i="12"/>
  <c r="L2141" i="12"/>
  <c r="L1774" i="12"/>
  <c r="L1769" i="12"/>
  <c r="L1947" i="12"/>
  <c r="L1944" i="12"/>
  <c r="L2443" i="12"/>
  <c r="L1938" i="12"/>
  <c r="L1946" i="12"/>
  <c r="M1974" i="12"/>
  <c r="J1974" i="12" s="1"/>
  <c r="L2138" i="12"/>
  <c r="L2140" i="12"/>
  <c r="L2136" i="12"/>
  <c r="L2139" i="12"/>
  <c r="M2389" i="12"/>
  <c r="J2389" i="12" s="1"/>
  <c r="L2444" i="12"/>
  <c r="L2527" i="12"/>
  <c r="BE13" i="9"/>
  <c r="BF13" i="9" s="1"/>
  <c r="BG13" i="9" s="1"/>
  <c r="BH13" i="9" s="1"/>
  <c r="BI13" i="9" s="1"/>
  <c r="BD13" i="9"/>
  <c r="BC13" i="9"/>
  <c r="BC12" i="9"/>
  <c r="BD12" i="9" s="1"/>
  <c r="BE12" i="9" s="1"/>
  <c r="BF12" i="9" s="1"/>
  <c r="BG12" i="9" s="1"/>
  <c r="BH12" i="9" s="1"/>
  <c r="BI12" i="9" s="1"/>
  <c r="A37" i="8"/>
  <c r="A35" i="8"/>
  <c r="A34" i="8"/>
  <c r="A31" i="8"/>
  <c r="A30" i="8"/>
  <c r="A29" i="8"/>
  <c r="A27" i="8"/>
  <c r="A22" i="8"/>
  <c r="A20" i="8"/>
  <c r="A18" i="8"/>
  <c r="A17" i="8"/>
  <c r="A16" i="8"/>
  <c r="A13" i="8"/>
  <c r="A12" i="8"/>
  <c r="A11" i="8"/>
  <c r="A8" i="8"/>
  <c r="A9" i="8"/>
  <c r="A7" i="8"/>
  <c r="A6" i="8"/>
  <c r="A4" i="8"/>
  <c r="A5" i="8"/>
  <c r="A3" i="8"/>
  <c r="J100" i="3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H100" i="3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F100" i="3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J2997" i="12" l="1"/>
  <c r="N2997" i="12" s="1"/>
  <c r="J2924" i="12"/>
  <c r="N2924" i="12" s="1"/>
  <c r="J875" i="12"/>
  <c r="N875" i="12" s="1"/>
  <c r="P875" i="12"/>
  <c r="M2147" i="12"/>
  <c r="J2147" i="12" s="1"/>
  <c r="N2147" i="12" s="1"/>
  <c r="M2474" i="12"/>
  <c r="J2474" i="12" s="1"/>
  <c r="N2474" i="12" s="1"/>
  <c r="J2473" i="12"/>
  <c r="N2473" i="12" s="1"/>
  <c r="M437" i="12"/>
  <c r="J437" i="12" s="1"/>
  <c r="N437" i="12" s="1"/>
  <c r="J436" i="12"/>
  <c r="N436" i="12" s="1"/>
  <c r="M2560" i="12"/>
  <c r="P2560" i="12" s="1"/>
  <c r="J2559" i="12"/>
  <c r="N2559" i="12" s="1"/>
  <c r="M2779" i="12"/>
  <c r="J2778" i="12"/>
  <c r="N2778" i="12" s="1"/>
  <c r="J2632" i="12"/>
  <c r="N2632" i="12" s="1"/>
  <c r="M2852" i="12"/>
  <c r="J2851" i="12"/>
  <c r="N2851" i="12" s="1"/>
  <c r="M2706" i="12"/>
  <c r="P2706" i="12" s="1"/>
  <c r="J2705" i="12"/>
  <c r="N2705" i="12" s="1"/>
  <c r="M1299" i="12"/>
  <c r="N1298" i="12"/>
  <c r="M1637" i="12"/>
  <c r="N1636" i="12"/>
  <c r="N1805" i="12"/>
  <c r="M2925" i="12"/>
  <c r="P2925" i="12" s="1"/>
  <c r="M2633" i="12"/>
  <c r="P2633" i="12" s="1"/>
  <c r="M2998" i="12"/>
  <c r="M155" i="12"/>
  <c r="N154" i="12"/>
  <c r="M80" i="12"/>
  <c r="J80" i="12" s="1"/>
  <c r="N80" i="12" s="1"/>
  <c r="J79" i="12"/>
  <c r="N79" i="12" s="1"/>
  <c r="M676" i="12"/>
  <c r="J676" i="12" s="1"/>
  <c r="N676" i="12" s="1"/>
  <c r="J675" i="12"/>
  <c r="N675" i="12" s="1"/>
  <c r="D1241" i="12"/>
  <c r="F1240" i="12"/>
  <c r="M6" i="12"/>
  <c r="N5" i="12"/>
  <c r="L1240" i="12"/>
  <c r="M1806" i="12"/>
  <c r="J1806" i="12" s="1"/>
  <c r="N600" i="12"/>
  <c r="M601" i="12"/>
  <c r="J601" i="12" s="1"/>
  <c r="N350" i="12"/>
  <c r="M351" i="12"/>
  <c r="J351" i="12" s="1"/>
  <c r="M789" i="12"/>
  <c r="J789" i="12" s="1"/>
  <c r="N788" i="12"/>
  <c r="M526" i="12"/>
  <c r="J526" i="12" s="1"/>
  <c r="N525" i="12"/>
  <c r="N253" i="12"/>
  <c r="M254" i="12"/>
  <c r="J254" i="12" s="1"/>
  <c r="M2390" i="12"/>
  <c r="J2390" i="12" s="1"/>
  <c r="N2389" i="12"/>
  <c r="Q2388" i="12" s="1"/>
  <c r="N1071" i="12"/>
  <c r="M1072" i="12"/>
  <c r="J1072" i="12" s="1"/>
  <c r="M1468" i="12"/>
  <c r="J1468" i="12" s="1"/>
  <c r="N1467" i="12"/>
  <c r="M2268" i="12"/>
  <c r="J2268" i="12" s="1"/>
  <c r="N2267" i="12"/>
  <c r="M1975" i="12"/>
  <c r="J1975" i="12" s="1"/>
  <c r="N1974" i="12"/>
  <c r="M876" i="12"/>
  <c r="M2148" i="12" l="1"/>
  <c r="J2148" i="12" s="1"/>
  <c r="N2148" i="12" s="1"/>
  <c r="Q2147" i="12" s="1"/>
  <c r="Q675" i="12"/>
  <c r="Q436" i="12"/>
  <c r="Q2473" i="12"/>
  <c r="Q79" i="12"/>
  <c r="Q2146" i="12"/>
  <c r="Q4" i="12"/>
  <c r="J2998" i="12"/>
  <c r="N2998" i="12" s="1"/>
  <c r="J2925" i="12"/>
  <c r="J876" i="12"/>
  <c r="N876" i="12" s="1"/>
  <c r="P876" i="12"/>
  <c r="J1299" i="12"/>
  <c r="N1299" i="12" s="1"/>
  <c r="J1637" i="12"/>
  <c r="N1637" i="12" s="1"/>
  <c r="M2475" i="12"/>
  <c r="J2475" i="12" s="1"/>
  <c r="N2475" i="12" s="1"/>
  <c r="J155" i="12"/>
  <c r="N155" i="12" s="1"/>
  <c r="Q154" i="12" s="1"/>
  <c r="M438" i="12"/>
  <c r="J438" i="12" s="1"/>
  <c r="N438" i="12" s="1"/>
  <c r="Q437" i="12" s="1"/>
  <c r="M2780" i="12"/>
  <c r="J2779" i="12"/>
  <c r="N2779" i="12" s="1"/>
  <c r="M2707" i="12"/>
  <c r="P2707" i="12" s="1"/>
  <c r="J2706" i="12"/>
  <c r="N2706" i="12" s="1"/>
  <c r="M2634" i="12"/>
  <c r="P2634" i="12" s="1"/>
  <c r="J2633" i="12"/>
  <c r="N2633" i="12" s="1"/>
  <c r="M2853" i="12"/>
  <c r="J2852" i="12"/>
  <c r="N2852" i="12" s="1"/>
  <c r="M2561" i="12"/>
  <c r="P2561" i="12" s="1"/>
  <c r="J2560" i="12"/>
  <c r="N2560" i="12" s="1"/>
  <c r="M1300" i="12"/>
  <c r="M1638" i="12"/>
  <c r="N1806" i="12"/>
  <c r="M2999" i="12"/>
  <c r="M2926" i="12"/>
  <c r="P2926" i="12" s="1"/>
  <c r="N2925" i="12"/>
  <c r="M156" i="12"/>
  <c r="M677" i="12"/>
  <c r="J677" i="12" s="1"/>
  <c r="N677" i="12" s="1"/>
  <c r="J6" i="12"/>
  <c r="N6" i="12" s="1"/>
  <c r="Q5" i="12" s="1"/>
  <c r="M81" i="12"/>
  <c r="M7" i="12"/>
  <c r="M1807" i="12"/>
  <c r="J1807" i="12" s="1"/>
  <c r="F1241" i="12"/>
  <c r="L1241" i="12"/>
  <c r="D1242" i="12"/>
  <c r="I1241" i="12"/>
  <c r="N601" i="12"/>
  <c r="M602" i="12"/>
  <c r="J602" i="12" s="1"/>
  <c r="N526" i="12"/>
  <c r="Q525" i="12" s="1"/>
  <c r="M527" i="12"/>
  <c r="J527" i="12" s="1"/>
  <c r="M790" i="12"/>
  <c r="J790" i="12" s="1"/>
  <c r="N789" i="12"/>
  <c r="Q788" i="12" s="1"/>
  <c r="N1975" i="12"/>
  <c r="Q1974" i="12" s="1"/>
  <c r="M1976" i="12"/>
  <c r="J1976" i="12" s="1"/>
  <c r="N2390" i="12"/>
  <c r="Q2389" i="12" s="1"/>
  <c r="M2391" i="12"/>
  <c r="J2391" i="12" s="1"/>
  <c r="M255" i="12"/>
  <c r="J255" i="12" s="1"/>
  <c r="N254" i="12"/>
  <c r="N1468" i="12"/>
  <c r="M1469" i="12"/>
  <c r="J1469" i="12" s="1"/>
  <c r="M877" i="12"/>
  <c r="M2269" i="12"/>
  <c r="J2269" i="12" s="1"/>
  <c r="N2268" i="12"/>
  <c r="N351" i="12"/>
  <c r="M352" i="12"/>
  <c r="J352" i="12" s="1"/>
  <c r="N1072" i="12"/>
  <c r="M1073" i="12"/>
  <c r="J1073" i="12" s="1"/>
  <c r="M2149" i="12" l="1"/>
  <c r="M2150" i="12" s="1"/>
  <c r="J81" i="12"/>
  <c r="N81" i="12" s="1"/>
  <c r="Q80" i="12" s="1"/>
  <c r="Q1805" i="12"/>
  <c r="Q1298" i="12"/>
  <c r="Q676" i="12"/>
  <c r="Q2267" i="12"/>
  <c r="Q600" i="12"/>
  <c r="Q875" i="12"/>
  <c r="Q1467" i="12"/>
  <c r="Q2474" i="12"/>
  <c r="Q350" i="12"/>
  <c r="Q1636" i="12"/>
  <c r="Q253" i="12"/>
  <c r="J2634" i="12"/>
  <c r="N2634" i="12" s="1"/>
  <c r="J2926" i="12"/>
  <c r="N2926" i="12" s="1"/>
  <c r="J2999" i="12"/>
  <c r="N2999" i="12" s="1"/>
  <c r="J2149" i="12"/>
  <c r="N2149" i="12" s="1"/>
  <c r="Q2148" i="12" s="1"/>
  <c r="Q1071" i="12"/>
  <c r="J877" i="12"/>
  <c r="N877" i="12" s="1"/>
  <c r="P877" i="12"/>
  <c r="J1638" i="12"/>
  <c r="N1638" i="12" s="1"/>
  <c r="Q1637" i="12" s="1"/>
  <c r="J1300" i="12"/>
  <c r="N1300" i="12" s="1"/>
  <c r="M2476" i="12"/>
  <c r="J2476" i="12" s="1"/>
  <c r="N2476" i="12" s="1"/>
  <c r="J156" i="12"/>
  <c r="N156" i="12" s="1"/>
  <c r="Q155" i="12" s="1"/>
  <c r="M439" i="12"/>
  <c r="J439" i="12" s="1"/>
  <c r="N439" i="12" s="1"/>
  <c r="Q438" i="12" s="1"/>
  <c r="M2635" i="12"/>
  <c r="P2635" i="12" s="1"/>
  <c r="M2562" i="12"/>
  <c r="P2562" i="12" s="1"/>
  <c r="J2561" i="12"/>
  <c r="N2561" i="12" s="1"/>
  <c r="M2854" i="12"/>
  <c r="J2853" i="12"/>
  <c r="N2853" i="12" s="1"/>
  <c r="M2708" i="12"/>
  <c r="P2708" i="12" s="1"/>
  <c r="J2707" i="12"/>
  <c r="N2707" i="12" s="1"/>
  <c r="M2781" i="12"/>
  <c r="J2780" i="12"/>
  <c r="N2780" i="12" s="1"/>
  <c r="M1301" i="12"/>
  <c r="M1639" i="12"/>
  <c r="M1808" i="12"/>
  <c r="N1807" i="12"/>
  <c r="Q1806" i="12" s="1"/>
  <c r="M157" i="12"/>
  <c r="M2927" i="12"/>
  <c r="P2927" i="12" s="1"/>
  <c r="M678" i="12"/>
  <c r="J678" i="12" s="1"/>
  <c r="N678" i="12" s="1"/>
  <c r="M3000" i="12"/>
  <c r="M82" i="12"/>
  <c r="M8" i="12"/>
  <c r="J7" i="12"/>
  <c r="N7" i="12" s="1"/>
  <c r="D1243" i="12"/>
  <c r="F1242" i="12"/>
  <c r="I1242" i="12"/>
  <c r="L1242" i="12"/>
  <c r="M603" i="12"/>
  <c r="J603" i="12" s="1"/>
  <c r="N602" i="12"/>
  <c r="Q601" i="12" s="1"/>
  <c r="N2391" i="12"/>
  <c r="Q2390" i="12" s="1"/>
  <c r="M2392" i="12"/>
  <c r="J2392" i="12" s="1"/>
  <c r="M353" i="12"/>
  <c r="J353" i="12" s="1"/>
  <c r="N352" i="12"/>
  <c r="M1977" i="12"/>
  <c r="J1977" i="12" s="1"/>
  <c r="N1976" i="12"/>
  <c r="M1470" i="12"/>
  <c r="J1470" i="12" s="1"/>
  <c r="N1469" i="12"/>
  <c r="M528" i="12"/>
  <c r="J528" i="12" s="1"/>
  <c r="N527" i="12"/>
  <c r="M2270" i="12"/>
  <c r="J2270" i="12" s="1"/>
  <c r="N2269" i="12"/>
  <c r="M878" i="12"/>
  <c r="N790" i="12"/>
  <c r="Q789" i="12" s="1"/>
  <c r="M791" i="12"/>
  <c r="J791" i="12" s="1"/>
  <c r="N1073" i="12"/>
  <c r="M1074" i="12"/>
  <c r="J1074" i="12" s="1"/>
  <c r="M256" i="12"/>
  <c r="J256" i="12" s="1"/>
  <c r="N255" i="12"/>
  <c r="J82" i="12" l="1"/>
  <c r="N82" i="12" s="1"/>
  <c r="J8" i="12"/>
  <c r="N8" i="12" s="1"/>
  <c r="Q876" i="12"/>
  <c r="Q2268" i="12"/>
  <c r="Q526" i="12"/>
  <c r="Q677" i="12"/>
  <c r="Q351" i="12"/>
  <c r="Q254" i="12"/>
  <c r="Q1468" i="12"/>
  <c r="Q2475" i="12"/>
  <c r="Q1072" i="12"/>
  <c r="Q1975" i="12"/>
  <c r="Q1299" i="12"/>
  <c r="J2635" i="12"/>
  <c r="N2635" i="12" s="1"/>
  <c r="J2150" i="12"/>
  <c r="N2150" i="12" s="1"/>
  <c r="J2927" i="12"/>
  <c r="N2927" i="12" s="1"/>
  <c r="J3000" i="12"/>
  <c r="N3000" i="12" s="1"/>
  <c r="J878" i="12"/>
  <c r="N878" i="12" s="1"/>
  <c r="P878" i="12"/>
  <c r="J1808" i="12"/>
  <c r="N1808" i="12" s="1"/>
  <c r="J1639" i="12"/>
  <c r="N1639" i="12" s="1"/>
  <c r="Q1638" i="12" s="1"/>
  <c r="J1301" i="12"/>
  <c r="N1301" i="12" s="1"/>
  <c r="Q1300" i="12" s="1"/>
  <c r="M2477" i="12"/>
  <c r="J2477" i="12" s="1"/>
  <c r="N2477" i="12" s="1"/>
  <c r="Q2476" i="12" s="1"/>
  <c r="M158" i="12"/>
  <c r="J157" i="12"/>
  <c r="N157" i="12" s="1"/>
  <c r="M440" i="12"/>
  <c r="J440" i="12" s="1"/>
  <c r="N440" i="12" s="1"/>
  <c r="M1809" i="12"/>
  <c r="M2636" i="12"/>
  <c r="P2636" i="12" s="1"/>
  <c r="M2782" i="12"/>
  <c r="J2781" i="12"/>
  <c r="N2781" i="12" s="1"/>
  <c r="M2709" i="12"/>
  <c r="P2709" i="12" s="1"/>
  <c r="J2708" i="12"/>
  <c r="N2708" i="12" s="1"/>
  <c r="M2855" i="12"/>
  <c r="J2854" i="12"/>
  <c r="N2854" i="12" s="1"/>
  <c r="M2563" i="12"/>
  <c r="P2563" i="12" s="1"/>
  <c r="J2562" i="12"/>
  <c r="N2562" i="12" s="1"/>
  <c r="M1302" i="12"/>
  <c r="M2151" i="12"/>
  <c r="M1640" i="12"/>
  <c r="M679" i="12"/>
  <c r="J679" i="12" s="1"/>
  <c r="N679" i="12" s="1"/>
  <c r="Q678" i="12" s="1"/>
  <c r="M9" i="12"/>
  <c r="M3001" i="12"/>
  <c r="M2928" i="12"/>
  <c r="P2928" i="12" s="1"/>
  <c r="M83" i="12"/>
  <c r="D1244" i="12"/>
  <c r="F1243" i="12"/>
  <c r="I1243" i="12"/>
  <c r="L1243" i="12"/>
  <c r="N603" i="12"/>
  <c r="Q602" i="12" s="1"/>
  <c r="M604" i="12"/>
  <c r="J604" i="12" s="1"/>
  <c r="M1471" i="12"/>
  <c r="J1471" i="12" s="1"/>
  <c r="N1470" i="12"/>
  <c r="Q1469" i="12" s="1"/>
  <c r="M879" i="12"/>
  <c r="N2270" i="12"/>
  <c r="Q2269" i="12" s="1"/>
  <c r="M2271" i="12"/>
  <c r="J2271" i="12" s="1"/>
  <c r="N1977" i="12"/>
  <c r="M1978" i="12"/>
  <c r="J1978" i="12" s="1"/>
  <c r="M529" i="12"/>
  <c r="J529" i="12" s="1"/>
  <c r="N528" i="12"/>
  <c r="Q527" i="12" s="1"/>
  <c r="N2392" i="12"/>
  <c r="Q2391" i="12" s="1"/>
  <c r="M2393" i="12"/>
  <c r="M257" i="12"/>
  <c r="J257" i="12" s="1"/>
  <c r="N256" i="12"/>
  <c r="N1074" i="12"/>
  <c r="M1075" i="12"/>
  <c r="J1075" i="12" s="1"/>
  <c r="M354" i="12"/>
  <c r="J354" i="12" s="1"/>
  <c r="N353" i="12"/>
  <c r="Q352" i="12" s="1"/>
  <c r="N791" i="12"/>
  <c r="M792" i="12"/>
  <c r="J792" i="12" s="1"/>
  <c r="J158" i="12" l="1"/>
  <c r="N158" i="12" s="1"/>
  <c r="J83" i="12"/>
  <c r="N83" i="12" s="1"/>
  <c r="J9" i="12"/>
  <c r="N9" i="12" s="1"/>
  <c r="Q439" i="12"/>
  <c r="Q1073" i="12"/>
  <c r="Q877" i="12"/>
  <c r="Q1976" i="12"/>
  <c r="Q1807" i="12"/>
  <c r="Q255" i="12"/>
  <c r="Q790" i="12"/>
  <c r="J3001" i="12"/>
  <c r="N3001" i="12" s="1"/>
  <c r="J2636" i="12"/>
  <c r="N2636" i="12" s="1"/>
  <c r="J2393" i="12"/>
  <c r="N2393" i="12" s="1"/>
  <c r="Q2392" i="12" s="1"/>
  <c r="J2928" i="12"/>
  <c r="N2928" i="12" s="1"/>
  <c r="J879" i="12"/>
  <c r="N879" i="12" s="1"/>
  <c r="Q878" i="12" s="1"/>
  <c r="P879" i="12"/>
  <c r="J1302" i="12"/>
  <c r="N1302" i="12" s="1"/>
  <c r="Q1301" i="12" s="1"/>
  <c r="J1640" i="12"/>
  <c r="N1640" i="12" s="1"/>
  <c r="J1809" i="12"/>
  <c r="N1809" i="12" s="1"/>
  <c r="J2151" i="12"/>
  <c r="N2151" i="12" s="1"/>
  <c r="M2478" i="12"/>
  <c r="M159" i="12"/>
  <c r="M441" i="12"/>
  <c r="J441" i="12" s="1"/>
  <c r="N441" i="12" s="1"/>
  <c r="Q440" i="12" s="1"/>
  <c r="M1810" i="12"/>
  <c r="M2637" i="12"/>
  <c r="P2637" i="12" s="1"/>
  <c r="M2783" i="12"/>
  <c r="J2782" i="12"/>
  <c r="N2782" i="12" s="1"/>
  <c r="M2564" i="12"/>
  <c r="P2564" i="12" s="1"/>
  <c r="J2563" i="12"/>
  <c r="N2563" i="12" s="1"/>
  <c r="M2710" i="12"/>
  <c r="P2710" i="12" s="1"/>
  <c r="J2709" i="12"/>
  <c r="N2709" i="12" s="1"/>
  <c r="M2856" i="12"/>
  <c r="J2855" i="12"/>
  <c r="N2855" i="12" s="1"/>
  <c r="M2152" i="12"/>
  <c r="M1303" i="12"/>
  <c r="M1641" i="12"/>
  <c r="M680" i="12"/>
  <c r="J680" i="12" s="1"/>
  <c r="N680" i="12" s="1"/>
  <c r="M10" i="12"/>
  <c r="M2929" i="12"/>
  <c r="P2929" i="12" s="1"/>
  <c r="M3002" i="12"/>
  <c r="M84" i="12"/>
  <c r="L1244" i="12"/>
  <c r="F1244" i="12"/>
  <c r="D1245" i="12"/>
  <c r="I1244" i="12"/>
  <c r="M605" i="12"/>
  <c r="J605" i="12" s="1"/>
  <c r="N604" i="12"/>
  <c r="M2394" i="12"/>
  <c r="M2272" i="12"/>
  <c r="J2272" i="12" s="1"/>
  <c r="N2271" i="12"/>
  <c r="Q2270" i="12" s="1"/>
  <c r="M355" i="12"/>
  <c r="J355" i="12" s="1"/>
  <c r="N354" i="12"/>
  <c r="M880" i="12"/>
  <c r="M1076" i="12"/>
  <c r="J1076" i="12" s="1"/>
  <c r="N1075" i="12"/>
  <c r="Q1074" i="12" s="1"/>
  <c r="N1471" i="12"/>
  <c r="M1472" i="12"/>
  <c r="J1472" i="12" s="1"/>
  <c r="N529" i="12"/>
  <c r="M530" i="12"/>
  <c r="J530" i="12" s="1"/>
  <c r="N257" i="12"/>
  <c r="M258" i="12"/>
  <c r="J258" i="12" s="1"/>
  <c r="N1978" i="12"/>
  <c r="Q1977" i="12" s="1"/>
  <c r="M1979" i="12"/>
  <c r="J1979" i="12" s="1"/>
  <c r="M793" i="12"/>
  <c r="J793" i="12" s="1"/>
  <c r="N792" i="12"/>
  <c r="Q791" i="12" s="1"/>
  <c r="J84" i="12" l="1"/>
  <c r="N84" i="12" s="1"/>
  <c r="J10" i="12"/>
  <c r="N10" i="12" s="1"/>
  <c r="J159" i="12"/>
  <c r="N159" i="12" s="1"/>
  <c r="Q528" i="12"/>
  <c r="Q256" i="12"/>
  <c r="Q353" i="12"/>
  <c r="Q1808" i="12"/>
  <c r="Q1470" i="12"/>
  <c r="Q679" i="12"/>
  <c r="Q603" i="12"/>
  <c r="Q1639" i="12"/>
  <c r="J2929" i="12"/>
  <c r="N2929" i="12" s="1"/>
  <c r="J2394" i="12"/>
  <c r="N2394" i="12" s="1"/>
  <c r="J2478" i="12"/>
  <c r="N2478" i="12" s="1"/>
  <c r="Q2477" i="12" s="1"/>
  <c r="J3002" i="12"/>
  <c r="N3002" i="12" s="1"/>
  <c r="J2637" i="12"/>
  <c r="N2637" i="12" s="1"/>
  <c r="J880" i="12"/>
  <c r="N880" i="12" s="1"/>
  <c r="Q879" i="12" s="1"/>
  <c r="P880" i="12"/>
  <c r="J1641" i="12"/>
  <c r="N1641" i="12" s="1"/>
  <c r="Q1640" i="12" s="1"/>
  <c r="J1810" i="12"/>
  <c r="N1810" i="12" s="1"/>
  <c r="J1303" i="12"/>
  <c r="N1303" i="12" s="1"/>
  <c r="Q1302" i="12" s="1"/>
  <c r="J2152" i="12"/>
  <c r="N2152" i="12" s="1"/>
  <c r="M160" i="12"/>
  <c r="M2479" i="12"/>
  <c r="M442" i="12"/>
  <c r="J442" i="12" s="1"/>
  <c r="N442" i="12" s="1"/>
  <c r="Q441" i="12" s="1"/>
  <c r="M2638" i="12"/>
  <c r="P2638" i="12" s="1"/>
  <c r="M1811" i="12"/>
  <c r="M2153" i="12"/>
  <c r="J2856" i="12"/>
  <c r="N2856" i="12" s="1"/>
  <c r="M2857" i="12"/>
  <c r="M2711" i="12"/>
  <c r="P2711" i="12" s="1"/>
  <c r="J2710" i="12"/>
  <c r="N2710" i="12" s="1"/>
  <c r="M2565" i="12"/>
  <c r="P2565" i="12" s="1"/>
  <c r="J2564" i="12"/>
  <c r="N2564" i="12" s="1"/>
  <c r="M2784" i="12"/>
  <c r="J2783" i="12"/>
  <c r="N2783" i="12" s="1"/>
  <c r="M1304" i="12"/>
  <c r="M1642" i="12"/>
  <c r="M681" i="12"/>
  <c r="J681" i="12" s="1"/>
  <c r="N681" i="12" s="1"/>
  <c r="M11" i="12"/>
  <c r="M2930" i="12"/>
  <c r="P2930" i="12" s="1"/>
  <c r="M3003" i="12"/>
  <c r="M85" i="12"/>
  <c r="L1245" i="12"/>
  <c r="F1245" i="12"/>
  <c r="I1245" i="12"/>
  <c r="D1246" i="12"/>
  <c r="F1246" i="12" s="1"/>
  <c r="M606" i="12"/>
  <c r="J606" i="12" s="1"/>
  <c r="N605" i="12"/>
  <c r="N1472" i="12"/>
  <c r="Q1471" i="12" s="1"/>
  <c r="M1473" i="12"/>
  <c r="J1473" i="12" s="1"/>
  <c r="M794" i="12"/>
  <c r="J794" i="12" s="1"/>
  <c r="N793" i="12"/>
  <c r="M1980" i="12"/>
  <c r="J1980" i="12" s="1"/>
  <c r="N1979" i="12"/>
  <c r="Q1978" i="12" s="1"/>
  <c r="M1077" i="12"/>
  <c r="J1077" i="12" s="1"/>
  <c r="N1076" i="12"/>
  <c r="Q1075" i="12" s="1"/>
  <c r="M356" i="12"/>
  <c r="J356" i="12" s="1"/>
  <c r="N355" i="12"/>
  <c r="M259" i="12"/>
  <c r="J259" i="12" s="1"/>
  <c r="N258" i="12"/>
  <c r="N2272" i="12"/>
  <c r="M2273" i="12"/>
  <c r="J2273" i="12" s="1"/>
  <c r="M881" i="12"/>
  <c r="M2395" i="12"/>
  <c r="N530" i="12"/>
  <c r="M531" i="12"/>
  <c r="J531" i="12" s="1"/>
  <c r="J85" i="12" l="1"/>
  <c r="N85" i="12" s="1"/>
  <c r="J11" i="12"/>
  <c r="N11" i="12" s="1"/>
  <c r="J160" i="12"/>
  <c r="N160" i="12" s="1"/>
  <c r="Q680" i="12"/>
  <c r="Q1809" i="12"/>
  <c r="Q354" i="12"/>
  <c r="Q792" i="12"/>
  <c r="Q257" i="12"/>
  <c r="Q604" i="12"/>
  <c r="Q2271" i="12"/>
  <c r="Q529" i="12"/>
  <c r="J2395" i="12"/>
  <c r="N2395" i="12" s="1"/>
  <c r="J2930" i="12"/>
  <c r="N2930" i="12" s="1"/>
  <c r="J3003" i="12"/>
  <c r="N3003" i="12" s="1"/>
  <c r="J2638" i="12"/>
  <c r="N2638" i="12" s="1"/>
  <c r="J2479" i="12"/>
  <c r="N2479" i="12" s="1"/>
  <c r="J881" i="12"/>
  <c r="N881" i="12" s="1"/>
  <c r="P881" i="12"/>
  <c r="J1642" i="12"/>
  <c r="N1642" i="12" s="1"/>
  <c r="J1304" i="12"/>
  <c r="N1304" i="12" s="1"/>
  <c r="J1811" i="12"/>
  <c r="N1811" i="12" s="1"/>
  <c r="J2153" i="12"/>
  <c r="N2153" i="12" s="1"/>
  <c r="M161" i="12"/>
  <c r="M2480" i="12"/>
  <c r="M443" i="12"/>
  <c r="J443" i="12" s="1"/>
  <c r="N443" i="12" s="1"/>
  <c r="Q442" i="12" s="1"/>
  <c r="M2639" i="12"/>
  <c r="P2639" i="12" s="1"/>
  <c r="M1812" i="12"/>
  <c r="M2154" i="12"/>
  <c r="M1305" i="12"/>
  <c r="M2785" i="12"/>
  <c r="J2784" i="12"/>
  <c r="N2784" i="12" s="1"/>
  <c r="J2565" i="12"/>
  <c r="N2565" i="12" s="1"/>
  <c r="M2566" i="12"/>
  <c r="P2566" i="12" s="1"/>
  <c r="M2712" i="12"/>
  <c r="P2712" i="12" s="1"/>
  <c r="J2711" i="12"/>
  <c r="N2711" i="12" s="1"/>
  <c r="M2858" i="12"/>
  <c r="J2857" i="12"/>
  <c r="N2857" i="12" s="1"/>
  <c r="M1643" i="12"/>
  <c r="M682" i="12"/>
  <c r="J682" i="12" s="1"/>
  <c r="N682" i="12" s="1"/>
  <c r="M86" i="12"/>
  <c r="M12" i="12"/>
  <c r="M3004" i="12"/>
  <c r="M2931" i="12"/>
  <c r="P2931" i="12" s="1"/>
  <c r="I1246" i="12"/>
  <c r="L1246" i="12"/>
  <c r="D1247" i="12"/>
  <c r="I1247" i="12" s="1"/>
  <c r="M607" i="12"/>
  <c r="J607" i="12" s="1"/>
  <c r="N606" i="12"/>
  <c r="Q605" i="12" s="1"/>
  <c r="M882" i="12"/>
  <c r="M1078" i="12"/>
  <c r="J1078" i="12" s="1"/>
  <c r="N1077" i="12"/>
  <c r="Q1076" i="12" s="1"/>
  <c r="M2396" i="12"/>
  <c r="M260" i="12"/>
  <c r="J260" i="12" s="1"/>
  <c r="N259" i="12"/>
  <c r="Q258" i="12" s="1"/>
  <c r="M357" i="12"/>
  <c r="J357" i="12" s="1"/>
  <c r="N356" i="12"/>
  <c r="Q355" i="12" s="1"/>
  <c r="N1473" i="12"/>
  <c r="M1474" i="12"/>
  <c r="J1474" i="12" s="1"/>
  <c r="M1981" i="12"/>
  <c r="J1981" i="12" s="1"/>
  <c r="N1980" i="12"/>
  <c r="Q1979" i="12" s="1"/>
  <c r="M795" i="12"/>
  <c r="J795" i="12" s="1"/>
  <c r="N794" i="12"/>
  <c r="Q793" i="12" s="1"/>
  <c r="M2274" i="12"/>
  <c r="J2274" i="12" s="1"/>
  <c r="N2273" i="12"/>
  <c r="M532" i="12"/>
  <c r="J532" i="12" s="1"/>
  <c r="N531" i="12"/>
  <c r="Q530" i="12" s="1"/>
  <c r="J12" i="12" l="1"/>
  <c r="N12" i="12" s="1"/>
  <c r="J86" i="12"/>
  <c r="N86" i="12" s="1"/>
  <c r="J161" i="12"/>
  <c r="N161" i="12" s="1"/>
  <c r="Q1810" i="12"/>
  <c r="Q1641" i="12"/>
  <c r="Q1472" i="12"/>
  <c r="Q681" i="12"/>
  <c r="Q880" i="12"/>
  <c r="Q1303" i="12"/>
  <c r="Q2272" i="12"/>
  <c r="J3004" i="12"/>
  <c r="N3004" i="12" s="1"/>
  <c r="J2639" i="12"/>
  <c r="N2639" i="12" s="1"/>
  <c r="J2480" i="12"/>
  <c r="N2480" i="12" s="1"/>
  <c r="J2396" i="12"/>
  <c r="N2396" i="12" s="1"/>
  <c r="J2931" i="12"/>
  <c r="N2931" i="12" s="1"/>
  <c r="J882" i="12"/>
  <c r="N882" i="12" s="1"/>
  <c r="P882" i="12"/>
  <c r="J1643" i="12"/>
  <c r="N1643" i="12" s="1"/>
  <c r="Q1642" i="12" s="1"/>
  <c r="J1305" i="12"/>
  <c r="N1305" i="12" s="1"/>
  <c r="J1812" i="12"/>
  <c r="N1812" i="12" s="1"/>
  <c r="J2154" i="12"/>
  <c r="N2154" i="12" s="1"/>
  <c r="M2640" i="12"/>
  <c r="P2640" i="12" s="1"/>
  <c r="M2481" i="12"/>
  <c r="M162" i="12"/>
  <c r="M444" i="12"/>
  <c r="J444" i="12" s="1"/>
  <c r="N444" i="12" s="1"/>
  <c r="Q443" i="12" s="1"/>
  <c r="M1813" i="12"/>
  <c r="M1306" i="12"/>
  <c r="M2155" i="12"/>
  <c r="M2859" i="12"/>
  <c r="J2858" i="12"/>
  <c r="N2858" i="12" s="1"/>
  <c r="M2713" i="12"/>
  <c r="P2713" i="12" s="1"/>
  <c r="J2712" i="12"/>
  <c r="N2712" i="12" s="1"/>
  <c r="J2566" i="12"/>
  <c r="N2566" i="12" s="1"/>
  <c r="M2567" i="12"/>
  <c r="P2567" i="12" s="1"/>
  <c r="M2786" i="12"/>
  <c r="J2785" i="12"/>
  <c r="N2785" i="12" s="1"/>
  <c r="M1644" i="12"/>
  <c r="M87" i="12"/>
  <c r="M683" i="12"/>
  <c r="J683" i="12" s="1"/>
  <c r="N683" i="12" s="1"/>
  <c r="M13" i="12"/>
  <c r="M2932" i="12"/>
  <c r="P2932" i="12" s="1"/>
  <c r="M3005" i="12"/>
  <c r="D1248" i="12"/>
  <c r="F1247" i="12"/>
  <c r="L1247" i="12"/>
  <c r="N607" i="12"/>
  <c r="M608" i="12"/>
  <c r="J608" i="12" s="1"/>
  <c r="M796" i="12"/>
  <c r="J796" i="12" s="1"/>
  <c r="N795" i="12"/>
  <c r="M261" i="12"/>
  <c r="J261" i="12" s="1"/>
  <c r="N260" i="12"/>
  <c r="Q259" i="12" s="1"/>
  <c r="M1982" i="12"/>
  <c r="J1982" i="12" s="1"/>
  <c r="N1981" i="12"/>
  <c r="M2397" i="12"/>
  <c r="N1078" i="12"/>
  <c r="Q1077" i="12" s="1"/>
  <c r="M1079" i="12"/>
  <c r="J1079" i="12" s="1"/>
  <c r="M358" i="12"/>
  <c r="J358" i="12" s="1"/>
  <c r="N357" i="12"/>
  <c r="Q356" i="12" s="1"/>
  <c r="M883" i="12"/>
  <c r="M533" i="12"/>
  <c r="J533" i="12" s="1"/>
  <c r="N532" i="12"/>
  <c r="Q531" i="12" s="1"/>
  <c r="M2275" i="12"/>
  <c r="J2275" i="12" s="1"/>
  <c r="N2274" i="12"/>
  <c r="Q2273" i="12" s="1"/>
  <c r="M1475" i="12"/>
  <c r="J1475" i="12" s="1"/>
  <c r="N1474" i="12"/>
  <c r="Q1473" i="12" s="1"/>
  <c r="J13" i="12" l="1"/>
  <c r="N13" i="12" s="1"/>
  <c r="J162" i="12"/>
  <c r="N162" i="12" s="1"/>
  <c r="J87" i="12"/>
  <c r="N87" i="12" s="1"/>
  <c r="Q1304" i="12"/>
  <c r="Q1980" i="12"/>
  <c r="Q794" i="12"/>
  <c r="Q1811" i="12"/>
  <c r="Q881" i="12"/>
  <c r="Q606" i="12"/>
  <c r="Q682" i="12"/>
  <c r="J2932" i="12"/>
  <c r="N2932" i="12" s="1"/>
  <c r="J2397" i="12"/>
  <c r="N2397" i="12" s="1"/>
  <c r="J2481" i="12"/>
  <c r="N2481" i="12" s="1"/>
  <c r="J2640" i="12"/>
  <c r="N2640" i="12" s="1"/>
  <c r="J3005" i="12"/>
  <c r="N3005" i="12" s="1"/>
  <c r="J883" i="12"/>
  <c r="N883" i="12" s="1"/>
  <c r="Q882" i="12" s="1"/>
  <c r="P883" i="12"/>
  <c r="J1306" i="12"/>
  <c r="N1306" i="12" s="1"/>
  <c r="Q1305" i="12" s="1"/>
  <c r="J1813" i="12"/>
  <c r="N1813" i="12" s="1"/>
  <c r="J1644" i="12"/>
  <c r="N1644" i="12" s="1"/>
  <c r="J2155" i="12"/>
  <c r="N2155" i="12" s="1"/>
  <c r="M163" i="12"/>
  <c r="M2641" i="12"/>
  <c r="P2641" i="12" s="1"/>
  <c r="M2482" i="12"/>
  <c r="M445" i="12"/>
  <c r="J445" i="12" s="1"/>
  <c r="N445" i="12" s="1"/>
  <c r="Q444" i="12" s="1"/>
  <c r="M1307" i="12"/>
  <c r="M1814" i="12"/>
  <c r="M2156" i="12"/>
  <c r="M1645" i="12"/>
  <c r="J2567" i="12"/>
  <c r="N2567" i="12" s="1"/>
  <c r="M2568" i="12"/>
  <c r="P2568" i="12" s="1"/>
  <c r="M2860" i="12"/>
  <c r="J2859" i="12"/>
  <c r="N2859" i="12" s="1"/>
  <c r="M2787" i="12"/>
  <c r="J2786" i="12"/>
  <c r="N2786" i="12" s="1"/>
  <c r="M2714" i="12"/>
  <c r="P2714" i="12" s="1"/>
  <c r="J2713" i="12"/>
  <c r="N2713" i="12" s="1"/>
  <c r="M88" i="12"/>
  <c r="M684" i="12"/>
  <c r="J684" i="12" s="1"/>
  <c r="N684" i="12" s="1"/>
  <c r="M14" i="12"/>
  <c r="M3006" i="12"/>
  <c r="P3006" i="12" s="1"/>
  <c r="M2933" i="12"/>
  <c r="P2933" i="12" s="1"/>
  <c r="F1248" i="12"/>
  <c r="I1248" i="12"/>
  <c r="L1248" i="12"/>
  <c r="D1249" i="12"/>
  <c r="L1249" i="12" s="1"/>
  <c r="M609" i="12"/>
  <c r="J609" i="12" s="1"/>
  <c r="N608" i="12"/>
  <c r="M2398" i="12"/>
  <c r="M1080" i="12"/>
  <c r="J1080" i="12" s="1"/>
  <c r="N1079" i="12"/>
  <c r="M797" i="12"/>
  <c r="J797" i="12" s="1"/>
  <c r="N796" i="12"/>
  <c r="M1476" i="12"/>
  <c r="J1476" i="12" s="1"/>
  <c r="N1475" i="12"/>
  <c r="Q1474" i="12" s="1"/>
  <c r="M534" i="12"/>
  <c r="J534" i="12" s="1"/>
  <c r="N533" i="12"/>
  <c r="M884" i="12"/>
  <c r="M2276" i="12"/>
  <c r="J2276" i="12" s="1"/>
  <c r="N2275" i="12"/>
  <c r="Q2274" i="12" s="1"/>
  <c r="N358" i="12"/>
  <c r="M359" i="12"/>
  <c r="J359" i="12" s="1"/>
  <c r="M1983" i="12"/>
  <c r="J1983" i="12" s="1"/>
  <c r="N1982" i="12"/>
  <c r="Q1981" i="12" s="1"/>
  <c r="N261" i="12"/>
  <c r="Q260" i="12" s="1"/>
  <c r="M262" i="12"/>
  <c r="J262" i="12" s="1"/>
  <c r="J14" i="12" l="1"/>
  <c r="N14" i="12" s="1"/>
  <c r="J88" i="12"/>
  <c r="N88" i="12" s="1"/>
  <c r="J163" i="12"/>
  <c r="N163" i="12" s="1"/>
  <c r="Q683" i="12"/>
  <c r="Q795" i="12"/>
  <c r="Q607" i="12"/>
  <c r="Q1643" i="12"/>
  <c r="Q1812" i="12"/>
  <c r="Q532" i="12"/>
  <c r="Q1078" i="12"/>
  <c r="Q357" i="12"/>
  <c r="J2398" i="12"/>
  <c r="N2398" i="12" s="1"/>
  <c r="J2933" i="12"/>
  <c r="N2933" i="12" s="1"/>
  <c r="J3006" i="12"/>
  <c r="N3006" i="12" s="1"/>
  <c r="J2482" i="12"/>
  <c r="N2482" i="12" s="1"/>
  <c r="J2641" i="12"/>
  <c r="N2641" i="12" s="1"/>
  <c r="J884" i="12"/>
  <c r="N884" i="12" s="1"/>
  <c r="Q883" i="12" s="1"/>
  <c r="P884" i="12"/>
  <c r="J1645" i="12"/>
  <c r="N1645" i="12" s="1"/>
  <c r="Q1644" i="12" s="1"/>
  <c r="J1814" i="12"/>
  <c r="N1814" i="12" s="1"/>
  <c r="J1307" i="12"/>
  <c r="N1307" i="12" s="1"/>
  <c r="Q1306" i="12" s="1"/>
  <c r="J2156" i="12"/>
  <c r="N2156" i="12" s="1"/>
  <c r="M164" i="12"/>
  <c r="M2642" i="12"/>
  <c r="P2642" i="12" s="1"/>
  <c r="M446" i="12"/>
  <c r="J446" i="12" s="1"/>
  <c r="N446" i="12" s="1"/>
  <c r="Q445" i="12" s="1"/>
  <c r="M2483" i="12"/>
  <c r="M1308" i="12"/>
  <c r="M2157" i="12"/>
  <c r="M1815" i="12"/>
  <c r="M1646" i="12"/>
  <c r="M2788" i="12"/>
  <c r="J2787" i="12"/>
  <c r="N2787" i="12" s="1"/>
  <c r="M2715" i="12"/>
  <c r="P2715" i="12" s="1"/>
  <c r="J2714" i="12"/>
  <c r="N2714" i="12" s="1"/>
  <c r="J2860" i="12"/>
  <c r="N2860" i="12" s="1"/>
  <c r="M2861" i="12"/>
  <c r="J2568" i="12"/>
  <c r="N2568" i="12" s="1"/>
  <c r="M2569" i="12"/>
  <c r="P2569" i="12" s="1"/>
  <c r="M89" i="12"/>
  <c r="M685" i="12"/>
  <c r="J685" i="12" s="1"/>
  <c r="N685" i="12" s="1"/>
  <c r="M15" i="12"/>
  <c r="M2934" i="12"/>
  <c r="P2934" i="12" s="1"/>
  <c r="M3007" i="12"/>
  <c r="P3007" i="12" s="1"/>
  <c r="F1249" i="12"/>
  <c r="I1249" i="12"/>
  <c r="D1250" i="12"/>
  <c r="F1250" i="12" s="1"/>
  <c r="N609" i="12"/>
  <c r="Q608" i="12" s="1"/>
  <c r="M610" i="12"/>
  <c r="J610" i="12" s="1"/>
  <c r="M263" i="12"/>
  <c r="J263" i="12" s="1"/>
  <c r="N262" i="12"/>
  <c r="M1081" i="12"/>
  <c r="J1081" i="12" s="1"/>
  <c r="N1080" i="12"/>
  <c r="N797" i="12"/>
  <c r="Q796" i="12" s="1"/>
  <c r="M798" i="12"/>
  <c r="J798" i="12" s="1"/>
  <c r="N534" i="12"/>
  <c r="Q533" i="12" s="1"/>
  <c r="M535" i="12"/>
  <c r="J535" i="12" s="1"/>
  <c r="N1476" i="12"/>
  <c r="M1477" i="12"/>
  <c r="J1477" i="12" s="1"/>
  <c r="M885" i="12"/>
  <c r="N1983" i="12"/>
  <c r="M1984" i="12"/>
  <c r="J1984" i="12" s="1"/>
  <c r="M360" i="12"/>
  <c r="J360" i="12" s="1"/>
  <c r="N359" i="12"/>
  <c r="Q358" i="12" s="1"/>
  <c r="M2277" i="12"/>
  <c r="J2277" i="12" s="1"/>
  <c r="N2276" i="12"/>
  <c r="Q2275" i="12" s="1"/>
  <c r="M2399" i="12"/>
  <c r="J15" i="12" l="1"/>
  <c r="N15" i="12" s="1"/>
  <c r="J89" i="12"/>
  <c r="N89" i="12" s="1"/>
  <c r="J164" i="12"/>
  <c r="N164" i="12" s="1"/>
  <c r="Q1813" i="12"/>
  <c r="Q1475" i="12"/>
  <c r="Q1982" i="12"/>
  <c r="Q1079" i="12"/>
  <c r="Q261" i="12"/>
  <c r="Q684" i="12"/>
  <c r="J2483" i="12"/>
  <c r="N2483" i="12" s="1"/>
  <c r="M2716" i="12"/>
  <c r="P2716" i="12" s="1"/>
  <c r="M2862" i="12"/>
  <c r="P2862" i="12" s="1"/>
  <c r="M2789" i="12"/>
  <c r="P2789" i="12" s="1"/>
  <c r="M2570" i="12"/>
  <c r="P2570" i="12" s="1"/>
  <c r="J885" i="12"/>
  <c r="N885" i="12" s="1"/>
  <c r="P885" i="12"/>
  <c r="J1646" i="12"/>
  <c r="N1646" i="12" s="1"/>
  <c r="Q1645" i="12" s="1"/>
  <c r="J1815" i="12"/>
  <c r="N1815" i="12" s="1"/>
  <c r="J1308" i="12"/>
  <c r="N1308" i="12" s="1"/>
  <c r="Q1307" i="12" s="1"/>
  <c r="J2157" i="12"/>
  <c r="N2157" i="12" s="1"/>
  <c r="J3007" i="12"/>
  <c r="N3007" i="12" s="1"/>
  <c r="M3008" i="12"/>
  <c r="P3008" i="12" s="1"/>
  <c r="J2399" i="12"/>
  <c r="N2399" i="12" s="1"/>
  <c r="M2400" i="12"/>
  <c r="J2934" i="12"/>
  <c r="N2934" i="12" s="1"/>
  <c r="M2935" i="12"/>
  <c r="P2935" i="12" s="1"/>
  <c r="J2642" i="12"/>
  <c r="N2642" i="12" s="1"/>
  <c r="M2643" i="12"/>
  <c r="P2643" i="12" s="1"/>
  <c r="M165" i="12"/>
  <c r="M447" i="12"/>
  <c r="J447" i="12" s="1"/>
  <c r="N447" i="12" s="1"/>
  <c r="M2484" i="12"/>
  <c r="M1309" i="12"/>
  <c r="M1816" i="12"/>
  <c r="M2158" i="12"/>
  <c r="M1647" i="12"/>
  <c r="J2569" i="12"/>
  <c r="N2569" i="12" s="1"/>
  <c r="J2861" i="12"/>
  <c r="N2861" i="12" s="1"/>
  <c r="J2715" i="12"/>
  <c r="N2715" i="12" s="1"/>
  <c r="J2788" i="12"/>
  <c r="N2788" i="12" s="1"/>
  <c r="M90" i="12"/>
  <c r="M686" i="12"/>
  <c r="J686" i="12" s="1"/>
  <c r="N686" i="12" s="1"/>
  <c r="M16" i="12"/>
  <c r="I1250" i="12"/>
  <c r="L1250" i="12"/>
  <c r="D1251" i="12"/>
  <c r="I1251" i="12" s="1"/>
  <c r="N610" i="12"/>
  <c r="M611" i="12"/>
  <c r="J611" i="12" s="1"/>
  <c r="M536" i="12"/>
  <c r="J536" i="12" s="1"/>
  <c r="N535" i="12"/>
  <c r="Q534" i="12" s="1"/>
  <c r="N798" i="12"/>
  <c r="Q797" i="12" s="1"/>
  <c r="M799" i="12"/>
  <c r="J799" i="12" s="1"/>
  <c r="M1082" i="12"/>
  <c r="J1082" i="12" s="1"/>
  <c r="N1081" i="12"/>
  <c r="Q1080" i="12" s="1"/>
  <c r="M2278" i="12"/>
  <c r="J2278" i="12" s="1"/>
  <c r="N2277" i="12"/>
  <c r="M1985" i="12"/>
  <c r="J1985" i="12" s="1"/>
  <c r="N1984" i="12"/>
  <c r="Q1983" i="12" s="1"/>
  <c r="M886" i="12"/>
  <c r="M361" i="12"/>
  <c r="J361" i="12" s="1"/>
  <c r="N360" i="12"/>
  <c r="Q359" i="12" s="1"/>
  <c r="M264" i="12"/>
  <c r="J264" i="12" s="1"/>
  <c r="N263" i="12"/>
  <c r="N1477" i="12"/>
  <c r="Q1476" i="12" s="1"/>
  <c r="M1478" i="12"/>
  <c r="J1478" i="12" s="1"/>
  <c r="J165" i="12" l="1"/>
  <c r="N165" i="12" s="1"/>
  <c r="J16" i="12"/>
  <c r="N16" i="12" s="1"/>
  <c r="J90" i="12"/>
  <c r="N90" i="12" s="1"/>
  <c r="Q884" i="12"/>
  <c r="Q2276" i="12"/>
  <c r="Q685" i="12"/>
  <c r="Q446" i="12"/>
  <c r="Q609" i="12"/>
  <c r="Q262" i="12"/>
  <c r="Q1814" i="12"/>
  <c r="M2571" i="12"/>
  <c r="P2571" i="12" s="1"/>
  <c r="M3009" i="12"/>
  <c r="P3009" i="12" s="1"/>
  <c r="M2790" i="12"/>
  <c r="P2790" i="12" s="1"/>
  <c r="M2644" i="12"/>
  <c r="M2863" i="12"/>
  <c r="P2863" i="12" s="1"/>
  <c r="M2936" i="12"/>
  <c r="P2936" i="12" s="1"/>
  <c r="M2717" i="12"/>
  <c r="P2717" i="12" s="1"/>
  <c r="J886" i="12"/>
  <c r="N886" i="12" s="1"/>
  <c r="Q885" i="12" s="1"/>
  <c r="J1647" i="12"/>
  <c r="N1647" i="12" s="1"/>
  <c r="J1816" i="12"/>
  <c r="N1816" i="12" s="1"/>
  <c r="J1309" i="12"/>
  <c r="N1309" i="12" s="1"/>
  <c r="J2158" i="12"/>
  <c r="N2158" i="12" s="1"/>
  <c r="M448" i="12"/>
  <c r="J448" i="12" s="1"/>
  <c r="N448" i="12" s="1"/>
  <c r="J2484" i="12"/>
  <c r="N2484" i="12" s="1"/>
  <c r="M2485" i="12"/>
  <c r="J2643" i="12"/>
  <c r="N2643" i="12" s="1"/>
  <c r="M166" i="12"/>
  <c r="M1817" i="12"/>
  <c r="M2159" i="12"/>
  <c r="M1310" i="12"/>
  <c r="M1648" i="12"/>
  <c r="M91" i="12"/>
  <c r="M17" i="12"/>
  <c r="M687" i="12"/>
  <c r="J687" i="12" s="1"/>
  <c r="N687" i="12" s="1"/>
  <c r="J3008" i="12"/>
  <c r="J2935" i="12"/>
  <c r="L1251" i="12"/>
  <c r="D1252" i="12"/>
  <c r="F1251" i="12"/>
  <c r="M612" i="12"/>
  <c r="J612" i="12" s="1"/>
  <c r="N611" i="12"/>
  <c r="M887" i="12"/>
  <c r="M1083" i="12"/>
  <c r="J1083" i="12" s="1"/>
  <c r="N1082" i="12"/>
  <c r="Q1081" i="12" s="1"/>
  <c r="J2400" i="12"/>
  <c r="N1478" i="12"/>
  <c r="Q1477" i="12" s="1"/>
  <c r="M1479" i="12"/>
  <c r="J1479" i="12" s="1"/>
  <c r="M362" i="12"/>
  <c r="J362" i="12" s="1"/>
  <c r="N361" i="12"/>
  <c r="Q360" i="12" s="1"/>
  <c r="N799" i="12"/>
  <c r="M800" i="12"/>
  <c r="J800" i="12" s="1"/>
  <c r="N536" i="12"/>
  <c r="Q535" i="12" s="1"/>
  <c r="M537" i="12"/>
  <c r="J537" i="12" s="1"/>
  <c r="M265" i="12"/>
  <c r="N264" i="12"/>
  <c r="M1986" i="12"/>
  <c r="J1986" i="12" s="1"/>
  <c r="N1985" i="12"/>
  <c r="Q1984" i="12" s="1"/>
  <c r="M2279" i="12"/>
  <c r="J2279" i="12" s="1"/>
  <c r="N2278" i="12"/>
  <c r="J166" i="12" l="1"/>
  <c r="N166" i="12" s="1"/>
  <c r="J17" i="12"/>
  <c r="N17" i="12" s="1"/>
  <c r="J91" i="12"/>
  <c r="N91" i="12" s="1"/>
  <c r="J265" i="12"/>
  <c r="N265" i="12" s="1"/>
  <c r="Q264" i="12" s="1"/>
  <c r="J2644" i="12"/>
  <c r="N2644" i="12" s="1"/>
  <c r="P2644" i="12"/>
  <c r="Q798" i="12"/>
  <c r="Q2277" i="12"/>
  <c r="Q686" i="12"/>
  <c r="Q447" i="12"/>
  <c r="Q1815" i="12"/>
  <c r="Q610" i="12"/>
  <c r="Q1646" i="12"/>
  <c r="Q1308" i="12"/>
  <c r="Q263" i="12"/>
  <c r="M2645" i="12"/>
  <c r="M2718" i="12"/>
  <c r="P2718" i="12" s="1"/>
  <c r="M2791" i="12"/>
  <c r="P2791" i="12" s="1"/>
  <c r="M2486" i="12"/>
  <c r="M2937" i="12"/>
  <c r="P2937" i="12" s="1"/>
  <c r="M3010" i="12"/>
  <c r="P3010" i="12" s="1"/>
  <c r="M2864" i="12"/>
  <c r="P2864" i="12" s="1"/>
  <c r="M2572" i="12"/>
  <c r="P2572" i="12" s="1"/>
  <c r="J2485" i="12"/>
  <c r="N2485" i="12" s="1"/>
  <c r="J887" i="12"/>
  <c r="N887" i="12" s="1"/>
  <c r="Q886" i="12" s="1"/>
  <c r="J1310" i="12"/>
  <c r="N1310" i="12" s="1"/>
  <c r="Q1309" i="12" s="1"/>
  <c r="J1817" i="12"/>
  <c r="N1817" i="12" s="1"/>
  <c r="J1648" i="12"/>
  <c r="N1648" i="12" s="1"/>
  <c r="M449" i="12"/>
  <c r="J449" i="12" s="1"/>
  <c r="N449" i="12" s="1"/>
  <c r="J2159" i="12"/>
  <c r="N2159" i="12" s="1"/>
  <c r="M167" i="12"/>
  <c r="M1818" i="12"/>
  <c r="M2160" i="12"/>
  <c r="M1311" i="12"/>
  <c r="M1649" i="12"/>
  <c r="M92" i="12"/>
  <c r="J2862" i="12"/>
  <c r="N2862" i="12" s="1"/>
  <c r="J2716" i="12"/>
  <c r="N2716" i="12" s="1"/>
  <c r="J2570" i="12"/>
  <c r="N2570" i="12" s="1"/>
  <c r="J2789" i="12"/>
  <c r="N2789" i="12" s="1"/>
  <c r="M18" i="12"/>
  <c r="M688" i="12"/>
  <c r="J688" i="12" s="1"/>
  <c r="N688" i="12" s="1"/>
  <c r="J2936" i="12"/>
  <c r="N2935" i="12"/>
  <c r="J3009" i="12"/>
  <c r="N3008" i="12"/>
  <c r="I1252" i="12"/>
  <c r="L1252" i="12"/>
  <c r="D1253" i="12"/>
  <c r="I1253" i="12" s="1"/>
  <c r="F1252" i="12"/>
  <c r="N612" i="12"/>
  <c r="Q611" i="12" s="1"/>
  <c r="M613" i="12"/>
  <c r="J613" i="12" s="1"/>
  <c r="N1083" i="12"/>
  <c r="Q1082" i="12" s="1"/>
  <c r="M1084" i="12"/>
  <c r="J1084" i="12" s="1"/>
  <c r="M1480" i="12"/>
  <c r="J1480" i="12" s="1"/>
  <c r="N1479" i="12"/>
  <c r="Q1478" i="12" s="1"/>
  <c r="N800" i="12"/>
  <c r="M801" i="12"/>
  <c r="J801" i="12" s="1"/>
  <c r="M2401" i="12"/>
  <c r="N2400" i="12"/>
  <c r="M888" i="12"/>
  <c r="M266" i="12"/>
  <c r="N537" i="12"/>
  <c r="M538" i="12"/>
  <c r="J538" i="12" s="1"/>
  <c r="N2279" i="12"/>
  <c r="Q2278" i="12" s="1"/>
  <c r="M2280" i="12"/>
  <c r="J2280" i="12" s="1"/>
  <c r="M1987" i="12"/>
  <c r="J1987" i="12" s="1"/>
  <c r="N1986" i="12"/>
  <c r="Q1985" i="12" s="1"/>
  <c r="M363" i="12"/>
  <c r="J363" i="12" s="1"/>
  <c r="N362" i="12"/>
  <c r="Q361" i="12" s="1"/>
  <c r="J92" i="12" l="1"/>
  <c r="N92" i="12" s="1"/>
  <c r="J2486" i="12"/>
  <c r="N2486" i="12" s="1"/>
  <c r="J18" i="12"/>
  <c r="N18" i="12" s="1"/>
  <c r="J2645" i="12"/>
  <c r="N2645" i="12" s="1"/>
  <c r="P2645" i="12"/>
  <c r="J167" i="12"/>
  <c r="N167" i="12" s="1"/>
  <c r="J266" i="12"/>
  <c r="N266" i="12" s="1"/>
  <c r="Q448" i="12"/>
  <c r="Q536" i="12"/>
  <c r="Q687" i="12"/>
  <c r="Q1816" i="12"/>
  <c r="Q1647" i="12"/>
  <c r="Q799" i="12"/>
  <c r="M2573" i="12"/>
  <c r="P2573" i="12" s="1"/>
  <c r="M2487" i="12"/>
  <c r="M2865" i="12"/>
  <c r="P2865" i="12" s="1"/>
  <c r="M2792" i="12"/>
  <c r="P2792" i="12" s="1"/>
  <c r="J2401" i="12"/>
  <c r="N2401" i="12" s="1"/>
  <c r="M3011" i="12"/>
  <c r="P3011" i="12" s="1"/>
  <c r="M2719" i="12"/>
  <c r="P2719" i="12" s="1"/>
  <c r="M2938" i="12"/>
  <c r="P2938" i="12" s="1"/>
  <c r="M2646" i="12"/>
  <c r="M450" i="12"/>
  <c r="J450" i="12" s="1"/>
  <c r="N450" i="12" s="1"/>
  <c r="J888" i="12"/>
  <c r="N888" i="12" s="1"/>
  <c r="J1649" i="12"/>
  <c r="N1649" i="12" s="1"/>
  <c r="Q1648" i="12" s="1"/>
  <c r="J1311" i="12"/>
  <c r="N1311" i="12" s="1"/>
  <c r="Q1310" i="12" s="1"/>
  <c r="J1818" i="12"/>
  <c r="N1818" i="12" s="1"/>
  <c r="M168" i="12"/>
  <c r="J2160" i="12"/>
  <c r="N2160" i="12" s="1"/>
  <c r="M1819" i="12"/>
  <c r="M1312" i="12"/>
  <c r="M2161" i="12"/>
  <c r="M1650" i="12"/>
  <c r="M93" i="12"/>
  <c r="M19" i="12"/>
  <c r="J2790" i="12"/>
  <c r="N2790" i="12" s="1"/>
  <c r="J2571" i="12"/>
  <c r="N2571" i="12" s="1"/>
  <c r="J2717" i="12"/>
  <c r="N2717" i="12" s="1"/>
  <c r="J2863" i="12"/>
  <c r="N2863" i="12" s="1"/>
  <c r="M689" i="12"/>
  <c r="J689" i="12" s="1"/>
  <c r="N689" i="12" s="1"/>
  <c r="Q688" i="12" s="1"/>
  <c r="J3010" i="12"/>
  <c r="N3009" i="12"/>
  <c r="J2937" i="12"/>
  <c r="N2936" i="12"/>
  <c r="F1253" i="12"/>
  <c r="L1253" i="12"/>
  <c r="D1254" i="12"/>
  <c r="D1255" i="12" s="1"/>
  <c r="M614" i="12"/>
  <c r="J614" i="12" s="1"/>
  <c r="N613" i="12"/>
  <c r="Q612" i="12" s="1"/>
  <c r="N801" i="12"/>
  <c r="Q800" i="12" s="1"/>
  <c r="M802" i="12"/>
  <c r="M267" i="12"/>
  <c r="N363" i="12"/>
  <c r="Q362" i="12" s="1"/>
  <c r="M364" i="12"/>
  <c r="J364" i="12" s="1"/>
  <c r="N1480" i="12"/>
  <c r="M1481" i="12"/>
  <c r="J1481" i="12" s="1"/>
  <c r="M2402" i="12"/>
  <c r="N1084" i="12"/>
  <c r="Q1083" i="12" s="1"/>
  <c r="M1085" i="12"/>
  <c r="J1085" i="12" s="1"/>
  <c r="M1988" i="12"/>
  <c r="J1988" i="12" s="1"/>
  <c r="N1987" i="12"/>
  <c r="N2280" i="12"/>
  <c r="Q2279" i="12" s="1"/>
  <c r="M2281" i="12"/>
  <c r="J2281" i="12" s="1"/>
  <c r="M889" i="12"/>
  <c r="M539" i="12"/>
  <c r="N538" i="12"/>
  <c r="Q537" i="12" s="1"/>
  <c r="J19" i="12" l="1"/>
  <c r="N19" i="12" s="1"/>
  <c r="J93" i="12"/>
  <c r="N93" i="12" s="1"/>
  <c r="J2487" i="12"/>
  <c r="N2487" i="12" s="1"/>
  <c r="J2646" i="12"/>
  <c r="N2646" i="12" s="1"/>
  <c r="P2646" i="12"/>
  <c r="J267" i="12"/>
  <c r="N267" i="12" s="1"/>
  <c r="J539" i="12"/>
  <c r="N539" i="12" s="1"/>
  <c r="Q538" i="12" s="1"/>
  <c r="J802" i="12"/>
  <c r="N802" i="12" s="1"/>
  <c r="Q801" i="12" s="1"/>
  <c r="J168" i="12"/>
  <c r="N168" i="12" s="1"/>
  <c r="M169" i="12"/>
  <c r="M170" i="12" s="1"/>
  <c r="Q1817" i="12"/>
  <c r="Q1986" i="12"/>
  <c r="Q1479" i="12"/>
  <c r="Q449" i="12"/>
  <c r="M2939" i="12"/>
  <c r="P2939" i="12" s="1"/>
  <c r="M2793" i="12"/>
  <c r="P2793" i="12" s="1"/>
  <c r="M2720" i="12"/>
  <c r="P2720" i="12" s="1"/>
  <c r="M2866" i="12"/>
  <c r="P2866" i="12" s="1"/>
  <c r="M3012" i="12"/>
  <c r="P3012" i="12" s="1"/>
  <c r="M2488" i="12"/>
  <c r="J2402" i="12"/>
  <c r="N2402" i="12" s="1"/>
  <c r="M2647" i="12"/>
  <c r="M2574" i="12"/>
  <c r="P2574" i="12" s="1"/>
  <c r="M451" i="12"/>
  <c r="J451" i="12" s="1"/>
  <c r="N451" i="12" s="1"/>
  <c r="J889" i="12"/>
  <c r="N889" i="12" s="1"/>
  <c r="J1819" i="12"/>
  <c r="N1819" i="12" s="1"/>
  <c r="J1650" i="12"/>
  <c r="N1650" i="12" s="1"/>
  <c r="Q1649" i="12" s="1"/>
  <c r="J1312" i="12"/>
  <c r="N1312" i="12" s="1"/>
  <c r="Q1311" i="12" s="1"/>
  <c r="J2161" i="12"/>
  <c r="N2161" i="12" s="1"/>
  <c r="M1820" i="12"/>
  <c r="M1313" i="12"/>
  <c r="M2162" i="12"/>
  <c r="M1651" i="12"/>
  <c r="M94" i="12"/>
  <c r="M20" i="12"/>
  <c r="J2864" i="12"/>
  <c r="N2864" i="12" s="1"/>
  <c r="J2718" i="12"/>
  <c r="N2718" i="12" s="1"/>
  <c r="J2572" i="12"/>
  <c r="N2572" i="12" s="1"/>
  <c r="J2791" i="12"/>
  <c r="N2791" i="12" s="1"/>
  <c r="M690" i="12"/>
  <c r="J690" i="12" s="1"/>
  <c r="N690" i="12" s="1"/>
  <c r="J2938" i="12"/>
  <c r="N2937" i="12"/>
  <c r="J3011" i="12"/>
  <c r="N3010" i="12"/>
  <c r="F1254" i="12"/>
  <c r="L1254" i="12"/>
  <c r="I1254" i="12"/>
  <c r="N614" i="12"/>
  <c r="Q613" i="12" s="1"/>
  <c r="M615" i="12"/>
  <c r="J615" i="12" s="1"/>
  <c r="M268" i="12"/>
  <c r="M803" i="12"/>
  <c r="N364" i="12"/>
  <c r="Q363" i="12" s="1"/>
  <c r="M365" i="12"/>
  <c r="J365" i="12" s="1"/>
  <c r="L1255" i="12"/>
  <c r="I1255" i="12"/>
  <c r="F1255" i="12"/>
  <c r="D1256" i="12"/>
  <c r="M1086" i="12"/>
  <c r="J1086" i="12" s="1"/>
  <c r="N1085" i="12"/>
  <c r="Q1084" i="12" s="1"/>
  <c r="M2403" i="12"/>
  <c r="M1482" i="12"/>
  <c r="J1482" i="12" s="1"/>
  <c r="N1481" i="12"/>
  <c r="M540" i="12"/>
  <c r="M2282" i="12"/>
  <c r="J2282" i="12" s="1"/>
  <c r="N2281" i="12"/>
  <c r="M1989" i="12"/>
  <c r="J1989" i="12" s="1"/>
  <c r="N1988" i="12"/>
  <c r="M890" i="12"/>
  <c r="J540" i="12" l="1"/>
  <c r="N540" i="12" s="1"/>
  <c r="J803" i="12"/>
  <c r="N803" i="12" s="1"/>
  <c r="J2488" i="12"/>
  <c r="N2488" i="12" s="1"/>
  <c r="J2647" i="12"/>
  <c r="N2647" i="12" s="1"/>
  <c r="P2647" i="12"/>
  <c r="J170" i="12"/>
  <c r="N170" i="12" s="1"/>
  <c r="J268" i="12"/>
  <c r="N268" i="12" s="1"/>
  <c r="J20" i="12"/>
  <c r="N20" i="12" s="1"/>
  <c r="J94" i="12"/>
  <c r="N94" i="12" s="1"/>
  <c r="J169" i="12"/>
  <c r="N169" i="12" s="1"/>
  <c r="Q1480" i="12"/>
  <c r="Q2280" i="12"/>
  <c r="Q689" i="12"/>
  <c r="Q450" i="12"/>
  <c r="Q1818" i="12"/>
  <c r="Q1987" i="12"/>
  <c r="M2648" i="12"/>
  <c r="P2648" i="12" s="1"/>
  <c r="M2867" i="12"/>
  <c r="P2867" i="12" s="1"/>
  <c r="M2721" i="12"/>
  <c r="P2721" i="12" s="1"/>
  <c r="M2489" i="12"/>
  <c r="M2794" i="12"/>
  <c r="P2794" i="12" s="1"/>
  <c r="J2403" i="12"/>
  <c r="N2403" i="12" s="1"/>
  <c r="M2575" i="12"/>
  <c r="P2575" i="12" s="1"/>
  <c r="M3013" i="12"/>
  <c r="P3013" i="12" s="1"/>
  <c r="M2940" i="12"/>
  <c r="P2940" i="12" s="1"/>
  <c r="M452" i="12"/>
  <c r="J452" i="12" s="1"/>
  <c r="N452" i="12" s="1"/>
  <c r="J890" i="12"/>
  <c r="N890" i="12" s="1"/>
  <c r="J1820" i="12"/>
  <c r="N1820" i="12" s="1"/>
  <c r="J1651" i="12"/>
  <c r="N1651" i="12" s="1"/>
  <c r="Q1650" i="12" s="1"/>
  <c r="J1313" i="12"/>
  <c r="N1313" i="12" s="1"/>
  <c r="Q1312" i="12" s="1"/>
  <c r="J2162" i="12"/>
  <c r="N2162" i="12" s="1"/>
  <c r="M1821" i="12"/>
  <c r="M1314" i="12"/>
  <c r="M2163" i="12"/>
  <c r="M1652" i="12"/>
  <c r="M95" i="12"/>
  <c r="M21" i="12"/>
  <c r="J2573" i="12"/>
  <c r="N2573" i="12" s="1"/>
  <c r="J2719" i="12"/>
  <c r="N2719" i="12" s="1"/>
  <c r="J2865" i="12"/>
  <c r="N2865" i="12" s="1"/>
  <c r="J2792" i="12"/>
  <c r="N2792" i="12" s="1"/>
  <c r="M691" i="12"/>
  <c r="J691" i="12" s="1"/>
  <c r="N691" i="12" s="1"/>
  <c r="Q690" i="12" s="1"/>
  <c r="J3012" i="12"/>
  <c r="N3011" i="12"/>
  <c r="J2939" i="12"/>
  <c r="N2938" i="12"/>
  <c r="N615" i="12"/>
  <c r="Q614" i="12" s="1"/>
  <c r="M616" i="12"/>
  <c r="J616" i="12" s="1"/>
  <c r="M1483" i="12"/>
  <c r="J1483" i="12" s="1"/>
  <c r="N1482" i="12"/>
  <c r="M366" i="12"/>
  <c r="J366" i="12" s="1"/>
  <c r="N365" i="12"/>
  <c r="Q364" i="12" s="1"/>
  <c r="M2404" i="12"/>
  <c r="M804" i="12"/>
  <c r="D1257" i="12"/>
  <c r="L1256" i="12"/>
  <c r="I1256" i="12"/>
  <c r="F1256" i="12"/>
  <c r="N2282" i="12"/>
  <c r="Q2281" i="12" s="1"/>
  <c r="M2283" i="12"/>
  <c r="J2283" i="12" s="1"/>
  <c r="N1086" i="12"/>
  <c r="M1087" i="12"/>
  <c r="J1087" i="12" s="1"/>
  <c r="N1989" i="12"/>
  <c r="M1990" i="12"/>
  <c r="J1990" i="12" s="1"/>
  <c r="M541" i="12"/>
  <c r="M171" i="12"/>
  <c r="M891" i="12"/>
  <c r="M269" i="12"/>
  <c r="J804" i="12" l="1"/>
  <c r="N804" i="12" s="1"/>
  <c r="J21" i="12"/>
  <c r="N21" i="12" s="1"/>
  <c r="J95" i="12"/>
  <c r="N95" i="12" s="1"/>
  <c r="J2489" i="12"/>
  <c r="N2489" i="12" s="1"/>
  <c r="J269" i="12"/>
  <c r="J171" i="12"/>
  <c r="N171" i="12" s="1"/>
  <c r="J541" i="12"/>
  <c r="N541" i="12" s="1"/>
  <c r="Q451" i="12"/>
  <c r="Q1988" i="12"/>
  <c r="Q1481" i="12"/>
  <c r="Q1085" i="12"/>
  <c r="Q1819" i="12"/>
  <c r="M2941" i="12"/>
  <c r="P2941" i="12" s="1"/>
  <c r="M2795" i="12"/>
  <c r="P2795" i="12" s="1"/>
  <c r="M2649" i="12"/>
  <c r="P2649" i="12" s="1"/>
  <c r="M3014" i="12"/>
  <c r="P3014" i="12" s="1"/>
  <c r="M2490" i="12"/>
  <c r="M2576" i="12"/>
  <c r="P2576" i="12" s="1"/>
  <c r="M2722" i="12"/>
  <c r="P2722" i="12" s="1"/>
  <c r="M453" i="12"/>
  <c r="J453" i="12" s="1"/>
  <c r="N453" i="12" s="1"/>
  <c r="Q452" i="12" s="1"/>
  <c r="J2404" i="12"/>
  <c r="N2404" i="12" s="1"/>
  <c r="J2648" i="12"/>
  <c r="N2648" i="12" s="1"/>
  <c r="M2868" i="12"/>
  <c r="P2868" i="12" s="1"/>
  <c r="J891" i="12"/>
  <c r="N891" i="12" s="1"/>
  <c r="J1652" i="12"/>
  <c r="N1652" i="12" s="1"/>
  <c r="J1821" i="12"/>
  <c r="N1821" i="12" s="1"/>
  <c r="J1314" i="12"/>
  <c r="N1314" i="12" s="1"/>
  <c r="Q1313" i="12" s="1"/>
  <c r="M1822" i="12"/>
  <c r="J2163" i="12"/>
  <c r="N2163" i="12" s="1"/>
  <c r="M1653" i="12"/>
  <c r="M1315" i="12"/>
  <c r="M96" i="12"/>
  <c r="M2164" i="12"/>
  <c r="M22" i="12"/>
  <c r="J2793" i="12"/>
  <c r="N2793" i="12" s="1"/>
  <c r="J2866" i="12"/>
  <c r="N2866" i="12" s="1"/>
  <c r="J2720" i="12"/>
  <c r="N2720" i="12" s="1"/>
  <c r="J2574" i="12"/>
  <c r="N2574" i="12" s="1"/>
  <c r="M692" i="12"/>
  <c r="J692" i="12" s="1"/>
  <c r="N692" i="12" s="1"/>
  <c r="Q691" i="12" s="1"/>
  <c r="J2940" i="12"/>
  <c r="N2939" i="12"/>
  <c r="J3013" i="12"/>
  <c r="N3012" i="12"/>
  <c r="M617" i="12"/>
  <c r="J617" i="12" s="1"/>
  <c r="N616" i="12"/>
  <c r="Q615" i="12" s="1"/>
  <c r="M2284" i="12"/>
  <c r="J2284" i="12" s="1"/>
  <c r="N2283" i="12"/>
  <c r="N269" i="12"/>
  <c r="M270" i="12"/>
  <c r="M542" i="12"/>
  <c r="N1990" i="12"/>
  <c r="M1991" i="12"/>
  <c r="J1991" i="12" s="1"/>
  <c r="F1257" i="12"/>
  <c r="D1258" i="12"/>
  <c r="L1257" i="12"/>
  <c r="I1257" i="12"/>
  <c r="M367" i="12"/>
  <c r="J367" i="12" s="1"/>
  <c r="N366" i="12"/>
  <c r="Q365" i="12" s="1"/>
  <c r="M892" i="12"/>
  <c r="M2405" i="12"/>
  <c r="M805" i="12"/>
  <c r="M172" i="12"/>
  <c r="N1087" i="12"/>
  <c r="Q1086" i="12" s="1"/>
  <c r="M1088" i="12"/>
  <c r="J1088" i="12" s="1"/>
  <c r="M1484" i="12"/>
  <c r="J1484" i="12" s="1"/>
  <c r="N1483" i="12"/>
  <c r="M454" i="12" l="1"/>
  <c r="J454" i="12" s="1"/>
  <c r="N454" i="12" s="1"/>
  <c r="Q453" i="12" s="1"/>
  <c r="J2649" i="12"/>
  <c r="J2490" i="12"/>
  <c r="N2490" i="12" s="1"/>
  <c r="J96" i="12"/>
  <c r="N96" i="12" s="1"/>
  <c r="J805" i="12"/>
  <c r="J172" i="12"/>
  <c r="N172" i="12" s="1"/>
  <c r="J542" i="12"/>
  <c r="N542" i="12" s="1"/>
  <c r="J270" i="12"/>
  <c r="N270" i="12" s="1"/>
  <c r="J22" i="12"/>
  <c r="N22" i="12" s="1"/>
  <c r="Q2282" i="12"/>
  <c r="Q1482" i="12"/>
  <c r="Q1651" i="12"/>
  <c r="Q1989" i="12"/>
  <c r="Q1820" i="12"/>
  <c r="M3015" i="12"/>
  <c r="P3015" i="12" s="1"/>
  <c r="M2723" i="12"/>
  <c r="P2723" i="12" s="1"/>
  <c r="M2650" i="12"/>
  <c r="P2650" i="12" s="1"/>
  <c r="M2869" i="12"/>
  <c r="P2869" i="12" s="1"/>
  <c r="M2577" i="12"/>
  <c r="P2577" i="12" s="1"/>
  <c r="M2796" i="12"/>
  <c r="P2796" i="12" s="1"/>
  <c r="J2405" i="12"/>
  <c r="N2405" i="12" s="1"/>
  <c r="M2491" i="12"/>
  <c r="M2942" i="12"/>
  <c r="P2942" i="12" s="1"/>
  <c r="J892" i="12"/>
  <c r="N892" i="12" s="1"/>
  <c r="J1822" i="12"/>
  <c r="N1822" i="12" s="1"/>
  <c r="Q1821" i="12" s="1"/>
  <c r="J1315" i="12"/>
  <c r="N1315" i="12" s="1"/>
  <c r="Q1314" i="12" s="1"/>
  <c r="J1653" i="12"/>
  <c r="N1653" i="12" s="1"/>
  <c r="Q1652" i="12" s="1"/>
  <c r="M1823" i="12"/>
  <c r="J2164" i="12"/>
  <c r="N2164" i="12" s="1"/>
  <c r="M1654" i="12"/>
  <c r="M1316" i="12"/>
  <c r="M97" i="12"/>
  <c r="M2165" i="12"/>
  <c r="M23" i="12"/>
  <c r="J2721" i="12"/>
  <c r="N2721" i="12" s="1"/>
  <c r="J2867" i="12"/>
  <c r="N2867" i="12" s="1"/>
  <c r="J2575" i="12"/>
  <c r="N2575" i="12" s="1"/>
  <c r="J2794" i="12"/>
  <c r="N2794" i="12" s="1"/>
  <c r="M693" i="12"/>
  <c r="J693" i="12" s="1"/>
  <c r="N693" i="12" s="1"/>
  <c r="J2941" i="12"/>
  <c r="N2940" i="12"/>
  <c r="J3014" i="12"/>
  <c r="N3013" i="12"/>
  <c r="N2649" i="12"/>
  <c r="M618" i="12"/>
  <c r="J618" i="12" s="1"/>
  <c r="N617" i="12"/>
  <c r="Q616" i="12" s="1"/>
  <c r="M1992" i="12"/>
  <c r="J1992" i="12" s="1"/>
  <c r="N1991" i="12"/>
  <c r="Q1990" i="12" s="1"/>
  <c r="M173" i="12"/>
  <c r="M271" i="12"/>
  <c r="M368" i="12"/>
  <c r="N367" i="12"/>
  <c r="Q366" i="12" s="1"/>
  <c r="M2406" i="12"/>
  <c r="F1258" i="12"/>
  <c r="D1259" i="12"/>
  <c r="I1258" i="12"/>
  <c r="L1258" i="12"/>
  <c r="M893" i="12"/>
  <c r="N1484" i="12"/>
  <c r="M1485" i="12"/>
  <c r="J1485" i="12" s="1"/>
  <c r="M543" i="12"/>
  <c r="M806" i="12"/>
  <c r="N805" i="12"/>
  <c r="M1089" i="12"/>
  <c r="J1089" i="12" s="1"/>
  <c r="N1088" i="12"/>
  <c r="Q1087" i="12" s="1"/>
  <c r="N2284" i="12"/>
  <c r="M2285" i="12"/>
  <c r="J2285" i="12" s="1"/>
  <c r="M455" i="12" l="1"/>
  <c r="J455" i="12" s="1"/>
  <c r="N455" i="12" s="1"/>
  <c r="Q454" i="12" s="1"/>
  <c r="J543" i="12"/>
  <c r="N543" i="12" s="1"/>
  <c r="J23" i="12"/>
  <c r="N23" i="12" s="1"/>
  <c r="J2491" i="12"/>
  <c r="N2491" i="12" s="1"/>
  <c r="J97" i="12"/>
  <c r="N97" i="12" s="1"/>
  <c r="J368" i="12"/>
  <c r="N368" i="12" s="1"/>
  <c r="Q367" i="12" s="1"/>
  <c r="J271" i="12"/>
  <c r="N271" i="12" s="1"/>
  <c r="J806" i="12"/>
  <c r="N806" i="12" s="1"/>
  <c r="J173" i="12"/>
  <c r="N173" i="12" s="1"/>
  <c r="Q2283" i="12"/>
  <c r="Q692" i="12"/>
  <c r="Q1483" i="12"/>
  <c r="M2492" i="12"/>
  <c r="M2870" i="12"/>
  <c r="P2870" i="12" s="1"/>
  <c r="M2651" i="12"/>
  <c r="M2797" i="12"/>
  <c r="P2797" i="12" s="1"/>
  <c r="M2724" i="12"/>
  <c r="P2724" i="12" s="1"/>
  <c r="J2406" i="12"/>
  <c r="N2406" i="12" s="1"/>
  <c r="J2650" i="12"/>
  <c r="N2650" i="12" s="1"/>
  <c r="M2943" i="12"/>
  <c r="P2943" i="12" s="1"/>
  <c r="M2578" i="12"/>
  <c r="P2578" i="12" s="1"/>
  <c r="M3016" i="12"/>
  <c r="P3016" i="12" s="1"/>
  <c r="J893" i="12"/>
  <c r="N893" i="12" s="1"/>
  <c r="J1823" i="12"/>
  <c r="N1823" i="12" s="1"/>
  <c r="Q1822" i="12" s="1"/>
  <c r="J1654" i="12"/>
  <c r="N1654" i="12" s="1"/>
  <c r="Q1653" i="12" s="1"/>
  <c r="J1316" i="12"/>
  <c r="N1316" i="12" s="1"/>
  <c r="Q1315" i="12" s="1"/>
  <c r="M1824" i="12"/>
  <c r="J2165" i="12"/>
  <c r="N2165" i="12" s="1"/>
  <c r="M1655" i="12"/>
  <c r="M1317" i="12"/>
  <c r="M98" i="12"/>
  <c r="M2166" i="12"/>
  <c r="M24" i="12"/>
  <c r="J2576" i="12"/>
  <c r="N2576" i="12" s="1"/>
  <c r="J2795" i="12"/>
  <c r="N2795" i="12" s="1"/>
  <c r="J2868" i="12"/>
  <c r="N2868" i="12" s="1"/>
  <c r="J2722" i="12"/>
  <c r="N2722" i="12" s="1"/>
  <c r="M694" i="12"/>
  <c r="J694" i="12" s="1"/>
  <c r="N694" i="12" s="1"/>
  <c r="J3015" i="12"/>
  <c r="N3014" i="12"/>
  <c r="J2942" i="12"/>
  <c r="N2941" i="12"/>
  <c r="M619" i="12"/>
  <c r="J619" i="12" s="1"/>
  <c r="N618" i="12"/>
  <c r="N2285" i="12"/>
  <c r="M2286" i="12"/>
  <c r="J2286" i="12" s="1"/>
  <c r="M272" i="12"/>
  <c r="M894" i="12"/>
  <c r="M544" i="12"/>
  <c r="N1485" i="12"/>
  <c r="Q1484" i="12" s="1"/>
  <c r="M1486" i="12"/>
  <c r="J1486" i="12" s="1"/>
  <c r="M2407" i="12"/>
  <c r="M1090" i="12"/>
  <c r="J1090" i="12" s="1"/>
  <c r="N1089" i="12"/>
  <c r="Q1088" i="12" s="1"/>
  <c r="M174" i="12"/>
  <c r="M369" i="12"/>
  <c r="M456" i="12"/>
  <c r="J456" i="12" s="1"/>
  <c r="M807" i="12"/>
  <c r="I1259" i="12"/>
  <c r="D1260" i="12"/>
  <c r="L1259" i="12"/>
  <c r="F1259" i="12"/>
  <c r="M1993" i="12"/>
  <c r="J1993" i="12" s="1"/>
  <c r="N1992" i="12"/>
  <c r="Q1991" i="12" s="1"/>
  <c r="J544" i="12" l="1"/>
  <c r="N544" i="12" s="1"/>
  <c r="J24" i="12"/>
  <c r="N24" i="12" s="1"/>
  <c r="J272" i="12"/>
  <c r="N272" i="12" s="1"/>
  <c r="J98" i="12"/>
  <c r="N98" i="12" s="1"/>
  <c r="J2651" i="12"/>
  <c r="N2651" i="12" s="1"/>
  <c r="P2651" i="12"/>
  <c r="J174" i="12"/>
  <c r="N174" i="12" s="1"/>
  <c r="J807" i="12"/>
  <c r="N807" i="12" s="1"/>
  <c r="J2492" i="12"/>
  <c r="N2492" i="12" s="1"/>
  <c r="J369" i="12"/>
  <c r="N369" i="12" s="1"/>
  <c r="Q617" i="12"/>
  <c r="Q2284" i="12"/>
  <c r="Q693" i="12"/>
  <c r="M2725" i="12"/>
  <c r="P2725" i="12" s="1"/>
  <c r="M2579" i="12"/>
  <c r="P2579" i="12" s="1"/>
  <c r="M2798" i="12"/>
  <c r="P2798" i="12" s="1"/>
  <c r="M2652" i="12"/>
  <c r="M2493" i="12"/>
  <c r="J2407" i="12"/>
  <c r="N2407" i="12" s="1"/>
  <c r="M2944" i="12"/>
  <c r="P2944" i="12" s="1"/>
  <c r="M2871" i="12"/>
  <c r="P2871" i="12" s="1"/>
  <c r="M3017" i="12"/>
  <c r="P3017" i="12" s="1"/>
  <c r="J894" i="12"/>
  <c r="N894" i="12" s="1"/>
  <c r="J1824" i="12"/>
  <c r="N1824" i="12" s="1"/>
  <c r="Q1823" i="12" s="1"/>
  <c r="J1317" i="12"/>
  <c r="N1317" i="12" s="1"/>
  <c r="Q1316" i="12" s="1"/>
  <c r="J1655" i="12"/>
  <c r="N1655" i="12" s="1"/>
  <c r="Q1654" i="12" s="1"/>
  <c r="M1825" i="12"/>
  <c r="J2166" i="12"/>
  <c r="N2166" i="12" s="1"/>
  <c r="M1318" i="12"/>
  <c r="M1656" i="12"/>
  <c r="M99" i="12"/>
  <c r="M2167" i="12"/>
  <c r="M25" i="12"/>
  <c r="M695" i="12"/>
  <c r="J695" i="12" s="1"/>
  <c r="N695" i="12" s="1"/>
  <c r="Q694" i="12" s="1"/>
  <c r="J2723" i="12"/>
  <c r="N2723" i="12" s="1"/>
  <c r="J2869" i="12"/>
  <c r="N2869" i="12" s="1"/>
  <c r="J2796" i="12"/>
  <c r="N2796" i="12" s="1"/>
  <c r="J2577" i="12"/>
  <c r="N2577" i="12" s="1"/>
  <c r="J2943" i="12"/>
  <c r="N2942" i="12"/>
  <c r="J3016" i="12"/>
  <c r="N3015" i="12"/>
  <c r="N619" i="12"/>
  <c r="M620" i="12"/>
  <c r="J620" i="12" s="1"/>
  <c r="M1994" i="12"/>
  <c r="J1994" i="12" s="1"/>
  <c r="N1993" i="12"/>
  <c r="M895" i="12"/>
  <c r="M457" i="12"/>
  <c r="J457" i="12" s="1"/>
  <c r="N456" i="12"/>
  <c r="Q455" i="12" s="1"/>
  <c r="M370" i="12"/>
  <c r="M2287" i="12"/>
  <c r="J2287" i="12" s="1"/>
  <c r="N2286" i="12"/>
  <c r="M1091" i="12"/>
  <c r="J1091" i="12" s="1"/>
  <c r="N1090" i="12"/>
  <c r="Q1089" i="12" s="1"/>
  <c r="M1487" i="12"/>
  <c r="J1487" i="12" s="1"/>
  <c r="N1486" i="12"/>
  <c r="F1260" i="12"/>
  <c r="I1260" i="12"/>
  <c r="D1261" i="12"/>
  <c r="L1260" i="12"/>
  <c r="M2408" i="12"/>
  <c r="M273" i="12"/>
  <c r="M808" i="12"/>
  <c r="M175" i="12"/>
  <c r="M545" i="12"/>
  <c r="J2493" i="12" l="1"/>
  <c r="N2493" i="12" s="1"/>
  <c r="J175" i="12"/>
  <c r="N175" i="12" s="1"/>
  <c r="J808" i="12"/>
  <c r="J99" i="12"/>
  <c r="N99" i="12" s="1"/>
  <c r="J370" i="12"/>
  <c r="N370" i="12" s="1"/>
  <c r="J273" i="12"/>
  <c r="N273" i="12" s="1"/>
  <c r="J545" i="12"/>
  <c r="N545" i="12" s="1"/>
  <c r="J25" i="12"/>
  <c r="N25" i="12" s="1"/>
  <c r="J2652" i="12"/>
  <c r="N2652" i="12" s="1"/>
  <c r="P2652" i="12"/>
  <c r="Q2285" i="12"/>
  <c r="Q618" i="12"/>
  <c r="Q1485" i="12"/>
  <c r="Q1992" i="12"/>
  <c r="M2945" i="12"/>
  <c r="P2945" i="12" s="1"/>
  <c r="M2799" i="12"/>
  <c r="P2799" i="12" s="1"/>
  <c r="M2872" i="12"/>
  <c r="P2872" i="12" s="1"/>
  <c r="J2408" i="12"/>
  <c r="N2408" i="12" s="1"/>
  <c r="M2580" i="12"/>
  <c r="P2580" i="12" s="1"/>
  <c r="M2653" i="12"/>
  <c r="M3018" i="12"/>
  <c r="P3018" i="12" s="1"/>
  <c r="M2494" i="12"/>
  <c r="M2726" i="12"/>
  <c r="P2726" i="12" s="1"/>
  <c r="J895" i="12"/>
  <c r="N895" i="12" s="1"/>
  <c r="J1825" i="12"/>
  <c r="N1825" i="12" s="1"/>
  <c r="Q1824" i="12" s="1"/>
  <c r="J1656" i="12"/>
  <c r="N1656" i="12" s="1"/>
  <c r="Q1655" i="12" s="1"/>
  <c r="J1318" i="12"/>
  <c r="N1318" i="12" s="1"/>
  <c r="Q1317" i="12" s="1"/>
  <c r="M1826" i="12"/>
  <c r="J2167" i="12"/>
  <c r="N2167" i="12" s="1"/>
  <c r="M1319" i="12"/>
  <c r="M1320" i="12" s="1"/>
  <c r="J1320" i="12" s="1"/>
  <c r="M1657" i="12"/>
  <c r="M100" i="12"/>
  <c r="M2168" i="12"/>
  <c r="M26" i="12"/>
  <c r="M696" i="12"/>
  <c r="J696" i="12" s="1"/>
  <c r="N696" i="12" s="1"/>
  <c r="Q695" i="12" s="1"/>
  <c r="J2578" i="12"/>
  <c r="N2578" i="12" s="1"/>
  <c r="J2724" i="12"/>
  <c r="N2724" i="12" s="1"/>
  <c r="J2797" i="12"/>
  <c r="N2797" i="12" s="1"/>
  <c r="J2870" i="12"/>
  <c r="N2870" i="12" s="1"/>
  <c r="J3017" i="12"/>
  <c r="N3016" i="12"/>
  <c r="J2944" i="12"/>
  <c r="N2943" i="12"/>
  <c r="N620" i="12"/>
  <c r="M621" i="12"/>
  <c r="J621" i="12" s="1"/>
  <c r="M546" i="12"/>
  <c r="M458" i="12"/>
  <c r="N457" i="12"/>
  <c r="Q456" i="12" s="1"/>
  <c r="L1261" i="12"/>
  <c r="I1261" i="12"/>
  <c r="F1261" i="12"/>
  <c r="D1262" i="12"/>
  <c r="M1092" i="12"/>
  <c r="J1092" i="12" s="1"/>
  <c r="N1091" i="12"/>
  <c r="M371" i="12"/>
  <c r="M176" i="12"/>
  <c r="M809" i="12"/>
  <c r="N808" i="12"/>
  <c r="M2288" i="12"/>
  <c r="J2288" i="12" s="1"/>
  <c r="N2287" i="12"/>
  <c r="M1995" i="12"/>
  <c r="J1995" i="12" s="1"/>
  <c r="N1994" i="12"/>
  <c r="M1488" i="12"/>
  <c r="J1488" i="12" s="1"/>
  <c r="N1487" i="12"/>
  <c r="Q1486" i="12" s="1"/>
  <c r="M896" i="12"/>
  <c r="M274" i="12"/>
  <c r="M2409" i="12"/>
  <c r="J26" i="12" l="1"/>
  <c r="N26" i="12" s="1"/>
  <c r="J371" i="12"/>
  <c r="N371" i="12" s="1"/>
  <c r="J458" i="12"/>
  <c r="N458" i="12" s="1"/>
  <c r="Q457" i="12" s="1"/>
  <c r="J274" i="12"/>
  <c r="N274" i="12" s="1"/>
  <c r="J546" i="12"/>
  <c r="N546" i="12" s="1"/>
  <c r="J100" i="12"/>
  <c r="N100" i="12" s="1"/>
  <c r="J2494" i="12"/>
  <c r="N2494" i="12" s="1"/>
  <c r="J809" i="12"/>
  <c r="N809" i="12" s="1"/>
  <c r="J2653" i="12"/>
  <c r="N2653" i="12" s="1"/>
  <c r="P2653" i="12"/>
  <c r="J176" i="12"/>
  <c r="N176" i="12" s="1"/>
  <c r="Q1090" i="12"/>
  <c r="Q619" i="12"/>
  <c r="Q2286" i="12"/>
  <c r="Q1993" i="12"/>
  <c r="M2495" i="12"/>
  <c r="M3019" i="12"/>
  <c r="P3019" i="12" s="1"/>
  <c r="M2873" i="12"/>
  <c r="P2873" i="12" s="1"/>
  <c r="M2654" i="12"/>
  <c r="P2654" i="12" s="1"/>
  <c r="M2800" i="12"/>
  <c r="P2800" i="12" s="1"/>
  <c r="J2409" i="12"/>
  <c r="N2409" i="12" s="1"/>
  <c r="M2727" i="12"/>
  <c r="P2727" i="12" s="1"/>
  <c r="M2581" i="12"/>
  <c r="P2581" i="12" s="1"/>
  <c r="M2946" i="12"/>
  <c r="P2946" i="12" s="1"/>
  <c r="J896" i="12"/>
  <c r="N896" i="12" s="1"/>
  <c r="J1826" i="12"/>
  <c r="N1826" i="12" s="1"/>
  <c r="J1657" i="12"/>
  <c r="N1657" i="12" s="1"/>
  <c r="Q1656" i="12" s="1"/>
  <c r="J1319" i="12"/>
  <c r="N1319" i="12" s="1"/>
  <c r="Q1318" i="12" s="1"/>
  <c r="M1827" i="12"/>
  <c r="J2168" i="12"/>
  <c r="N2168" i="12" s="1"/>
  <c r="M1658" i="12"/>
  <c r="M101" i="12"/>
  <c r="M2169" i="12"/>
  <c r="M27" i="12"/>
  <c r="M697" i="12"/>
  <c r="J697" i="12" s="1"/>
  <c r="N697" i="12" s="1"/>
  <c r="Q696" i="12" s="1"/>
  <c r="J2871" i="12"/>
  <c r="N2871" i="12" s="1"/>
  <c r="J2798" i="12"/>
  <c r="N2798" i="12" s="1"/>
  <c r="J2725" i="12"/>
  <c r="N2725" i="12" s="1"/>
  <c r="J2579" i="12"/>
  <c r="N2579" i="12" s="1"/>
  <c r="J2945" i="12"/>
  <c r="N2944" i="12"/>
  <c r="J3018" i="12"/>
  <c r="N3017" i="12"/>
  <c r="N621" i="12"/>
  <c r="Q620" i="12" s="1"/>
  <c r="M622" i="12"/>
  <c r="J622" i="12" s="1"/>
  <c r="N1995" i="12"/>
  <c r="Q1994" i="12" s="1"/>
  <c r="M1996" i="12"/>
  <c r="J1996" i="12" s="1"/>
  <c r="M2410" i="12"/>
  <c r="M810" i="12"/>
  <c r="M897" i="12"/>
  <c r="M177" i="12"/>
  <c r="M2289" i="12"/>
  <c r="J2289" i="12" s="1"/>
  <c r="N2288" i="12"/>
  <c r="Q2287" i="12" s="1"/>
  <c r="M1321" i="12"/>
  <c r="J1321" i="12" s="1"/>
  <c r="N1320" i="12"/>
  <c r="M547" i="12"/>
  <c r="N1488" i="12"/>
  <c r="Q1487" i="12" s="1"/>
  <c r="M1489" i="12"/>
  <c r="J1489" i="12" s="1"/>
  <c r="N1092" i="12"/>
  <c r="M1093" i="12"/>
  <c r="J1093" i="12" s="1"/>
  <c r="M459" i="12"/>
  <c r="M372" i="12"/>
  <c r="M275" i="12"/>
  <c r="D1263" i="12"/>
  <c r="L1262" i="12"/>
  <c r="I1262" i="12"/>
  <c r="F1262" i="12"/>
  <c r="J101" i="12" l="1"/>
  <c r="N101" i="12" s="1"/>
  <c r="J2495" i="12"/>
  <c r="N2495" i="12" s="1"/>
  <c r="J372" i="12"/>
  <c r="N372" i="12" s="1"/>
  <c r="J547" i="12"/>
  <c r="N547" i="12" s="1"/>
  <c r="J27" i="12"/>
  <c r="N27" i="12" s="1"/>
  <c r="J275" i="12"/>
  <c r="N275" i="12" s="1"/>
  <c r="J177" i="12"/>
  <c r="N177" i="12" s="1"/>
  <c r="J810" i="12"/>
  <c r="N810" i="12" s="1"/>
  <c r="J459" i="12"/>
  <c r="N459" i="12" s="1"/>
  <c r="Q1319" i="12"/>
  <c r="Q1825" i="12"/>
  <c r="Q1091" i="12"/>
  <c r="M2655" i="12"/>
  <c r="P2655" i="12" s="1"/>
  <c r="M2582" i="12"/>
  <c r="P2582" i="12" s="1"/>
  <c r="M2728" i="12"/>
  <c r="P2728" i="12" s="1"/>
  <c r="M2874" i="12"/>
  <c r="P2874" i="12" s="1"/>
  <c r="M3020" i="12"/>
  <c r="P3020" i="12" s="1"/>
  <c r="J2654" i="12"/>
  <c r="N2654" i="12" s="1"/>
  <c r="J2410" i="12"/>
  <c r="N2410" i="12" s="1"/>
  <c r="M2947" i="12"/>
  <c r="P2947" i="12" s="1"/>
  <c r="M2801" i="12"/>
  <c r="P2801" i="12" s="1"/>
  <c r="M2496" i="12"/>
  <c r="J897" i="12"/>
  <c r="N897" i="12" s="1"/>
  <c r="J1827" i="12"/>
  <c r="N1827" i="12" s="1"/>
  <c r="J1658" i="12"/>
  <c r="N1658" i="12" s="1"/>
  <c r="M1828" i="12"/>
  <c r="J2169" i="12"/>
  <c r="N2169" i="12" s="1"/>
  <c r="M1659" i="12"/>
  <c r="M102" i="12"/>
  <c r="M2170" i="12"/>
  <c r="M28" i="12"/>
  <c r="M698" i="12"/>
  <c r="J698" i="12" s="1"/>
  <c r="N698" i="12" s="1"/>
  <c r="J2726" i="12"/>
  <c r="N2726" i="12" s="1"/>
  <c r="J2580" i="12"/>
  <c r="N2580" i="12" s="1"/>
  <c r="J2799" i="12"/>
  <c r="N2799" i="12" s="1"/>
  <c r="J2872" i="12"/>
  <c r="N2872" i="12" s="1"/>
  <c r="J3019" i="12"/>
  <c r="N3018" i="12"/>
  <c r="J2946" i="12"/>
  <c r="N2945" i="12"/>
  <c r="N622" i="12"/>
  <c r="Q621" i="12" s="1"/>
  <c r="M623" i="12"/>
  <c r="J623" i="12" s="1"/>
  <c r="M898" i="12"/>
  <c r="M2411" i="12"/>
  <c r="N2289" i="12"/>
  <c r="Q2288" i="12" s="1"/>
  <c r="M2290" i="12"/>
  <c r="J2290" i="12" s="1"/>
  <c r="N1093" i="12"/>
  <c r="Q1092" i="12" s="1"/>
  <c r="M1094" i="12"/>
  <c r="J1094" i="12" s="1"/>
  <c r="M276" i="12"/>
  <c r="M178" i="12"/>
  <c r="M811" i="12"/>
  <c r="M373" i="12"/>
  <c r="M1997" i="12"/>
  <c r="J1997" i="12" s="1"/>
  <c r="N1996" i="12"/>
  <c r="Q1995" i="12" s="1"/>
  <c r="M1322" i="12"/>
  <c r="J1322" i="12" s="1"/>
  <c r="N1321" i="12"/>
  <c r="Q1320" i="12" s="1"/>
  <c r="M460" i="12"/>
  <c r="I1263" i="12"/>
  <c r="F1263" i="12"/>
  <c r="D1264" i="12"/>
  <c r="L1263" i="12"/>
  <c r="M1490" i="12"/>
  <c r="J1490" i="12" s="1"/>
  <c r="N1489" i="12"/>
  <c r="M548" i="12"/>
  <c r="J373" i="12" l="1"/>
  <c r="J28" i="12"/>
  <c r="N28" i="12" s="1"/>
  <c r="J102" i="12"/>
  <c r="N102" i="12" s="1"/>
  <c r="J178" i="12"/>
  <c r="N178" i="12" s="1"/>
  <c r="J548" i="12"/>
  <c r="N548" i="12" s="1"/>
  <c r="J811" i="12"/>
  <c r="N811" i="12" s="1"/>
  <c r="J460" i="12"/>
  <c r="N460" i="12" s="1"/>
  <c r="J276" i="12"/>
  <c r="N276" i="12" s="1"/>
  <c r="Q1657" i="12"/>
  <c r="Q697" i="12"/>
  <c r="Q1488" i="12"/>
  <c r="Q1826" i="12"/>
  <c r="M2497" i="12"/>
  <c r="M2802" i="12"/>
  <c r="P2802" i="12" s="1"/>
  <c r="M2875" i="12"/>
  <c r="P2875" i="12" s="1"/>
  <c r="J2496" i="12"/>
  <c r="N2496" i="12" s="1"/>
  <c r="M2948" i="12"/>
  <c r="P2948" i="12" s="1"/>
  <c r="M2729" i="12"/>
  <c r="P2729" i="12" s="1"/>
  <c r="M2583" i="12"/>
  <c r="P2583" i="12" s="1"/>
  <c r="M3021" i="12"/>
  <c r="P3021" i="12" s="1"/>
  <c r="M2656" i="12"/>
  <c r="P2656" i="12" s="1"/>
  <c r="J898" i="12"/>
  <c r="N898" i="12" s="1"/>
  <c r="J1659" i="12"/>
  <c r="N1659" i="12" s="1"/>
  <c r="J1828" i="12"/>
  <c r="N1828" i="12" s="1"/>
  <c r="Q1827" i="12" s="1"/>
  <c r="M1829" i="12"/>
  <c r="M103" i="12"/>
  <c r="J2170" i="12"/>
  <c r="N2170" i="12" s="1"/>
  <c r="M1660" i="12"/>
  <c r="J2411" i="12"/>
  <c r="N2411" i="12" s="1"/>
  <c r="M2412" i="12"/>
  <c r="M29" i="12"/>
  <c r="M2171" i="12"/>
  <c r="M699" i="12"/>
  <c r="J699" i="12" s="1"/>
  <c r="N699" i="12" s="1"/>
  <c r="Q698" i="12" s="1"/>
  <c r="J2873" i="12"/>
  <c r="N2873" i="12" s="1"/>
  <c r="J2800" i="12"/>
  <c r="N2800" i="12" s="1"/>
  <c r="J2581" i="12"/>
  <c r="N2581" i="12" s="1"/>
  <c r="J2727" i="12"/>
  <c r="N2727" i="12" s="1"/>
  <c r="N2946" i="12"/>
  <c r="N3019" i="12"/>
  <c r="J2655" i="12"/>
  <c r="M624" i="12"/>
  <c r="J624" i="12" s="1"/>
  <c r="N623" i="12"/>
  <c r="N2290" i="12"/>
  <c r="M2291" i="12"/>
  <c r="J2291" i="12" s="1"/>
  <c r="M1323" i="12"/>
  <c r="J1323" i="12" s="1"/>
  <c r="N1322" i="12"/>
  <c r="M549" i="12"/>
  <c r="M461" i="12"/>
  <c r="M179" i="12"/>
  <c r="M277" i="12"/>
  <c r="N373" i="12"/>
  <c r="M374" i="12"/>
  <c r="N1094" i="12"/>
  <c r="Q1093" i="12" s="1"/>
  <c r="M1095" i="12"/>
  <c r="J1095" i="12" s="1"/>
  <c r="M899" i="12"/>
  <c r="F1264" i="12"/>
  <c r="D1265" i="12"/>
  <c r="L1264" i="12"/>
  <c r="I1264" i="12"/>
  <c r="M1491" i="12"/>
  <c r="J1491" i="12" s="1"/>
  <c r="N1490" i="12"/>
  <c r="M812" i="12"/>
  <c r="N1997" i="12"/>
  <c r="Q1996" i="12" s="1"/>
  <c r="M1998" i="12"/>
  <c r="J1998" i="12" s="1"/>
  <c r="J812" i="12" l="1"/>
  <c r="N812" i="12" s="1"/>
  <c r="J461" i="12"/>
  <c r="N461" i="12" s="1"/>
  <c r="J374" i="12"/>
  <c r="N374" i="12" s="1"/>
  <c r="J549" i="12"/>
  <c r="N549" i="12" s="1"/>
  <c r="J29" i="12"/>
  <c r="N29" i="12" s="1"/>
  <c r="J103" i="12"/>
  <c r="N103" i="12" s="1"/>
  <c r="J277" i="12"/>
  <c r="N277" i="12" s="1"/>
  <c r="J179" i="12"/>
  <c r="N179" i="12" s="1"/>
  <c r="Q2289" i="12"/>
  <c r="Q622" i="12"/>
  <c r="Q1321" i="12"/>
  <c r="Q1489" i="12"/>
  <c r="Q1658" i="12"/>
  <c r="M2657" i="12"/>
  <c r="P2657" i="12" s="1"/>
  <c r="M2949" i="12"/>
  <c r="P2949" i="12" s="1"/>
  <c r="M3022" i="12"/>
  <c r="P3022" i="12" s="1"/>
  <c r="M2876" i="12"/>
  <c r="P2876" i="12" s="1"/>
  <c r="M2584" i="12"/>
  <c r="P2584" i="12" s="1"/>
  <c r="M2803" i="12"/>
  <c r="P2803" i="12" s="1"/>
  <c r="M2730" i="12"/>
  <c r="P2730" i="12" s="1"/>
  <c r="M2498" i="12"/>
  <c r="J899" i="12"/>
  <c r="N899" i="12" s="1"/>
  <c r="J1660" i="12"/>
  <c r="N1660" i="12" s="1"/>
  <c r="Q1659" i="12" s="1"/>
  <c r="J1829" i="12"/>
  <c r="N1829" i="12" s="1"/>
  <c r="M1830" i="12"/>
  <c r="J1830" i="12" s="1"/>
  <c r="N1830" i="12" s="1"/>
  <c r="M1661" i="12"/>
  <c r="J2171" i="12"/>
  <c r="N2171" i="12" s="1"/>
  <c r="M104" i="12"/>
  <c r="M30" i="12"/>
  <c r="M2172" i="12"/>
  <c r="M700" i="12"/>
  <c r="J700" i="12" s="1"/>
  <c r="N700" i="12" s="1"/>
  <c r="Q699" i="12" s="1"/>
  <c r="J2947" i="12"/>
  <c r="J3020" i="12"/>
  <c r="J2656" i="12"/>
  <c r="N2655" i="12"/>
  <c r="M625" i="12"/>
  <c r="J625" i="12" s="1"/>
  <c r="N624" i="12"/>
  <c r="M550" i="12"/>
  <c r="M462" i="12"/>
  <c r="N1998" i="12"/>
  <c r="Q1997" i="12" s="1"/>
  <c r="M1999" i="12"/>
  <c r="J1999" i="12" s="1"/>
  <c r="J2497" i="12"/>
  <c r="M900" i="12"/>
  <c r="M180" i="12"/>
  <c r="M813" i="12"/>
  <c r="M1324" i="12"/>
  <c r="J1324" i="12" s="1"/>
  <c r="N1323" i="12"/>
  <c r="N1095" i="12"/>
  <c r="Q1094" i="12" s="1"/>
  <c r="M1096" i="12"/>
  <c r="J1096" i="12" s="1"/>
  <c r="M2292" i="12"/>
  <c r="J2292" i="12" s="1"/>
  <c r="N2291" i="12"/>
  <c r="Q2290" i="12" s="1"/>
  <c r="M1492" i="12"/>
  <c r="J1492" i="12" s="1"/>
  <c r="N1491" i="12"/>
  <c r="Q1490" i="12" s="1"/>
  <c r="M375" i="12"/>
  <c r="J2412" i="12"/>
  <c r="I1265" i="12"/>
  <c r="D1266" i="12"/>
  <c r="L1265" i="12"/>
  <c r="F1265" i="12"/>
  <c r="M278" i="12"/>
  <c r="J278" i="12" l="1"/>
  <c r="N278" i="12" s="1"/>
  <c r="J813" i="12"/>
  <c r="N813" i="12" s="1"/>
  <c r="J462" i="12"/>
  <c r="N462" i="12" s="1"/>
  <c r="J550" i="12"/>
  <c r="N550" i="12" s="1"/>
  <c r="J180" i="12"/>
  <c r="N180" i="12" s="1"/>
  <c r="J30" i="12"/>
  <c r="N30" i="12" s="1"/>
  <c r="J104" i="12"/>
  <c r="N104" i="12" s="1"/>
  <c r="J375" i="12"/>
  <c r="N375" i="12" s="1"/>
  <c r="Q1829" i="12"/>
  <c r="Q623" i="12"/>
  <c r="Q1828" i="12"/>
  <c r="Q1322" i="12"/>
  <c r="M2499" i="12"/>
  <c r="M2877" i="12"/>
  <c r="P2877" i="12" s="1"/>
  <c r="M2950" i="12"/>
  <c r="P2950" i="12" s="1"/>
  <c r="M2731" i="12"/>
  <c r="P2731" i="12" s="1"/>
  <c r="M3023" i="12"/>
  <c r="P3023" i="12" s="1"/>
  <c r="M2804" i="12"/>
  <c r="P2804" i="12" s="1"/>
  <c r="M2585" i="12"/>
  <c r="P2585" i="12" s="1"/>
  <c r="M2658" i="12"/>
  <c r="P2658" i="12" s="1"/>
  <c r="M1831" i="12"/>
  <c r="J1831" i="12" s="1"/>
  <c r="N1831" i="12" s="1"/>
  <c r="Q1830" i="12" s="1"/>
  <c r="J900" i="12"/>
  <c r="N900" i="12" s="1"/>
  <c r="J1661" i="12"/>
  <c r="N1661" i="12" s="1"/>
  <c r="Q1660" i="12" s="1"/>
  <c r="M105" i="12"/>
  <c r="M1662" i="12"/>
  <c r="J2172" i="12"/>
  <c r="N2172" i="12" s="1"/>
  <c r="M2173" i="12"/>
  <c r="M31" i="12"/>
  <c r="M701" i="12"/>
  <c r="J701" i="12" s="1"/>
  <c r="N701" i="12" s="1"/>
  <c r="J2582" i="12"/>
  <c r="N2582" i="12" s="1"/>
  <c r="J2728" i="12"/>
  <c r="N2728" i="12" s="1"/>
  <c r="J2801" i="12"/>
  <c r="N2801" i="12" s="1"/>
  <c r="J2874" i="12"/>
  <c r="N2874" i="12" s="1"/>
  <c r="J3021" i="12"/>
  <c r="N3020" i="12"/>
  <c r="J2948" i="12"/>
  <c r="N2947" i="12"/>
  <c r="J2657" i="12"/>
  <c r="N2656" i="12"/>
  <c r="M626" i="12"/>
  <c r="N625" i="12"/>
  <c r="M376" i="12"/>
  <c r="M901" i="12"/>
  <c r="M2293" i="12"/>
  <c r="J2293" i="12" s="1"/>
  <c r="N2292" i="12"/>
  <c r="M463" i="12"/>
  <c r="N2497" i="12"/>
  <c r="J2498" i="12"/>
  <c r="I1266" i="12"/>
  <c r="F1266" i="12"/>
  <c r="D1267" i="12"/>
  <c r="L1266" i="12"/>
  <c r="M1325" i="12"/>
  <c r="J1325" i="12" s="1"/>
  <c r="N1324" i="12"/>
  <c r="Q1323" i="12" s="1"/>
  <c r="M814" i="12"/>
  <c r="M2413" i="12"/>
  <c r="N2412" i="12"/>
  <c r="M551" i="12"/>
  <c r="N1492" i="12"/>
  <c r="Q1491" i="12" s="1"/>
  <c r="M1493" i="12"/>
  <c r="J1493" i="12" s="1"/>
  <c r="M279" i="12"/>
  <c r="M1097" i="12"/>
  <c r="J1097" i="12" s="1"/>
  <c r="N1096" i="12"/>
  <c r="M2000" i="12"/>
  <c r="J2000" i="12" s="1"/>
  <c r="N1999" i="12"/>
  <c r="M181" i="12"/>
  <c r="J626" i="12" l="1"/>
  <c r="N626" i="12" s="1"/>
  <c r="Q625" i="12" s="1"/>
  <c r="J105" i="12"/>
  <c r="N105" i="12" s="1"/>
  <c r="J181" i="12"/>
  <c r="N181" i="12" s="1"/>
  <c r="J463" i="12"/>
  <c r="N463" i="12" s="1"/>
  <c r="J551" i="12"/>
  <c r="N551" i="12" s="1"/>
  <c r="J31" i="12"/>
  <c r="N31" i="12" s="1"/>
  <c r="J814" i="12"/>
  <c r="N814" i="12" s="1"/>
  <c r="J376" i="12"/>
  <c r="N376" i="12" s="1"/>
  <c r="J279" i="12"/>
  <c r="N279" i="12" s="1"/>
  <c r="Q1998" i="12"/>
  <c r="Q1095" i="12"/>
  <c r="Q700" i="12"/>
  <c r="Q2291" i="12"/>
  <c r="Q624" i="12"/>
  <c r="M2659" i="12"/>
  <c r="P2659" i="12" s="1"/>
  <c r="M2732" i="12"/>
  <c r="P2732" i="12" s="1"/>
  <c r="M2586" i="12"/>
  <c r="P2586" i="12" s="1"/>
  <c r="M2951" i="12"/>
  <c r="P2951" i="12" s="1"/>
  <c r="J2413" i="12"/>
  <c r="N2413" i="12" s="1"/>
  <c r="M2805" i="12"/>
  <c r="P2805" i="12" s="1"/>
  <c r="M2878" i="12"/>
  <c r="P2878" i="12" s="1"/>
  <c r="M3024" i="12"/>
  <c r="P3024" i="12" s="1"/>
  <c r="M2500" i="12"/>
  <c r="M1832" i="12"/>
  <c r="J1832" i="12" s="1"/>
  <c r="N1832" i="12" s="1"/>
  <c r="Q1831" i="12" s="1"/>
  <c r="J901" i="12"/>
  <c r="N901" i="12" s="1"/>
  <c r="J1662" i="12"/>
  <c r="N1662" i="12" s="1"/>
  <c r="M1663" i="12"/>
  <c r="J1663" i="12" s="1"/>
  <c r="N1663" i="12" s="1"/>
  <c r="M106" i="12"/>
  <c r="J2173" i="12"/>
  <c r="N2173" i="12" s="1"/>
  <c r="M2174" i="12"/>
  <c r="M32" i="12"/>
  <c r="M702" i="12"/>
  <c r="J702" i="12" s="1"/>
  <c r="N702" i="12" s="1"/>
  <c r="Q701" i="12" s="1"/>
  <c r="J2802" i="12"/>
  <c r="N2802" i="12" s="1"/>
  <c r="J2583" i="12"/>
  <c r="N2583" i="12" s="1"/>
  <c r="J2875" i="12"/>
  <c r="N2875" i="12" s="1"/>
  <c r="J2729" i="12"/>
  <c r="N2729" i="12" s="1"/>
  <c r="J2949" i="12"/>
  <c r="N2948" i="12"/>
  <c r="J3022" i="12"/>
  <c r="N3021" i="12"/>
  <c r="J2658" i="12"/>
  <c r="N2657" i="12"/>
  <c r="M627" i="12"/>
  <c r="M280" i="12"/>
  <c r="M552" i="12"/>
  <c r="M815" i="12"/>
  <c r="M464" i="12"/>
  <c r="N1325" i="12"/>
  <c r="Q1324" i="12" s="1"/>
  <c r="M1326" i="12"/>
  <c r="J1326" i="12" s="1"/>
  <c r="M1494" i="12"/>
  <c r="J1494" i="12" s="1"/>
  <c r="N1493" i="12"/>
  <c r="Q1492" i="12" s="1"/>
  <c r="M182" i="12"/>
  <c r="M2294" i="12"/>
  <c r="N2293" i="12"/>
  <c r="M902" i="12"/>
  <c r="M2414" i="12"/>
  <c r="J2499" i="12"/>
  <c r="N2498" i="12"/>
  <c r="M1098" i="12"/>
  <c r="J1098" i="12" s="1"/>
  <c r="N1097" i="12"/>
  <c r="L1267" i="12"/>
  <c r="D1268" i="12"/>
  <c r="I1267" i="12"/>
  <c r="F1267" i="12"/>
  <c r="M2001" i="12"/>
  <c r="J2001" i="12" s="1"/>
  <c r="N2000" i="12"/>
  <c r="Q1999" i="12" s="1"/>
  <c r="M377" i="12"/>
  <c r="J280" i="12" l="1"/>
  <c r="N280" i="12" s="1"/>
  <c r="J552" i="12"/>
  <c r="N552" i="12" s="1"/>
  <c r="J32" i="12"/>
  <c r="N32" i="12" s="1"/>
  <c r="J464" i="12"/>
  <c r="J106" i="12"/>
  <c r="N106" i="12" s="1"/>
  <c r="J627" i="12"/>
  <c r="N627" i="12" s="1"/>
  <c r="J377" i="12"/>
  <c r="J815" i="12"/>
  <c r="N815" i="12" s="1"/>
  <c r="J182" i="12"/>
  <c r="N182" i="12" s="1"/>
  <c r="Q1662" i="12"/>
  <c r="Q1096" i="12"/>
  <c r="Q1661" i="12"/>
  <c r="Q2292" i="12"/>
  <c r="M2806" i="12"/>
  <c r="P2806" i="12" s="1"/>
  <c r="M2733" i="12"/>
  <c r="P2733" i="12" s="1"/>
  <c r="J2294" i="12"/>
  <c r="N2294" i="12" s="1"/>
  <c r="Q2293" i="12" s="1"/>
  <c r="J2414" i="12"/>
  <c r="N2414" i="12" s="1"/>
  <c r="M2879" i="12"/>
  <c r="P2879" i="12" s="1"/>
  <c r="M2587" i="12"/>
  <c r="P2587" i="12" s="1"/>
  <c r="M3025" i="12"/>
  <c r="P3025" i="12" s="1"/>
  <c r="M2952" i="12"/>
  <c r="P2952" i="12" s="1"/>
  <c r="M2501" i="12"/>
  <c r="M2660" i="12"/>
  <c r="P2660" i="12" s="1"/>
  <c r="M1833" i="12"/>
  <c r="J1833" i="12" s="1"/>
  <c r="N1833" i="12" s="1"/>
  <c r="Q1832" i="12" s="1"/>
  <c r="M1664" i="12"/>
  <c r="J1664" i="12" s="1"/>
  <c r="N1664" i="12" s="1"/>
  <c r="Q1663" i="12" s="1"/>
  <c r="J902" i="12"/>
  <c r="N902" i="12" s="1"/>
  <c r="M107" i="12"/>
  <c r="J2174" i="12"/>
  <c r="N2174" i="12" s="1"/>
  <c r="M33" i="12"/>
  <c r="M2175" i="12"/>
  <c r="M703" i="12"/>
  <c r="J703" i="12" s="1"/>
  <c r="N703" i="12" s="1"/>
  <c r="Q702" i="12" s="1"/>
  <c r="J2730" i="12"/>
  <c r="N2730" i="12" s="1"/>
  <c r="J2876" i="12"/>
  <c r="N2876" i="12" s="1"/>
  <c r="J2803" i="12"/>
  <c r="N2803" i="12" s="1"/>
  <c r="J2584" i="12"/>
  <c r="N2584" i="12" s="1"/>
  <c r="J2950" i="12"/>
  <c r="N2949" i="12"/>
  <c r="J3023" i="12"/>
  <c r="N3022" i="12"/>
  <c r="J2659" i="12"/>
  <c r="N2658" i="12"/>
  <c r="M628" i="12"/>
  <c r="M183" i="12"/>
  <c r="M553" i="12"/>
  <c r="M2295" i="12"/>
  <c r="N2001" i="12"/>
  <c r="Q2000" i="12" s="1"/>
  <c r="M2002" i="12"/>
  <c r="J2002" i="12" s="1"/>
  <c r="D1269" i="12"/>
  <c r="L1268" i="12"/>
  <c r="F1268" i="12"/>
  <c r="I1268" i="12"/>
  <c r="M2415" i="12"/>
  <c r="M1495" i="12"/>
  <c r="J1495" i="12" s="1"/>
  <c r="N1494" i="12"/>
  <c r="N377" i="12"/>
  <c r="M378" i="12"/>
  <c r="N2499" i="12"/>
  <c r="J2500" i="12"/>
  <c r="M1327" i="12"/>
  <c r="J1327" i="12" s="1"/>
  <c r="N1326" i="12"/>
  <c r="M281" i="12"/>
  <c r="M465" i="12"/>
  <c r="N464" i="12"/>
  <c r="M816" i="12"/>
  <c r="N1098" i="12"/>
  <c r="Q1097" i="12" s="1"/>
  <c r="M1099" i="12"/>
  <c r="J1099" i="12" s="1"/>
  <c r="M903" i="12"/>
  <c r="J281" i="12" l="1"/>
  <c r="N281" i="12" s="1"/>
  <c r="J553" i="12"/>
  <c r="N553" i="12" s="1"/>
  <c r="J816" i="12"/>
  <c r="N816" i="12" s="1"/>
  <c r="J33" i="12"/>
  <c r="N33" i="12" s="1"/>
  <c r="J628" i="12"/>
  <c r="N628" i="12" s="1"/>
  <c r="J183" i="12"/>
  <c r="N183" i="12" s="1"/>
  <c r="J465" i="12"/>
  <c r="N465" i="12" s="1"/>
  <c r="J378" i="12"/>
  <c r="N378" i="12" s="1"/>
  <c r="J107" i="12"/>
  <c r="N107" i="12" s="1"/>
  <c r="Q1493" i="12"/>
  <c r="Q1325" i="12"/>
  <c r="M2953" i="12"/>
  <c r="P2953" i="12" s="1"/>
  <c r="M3026" i="12"/>
  <c r="P3026" i="12" s="1"/>
  <c r="J2415" i="12"/>
  <c r="N2415" i="12" s="1"/>
  <c r="J2295" i="12"/>
  <c r="N2295" i="12" s="1"/>
  <c r="M2661" i="12"/>
  <c r="P2661" i="12" s="1"/>
  <c r="M2588" i="12"/>
  <c r="P2588" i="12" s="1"/>
  <c r="M2734" i="12"/>
  <c r="P2734" i="12" s="1"/>
  <c r="M2502" i="12"/>
  <c r="M2880" i="12"/>
  <c r="P2880" i="12" s="1"/>
  <c r="M2807" i="12"/>
  <c r="P2807" i="12" s="1"/>
  <c r="M1834" i="12"/>
  <c r="J1834" i="12" s="1"/>
  <c r="N1834" i="12" s="1"/>
  <c r="M1665" i="12"/>
  <c r="J1665" i="12" s="1"/>
  <c r="N1665" i="12" s="1"/>
  <c r="J903" i="12"/>
  <c r="N903" i="12" s="1"/>
  <c r="M108" i="12"/>
  <c r="J2175" i="12"/>
  <c r="N2175" i="12" s="1"/>
  <c r="M34" i="12"/>
  <c r="M2176" i="12"/>
  <c r="M704" i="12"/>
  <c r="J2585" i="12"/>
  <c r="N2585" i="12" s="1"/>
  <c r="J2804" i="12"/>
  <c r="N2804" i="12" s="1"/>
  <c r="J2877" i="12"/>
  <c r="N2877" i="12" s="1"/>
  <c r="J2731" i="12"/>
  <c r="N2731" i="12" s="1"/>
  <c r="J3024" i="12"/>
  <c r="N3023" i="12"/>
  <c r="J2951" i="12"/>
  <c r="N2950" i="12"/>
  <c r="J2660" i="12"/>
  <c r="N2659" i="12"/>
  <c r="M629" i="12"/>
  <c r="M282" i="12"/>
  <c r="M554" i="12"/>
  <c r="M1328" i="12"/>
  <c r="J1328" i="12" s="1"/>
  <c r="N1327" i="12"/>
  <c r="Q1326" i="12" s="1"/>
  <c r="N2500" i="12"/>
  <c r="J2501" i="12"/>
  <c r="M379" i="12"/>
  <c r="M184" i="12"/>
  <c r="N1495" i="12"/>
  <c r="M1496" i="12"/>
  <c r="J1496" i="12" s="1"/>
  <c r="M2416" i="12"/>
  <c r="N1099" i="12"/>
  <c r="Q1098" i="12" s="1"/>
  <c r="M1100" i="12"/>
  <c r="J1100" i="12" s="1"/>
  <c r="I1269" i="12"/>
  <c r="F1269" i="12"/>
  <c r="D1270" i="12"/>
  <c r="L1269" i="12"/>
  <c r="M466" i="12"/>
  <c r="M2003" i="12"/>
  <c r="J2003" i="12" s="1"/>
  <c r="N2002" i="12"/>
  <c r="M2296" i="12"/>
  <c r="M904" i="12"/>
  <c r="M817" i="12"/>
  <c r="J108" i="12" l="1"/>
  <c r="N108" i="12" s="1"/>
  <c r="J629" i="12"/>
  <c r="N629" i="12" s="1"/>
  <c r="J466" i="12"/>
  <c r="N466" i="12" s="1"/>
  <c r="J817" i="12"/>
  <c r="N817" i="12" s="1"/>
  <c r="J704" i="12"/>
  <c r="N704" i="12" s="1"/>
  <c r="Q703" i="12" s="1"/>
  <c r="J184" i="12"/>
  <c r="N184" i="12" s="1"/>
  <c r="J554" i="12"/>
  <c r="N554" i="12" s="1"/>
  <c r="J282" i="12"/>
  <c r="N282" i="12" s="1"/>
  <c r="J34" i="12"/>
  <c r="N34" i="12" s="1"/>
  <c r="J379" i="12"/>
  <c r="N379" i="12" s="1"/>
  <c r="M1835" i="12"/>
  <c r="J1835" i="12" s="1"/>
  <c r="N1835" i="12" s="1"/>
  <c r="Q1664" i="12"/>
  <c r="Q1833" i="12"/>
  <c r="Q1494" i="12"/>
  <c r="Q2001" i="12"/>
  <c r="M2503" i="12"/>
  <c r="M2735" i="12"/>
  <c r="P2735" i="12" s="1"/>
  <c r="M2808" i="12"/>
  <c r="P2808" i="12" s="1"/>
  <c r="M2589" i="12"/>
  <c r="P2589" i="12" s="1"/>
  <c r="M3027" i="12"/>
  <c r="P3027" i="12" s="1"/>
  <c r="J2296" i="12"/>
  <c r="N2296" i="12" s="1"/>
  <c r="J2416" i="12"/>
  <c r="N2416" i="12" s="1"/>
  <c r="M2881" i="12"/>
  <c r="P2881" i="12" s="1"/>
  <c r="M2662" i="12"/>
  <c r="P2662" i="12" s="1"/>
  <c r="M2954" i="12"/>
  <c r="P2954" i="12" s="1"/>
  <c r="M1666" i="12"/>
  <c r="J1666" i="12" s="1"/>
  <c r="N1666" i="12" s="1"/>
  <c r="Q1665" i="12" s="1"/>
  <c r="M109" i="12"/>
  <c r="J904" i="12"/>
  <c r="N904" i="12" s="1"/>
  <c r="J2176" i="12"/>
  <c r="N2176" i="12" s="1"/>
  <c r="M35" i="12"/>
  <c r="M2177" i="12"/>
  <c r="M705" i="12"/>
  <c r="J2732" i="12"/>
  <c r="N2732" i="12" s="1"/>
  <c r="J2878" i="12"/>
  <c r="N2878" i="12" s="1"/>
  <c r="J2805" i="12"/>
  <c r="N2805" i="12" s="1"/>
  <c r="J2586" i="12"/>
  <c r="N2586" i="12" s="1"/>
  <c r="J2952" i="12"/>
  <c r="N2951" i="12"/>
  <c r="J3025" i="12"/>
  <c r="N3024" i="12"/>
  <c r="J2661" i="12"/>
  <c r="N2660" i="12"/>
  <c r="M630" i="12"/>
  <c r="M2004" i="12"/>
  <c r="J2004" i="12" s="1"/>
  <c r="N2003" i="12"/>
  <c r="Q2002" i="12" s="1"/>
  <c r="M905" i="12"/>
  <c r="M1101" i="12"/>
  <c r="J1101" i="12" s="1"/>
  <c r="N1100" i="12"/>
  <c r="N2501" i="12"/>
  <c r="J2502" i="12"/>
  <c r="M185" i="12"/>
  <c r="M555" i="12"/>
  <c r="M467" i="12"/>
  <c r="M818" i="12"/>
  <c r="M2297" i="12"/>
  <c r="M283" i="12"/>
  <c r="N1496" i="12"/>
  <c r="Q1495" i="12" s="1"/>
  <c r="M1497" i="12"/>
  <c r="J1497" i="12" s="1"/>
  <c r="F1270" i="12"/>
  <c r="D1271" i="12"/>
  <c r="L1270" i="12"/>
  <c r="I1270" i="12"/>
  <c r="M380" i="12"/>
  <c r="M2417" i="12"/>
  <c r="N1328" i="12"/>
  <c r="Q1327" i="12" s="1"/>
  <c r="M1329" i="12"/>
  <c r="J1329" i="12" s="1"/>
  <c r="M1836" i="12" l="1"/>
  <c r="J1836" i="12" s="1"/>
  <c r="N1836" i="12" s="1"/>
  <c r="Q1835" i="12" s="1"/>
  <c r="J283" i="12"/>
  <c r="N283" i="12" s="1"/>
  <c r="J467" i="12"/>
  <c r="N467" i="12" s="1"/>
  <c r="J705" i="12"/>
  <c r="N705" i="12" s="1"/>
  <c r="J380" i="12"/>
  <c r="N380" i="12" s="1"/>
  <c r="J555" i="12"/>
  <c r="N555" i="12" s="1"/>
  <c r="J35" i="12"/>
  <c r="N35" i="12" s="1"/>
  <c r="J185" i="12"/>
  <c r="N185" i="12" s="1"/>
  <c r="J818" i="12"/>
  <c r="N818" i="12" s="1"/>
  <c r="J630" i="12"/>
  <c r="N630" i="12" s="1"/>
  <c r="J109" i="12"/>
  <c r="N109" i="12" s="1"/>
  <c r="Q1834" i="12"/>
  <c r="Q1099" i="12"/>
  <c r="M110" i="12"/>
  <c r="M111" i="12" s="1"/>
  <c r="M1667" i="12"/>
  <c r="J1667" i="12" s="1"/>
  <c r="N1667" i="12" s="1"/>
  <c r="Q1666" i="12" s="1"/>
  <c r="M2882" i="12"/>
  <c r="P2882" i="12" s="1"/>
  <c r="M2590" i="12"/>
  <c r="P2590" i="12" s="1"/>
  <c r="J2297" i="12"/>
  <c r="N2297" i="12" s="1"/>
  <c r="M2809" i="12"/>
  <c r="P2809" i="12" s="1"/>
  <c r="J2417" i="12"/>
  <c r="N2417" i="12" s="1"/>
  <c r="M2955" i="12"/>
  <c r="P2955" i="12" s="1"/>
  <c r="M2736" i="12"/>
  <c r="P2736" i="12" s="1"/>
  <c r="M2663" i="12"/>
  <c r="P2663" i="12" s="1"/>
  <c r="M3028" i="12"/>
  <c r="P3028" i="12" s="1"/>
  <c r="M2504" i="12"/>
  <c r="J905" i="12"/>
  <c r="N905" i="12" s="1"/>
  <c r="J2177" i="12"/>
  <c r="N2177" i="12" s="1"/>
  <c r="M36" i="12"/>
  <c r="M2178" i="12"/>
  <c r="M706" i="12"/>
  <c r="J2879" i="12"/>
  <c r="N2879" i="12" s="1"/>
  <c r="J2733" i="12"/>
  <c r="N2733" i="12" s="1"/>
  <c r="J2587" i="12"/>
  <c r="N2587" i="12" s="1"/>
  <c r="J2806" i="12"/>
  <c r="N2806" i="12" s="1"/>
  <c r="J3026" i="12"/>
  <c r="N3025" i="12"/>
  <c r="J2953" i="12"/>
  <c r="N2952" i="12"/>
  <c r="J2662" i="12"/>
  <c r="N2661" i="12"/>
  <c r="M631" i="12"/>
  <c r="J2503" i="12"/>
  <c r="N2502" i="12"/>
  <c r="M1330" i="12"/>
  <c r="J1330" i="12" s="1"/>
  <c r="N1329" i="12"/>
  <c r="Q1328" i="12" s="1"/>
  <c r="N1497" i="12"/>
  <c r="M1498" i="12"/>
  <c r="J1498" i="12" s="1"/>
  <c r="M556" i="12"/>
  <c r="M381" i="12"/>
  <c r="M819" i="12"/>
  <c r="M186" i="12"/>
  <c r="M2418" i="12"/>
  <c r="M284" i="12"/>
  <c r="M906" i="12"/>
  <c r="M2298" i="12"/>
  <c r="M1102" i="12"/>
  <c r="J1102" i="12" s="1"/>
  <c r="N1101" i="12"/>
  <c r="I1271" i="12"/>
  <c r="D1272" i="12"/>
  <c r="F1271" i="12"/>
  <c r="L1271" i="12"/>
  <c r="M468" i="12"/>
  <c r="M2005" i="12"/>
  <c r="J2005" i="12" s="1"/>
  <c r="N2004" i="12"/>
  <c r="Q2003" i="12" s="1"/>
  <c r="M1837" i="12" l="1"/>
  <c r="J1837" i="12" s="1"/>
  <c r="N1837" i="12" s="1"/>
  <c r="Q1836" i="12" s="1"/>
  <c r="J111" i="12"/>
  <c r="N111" i="12" s="1"/>
  <c r="J468" i="12"/>
  <c r="N468" i="12" s="1"/>
  <c r="J819" i="12"/>
  <c r="N819" i="12" s="1"/>
  <c r="J110" i="12"/>
  <c r="N110" i="12" s="1"/>
  <c r="J706" i="12"/>
  <c r="N706" i="12" s="1"/>
  <c r="J36" i="12"/>
  <c r="N36" i="12" s="1"/>
  <c r="J284" i="12"/>
  <c r="J381" i="12"/>
  <c r="N381" i="12" s="1"/>
  <c r="J186" i="12"/>
  <c r="N186" i="12" s="1"/>
  <c r="J556" i="12"/>
  <c r="N556" i="12" s="1"/>
  <c r="J631" i="12"/>
  <c r="N631" i="12" s="1"/>
  <c r="M1668" i="12"/>
  <c r="J1668" i="12" s="1"/>
  <c r="N1668" i="12" s="1"/>
  <c r="Q1667" i="12" s="1"/>
  <c r="Q1496" i="12"/>
  <c r="Q1100" i="12"/>
  <c r="M2664" i="12"/>
  <c r="P2664" i="12" s="1"/>
  <c r="M2737" i="12"/>
  <c r="P2737" i="12" s="1"/>
  <c r="M2810" i="12"/>
  <c r="P2810" i="12" s="1"/>
  <c r="J2418" i="12"/>
  <c r="N2418" i="12" s="1"/>
  <c r="J2298" i="12"/>
  <c r="N2298" i="12" s="1"/>
  <c r="M2505" i="12"/>
  <c r="M2956" i="12"/>
  <c r="P2956" i="12" s="1"/>
  <c r="M2591" i="12"/>
  <c r="P2591" i="12" s="1"/>
  <c r="M3029" i="12"/>
  <c r="P3029" i="12" s="1"/>
  <c r="M2883" i="12"/>
  <c r="P2883" i="12" s="1"/>
  <c r="J906" i="12"/>
  <c r="N906" i="12" s="1"/>
  <c r="J2178" i="12"/>
  <c r="N2178" i="12" s="1"/>
  <c r="M37" i="12"/>
  <c r="M2179" i="12"/>
  <c r="M707" i="12"/>
  <c r="J2588" i="12"/>
  <c r="N2588" i="12" s="1"/>
  <c r="J2734" i="12"/>
  <c r="N2734" i="12" s="1"/>
  <c r="J2880" i="12"/>
  <c r="N2880" i="12" s="1"/>
  <c r="J2807" i="12"/>
  <c r="N2807" i="12" s="1"/>
  <c r="J2954" i="12"/>
  <c r="N2953" i="12"/>
  <c r="J3027" i="12"/>
  <c r="N3026" i="12"/>
  <c r="J2663" i="12"/>
  <c r="N2662" i="12"/>
  <c r="M632" i="12"/>
  <c r="M2419" i="12"/>
  <c r="M2006" i="12"/>
  <c r="J2006" i="12" s="1"/>
  <c r="N2005" i="12"/>
  <c r="Q2004" i="12" s="1"/>
  <c r="M1103" i="12"/>
  <c r="J1103" i="12" s="1"/>
  <c r="N1102" i="12"/>
  <c r="Q1101" i="12" s="1"/>
  <c r="M187" i="12"/>
  <c r="M907" i="12"/>
  <c r="M1331" i="12"/>
  <c r="J1331" i="12" s="1"/>
  <c r="N1330" i="12"/>
  <c r="M112" i="12"/>
  <c r="J2504" i="12"/>
  <c r="N2503" i="12"/>
  <c r="M557" i="12"/>
  <c r="M469" i="12"/>
  <c r="M2299" i="12"/>
  <c r="M820" i="12"/>
  <c r="M382" i="12"/>
  <c r="M1499" i="12"/>
  <c r="J1499" i="12" s="1"/>
  <c r="N1498" i="12"/>
  <c r="L1272" i="12"/>
  <c r="I1272" i="12"/>
  <c r="D1273" i="12"/>
  <c r="F1272" i="12"/>
  <c r="M285" i="12"/>
  <c r="N284" i="12"/>
  <c r="M1838" i="12" l="1"/>
  <c r="J1838" i="12" s="1"/>
  <c r="N1838" i="12" s="1"/>
  <c r="J112" i="12"/>
  <c r="N112" i="12" s="1"/>
  <c r="P112" i="12"/>
  <c r="J557" i="12"/>
  <c r="N557" i="12" s="1"/>
  <c r="J632" i="12"/>
  <c r="N632" i="12" s="1"/>
  <c r="J820" i="12"/>
  <c r="N820" i="12" s="1"/>
  <c r="J707" i="12"/>
  <c r="N707" i="12" s="1"/>
  <c r="M1669" i="12"/>
  <c r="J1669" i="12" s="1"/>
  <c r="N1669" i="12" s="1"/>
  <c r="J469" i="12"/>
  <c r="N469" i="12" s="1"/>
  <c r="J37" i="12"/>
  <c r="N37" i="12" s="1"/>
  <c r="P37" i="12"/>
  <c r="J285" i="12"/>
  <c r="N285" i="12" s="1"/>
  <c r="J187" i="12"/>
  <c r="N187" i="12" s="1"/>
  <c r="J382" i="12"/>
  <c r="N382" i="12" s="1"/>
  <c r="Q1329" i="12"/>
  <c r="Q1497" i="12"/>
  <c r="M2592" i="12"/>
  <c r="P2592" i="12" s="1"/>
  <c r="M2957" i="12"/>
  <c r="P2957" i="12" s="1"/>
  <c r="M2811" i="12"/>
  <c r="P2811" i="12" s="1"/>
  <c r="M3030" i="12"/>
  <c r="P3030" i="12" s="1"/>
  <c r="J2299" i="12"/>
  <c r="N2299" i="12" s="1"/>
  <c r="M2884" i="12"/>
  <c r="P2884" i="12" s="1"/>
  <c r="M2506" i="12"/>
  <c r="M2738" i="12"/>
  <c r="P2738" i="12" s="1"/>
  <c r="M2665" i="12"/>
  <c r="P2665" i="12" s="1"/>
  <c r="J2419" i="12"/>
  <c r="N2419" i="12" s="1"/>
  <c r="J907" i="12"/>
  <c r="N907" i="12" s="1"/>
  <c r="M38" i="12"/>
  <c r="J2179" i="12"/>
  <c r="N2179" i="12" s="1"/>
  <c r="M2180" i="12"/>
  <c r="M708" i="12"/>
  <c r="J2808" i="12"/>
  <c r="N2808" i="12" s="1"/>
  <c r="J2881" i="12"/>
  <c r="N2881" i="12" s="1"/>
  <c r="J2735" i="12"/>
  <c r="N2735" i="12" s="1"/>
  <c r="J2589" i="12"/>
  <c r="N2589" i="12" s="1"/>
  <c r="J3028" i="12"/>
  <c r="N3027" i="12"/>
  <c r="J2955" i="12"/>
  <c r="N2954" i="12"/>
  <c r="J2664" i="12"/>
  <c r="N2663" i="12"/>
  <c r="M633" i="12"/>
  <c r="M1670" i="12"/>
  <c r="J1670" i="12" s="1"/>
  <c r="L1273" i="12"/>
  <c r="D1274" i="12"/>
  <c r="I1273" i="12"/>
  <c r="F1273" i="12"/>
  <c r="M558" i="12"/>
  <c r="M908" i="12"/>
  <c r="M470" i="12"/>
  <c r="M188" i="12"/>
  <c r="N1103" i="12"/>
  <c r="Q1102" i="12" s="1"/>
  <c r="M1104" i="12"/>
  <c r="J1104" i="12" s="1"/>
  <c r="J2505" i="12"/>
  <c r="N2504" i="12"/>
  <c r="N2006" i="12"/>
  <c r="Q2005" i="12" s="1"/>
  <c r="M2007" i="12"/>
  <c r="J2007" i="12" s="1"/>
  <c r="N1331" i="12"/>
  <c r="M1332" i="12"/>
  <c r="J1332" i="12" s="1"/>
  <c r="M383" i="12"/>
  <c r="M286" i="12"/>
  <c r="M821" i="12"/>
  <c r="M1500" i="12"/>
  <c r="J1500" i="12" s="1"/>
  <c r="N1499" i="12"/>
  <c r="Q1498" i="12" s="1"/>
  <c r="M2300" i="12"/>
  <c r="M113" i="12"/>
  <c r="M2420" i="12"/>
  <c r="M1839" i="12" l="1"/>
  <c r="J1839" i="12" s="1"/>
  <c r="J633" i="12"/>
  <c r="J188" i="12"/>
  <c r="N188" i="12" s="1"/>
  <c r="J113" i="12"/>
  <c r="P113" i="12"/>
  <c r="J558" i="12"/>
  <c r="N558" i="12" s="1"/>
  <c r="J821" i="12"/>
  <c r="N821" i="12" s="1"/>
  <c r="J470" i="12"/>
  <c r="N470" i="12" s="1"/>
  <c r="J708" i="12"/>
  <c r="N708" i="12" s="1"/>
  <c r="J286" i="12"/>
  <c r="N286" i="12" s="1"/>
  <c r="J38" i="12"/>
  <c r="N38" i="12" s="1"/>
  <c r="P38" i="12"/>
  <c r="J383" i="12"/>
  <c r="N383" i="12" s="1"/>
  <c r="Q1330" i="12"/>
  <c r="Q1837" i="12"/>
  <c r="Q1668" i="12"/>
  <c r="J2420" i="12"/>
  <c r="N2420" i="12" s="1"/>
  <c r="M2739" i="12"/>
  <c r="P2739" i="12" s="1"/>
  <c r="M3031" i="12"/>
  <c r="P3031" i="12" s="1"/>
  <c r="M2507" i="12"/>
  <c r="M2812" i="12"/>
  <c r="P2812" i="12" s="1"/>
  <c r="M2885" i="12"/>
  <c r="P2885" i="12" s="1"/>
  <c r="M2958" i="12"/>
  <c r="P2958" i="12" s="1"/>
  <c r="J2300" i="12"/>
  <c r="N2300" i="12" s="1"/>
  <c r="M2666" i="12"/>
  <c r="P2666" i="12" s="1"/>
  <c r="M2593" i="12"/>
  <c r="P2593" i="12" s="1"/>
  <c r="J908" i="12"/>
  <c r="N908" i="12" s="1"/>
  <c r="M39" i="12"/>
  <c r="J2180" i="12"/>
  <c r="N2180" i="12" s="1"/>
  <c r="M2181" i="12"/>
  <c r="M709" i="12"/>
  <c r="J2590" i="12"/>
  <c r="N2590" i="12" s="1"/>
  <c r="J2736" i="12"/>
  <c r="N2736" i="12" s="1"/>
  <c r="J2809" i="12"/>
  <c r="N2809" i="12" s="1"/>
  <c r="J2882" i="12"/>
  <c r="N2882" i="12" s="1"/>
  <c r="J2956" i="12"/>
  <c r="N2955" i="12"/>
  <c r="J3029" i="12"/>
  <c r="N3028" i="12"/>
  <c r="J2665" i="12"/>
  <c r="N2664" i="12"/>
  <c r="N633" i="12"/>
  <c r="M634" i="12"/>
  <c r="N1104" i="12"/>
  <c r="M1105" i="12"/>
  <c r="J1105" i="12" s="1"/>
  <c r="M287" i="12"/>
  <c r="M384" i="12"/>
  <c r="M2301" i="12"/>
  <c r="M559" i="12"/>
  <c r="M2421" i="12"/>
  <c r="M114" i="12"/>
  <c r="N113" i="12"/>
  <c r="N2007" i="12"/>
  <c r="Q2006" i="12" s="1"/>
  <c r="M2008" i="12"/>
  <c r="J2008" i="12" s="1"/>
  <c r="N1839" i="12"/>
  <c r="M909" i="12"/>
  <c r="M1333" i="12"/>
  <c r="J1333" i="12" s="1"/>
  <c r="N1332" i="12"/>
  <c r="M189" i="12"/>
  <c r="D1275" i="12"/>
  <c r="F1274" i="12"/>
  <c r="L1274" i="12"/>
  <c r="I1274" i="12"/>
  <c r="N1500" i="12"/>
  <c r="M1501" i="12"/>
  <c r="J1501" i="12" s="1"/>
  <c r="M471" i="12"/>
  <c r="N2505" i="12"/>
  <c r="J2506" i="12"/>
  <c r="M822" i="12"/>
  <c r="N1670" i="12"/>
  <c r="Q1669" i="12" s="1"/>
  <c r="M1671" i="12"/>
  <c r="J1671" i="12" s="1"/>
  <c r="M1840" i="12" l="1"/>
  <c r="J1840" i="12" s="1"/>
  <c r="N1840" i="12" s="1"/>
  <c r="J822" i="12"/>
  <c r="N822" i="12" s="1"/>
  <c r="J559" i="12"/>
  <c r="N559" i="12" s="1"/>
  <c r="J384" i="12"/>
  <c r="N384" i="12" s="1"/>
  <c r="J287" i="12"/>
  <c r="N287" i="12" s="1"/>
  <c r="J471" i="12"/>
  <c r="N471" i="12" s="1"/>
  <c r="J189" i="12"/>
  <c r="N189" i="12" s="1"/>
  <c r="J709" i="12"/>
  <c r="N709" i="12" s="1"/>
  <c r="J39" i="12"/>
  <c r="N39" i="12" s="1"/>
  <c r="P39" i="12"/>
  <c r="J114" i="12"/>
  <c r="N114" i="12" s="1"/>
  <c r="P114" i="12"/>
  <c r="J634" i="12"/>
  <c r="N634" i="12" s="1"/>
  <c r="Q1838" i="12"/>
  <c r="Q1103" i="12"/>
  <c r="Q1331" i="12"/>
  <c r="Q1499" i="12"/>
  <c r="M2508" i="12"/>
  <c r="M2594" i="12"/>
  <c r="P2594" i="12" s="1"/>
  <c r="M2740" i="12"/>
  <c r="P2740" i="12" s="1"/>
  <c r="J2421" i="12"/>
  <c r="N2421" i="12" s="1"/>
  <c r="M2959" i="12"/>
  <c r="P2959" i="12" s="1"/>
  <c r="M3032" i="12"/>
  <c r="P3032" i="12" s="1"/>
  <c r="M2886" i="12"/>
  <c r="P2886" i="12" s="1"/>
  <c r="J2301" i="12"/>
  <c r="N2301" i="12" s="1"/>
  <c r="M2667" i="12"/>
  <c r="P2667" i="12" s="1"/>
  <c r="M2813" i="12"/>
  <c r="P2813" i="12" s="1"/>
  <c r="M40" i="12"/>
  <c r="J909" i="12"/>
  <c r="N909" i="12" s="1"/>
  <c r="J2181" i="12"/>
  <c r="N2181" i="12" s="1"/>
  <c r="M2182" i="12"/>
  <c r="M710" i="12"/>
  <c r="J2883" i="12"/>
  <c r="N2883" i="12" s="1"/>
  <c r="J2737" i="12"/>
  <c r="N2737" i="12" s="1"/>
  <c r="J2591" i="12"/>
  <c r="N2591" i="12" s="1"/>
  <c r="J2810" i="12"/>
  <c r="N2810" i="12" s="1"/>
  <c r="J2957" i="12"/>
  <c r="N2956" i="12"/>
  <c r="J3030" i="12"/>
  <c r="N3029" i="12"/>
  <c r="J2666" i="12"/>
  <c r="N2665" i="12"/>
  <c r="M635" i="12"/>
  <c r="M1672" i="12"/>
  <c r="J1672" i="12" s="1"/>
  <c r="N1671" i="12"/>
  <c r="Q1670" i="12" s="1"/>
  <c r="N1501" i="12"/>
  <c r="Q1500" i="12" s="1"/>
  <c r="M1502" i="12"/>
  <c r="J1502" i="12" s="1"/>
  <c r="M910" i="12"/>
  <c r="M288" i="12"/>
  <c r="M2422" i="12"/>
  <c r="M823" i="12"/>
  <c r="M1841" i="12"/>
  <c r="J1841" i="12" s="1"/>
  <c r="M2302" i="12"/>
  <c r="M560" i="12"/>
  <c r="N2008" i="12"/>
  <c r="Q2007" i="12" s="1"/>
  <c r="M2009" i="12"/>
  <c r="J2009" i="12" s="1"/>
  <c r="L1275" i="12"/>
  <c r="I1275" i="12"/>
  <c r="F1275" i="12"/>
  <c r="D1276" i="12"/>
  <c r="M190" i="12"/>
  <c r="M1106" i="12"/>
  <c r="J1106" i="12" s="1"/>
  <c r="N1105" i="12"/>
  <c r="M1334" i="12"/>
  <c r="J1334" i="12" s="1"/>
  <c r="N1333" i="12"/>
  <c r="Q1332" i="12" s="1"/>
  <c r="M385" i="12"/>
  <c r="N2506" i="12"/>
  <c r="J2507" i="12"/>
  <c r="M472" i="12"/>
  <c r="M115" i="12"/>
  <c r="J635" i="12" l="1"/>
  <c r="N635" i="12" s="1"/>
  <c r="J560" i="12"/>
  <c r="N560" i="12" s="1"/>
  <c r="P560" i="12"/>
  <c r="J710" i="12"/>
  <c r="N710" i="12" s="1"/>
  <c r="J115" i="12"/>
  <c r="N115" i="12" s="1"/>
  <c r="P115" i="12"/>
  <c r="J385" i="12"/>
  <c r="N385" i="12" s="1"/>
  <c r="J823" i="12"/>
  <c r="N823" i="12" s="1"/>
  <c r="J472" i="12"/>
  <c r="N472" i="12" s="1"/>
  <c r="J40" i="12"/>
  <c r="N40" i="12" s="1"/>
  <c r="P40" i="12"/>
  <c r="J190" i="12"/>
  <c r="N190" i="12" s="1"/>
  <c r="J288" i="12"/>
  <c r="N288" i="12" s="1"/>
  <c r="Q1839" i="12"/>
  <c r="Q1104" i="12"/>
  <c r="J2302" i="12"/>
  <c r="N2302" i="12" s="1"/>
  <c r="M2595" i="12"/>
  <c r="P2595" i="12" s="1"/>
  <c r="M2887" i="12"/>
  <c r="P2887" i="12" s="1"/>
  <c r="M2741" i="12"/>
  <c r="P2741" i="12" s="1"/>
  <c r="M2814" i="12"/>
  <c r="P2814" i="12" s="1"/>
  <c r="M3033" i="12"/>
  <c r="P3033" i="12" s="1"/>
  <c r="M41" i="12"/>
  <c r="J2422" i="12"/>
  <c r="N2422" i="12" s="1"/>
  <c r="M2668" i="12"/>
  <c r="P2668" i="12" s="1"/>
  <c r="M2960" i="12"/>
  <c r="P2960" i="12" s="1"/>
  <c r="M2509" i="12"/>
  <c r="J910" i="12"/>
  <c r="N910" i="12" s="1"/>
  <c r="J2182" i="12"/>
  <c r="N2182" i="12" s="1"/>
  <c r="M2183" i="12"/>
  <c r="M711" i="12"/>
  <c r="J2592" i="12"/>
  <c r="N2592" i="12" s="1"/>
  <c r="J2811" i="12"/>
  <c r="N2811" i="12" s="1"/>
  <c r="J2738" i="12"/>
  <c r="N2738" i="12" s="1"/>
  <c r="J2884" i="12"/>
  <c r="N2884" i="12" s="1"/>
  <c r="J3031" i="12"/>
  <c r="N3030" i="12"/>
  <c r="J2958" i="12"/>
  <c r="N2957" i="12"/>
  <c r="N2666" i="12"/>
  <c r="M636" i="12"/>
  <c r="M561" i="12"/>
  <c r="M473" i="12"/>
  <c r="N1502" i="12"/>
  <c r="Q1501" i="12" s="1"/>
  <c r="M1503" i="12"/>
  <c r="J1503" i="12" s="1"/>
  <c r="M116" i="12"/>
  <c r="N1334" i="12"/>
  <c r="Q1333" i="12" s="1"/>
  <c r="M1335" i="12"/>
  <c r="J1335" i="12" s="1"/>
  <c r="F1276" i="12"/>
  <c r="D1277" i="12"/>
  <c r="L1276" i="12"/>
  <c r="I1276" i="12"/>
  <c r="M2303" i="12"/>
  <c r="N1106" i="12"/>
  <c r="Q1105" i="12" s="1"/>
  <c r="M1107" i="12"/>
  <c r="J2508" i="12"/>
  <c r="N2507" i="12"/>
  <c r="M191" i="12"/>
  <c r="M386" i="12"/>
  <c r="M1842" i="12"/>
  <c r="J1842" i="12" s="1"/>
  <c r="N1841" i="12"/>
  <c r="M2010" i="12"/>
  <c r="J2010" i="12" s="1"/>
  <c r="N2009" i="12"/>
  <c r="Q2008" i="12" s="1"/>
  <c r="M824" i="12"/>
  <c r="M2423" i="12"/>
  <c r="M289" i="12"/>
  <c r="M911" i="12"/>
  <c r="N1672" i="12"/>
  <c r="M1673" i="12"/>
  <c r="J1673" i="12" s="1"/>
  <c r="J289" i="12" l="1"/>
  <c r="N289" i="12" s="1"/>
  <c r="J386" i="12"/>
  <c r="N386" i="12" s="1"/>
  <c r="J116" i="12"/>
  <c r="N116" i="12" s="1"/>
  <c r="P116" i="12"/>
  <c r="J636" i="12"/>
  <c r="N636" i="12" s="1"/>
  <c r="J824" i="12"/>
  <c r="N824" i="12" s="1"/>
  <c r="J191" i="12"/>
  <c r="N191" i="12" s="1"/>
  <c r="J711" i="12"/>
  <c r="N711" i="12" s="1"/>
  <c r="J41" i="12"/>
  <c r="N41" i="12" s="1"/>
  <c r="P41" i="12"/>
  <c r="J473" i="12"/>
  <c r="N473" i="12" s="1"/>
  <c r="J561" i="12"/>
  <c r="N561" i="12" s="1"/>
  <c r="P561" i="12"/>
  <c r="Q1671" i="12"/>
  <c r="Q1840" i="12"/>
  <c r="M42" i="12"/>
  <c r="J1107" i="12"/>
  <c r="N1107" i="12" s="1"/>
  <c r="Q1106" i="12" s="1"/>
  <c r="M2184" i="12"/>
  <c r="M2888" i="12"/>
  <c r="P2888" i="12" s="1"/>
  <c r="M2510" i="12"/>
  <c r="M2669" i="12"/>
  <c r="P2669" i="12" s="1"/>
  <c r="M3034" i="12"/>
  <c r="P3034" i="12" s="1"/>
  <c r="M2596" i="12"/>
  <c r="P2596" i="12" s="1"/>
  <c r="J2303" i="12"/>
  <c r="N2303" i="12" s="1"/>
  <c r="M2961" i="12"/>
  <c r="P2961" i="12" s="1"/>
  <c r="M2742" i="12"/>
  <c r="P2742" i="12" s="1"/>
  <c r="M2815" i="12"/>
  <c r="P2815" i="12" s="1"/>
  <c r="J911" i="12"/>
  <c r="N911" i="12" s="1"/>
  <c r="J2183" i="12"/>
  <c r="N2183" i="12" s="1"/>
  <c r="J2423" i="12"/>
  <c r="N2423" i="12" s="1"/>
  <c r="M2424" i="12"/>
  <c r="M712" i="12"/>
  <c r="J2593" i="12"/>
  <c r="N2593" i="12" s="1"/>
  <c r="J2885" i="12"/>
  <c r="N2885" i="12" s="1"/>
  <c r="J2739" i="12"/>
  <c r="N2739" i="12" s="1"/>
  <c r="J2812" i="12"/>
  <c r="N2812" i="12" s="1"/>
  <c r="N2958" i="12"/>
  <c r="N3031" i="12"/>
  <c r="J2667" i="12"/>
  <c r="M637" i="12"/>
  <c r="M2011" i="12"/>
  <c r="J2011" i="12" s="1"/>
  <c r="N2010" i="12"/>
  <c r="Q2009" i="12" s="1"/>
  <c r="M290" i="12"/>
  <c r="M1504" i="12"/>
  <c r="J1504" i="12" s="1"/>
  <c r="N1503" i="12"/>
  <c r="Q1502" i="12" s="1"/>
  <c r="M474" i="12"/>
  <c r="M1843" i="12"/>
  <c r="J1843" i="12" s="1"/>
  <c r="N1842" i="12"/>
  <c r="M912" i="12"/>
  <c r="M2304" i="12"/>
  <c r="I1277" i="12"/>
  <c r="D1278" i="12"/>
  <c r="F1277" i="12"/>
  <c r="L1277" i="12"/>
  <c r="M117" i="12"/>
  <c r="M825" i="12"/>
  <c r="N2508" i="12"/>
  <c r="M562" i="12"/>
  <c r="N1673" i="12"/>
  <c r="Q1672" i="12" s="1"/>
  <c r="M1674" i="12"/>
  <c r="J1674" i="12" s="1"/>
  <c r="M1336" i="12"/>
  <c r="J1336" i="12" s="1"/>
  <c r="N1335" i="12"/>
  <c r="M387" i="12"/>
  <c r="M192" i="12"/>
  <c r="M1108" i="12"/>
  <c r="J290" i="12" l="1"/>
  <c r="N290" i="12" s="1"/>
  <c r="J117" i="12"/>
  <c r="P117" i="12"/>
  <c r="M2185" i="12"/>
  <c r="J2185" i="12" s="1"/>
  <c r="N2185" i="12" s="1"/>
  <c r="J637" i="12"/>
  <c r="N637" i="12" s="1"/>
  <c r="J712" i="12"/>
  <c r="N712" i="12" s="1"/>
  <c r="J42" i="12"/>
  <c r="N42" i="12" s="1"/>
  <c r="P42" i="12"/>
  <c r="J192" i="12"/>
  <c r="N192" i="12" s="1"/>
  <c r="J562" i="12"/>
  <c r="N562" i="12" s="1"/>
  <c r="P562" i="12"/>
  <c r="J474" i="12"/>
  <c r="N474" i="12" s="1"/>
  <c r="J387" i="12"/>
  <c r="N387" i="12" s="1"/>
  <c r="J825" i="12"/>
  <c r="N825" i="12" s="1"/>
  <c r="M43" i="12"/>
  <c r="M44" i="12" s="1"/>
  <c r="Q1334" i="12"/>
  <c r="Q1841" i="12"/>
  <c r="M2511" i="12"/>
  <c r="M2816" i="12"/>
  <c r="P2816" i="12" s="1"/>
  <c r="M2597" i="12"/>
  <c r="P2597" i="12" s="1"/>
  <c r="M2889" i="12"/>
  <c r="P2889" i="12" s="1"/>
  <c r="J2304" i="12"/>
  <c r="N2304" i="12" s="1"/>
  <c r="J1108" i="12"/>
  <c r="N1108" i="12" s="1"/>
  <c r="Q1107" i="12" s="1"/>
  <c r="M2743" i="12"/>
  <c r="P2743" i="12" s="1"/>
  <c r="M3035" i="12"/>
  <c r="P3035" i="12" s="1"/>
  <c r="J2184" i="12"/>
  <c r="N2184" i="12" s="1"/>
  <c r="M2962" i="12"/>
  <c r="P2962" i="12" s="1"/>
  <c r="M2670" i="12"/>
  <c r="P2670" i="12" s="1"/>
  <c r="J912" i="12"/>
  <c r="N912" i="12" s="1"/>
  <c r="M713" i="12"/>
  <c r="J3032" i="12"/>
  <c r="J2959" i="12"/>
  <c r="J2668" i="12"/>
  <c r="N2667" i="12"/>
  <c r="M638" i="12"/>
  <c r="L1278" i="12"/>
  <c r="F1278" i="12"/>
  <c r="D1279" i="12"/>
  <c r="I1278" i="12"/>
  <c r="M388" i="12"/>
  <c r="M291" i="12"/>
  <c r="M1109" i="12"/>
  <c r="M1675" i="12"/>
  <c r="J1675" i="12" s="1"/>
  <c r="N1674" i="12"/>
  <c r="Q1673" i="12" s="1"/>
  <c r="M913" i="12"/>
  <c r="M118" i="12"/>
  <c r="N117" i="12"/>
  <c r="N1843" i="12"/>
  <c r="Q1842" i="12" s="1"/>
  <c r="M1844" i="12"/>
  <c r="J1844" i="12" s="1"/>
  <c r="M475" i="12"/>
  <c r="J2509" i="12"/>
  <c r="J2424" i="12"/>
  <c r="M193" i="12"/>
  <c r="M563" i="12"/>
  <c r="M826" i="12"/>
  <c r="N1504" i="12"/>
  <c r="Q1503" i="12" s="1"/>
  <c r="M1505" i="12"/>
  <c r="J1505" i="12" s="1"/>
  <c r="N1336" i="12"/>
  <c r="Q1335" i="12" s="1"/>
  <c r="M1337" i="12"/>
  <c r="J1337" i="12" s="1"/>
  <c r="M2186" i="12"/>
  <c r="M2305" i="12"/>
  <c r="M2012" i="12"/>
  <c r="J2012" i="12" s="1"/>
  <c r="N2011" i="12"/>
  <c r="J475" i="12" l="1"/>
  <c r="N475" i="12" s="1"/>
  <c r="J713" i="12"/>
  <c r="N713" i="12" s="1"/>
  <c r="J43" i="12"/>
  <c r="N43" i="12" s="1"/>
  <c r="P43" i="12"/>
  <c r="J638" i="12"/>
  <c r="N638" i="12" s="1"/>
  <c r="J826" i="12"/>
  <c r="J193" i="12"/>
  <c r="N193" i="12" s="1"/>
  <c r="J291" i="12"/>
  <c r="N291" i="12" s="1"/>
  <c r="J388" i="12"/>
  <c r="N388" i="12" s="1"/>
  <c r="J563" i="12"/>
  <c r="P563" i="12"/>
  <c r="J118" i="12"/>
  <c r="P118" i="12"/>
  <c r="J44" i="12"/>
  <c r="N44" i="12" s="1"/>
  <c r="P44" i="12"/>
  <c r="Q2010" i="12"/>
  <c r="J1109" i="12"/>
  <c r="N1109" i="12" s="1"/>
  <c r="Q1108" i="12" s="1"/>
  <c r="M2671" i="12"/>
  <c r="P2671" i="12" s="1"/>
  <c r="M2744" i="12"/>
  <c r="P2744" i="12" s="1"/>
  <c r="M2598" i="12"/>
  <c r="P2598" i="12" s="1"/>
  <c r="M2817" i="12"/>
  <c r="P2817" i="12" s="1"/>
  <c r="J2305" i="12"/>
  <c r="N2305" i="12" s="1"/>
  <c r="M2963" i="12"/>
  <c r="P2963" i="12" s="1"/>
  <c r="J2186" i="12"/>
  <c r="N2186" i="12" s="1"/>
  <c r="M3036" i="12"/>
  <c r="P3036" i="12" s="1"/>
  <c r="M2890" i="12"/>
  <c r="P2890" i="12" s="1"/>
  <c r="M2512" i="12"/>
  <c r="J913" i="12"/>
  <c r="N913" i="12" s="1"/>
  <c r="M714" i="12"/>
  <c r="J2886" i="12"/>
  <c r="N2886" i="12" s="1"/>
  <c r="J2740" i="12"/>
  <c r="N2740" i="12" s="1"/>
  <c r="J2813" i="12"/>
  <c r="N2813" i="12" s="1"/>
  <c r="J2594" i="12"/>
  <c r="N2594" i="12" s="1"/>
  <c r="J2960" i="12"/>
  <c r="N2959" i="12"/>
  <c r="J3033" i="12"/>
  <c r="N3032" i="12"/>
  <c r="J2669" i="12"/>
  <c r="N2668" i="12"/>
  <c r="M639" i="12"/>
  <c r="M292" i="12"/>
  <c r="M2306" i="12"/>
  <c r="M194" i="12"/>
  <c r="M119" i="12"/>
  <c r="N118" i="12"/>
  <c r="M2187" i="12"/>
  <c r="J2510" i="12"/>
  <c r="N2509" i="12"/>
  <c r="M1676" i="12"/>
  <c r="J1676" i="12" s="1"/>
  <c r="N1675" i="12"/>
  <c r="Q1674" i="12" s="1"/>
  <c r="L1279" i="12"/>
  <c r="D1280" i="12"/>
  <c r="I1279" i="12"/>
  <c r="F1279" i="12"/>
  <c r="M1338" i="12"/>
  <c r="J1338" i="12" s="1"/>
  <c r="N1337" i="12"/>
  <c r="M45" i="12"/>
  <c r="M1845" i="12"/>
  <c r="J1845" i="12" s="1"/>
  <c r="N1844" i="12"/>
  <c r="Q1843" i="12" s="1"/>
  <c r="N2012" i="12"/>
  <c r="M2013" i="12"/>
  <c r="J2013" i="12" s="1"/>
  <c r="M2425" i="12"/>
  <c r="N2424" i="12"/>
  <c r="M1110" i="12"/>
  <c r="M564" i="12"/>
  <c r="N563" i="12"/>
  <c r="M914" i="12"/>
  <c r="M389" i="12"/>
  <c r="N1505" i="12"/>
  <c r="M1506" i="12"/>
  <c r="J1506" i="12" s="1"/>
  <c r="N826" i="12"/>
  <c r="M827" i="12"/>
  <c r="M476" i="12"/>
  <c r="J194" i="12" l="1"/>
  <c r="N194" i="12" s="1"/>
  <c r="J827" i="12"/>
  <c r="N827" i="12" s="1"/>
  <c r="J639" i="12"/>
  <c r="N639" i="12" s="1"/>
  <c r="J564" i="12"/>
  <c r="P564" i="12"/>
  <c r="J45" i="12"/>
  <c r="N45" i="12" s="1"/>
  <c r="P45" i="12"/>
  <c r="J714" i="12"/>
  <c r="N714" i="12" s="1"/>
  <c r="J119" i="12"/>
  <c r="N119" i="12" s="1"/>
  <c r="P119" i="12"/>
  <c r="J476" i="12"/>
  <c r="N476" i="12" s="1"/>
  <c r="J389" i="12"/>
  <c r="N389" i="12" s="1"/>
  <c r="J292" i="12"/>
  <c r="Q1504" i="12"/>
  <c r="Q2011" i="12"/>
  <c r="Q1336" i="12"/>
  <c r="M2599" i="12"/>
  <c r="P2599" i="12" s="1"/>
  <c r="M2818" i="12"/>
  <c r="P2818" i="12" s="1"/>
  <c r="M2513" i="12"/>
  <c r="M2964" i="12"/>
  <c r="P2964" i="12" s="1"/>
  <c r="M2745" i="12"/>
  <c r="P2745" i="12" s="1"/>
  <c r="J1110" i="12"/>
  <c r="N1110" i="12" s="1"/>
  <c r="M2891" i="12"/>
  <c r="P2891" i="12" s="1"/>
  <c r="M2672" i="12"/>
  <c r="P2672" i="12" s="1"/>
  <c r="M3037" i="12"/>
  <c r="P3037" i="12" s="1"/>
  <c r="J2187" i="12"/>
  <c r="N2187" i="12" s="1"/>
  <c r="J2425" i="12"/>
  <c r="N2425" i="12" s="1"/>
  <c r="J2306" i="12"/>
  <c r="N2306" i="12" s="1"/>
  <c r="J914" i="12"/>
  <c r="N914" i="12" s="1"/>
  <c r="M715" i="12"/>
  <c r="J2595" i="12"/>
  <c r="N2595" i="12" s="1"/>
  <c r="J2814" i="12"/>
  <c r="N2814" i="12" s="1"/>
  <c r="J2741" i="12"/>
  <c r="N2741" i="12" s="1"/>
  <c r="J2887" i="12"/>
  <c r="N2887" i="12" s="1"/>
  <c r="J3034" i="12"/>
  <c r="N3033" i="12"/>
  <c r="J2961" i="12"/>
  <c r="N2960" i="12"/>
  <c r="J2670" i="12"/>
  <c r="N2669" i="12"/>
  <c r="M640" i="12"/>
  <c r="J2511" i="12"/>
  <c r="N2510" i="12"/>
  <c r="N2013" i="12"/>
  <c r="Q2012" i="12" s="1"/>
  <c r="M2014" i="12"/>
  <c r="J2014" i="12" s="1"/>
  <c r="D1281" i="12"/>
  <c r="I1280" i="12"/>
  <c r="F1280" i="12"/>
  <c r="L1280" i="12"/>
  <c r="M565" i="12"/>
  <c r="N564" i="12"/>
  <c r="M46" i="12"/>
  <c r="M477" i="12"/>
  <c r="N1338" i="12"/>
  <c r="M1339" i="12"/>
  <c r="J1339" i="12" s="1"/>
  <c r="M828" i="12"/>
  <c r="M2188" i="12"/>
  <c r="M120" i="12"/>
  <c r="M2426" i="12"/>
  <c r="M390" i="12"/>
  <c r="M2307" i="12"/>
  <c r="M1111" i="12"/>
  <c r="M1507" i="12"/>
  <c r="J1507" i="12" s="1"/>
  <c r="N1506" i="12"/>
  <c r="M195" i="12"/>
  <c r="M915" i="12"/>
  <c r="M1846" i="12"/>
  <c r="J1846" i="12" s="1"/>
  <c r="N1845" i="12"/>
  <c r="Q1844" i="12" s="1"/>
  <c r="M1677" i="12"/>
  <c r="J1677" i="12" s="1"/>
  <c r="N1676" i="12"/>
  <c r="N292" i="12"/>
  <c r="M293" i="12"/>
  <c r="J565" i="12" l="1"/>
  <c r="N565" i="12" s="1"/>
  <c r="P565" i="12"/>
  <c r="J390" i="12"/>
  <c r="N390" i="12" s="1"/>
  <c r="J640" i="12"/>
  <c r="N640" i="12" s="1"/>
  <c r="J293" i="12"/>
  <c r="J195" i="12"/>
  <c r="J120" i="12"/>
  <c r="N120" i="12" s="1"/>
  <c r="P120" i="12"/>
  <c r="J477" i="12"/>
  <c r="N477" i="12" s="1"/>
  <c r="J46" i="12"/>
  <c r="N46" i="12" s="1"/>
  <c r="P46" i="12"/>
  <c r="J715" i="12"/>
  <c r="N715" i="12" s="1"/>
  <c r="J828" i="12"/>
  <c r="N828" i="12" s="1"/>
  <c r="Q1337" i="12"/>
  <c r="Q1505" i="12"/>
  <c r="Q1675" i="12"/>
  <c r="M2673" i="12"/>
  <c r="P2673" i="12" s="1"/>
  <c r="M2965" i="12"/>
  <c r="P2965" i="12" s="1"/>
  <c r="M2892" i="12"/>
  <c r="P2892" i="12" s="1"/>
  <c r="M2514" i="12"/>
  <c r="J2307" i="12"/>
  <c r="N2307" i="12" s="1"/>
  <c r="J2188" i="12"/>
  <c r="N2188" i="12" s="1"/>
  <c r="M2819" i="12"/>
  <c r="P2819" i="12" s="1"/>
  <c r="J2426" i="12"/>
  <c r="N2426" i="12" s="1"/>
  <c r="J1111" i="12"/>
  <c r="N1111" i="12" s="1"/>
  <c r="M3038" i="12"/>
  <c r="P3038" i="12" s="1"/>
  <c r="M2746" i="12"/>
  <c r="P2746" i="12" s="1"/>
  <c r="M2600" i="12"/>
  <c r="P2600" i="12" s="1"/>
  <c r="M716" i="12"/>
  <c r="Q1109" i="12"/>
  <c r="J915" i="12"/>
  <c r="N915" i="12" s="1"/>
  <c r="J2888" i="12"/>
  <c r="N2888" i="12" s="1"/>
  <c r="J2815" i="12"/>
  <c r="N2815" i="12" s="1"/>
  <c r="J2742" i="12"/>
  <c r="N2742" i="12" s="1"/>
  <c r="J2596" i="12"/>
  <c r="N2596" i="12" s="1"/>
  <c r="J2962" i="12"/>
  <c r="N2961" i="12"/>
  <c r="J3035" i="12"/>
  <c r="N3034" i="12"/>
  <c r="J2671" i="12"/>
  <c r="N2670" i="12"/>
  <c r="M641" i="12"/>
  <c r="M829" i="12"/>
  <c r="D1282" i="12"/>
  <c r="L1281" i="12"/>
  <c r="I1281" i="12"/>
  <c r="F1281" i="12"/>
  <c r="M2308" i="12"/>
  <c r="M1340" i="12"/>
  <c r="J1340" i="12" s="1"/>
  <c r="N1339" i="12"/>
  <c r="N2014" i="12"/>
  <c r="Q2013" i="12" s="1"/>
  <c r="M2015" i="12"/>
  <c r="J2015" i="12" s="1"/>
  <c r="N293" i="12"/>
  <c r="M294" i="12"/>
  <c r="M121" i="12"/>
  <c r="M1508" i="12"/>
  <c r="J1508" i="12" s="1"/>
  <c r="N1507" i="12"/>
  <c r="N1846" i="12"/>
  <c r="M1847" i="12"/>
  <c r="J1847" i="12" s="1"/>
  <c r="M566" i="12"/>
  <c r="M478" i="12"/>
  <c r="N195" i="12"/>
  <c r="M196" i="12"/>
  <c r="M1112" i="12"/>
  <c r="M2189" i="12"/>
  <c r="M1678" i="12"/>
  <c r="J1678" i="12" s="1"/>
  <c r="N1677" i="12"/>
  <c r="M391" i="12"/>
  <c r="M916" i="12"/>
  <c r="M2427" i="12"/>
  <c r="M47" i="12"/>
  <c r="N2511" i="12"/>
  <c r="J2512" i="12"/>
  <c r="J121" i="12" l="1"/>
  <c r="N121" i="12" s="1"/>
  <c r="P121" i="12"/>
  <c r="J641" i="12"/>
  <c r="N641" i="12" s="1"/>
  <c r="J391" i="12"/>
  <c r="N391" i="12" s="1"/>
  <c r="J478" i="12"/>
  <c r="N478" i="12" s="1"/>
  <c r="J294" i="12"/>
  <c r="N294" i="12" s="1"/>
  <c r="J566" i="12"/>
  <c r="P566" i="12"/>
  <c r="J47" i="12"/>
  <c r="N47" i="12" s="1"/>
  <c r="P47" i="12"/>
  <c r="J196" i="12"/>
  <c r="N196" i="12" s="1"/>
  <c r="J829" i="12"/>
  <c r="N829" i="12" s="1"/>
  <c r="J716" i="12"/>
  <c r="N716" i="12" s="1"/>
  <c r="Q1845" i="12"/>
  <c r="Q1338" i="12"/>
  <c r="Q1676" i="12"/>
  <c r="Q1506" i="12"/>
  <c r="M2674" i="12"/>
  <c r="P2674" i="12" s="1"/>
  <c r="J2189" i="12"/>
  <c r="N2189" i="12" s="1"/>
  <c r="J1112" i="12"/>
  <c r="N1112" i="12" s="1"/>
  <c r="Q1111" i="12" s="1"/>
  <c r="M2601" i="12"/>
  <c r="P2601" i="12" s="1"/>
  <c r="M2515" i="12"/>
  <c r="J2427" i="12"/>
  <c r="N2427" i="12" s="1"/>
  <c r="J2308" i="12"/>
  <c r="N2308" i="12" s="1"/>
  <c r="M717" i="12"/>
  <c r="M718" i="12" s="1"/>
  <c r="M2747" i="12"/>
  <c r="P2747" i="12" s="1"/>
  <c r="M2820" i="12"/>
  <c r="P2820" i="12" s="1"/>
  <c r="M2893" i="12"/>
  <c r="P2893" i="12" s="1"/>
  <c r="M3039" i="12"/>
  <c r="P3039" i="12" s="1"/>
  <c r="M2966" i="12"/>
  <c r="P2966" i="12" s="1"/>
  <c r="Q1110" i="12"/>
  <c r="J916" i="12"/>
  <c r="N916" i="12" s="1"/>
  <c r="J2743" i="12"/>
  <c r="N2743" i="12" s="1"/>
  <c r="J2597" i="12"/>
  <c r="N2597" i="12" s="1"/>
  <c r="J2816" i="12"/>
  <c r="N2816" i="12" s="1"/>
  <c r="J2889" i="12"/>
  <c r="N2889" i="12" s="1"/>
  <c r="J3036" i="12"/>
  <c r="N3035" i="12"/>
  <c r="J2963" i="12"/>
  <c r="N2962" i="12"/>
  <c r="J2672" i="12"/>
  <c r="N2671" i="12"/>
  <c r="M642" i="12"/>
  <c r="N1340" i="12"/>
  <c r="M1341" i="12"/>
  <c r="J1341" i="12" s="1"/>
  <c r="M48" i="12"/>
  <c r="F1282" i="12"/>
  <c r="D1283" i="12"/>
  <c r="L1282" i="12"/>
  <c r="I1282" i="12"/>
  <c r="N2512" i="12"/>
  <c r="J2513" i="12"/>
  <c r="M295" i="12"/>
  <c r="M917" i="12"/>
  <c r="M479" i="12"/>
  <c r="M2016" i="12"/>
  <c r="J2016" i="12" s="1"/>
  <c r="N2015" i="12"/>
  <c r="Q2014" i="12" s="1"/>
  <c r="M1848" i="12"/>
  <c r="J1848" i="12" s="1"/>
  <c r="N1847" i="12"/>
  <c r="M2190" i="12"/>
  <c r="M1113" i="12"/>
  <c r="N1508" i="12"/>
  <c r="M1509" i="12"/>
  <c r="J1509" i="12" s="1"/>
  <c r="M2428" i="12"/>
  <c r="M197" i="12"/>
  <c r="M122" i="12"/>
  <c r="M392" i="12"/>
  <c r="M567" i="12"/>
  <c r="N566" i="12"/>
  <c r="M830" i="12"/>
  <c r="N1678" i="12"/>
  <c r="Q1677" i="12" s="1"/>
  <c r="M1679" i="12"/>
  <c r="J1679" i="12" s="1"/>
  <c r="M2309" i="12"/>
  <c r="J830" i="12" l="1"/>
  <c r="N830" i="12" s="1"/>
  <c r="J392" i="12"/>
  <c r="N392" i="12" s="1"/>
  <c r="J122" i="12"/>
  <c r="P122" i="12"/>
  <c r="J717" i="12"/>
  <c r="N717" i="12" s="1"/>
  <c r="J197" i="12"/>
  <c r="N197" i="12" s="1"/>
  <c r="J48" i="12"/>
  <c r="N48" i="12" s="1"/>
  <c r="P48" i="12"/>
  <c r="J567" i="12"/>
  <c r="P567" i="12"/>
  <c r="J479" i="12"/>
  <c r="N479" i="12" s="1"/>
  <c r="J718" i="12"/>
  <c r="N718" i="12" s="1"/>
  <c r="J642" i="12"/>
  <c r="N642" i="12" s="1"/>
  <c r="J295" i="12"/>
  <c r="N295" i="12" s="1"/>
  <c r="Q1339" i="12"/>
  <c r="Q1507" i="12"/>
  <c r="Q1846" i="12"/>
  <c r="M3040" i="12"/>
  <c r="P3040" i="12" s="1"/>
  <c r="J2428" i="12"/>
  <c r="N2428" i="12" s="1"/>
  <c r="M2967" i="12"/>
  <c r="P2967" i="12" s="1"/>
  <c r="M2748" i="12"/>
  <c r="P2748" i="12" s="1"/>
  <c r="M2602" i="12"/>
  <c r="P2602" i="12" s="1"/>
  <c r="M2894" i="12"/>
  <c r="P2894" i="12" s="1"/>
  <c r="J2309" i="12"/>
  <c r="N2309" i="12" s="1"/>
  <c r="J2190" i="12"/>
  <c r="N2190" i="12" s="1"/>
  <c r="M2821" i="12"/>
  <c r="P2821" i="12" s="1"/>
  <c r="J1113" i="12"/>
  <c r="N1113" i="12" s="1"/>
  <c r="Q1112" i="12" s="1"/>
  <c r="M2516" i="12"/>
  <c r="M2675" i="12"/>
  <c r="P2675" i="12" s="1"/>
  <c r="J917" i="12"/>
  <c r="N917" i="12" s="1"/>
  <c r="J2817" i="12"/>
  <c r="N2817" i="12" s="1"/>
  <c r="J2598" i="12"/>
  <c r="N2598" i="12" s="1"/>
  <c r="J2744" i="12"/>
  <c r="N2744" i="12" s="1"/>
  <c r="J2890" i="12"/>
  <c r="N2890" i="12" s="1"/>
  <c r="J3037" i="12"/>
  <c r="N3036" i="12"/>
  <c r="J2964" i="12"/>
  <c r="N2963" i="12"/>
  <c r="J2673" i="12"/>
  <c r="N2672" i="12"/>
  <c r="M643" i="12"/>
  <c r="M123" i="12"/>
  <c r="N122" i="12"/>
  <c r="M719" i="12"/>
  <c r="M198" i="12"/>
  <c r="M2017" i="12"/>
  <c r="J2017" i="12" s="1"/>
  <c r="N2016" i="12"/>
  <c r="M2429" i="12"/>
  <c r="M480" i="12"/>
  <c r="M831" i="12"/>
  <c r="N1509" i="12"/>
  <c r="Q1508" i="12" s="1"/>
  <c r="M1510" i="12"/>
  <c r="J1510" i="12" s="1"/>
  <c r="M568" i="12"/>
  <c r="N567" i="12"/>
  <c r="M1114" i="12"/>
  <c r="M393" i="12"/>
  <c r="M2191" i="12"/>
  <c r="J2514" i="12"/>
  <c r="N2513" i="12"/>
  <c r="M49" i="12"/>
  <c r="N1679" i="12"/>
  <c r="Q1678" i="12" s="1"/>
  <c r="M1680" i="12"/>
  <c r="J1680" i="12" s="1"/>
  <c r="M918" i="12"/>
  <c r="N1341" i="12"/>
  <c r="Q1340" i="12" s="1"/>
  <c r="M1342" i="12"/>
  <c r="J1342" i="12" s="1"/>
  <c r="M1849" i="12"/>
  <c r="J1849" i="12" s="1"/>
  <c r="N1848" i="12"/>
  <c r="M2310" i="12"/>
  <c r="I1283" i="12"/>
  <c r="D1284" i="12"/>
  <c r="L1283" i="12"/>
  <c r="F1283" i="12"/>
  <c r="M296" i="12"/>
  <c r="J198" i="12" l="1"/>
  <c r="N198" i="12" s="1"/>
  <c r="J831" i="12"/>
  <c r="N831" i="12" s="1"/>
  <c r="J568" i="12"/>
  <c r="N568" i="12" s="1"/>
  <c r="P568" i="12"/>
  <c r="J719" i="12"/>
  <c r="N719" i="12" s="1"/>
  <c r="J393" i="12"/>
  <c r="N393" i="12" s="1"/>
  <c r="J480" i="12"/>
  <c r="N480" i="12" s="1"/>
  <c r="J49" i="12"/>
  <c r="N49" i="12" s="1"/>
  <c r="P49" i="12"/>
  <c r="J296" i="12"/>
  <c r="N296" i="12" s="1"/>
  <c r="J123" i="12"/>
  <c r="N123" i="12" s="1"/>
  <c r="P123" i="12"/>
  <c r="J643" i="12"/>
  <c r="N643" i="12" s="1"/>
  <c r="Q2015" i="12"/>
  <c r="Q1847" i="12"/>
  <c r="M2822" i="12"/>
  <c r="P2822" i="12" s="1"/>
  <c r="M2603" i="12"/>
  <c r="P2603" i="12" s="1"/>
  <c r="J2191" i="12"/>
  <c r="N2191" i="12" s="1"/>
  <c r="M2968" i="12"/>
  <c r="P2968" i="12" s="1"/>
  <c r="M2676" i="12"/>
  <c r="P2676" i="12" s="1"/>
  <c r="M2749" i="12"/>
  <c r="P2749" i="12" s="1"/>
  <c r="J2310" i="12"/>
  <c r="N2310" i="12" s="1"/>
  <c r="J1114" i="12"/>
  <c r="N1114" i="12" s="1"/>
  <c r="Q1113" i="12" s="1"/>
  <c r="M2517" i="12"/>
  <c r="M3041" i="12"/>
  <c r="P3041" i="12" s="1"/>
  <c r="J2429" i="12"/>
  <c r="N2429" i="12" s="1"/>
  <c r="M2895" i="12"/>
  <c r="P2895" i="12" s="1"/>
  <c r="J918" i="12"/>
  <c r="N918" i="12" s="1"/>
  <c r="J2599" i="12"/>
  <c r="N2599" i="12" s="1"/>
  <c r="J2745" i="12"/>
  <c r="N2745" i="12" s="1"/>
  <c r="J2818" i="12"/>
  <c r="N2818" i="12" s="1"/>
  <c r="J2891" i="12"/>
  <c r="N2891" i="12" s="1"/>
  <c r="J2965" i="12"/>
  <c r="N2964" i="12"/>
  <c r="J3038" i="12"/>
  <c r="N3037" i="12"/>
  <c r="J2674" i="12"/>
  <c r="N2673" i="12"/>
  <c r="M644" i="12"/>
  <c r="M2192" i="12"/>
  <c r="M297" i="12"/>
  <c r="M919" i="12"/>
  <c r="M2430" i="12"/>
  <c r="D1285" i="12"/>
  <c r="L1284" i="12"/>
  <c r="I1284" i="12"/>
  <c r="F1284" i="12"/>
  <c r="M569" i="12"/>
  <c r="N1680" i="12"/>
  <c r="M1681" i="12"/>
  <c r="J1681" i="12" s="1"/>
  <c r="M1115" i="12"/>
  <c r="M2018" i="12"/>
  <c r="J2018" i="12" s="1"/>
  <c r="N2017" i="12"/>
  <c r="Q2016" i="12" s="1"/>
  <c r="M199" i="12"/>
  <c r="M2311" i="12"/>
  <c r="M832" i="12"/>
  <c r="M1343" i="12"/>
  <c r="J1343" i="12" s="1"/>
  <c r="N1342" i="12"/>
  <c r="Q1341" i="12" s="1"/>
  <c r="M481" i="12"/>
  <c r="M394" i="12"/>
  <c r="M1511" i="12"/>
  <c r="J1511" i="12" s="1"/>
  <c r="N1510" i="12"/>
  <c r="M720" i="12"/>
  <c r="M50" i="12"/>
  <c r="M1850" i="12"/>
  <c r="J1850" i="12" s="1"/>
  <c r="N1849" i="12"/>
  <c r="Q1848" i="12" s="1"/>
  <c r="J2515" i="12"/>
  <c r="N2514" i="12"/>
  <c r="M124" i="12"/>
  <c r="J644" i="12" l="1"/>
  <c r="N644" i="12" s="1"/>
  <c r="J50" i="12"/>
  <c r="N50" i="12" s="1"/>
  <c r="P50" i="12"/>
  <c r="J481" i="12"/>
  <c r="N481" i="12" s="1"/>
  <c r="J199" i="12"/>
  <c r="N199" i="12" s="1"/>
  <c r="J124" i="12"/>
  <c r="N124" i="12" s="1"/>
  <c r="P124" i="12"/>
  <c r="J832" i="12"/>
  <c r="N832" i="12" s="1"/>
  <c r="J297" i="12"/>
  <c r="N297" i="12" s="1"/>
  <c r="J720" i="12"/>
  <c r="N720" i="12" s="1"/>
  <c r="J394" i="12"/>
  <c r="N394" i="12" s="1"/>
  <c r="J569" i="12"/>
  <c r="N569" i="12" s="1"/>
  <c r="P569" i="12"/>
  <c r="Q1679" i="12"/>
  <c r="Q1509" i="12"/>
  <c r="J2311" i="12"/>
  <c r="N2311" i="12" s="1"/>
  <c r="J2430" i="12"/>
  <c r="N2430" i="12" s="1"/>
  <c r="M2896" i="12"/>
  <c r="P2896" i="12" s="1"/>
  <c r="M2969" i="12"/>
  <c r="P2969" i="12" s="1"/>
  <c r="J1115" i="12"/>
  <c r="N1115" i="12" s="1"/>
  <c r="Q1114" i="12" s="1"/>
  <c r="M3042" i="12"/>
  <c r="P3042" i="12" s="1"/>
  <c r="M2750" i="12"/>
  <c r="P2750" i="12" s="1"/>
  <c r="M2604" i="12"/>
  <c r="P2604" i="12" s="1"/>
  <c r="J2192" i="12"/>
  <c r="N2192" i="12" s="1"/>
  <c r="M2518" i="12"/>
  <c r="M2677" i="12"/>
  <c r="P2677" i="12" s="1"/>
  <c r="M2823" i="12"/>
  <c r="P2823" i="12" s="1"/>
  <c r="J919" i="12"/>
  <c r="N919" i="12" s="1"/>
  <c r="J2819" i="12"/>
  <c r="N2819" i="12" s="1"/>
  <c r="J2746" i="12"/>
  <c r="N2746" i="12" s="1"/>
  <c r="J2600" i="12"/>
  <c r="N2600" i="12" s="1"/>
  <c r="J2892" i="12"/>
  <c r="N2892" i="12" s="1"/>
  <c r="J3039" i="12"/>
  <c r="N3038" i="12"/>
  <c r="J2966" i="12"/>
  <c r="N2965" i="12"/>
  <c r="J2675" i="12"/>
  <c r="N2674" i="12"/>
  <c r="M645" i="12"/>
  <c r="M395" i="12"/>
  <c r="M298" i="12"/>
  <c r="M1512" i="12"/>
  <c r="J1512" i="12" s="1"/>
  <c r="N1511" i="12"/>
  <c r="L1285" i="12"/>
  <c r="F1285" i="12"/>
  <c r="D1286" i="12"/>
  <c r="I1285" i="12"/>
  <c r="M482" i="12"/>
  <c r="J2516" i="12"/>
  <c r="N2515" i="12"/>
  <c r="M1851" i="12"/>
  <c r="J1851" i="12" s="1"/>
  <c r="N1850" i="12"/>
  <c r="M920" i="12"/>
  <c r="M51" i="12"/>
  <c r="M1682" i="12"/>
  <c r="J1682" i="12" s="1"/>
  <c r="N1681" i="12"/>
  <c r="M721" i="12"/>
  <c r="M2312" i="12"/>
  <c r="M200" i="12"/>
  <c r="M125" i="12"/>
  <c r="M1116" i="12"/>
  <c r="M833" i="12"/>
  <c r="M570" i="12"/>
  <c r="N2018" i="12"/>
  <c r="Q2017" i="12" s="1"/>
  <c r="M2019" i="12"/>
  <c r="J2019" i="12" s="1"/>
  <c r="M2431" i="12"/>
  <c r="N1343" i="12"/>
  <c r="Q1342" i="12" s="1"/>
  <c r="M1344" i="12"/>
  <c r="J1344" i="12" s="1"/>
  <c r="M2193" i="12"/>
  <c r="J645" i="12" l="1"/>
  <c r="N645" i="12" s="1"/>
  <c r="J721" i="12"/>
  <c r="N721" i="12" s="1"/>
  <c r="J833" i="12"/>
  <c r="N833" i="12" s="1"/>
  <c r="J395" i="12"/>
  <c r="N395" i="12" s="1"/>
  <c r="J298" i="12"/>
  <c r="N298" i="12" s="1"/>
  <c r="J570" i="12"/>
  <c r="P570" i="12"/>
  <c r="J482" i="12"/>
  <c r="N482" i="12" s="1"/>
  <c r="J125" i="12"/>
  <c r="N125" i="12" s="1"/>
  <c r="P125" i="12"/>
  <c r="J200" i="12"/>
  <c r="N200" i="12" s="1"/>
  <c r="J51" i="12"/>
  <c r="P51" i="12"/>
  <c r="Q1849" i="12"/>
  <c r="Q1680" i="12"/>
  <c r="Q1510" i="12"/>
  <c r="J1116" i="12"/>
  <c r="N1116" i="12" s="1"/>
  <c r="M2824" i="12"/>
  <c r="P2824" i="12" s="1"/>
  <c r="M2605" i="12"/>
  <c r="P2605" i="12" s="1"/>
  <c r="M2970" i="12"/>
  <c r="P2970" i="12" s="1"/>
  <c r="J2312" i="12"/>
  <c r="N2312" i="12" s="1"/>
  <c r="M2678" i="12"/>
  <c r="P2678" i="12" s="1"/>
  <c r="M2751" i="12"/>
  <c r="P2751" i="12" s="1"/>
  <c r="M2897" i="12"/>
  <c r="P2897" i="12" s="1"/>
  <c r="J2431" i="12"/>
  <c r="N2431" i="12" s="1"/>
  <c r="J2193" i="12"/>
  <c r="N2193" i="12" s="1"/>
  <c r="M2519" i="12"/>
  <c r="M3043" i="12"/>
  <c r="P3043" i="12" s="1"/>
  <c r="J920" i="12"/>
  <c r="N920" i="12" s="1"/>
  <c r="J2893" i="12"/>
  <c r="N2893" i="12" s="1"/>
  <c r="J2601" i="12"/>
  <c r="N2601" i="12" s="1"/>
  <c r="J2747" i="12"/>
  <c r="N2747" i="12" s="1"/>
  <c r="J2820" i="12"/>
  <c r="N2820" i="12" s="1"/>
  <c r="J2967" i="12"/>
  <c r="N2966" i="12"/>
  <c r="J3040" i="12"/>
  <c r="N3039" i="12"/>
  <c r="J2676" i="12"/>
  <c r="N2675" i="12"/>
  <c r="M646" i="12"/>
  <c r="M201" i="12"/>
  <c r="N1851" i="12"/>
  <c r="Q1850" i="12" s="1"/>
  <c r="M1852" i="12"/>
  <c r="J1852" i="12" s="1"/>
  <c r="M299" i="12"/>
  <c r="M722" i="12"/>
  <c r="M2194" i="12"/>
  <c r="M1683" i="12"/>
  <c r="J1683" i="12" s="1"/>
  <c r="N1682" i="12"/>
  <c r="M1345" i="12"/>
  <c r="J1345" i="12" s="1"/>
  <c r="N1344" i="12"/>
  <c r="M921" i="12"/>
  <c r="M2432" i="12"/>
  <c r="M1513" i="12"/>
  <c r="J1513" i="12" s="1"/>
  <c r="N1512" i="12"/>
  <c r="Q1511" i="12" s="1"/>
  <c r="N570" i="12"/>
  <c r="M571" i="12"/>
  <c r="M2313" i="12"/>
  <c r="J2517" i="12"/>
  <c r="N2516" i="12"/>
  <c r="M483" i="12"/>
  <c r="M1117" i="12"/>
  <c r="L1286" i="12"/>
  <c r="I1286" i="12"/>
  <c r="F1286" i="12"/>
  <c r="M126" i="12"/>
  <c r="N51" i="12"/>
  <c r="M52" i="12"/>
  <c r="M2020" i="12"/>
  <c r="J2020" i="12" s="1"/>
  <c r="N2019" i="12"/>
  <c r="Q2018" i="12" s="1"/>
  <c r="M834" i="12"/>
  <c r="M396" i="12"/>
  <c r="J722" i="12" l="1"/>
  <c r="N722" i="12" s="1"/>
  <c r="J646" i="12"/>
  <c r="N646" i="12" s="1"/>
  <c r="J396" i="12"/>
  <c r="N396" i="12" s="1"/>
  <c r="J299" i="12"/>
  <c r="N299" i="12" s="1"/>
  <c r="J483" i="12"/>
  <c r="N483" i="12" s="1"/>
  <c r="J834" i="12"/>
  <c r="N834" i="12" s="1"/>
  <c r="J571" i="12"/>
  <c r="N571" i="12" s="1"/>
  <c r="P571" i="12"/>
  <c r="J52" i="12"/>
  <c r="N52" i="12" s="1"/>
  <c r="P52" i="12"/>
  <c r="J126" i="12"/>
  <c r="N126" i="12" s="1"/>
  <c r="P126" i="12"/>
  <c r="J201" i="12"/>
  <c r="N201" i="12" s="1"/>
  <c r="Q1343" i="12"/>
  <c r="Q1681" i="12"/>
  <c r="M3044" i="12"/>
  <c r="P3044" i="12" s="1"/>
  <c r="M2898" i="12"/>
  <c r="P2898" i="12" s="1"/>
  <c r="M2971" i="12"/>
  <c r="P2971" i="12" s="1"/>
  <c r="J1117" i="12"/>
  <c r="N1117" i="12" s="1"/>
  <c r="M2520" i="12"/>
  <c r="M2752" i="12"/>
  <c r="P2752" i="12" s="1"/>
  <c r="M2606" i="12"/>
  <c r="P2606" i="12" s="1"/>
  <c r="J2313" i="12"/>
  <c r="N2313" i="12" s="1"/>
  <c r="M2679" i="12"/>
  <c r="P2679" i="12" s="1"/>
  <c r="M2825" i="12"/>
  <c r="P2825" i="12" s="1"/>
  <c r="J2194" i="12"/>
  <c r="N2194" i="12" s="1"/>
  <c r="J2432" i="12"/>
  <c r="N2432" i="12" s="1"/>
  <c r="Q1115" i="12"/>
  <c r="J921" i="12"/>
  <c r="N921" i="12" s="1"/>
  <c r="J2748" i="12"/>
  <c r="N2748" i="12" s="1"/>
  <c r="J2602" i="12"/>
  <c r="N2602" i="12" s="1"/>
  <c r="J2894" i="12"/>
  <c r="N2894" i="12" s="1"/>
  <c r="J2821" i="12"/>
  <c r="N2821" i="12" s="1"/>
  <c r="J3041" i="12"/>
  <c r="N3040" i="12"/>
  <c r="J2968" i="12"/>
  <c r="N2967" i="12"/>
  <c r="J2677" i="12"/>
  <c r="N2676" i="12"/>
  <c r="M647" i="12"/>
  <c r="N1513" i="12"/>
  <c r="Q1512" i="12" s="1"/>
  <c r="M1514" i="12"/>
  <c r="J1514" i="12" s="1"/>
  <c r="M1118" i="12"/>
  <c r="M484" i="12"/>
  <c r="M300" i="12"/>
  <c r="N2020" i="12"/>
  <c r="Q2019" i="12" s="1"/>
  <c r="M2021" i="12"/>
  <c r="J2021" i="12" s="1"/>
  <c r="N1852" i="12"/>
  <c r="M1853" i="12"/>
  <c r="J1853" i="12" s="1"/>
  <c r="N2517" i="12"/>
  <c r="J2518" i="12"/>
  <c r="M922" i="12"/>
  <c r="M2195" i="12"/>
  <c r="M572" i="12"/>
  <c r="M1684" i="12"/>
  <c r="J1684" i="12" s="1"/>
  <c r="N1683" i="12"/>
  <c r="Q1682" i="12" s="1"/>
  <c r="M397" i="12"/>
  <c r="M835" i="12"/>
  <c r="M723" i="12"/>
  <c r="M2433" i="12"/>
  <c r="M53" i="12"/>
  <c r="M127" i="12"/>
  <c r="M2314" i="12"/>
  <c r="N1345" i="12"/>
  <c r="M1346" i="12"/>
  <c r="M202" i="12"/>
  <c r="J723" i="12" l="1"/>
  <c r="N723" i="12" s="1"/>
  <c r="J835" i="12"/>
  <c r="N835" i="12" s="1"/>
  <c r="J300" i="12"/>
  <c r="N300" i="12" s="1"/>
  <c r="J647" i="12"/>
  <c r="N647" i="12" s="1"/>
  <c r="J127" i="12"/>
  <c r="N127" i="12" s="1"/>
  <c r="P127" i="12"/>
  <c r="J202" i="12"/>
  <c r="N202" i="12" s="1"/>
  <c r="J397" i="12"/>
  <c r="N397" i="12" s="1"/>
  <c r="J484" i="12"/>
  <c r="N484" i="12" s="1"/>
  <c r="J53" i="12"/>
  <c r="N53" i="12" s="1"/>
  <c r="P53" i="12"/>
  <c r="J572" i="12"/>
  <c r="P572" i="12"/>
  <c r="Q1851" i="12"/>
  <c r="Q1344" i="12"/>
  <c r="M2607" i="12"/>
  <c r="P2607" i="12" s="1"/>
  <c r="M2972" i="12"/>
  <c r="P2972" i="12" s="1"/>
  <c r="J2433" i="12"/>
  <c r="N2433" i="12" s="1"/>
  <c r="J1118" i="12"/>
  <c r="N1118" i="12" s="1"/>
  <c r="Q1117" i="12" s="1"/>
  <c r="J1346" i="12"/>
  <c r="N1346" i="12" s="1"/>
  <c r="Q1345" i="12" s="1"/>
  <c r="M2826" i="12"/>
  <c r="P2826" i="12" s="1"/>
  <c r="M2753" i="12"/>
  <c r="P2753" i="12" s="1"/>
  <c r="M2899" i="12"/>
  <c r="P2899" i="12" s="1"/>
  <c r="J2314" i="12"/>
  <c r="N2314" i="12" s="1"/>
  <c r="J2195" i="12"/>
  <c r="N2195" i="12" s="1"/>
  <c r="M2680" i="12"/>
  <c r="P2680" i="12" s="1"/>
  <c r="M2521" i="12"/>
  <c r="M3045" i="12"/>
  <c r="P3045" i="12" s="1"/>
  <c r="Q1116" i="12"/>
  <c r="J922" i="12"/>
  <c r="N922" i="12" s="1"/>
  <c r="J2895" i="12"/>
  <c r="N2895" i="12" s="1"/>
  <c r="J2603" i="12"/>
  <c r="N2603" i="12" s="1"/>
  <c r="J2749" i="12"/>
  <c r="N2749" i="12" s="1"/>
  <c r="J2822" i="12"/>
  <c r="N2822" i="12" s="1"/>
  <c r="J2969" i="12"/>
  <c r="N2968" i="12"/>
  <c r="J3042" i="12"/>
  <c r="N3041" i="12"/>
  <c r="J2678" i="12"/>
  <c r="N2677" i="12"/>
  <c r="M648" i="12"/>
  <c r="M128" i="12"/>
  <c r="M923" i="12"/>
  <c r="M724" i="12"/>
  <c r="M1347" i="12"/>
  <c r="M836" i="12"/>
  <c r="N2518" i="12"/>
  <c r="J2519" i="12"/>
  <c r="M1119" i="12"/>
  <c r="M54" i="12"/>
  <c r="M573" i="12"/>
  <c r="N572" i="12"/>
  <c r="M203" i="12"/>
  <c r="M2022" i="12"/>
  <c r="J2022" i="12" s="1"/>
  <c r="N2021" i="12"/>
  <c r="Q2020" i="12" s="1"/>
  <c r="M2196" i="12"/>
  <c r="M2434" i="12"/>
  <c r="M1854" i="12"/>
  <c r="J1854" i="12" s="1"/>
  <c r="N1853" i="12"/>
  <c r="Q1852" i="12" s="1"/>
  <c r="M1515" i="12"/>
  <c r="N1514" i="12"/>
  <c r="Q1513" i="12" s="1"/>
  <c r="N1684" i="12"/>
  <c r="M1685" i="12"/>
  <c r="J1685" i="12" s="1"/>
  <c r="M301" i="12"/>
  <c r="M485" i="12"/>
  <c r="M2315" i="12"/>
  <c r="M398" i="12"/>
  <c r="J648" i="12" l="1"/>
  <c r="N648" i="12" s="1"/>
  <c r="J724" i="12"/>
  <c r="N724" i="12" s="1"/>
  <c r="J301" i="12"/>
  <c r="N301" i="12" s="1"/>
  <c r="J485" i="12"/>
  <c r="N485" i="12" s="1"/>
  <c r="J398" i="12"/>
  <c r="J573" i="12"/>
  <c r="N573" i="12" s="1"/>
  <c r="P573" i="12"/>
  <c r="J54" i="12"/>
  <c r="N54" i="12" s="1"/>
  <c r="P54" i="12"/>
  <c r="J203" i="12"/>
  <c r="J128" i="12"/>
  <c r="N128" i="12" s="1"/>
  <c r="P128" i="12"/>
  <c r="J836" i="12"/>
  <c r="Q1683" i="12"/>
  <c r="M2522" i="12"/>
  <c r="M2900" i="12"/>
  <c r="P2900" i="12" s="1"/>
  <c r="J1119" i="12"/>
  <c r="N1119" i="12" s="1"/>
  <c r="Q1118" i="12" s="1"/>
  <c r="M2681" i="12"/>
  <c r="P2681" i="12" s="1"/>
  <c r="M2754" i="12"/>
  <c r="P2754" i="12" s="1"/>
  <c r="J2434" i="12"/>
  <c r="N2434" i="12" s="1"/>
  <c r="M2827" i="12"/>
  <c r="P2827" i="12" s="1"/>
  <c r="M2973" i="12"/>
  <c r="P2973" i="12" s="1"/>
  <c r="J1515" i="12"/>
  <c r="N1515" i="12" s="1"/>
  <c r="Q1514" i="12" s="1"/>
  <c r="J2315" i="12"/>
  <c r="N2315" i="12" s="1"/>
  <c r="J2196" i="12"/>
  <c r="N2196" i="12" s="1"/>
  <c r="J1347" i="12"/>
  <c r="N1347" i="12" s="1"/>
  <c r="M3046" i="12"/>
  <c r="P3046" i="12" s="1"/>
  <c r="M2608" i="12"/>
  <c r="P2608" i="12" s="1"/>
  <c r="J923" i="12"/>
  <c r="N923" i="12" s="1"/>
  <c r="J2604" i="12"/>
  <c r="N2604" i="12" s="1"/>
  <c r="J2750" i="12"/>
  <c r="N2750" i="12" s="1"/>
  <c r="J2896" i="12"/>
  <c r="N2896" i="12" s="1"/>
  <c r="J2823" i="12"/>
  <c r="N2823" i="12" s="1"/>
  <c r="J3043" i="12"/>
  <c r="N3042" i="12"/>
  <c r="J2970" i="12"/>
  <c r="N2969" i="12"/>
  <c r="J2679" i="12"/>
  <c r="N2678" i="12"/>
  <c r="M649" i="12"/>
  <c r="N2022" i="12"/>
  <c r="Q2021" i="12" s="1"/>
  <c r="M2023" i="12"/>
  <c r="J2023" i="12" s="1"/>
  <c r="M55" i="12"/>
  <c r="M2316" i="12"/>
  <c r="M1120" i="12"/>
  <c r="M2435" i="12"/>
  <c r="M924" i="12"/>
  <c r="N1685" i="12"/>
  <c r="M1686" i="12"/>
  <c r="J1686" i="12" s="1"/>
  <c r="N203" i="12"/>
  <c r="M204" i="12"/>
  <c r="M1516" i="12"/>
  <c r="N2519" i="12"/>
  <c r="J2520" i="12"/>
  <c r="N836" i="12"/>
  <c r="M837" i="12"/>
  <c r="M302" i="12"/>
  <c r="M1348" i="12"/>
  <c r="M574" i="12"/>
  <c r="N398" i="12"/>
  <c r="M399" i="12"/>
  <c r="M725" i="12"/>
  <c r="M1855" i="12"/>
  <c r="J1855" i="12" s="1"/>
  <c r="N1854" i="12"/>
  <c r="M486" i="12"/>
  <c r="M2197" i="12"/>
  <c r="M129" i="12"/>
  <c r="J399" i="12" l="1"/>
  <c r="N399" i="12" s="1"/>
  <c r="J574" i="12"/>
  <c r="N574" i="12" s="1"/>
  <c r="P574" i="12"/>
  <c r="J486" i="12"/>
  <c r="N486" i="12" s="1"/>
  <c r="J204" i="12"/>
  <c r="P204" i="12"/>
  <c r="J129" i="12"/>
  <c r="N129" i="12" s="1"/>
  <c r="P129" i="12"/>
  <c r="J649" i="12"/>
  <c r="N649" i="12" s="1"/>
  <c r="J55" i="12"/>
  <c r="N55" i="12" s="1"/>
  <c r="P55" i="12"/>
  <c r="J725" i="12"/>
  <c r="N725" i="12" s="1"/>
  <c r="J302" i="12"/>
  <c r="N302" i="12" s="1"/>
  <c r="J837" i="12"/>
  <c r="N837" i="12" s="1"/>
  <c r="Q1684" i="12"/>
  <c r="Q1853" i="12"/>
  <c r="M2974" i="12"/>
  <c r="P2974" i="12" s="1"/>
  <c r="M2682" i="12"/>
  <c r="P2682" i="12" s="1"/>
  <c r="M2828" i="12"/>
  <c r="P2828" i="12" s="1"/>
  <c r="J1348" i="12"/>
  <c r="N1348" i="12" s="1"/>
  <c r="Q1347" i="12" s="1"/>
  <c r="J1516" i="12"/>
  <c r="N1516" i="12" s="1"/>
  <c r="J1120" i="12"/>
  <c r="N1120" i="12" s="1"/>
  <c r="M2609" i="12"/>
  <c r="P2609" i="12" s="1"/>
  <c r="M2901" i="12"/>
  <c r="P2901" i="12" s="1"/>
  <c r="J2197" i="12"/>
  <c r="N2197" i="12" s="1"/>
  <c r="J2316" i="12"/>
  <c r="N2316" i="12" s="1"/>
  <c r="M3047" i="12"/>
  <c r="P3047" i="12" s="1"/>
  <c r="M2755" i="12"/>
  <c r="P2755" i="12" s="1"/>
  <c r="M2523" i="12"/>
  <c r="Q1346" i="12"/>
  <c r="J924" i="12"/>
  <c r="N924" i="12" s="1"/>
  <c r="J2435" i="12"/>
  <c r="N2435" i="12" s="1"/>
  <c r="M2436" i="12"/>
  <c r="J2824" i="12"/>
  <c r="N2824" i="12" s="1"/>
  <c r="J2897" i="12"/>
  <c r="N2897" i="12" s="1"/>
  <c r="J2751" i="12"/>
  <c r="N2751" i="12" s="1"/>
  <c r="J2605" i="12"/>
  <c r="N2605" i="12" s="1"/>
  <c r="J2971" i="12"/>
  <c r="N2970" i="12"/>
  <c r="J3044" i="12"/>
  <c r="N3043" i="12"/>
  <c r="J2680" i="12"/>
  <c r="N2679" i="12"/>
  <c r="M650" i="12"/>
  <c r="M838" i="12"/>
  <c r="M575" i="12"/>
  <c r="M2198" i="12"/>
  <c r="M1349" i="12"/>
  <c r="N204" i="12"/>
  <c r="M205" i="12"/>
  <c r="N1855" i="12"/>
  <c r="Q1854" i="12" s="1"/>
  <c r="M1856" i="12"/>
  <c r="J1856" i="12" s="1"/>
  <c r="M925" i="12"/>
  <c r="M400" i="12"/>
  <c r="M1517" i="12"/>
  <c r="M56" i="12"/>
  <c r="M1687" i="12"/>
  <c r="J1687" i="12" s="1"/>
  <c r="N1686" i="12"/>
  <c r="Q1685" i="12" s="1"/>
  <c r="N2023" i="12"/>
  <c r="M2024" i="12"/>
  <c r="J2024" i="12" s="1"/>
  <c r="M726" i="12"/>
  <c r="N2520" i="12"/>
  <c r="M1121" i="12"/>
  <c r="M130" i="12"/>
  <c r="M2317" i="12"/>
  <c r="M487" i="12"/>
  <c r="M303" i="12"/>
  <c r="J726" i="12" l="1"/>
  <c r="J487" i="12"/>
  <c r="N487" i="12" s="1"/>
  <c r="J575" i="12"/>
  <c r="N575" i="12" s="1"/>
  <c r="P575" i="12"/>
  <c r="J838" i="12"/>
  <c r="N838" i="12" s="1"/>
  <c r="J400" i="12"/>
  <c r="N400" i="12" s="1"/>
  <c r="J130" i="12"/>
  <c r="P130" i="12"/>
  <c r="J56" i="12"/>
  <c r="P56" i="12"/>
  <c r="J303" i="12"/>
  <c r="N303" i="12" s="1"/>
  <c r="J650" i="12"/>
  <c r="J205" i="12"/>
  <c r="N205" i="12" s="1"/>
  <c r="P205" i="12"/>
  <c r="Q2022" i="12"/>
  <c r="J1517" i="12"/>
  <c r="N1517" i="12" s="1"/>
  <c r="Q1516" i="12" s="1"/>
  <c r="J1349" i="12"/>
  <c r="N1349" i="12" s="1"/>
  <c r="Q1348" i="12" s="1"/>
  <c r="M2756" i="12"/>
  <c r="P2756" i="12" s="1"/>
  <c r="M2902" i="12"/>
  <c r="P2902" i="12" s="1"/>
  <c r="M3048" i="12"/>
  <c r="P3048" i="12" s="1"/>
  <c r="M2610" i="12"/>
  <c r="P2610" i="12" s="1"/>
  <c r="M2829" i="12"/>
  <c r="P2829" i="12" s="1"/>
  <c r="J2198" i="12"/>
  <c r="N2198" i="12" s="1"/>
  <c r="M2683" i="12"/>
  <c r="P2683" i="12" s="1"/>
  <c r="J1121" i="12"/>
  <c r="N1121" i="12" s="1"/>
  <c r="J2317" i="12"/>
  <c r="N2317" i="12" s="1"/>
  <c r="M2524" i="12"/>
  <c r="M2975" i="12"/>
  <c r="P2975" i="12" s="1"/>
  <c r="Q1119" i="12"/>
  <c r="Q1515" i="12"/>
  <c r="J925" i="12"/>
  <c r="N925" i="12" s="1"/>
  <c r="J2606" i="12"/>
  <c r="N2606" i="12" s="1"/>
  <c r="J2752" i="12"/>
  <c r="N2752" i="12" s="1"/>
  <c r="J2898" i="12"/>
  <c r="N2898" i="12" s="1"/>
  <c r="J2825" i="12"/>
  <c r="N2825" i="12" s="1"/>
  <c r="J3045" i="12"/>
  <c r="N3044" i="12"/>
  <c r="J2972" i="12"/>
  <c r="N2971" i="12"/>
  <c r="J2681" i="12"/>
  <c r="N2680" i="12"/>
  <c r="N650" i="12"/>
  <c r="M651" i="12"/>
  <c r="M1122" i="12"/>
  <c r="M304" i="12"/>
  <c r="J2436" i="12"/>
  <c r="M206" i="12"/>
  <c r="M576" i="12"/>
  <c r="M488" i="12"/>
  <c r="J2521" i="12"/>
  <c r="M401" i="12"/>
  <c r="M2025" i="12"/>
  <c r="J2025" i="12" s="1"/>
  <c r="N2024" i="12"/>
  <c r="M57" i="12"/>
  <c r="N56" i="12"/>
  <c r="M1518" i="12"/>
  <c r="M839" i="12"/>
  <c r="M1857" i="12"/>
  <c r="J1857" i="12" s="1"/>
  <c r="N1856" i="12"/>
  <c r="M131" i="12"/>
  <c r="N130" i="12"/>
  <c r="M1688" i="12"/>
  <c r="J1688" i="12" s="1"/>
  <c r="N1687" i="12"/>
  <c r="Q1686" i="12" s="1"/>
  <c r="M1350" i="12"/>
  <c r="M2199" i="12"/>
  <c r="M2318" i="12"/>
  <c r="M727" i="12"/>
  <c r="N726" i="12"/>
  <c r="M926" i="12"/>
  <c r="J131" i="12" l="1"/>
  <c r="P131" i="12"/>
  <c r="J206" i="12"/>
  <c r="N206" i="12" s="1"/>
  <c r="P206" i="12"/>
  <c r="J401" i="12"/>
  <c r="N401" i="12" s="1"/>
  <c r="J488" i="12"/>
  <c r="N488" i="12" s="1"/>
  <c r="J304" i="12"/>
  <c r="N304" i="12" s="1"/>
  <c r="J727" i="12"/>
  <c r="N727" i="12" s="1"/>
  <c r="J839" i="12"/>
  <c r="N839" i="12" s="1"/>
  <c r="J57" i="12"/>
  <c r="N57" i="12" s="1"/>
  <c r="P57" i="12"/>
  <c r="J576" i="12"/>
  <c r="P576" i="12"/>
  <c r="J651" i="12"/>
  <c r="N651" i="12" s="1"/>
  <c r="Q1855" i="12"/>
  <c r="Q2023" i="12"/>
  <c r="J1350" i="12"/>
  <c r="N1350" i="12" s="1"/>
  <c r="M2525" i="12"/>
  <c r="M2903" i="12"/>
  <c r="P2903" i="12" s="1"/>
  <c r="J1518" i="12"/>
  <c r="N1518" i="12" s="1"/>
  <c r="M2830" i="12"/>
  <c r="P2830" i="12" s="1"/>
  <c r="M2757" i="12"/>
  <c r="P2757" i="12" s="1"/>
  <c r="M2684" i="12"/>
  <c r="P2684" i="12" s="1"/>
  <c r="J2318" i="12"/>
  <c r="N2318" i="12" s="1"/>
  <c r="M2611" i="12"/>
  <c r="P2611" i="12" s="1"/>
  <c r="J2199" i="12"/>
  <c r="N2199" i="12" s="1"/>
  <c r="M2976" i="12"/>
  <c r="P2976" i="12" s="1"/>
  <c r="M3049" i="12"/>
  <c r="P3049" i="12" s="1"/>
  <c r="J1122" i="12"/>
  <c r="N1122" i="12" s="1"/>
  <c r="Q1120" i="12"/>
  <c r="J926" i="12"/>
  <c r="N926" i="12" s="1"/>
  <c r="J2826" i="12"/>
  <c r="N2826" i="12" s="1"/>
  <c r="J2899" i="12"/>
  <c r="N2899" i="12" s="1"/>
  <c r="J2753" i="12"/>
  <c r="N2753" i="12" s="1"/>
  <c r="J2607" i="12"/>
  <c r="N2607" i="12" s="1"/>
  <c r="J2973" i="12"/>
  <c r="N2972" i="12"/>
  <c r="J3046" i="12"/>
  <c r="N3045" i="12"/>
  <c r="J2682" i="12"/>
  <c r="N2681" i="12"/>
  <c r="M652" i="12"/>
  <c r="M58" i="12"/>
  <c r="M402" i="12"/>
  <c r="M489" i="12"/>
  <c r="M1519" i="12"/>
  <c r="M927" i="12"/>
  <c r="M2437" i="12"/>
  <c r="N2436" i="12"/>
  <c r="M728" i="12"/>
  <c r="N131" i="12"/>
  <c r="M132" i="12"/>
  <c r="M305" i="12"/>
  <c r="M840" i="12"/>
  <c r="M1351" i="12"/>
  <c r="M1689" i="12"/>
  <c r="J1689" i="12" s="1"/>
  <c r="N1688" i="12"/>
  <c r="Q1687" i="12" s="1"/>
  <c r="N2025" i="12"/>
  <c r="M2026" i="12"/>
  <c r="J2026" i="12" s="1"/>
  <c r="M2200" i="12"/>
  <c r="N576" i="12"/>
  <c r="M577" i="12"/>
  <c r="M207" i="12"/>
  <c r="M2319" i="12"/>
  <c r="N1857" i="12"/>
  <c r="M1858" i="12"/>
  <c r="J1858" i="12" s="1"/>
  <c r="N2521" i="12"/>
  <c r="J2522" i="12"/>
  <c r="M1123" i="12"/>
  <c r="J132" i="12" l="1"/>
  <c r="N132" i="12" s="1"/>
  <c r="P132" i="12"/>
  <c r="J489" i="12"/>
  <c r="N489" i="12" s="1"/>
  <c r="J577" i="12"/>
  <c r="N577" i="12" s="1"/>
  <c r="P577" i="12"/>
  <c r="J728" i="12"/>
  <c r="N728" i="12" s="1"/>
  <c r="J207" i="12"/>
  <c r="N207" i="12" s="1"/>
  <c r="P207" i="12"/>
  <c r="J402" i="12"/>
  <c r="N402" i="12" s="1"/>
  <c r="J840" i="12"/>
  <c r="N840" i="12" s="1"/>
  <c r="J58" i="12"/>
  <c r="N58" i="12" s="1"/>
  <c r="P58" i="12"/>
  <c r="J305" i="12"/>
  <c r="N305" i="12" s="1"/>
  <c r="J652" i="12"/>
  <c r="N652" i="12" s="1"/>
  <c r="Q1856" i="12"/>
  <c r="Q2024" i="12"/>
  <c r="M3050" i="12"/>
  <c r="P3050" i="12" s="1"/>
  <c r="J2200" i="12"/>
  <c r="N2200" i="12" s="1"/>
  <c r="J2437" i="12"/>
  <c r="N2437" i="12" s="1"/>
  <c r="M2977" i="12"/>
  <c r="P2977" i="12" s="1"/>
  <c r="M2685" i="12"/>
  <c r="P2685" i="12" s="1"/>
  <c r="M2904" i="12"/>
  <c r="P2904" i="12" s="1"/>
  <c r="J1351" i="12"/>
  <c r="N1351" i="12" s="1"/>
  <c r="Q1350" i="12" s="1"/>
  <c r="M2758" i="12"/>
  <c r="P2758" i="12" s="1"/>
  <c r="M2526" i="12"/>
  <c r="J2319" i="12"/>
  <c r="N2319" i="12" s="1"/>
  <c r="J1123" i="12"/>
  <c r="N1123" i="12" s="1"/>
  <c r="Q1122" i="12" s="1"/>
  <c r="J1519" i="12"/>
  <c r="N1519" i="12" s="1"/>
  <c r="M2612" i="12"/>
  <c r="P2612" i="12" s="1"/>
  <c r="M2831" i="12"/>
  <c r="P2831" i="12" s="1"/>
  <c r="Q1517" i="12"/>
  <c r="Q1349" i="12"/>
  <c r="Q1121" i="12"/>
  <c r="J927" i="12"/>
  <c r="N927" i="12" s="1"/>
  <c r="J2754" i="12"/>
  <c r="N2754" i="12" s="1"/>
  <c r="J2608" i="12"/>
  <c r="N2608" i="12" s="1"/>
  <c r="J2900" i="12"/>
  <c r="N2900" i="12" s="1"/>
  <c r="J2827" i="12"/>
  <c r="N2827" i="12" s="1"/>
  <c r="J3047" i="12"/>
  <c r="N3046" i="12"/>
  <c r="J2974" i="12"/>
  <c r="N2973" i="12"/>
  <c r="J2683" i="12"/>
  <c r="N2682" i="12"/>
  <c r="M653" i="12"/>
  <c r="M578" i="12"/>
  <c r="M133" i="12"/>
  <c r="M2201" i="12"/>
  <c r="J2523" i="12"/>
  <c r="N2522" i="12"/>
  <c r="M928" i="12"/>
  <c r="M208" i="12"/>
  <c r="M841" i="12"/>
  <c r="M306" i="12"/>
  <c r="M729" i="12"/>
  <c r="M1352" i="12"/>
  <c r="M2320" i="12"/>
  <c r="M2027" i="12"/>
  <c r="J2027" i="12" s="1"/>
  <c r="N2026" i="12"/>
  <c r="M59" i="12"/>
  <c r="M1520" i="12"/>
  <c r="M490" i="12"/>
  <c r="M1124" i="12"/>
  <c r="M403" i="12"/>
  <c r="N1858" i="12"/>
  <c r="M1859" i="12"/>
  <c r="J1859" i="12" s="1"/>
  <c r="M1690" i="12"/>
  <c r="J1690" i="12" s="1"/>
  <c r="N1689" i="12"/>
  <c r="M2438" i="12"/>
  <c r="J133" i="12" l="1"/>
  <c r="N133" i="12" s="1"/>
  <c r="P133" i="12"/>
  <c r="J403" i="12"/>
  <c r="N403" i="12" s="1"/>
  <c r="J208" i="12"/>
  <c r="N208" i="12" s="1"/>
  <c r="P208" i="12"/>
  <c r="J729" i="12"/>
  <c r="N729" i="12" s="1"/>
  <c r="J841" i="12"/>
  <c r="N841" i="12" s="1"/>
  <c r="J578" i="12"/>
  <c r="N578" i="12" s="1"/>
  <c r="P578" i="12"/>
  <c r="J490" i="12"/>
  <c r="N490" i="12" s="1"/>
  <c r="J653" i="12"/>
  <c r="N653" i="12" s="1"/>
  <c r="J306" i="12"/>
  <c r="N306" i="12" s="1"/>
  <c r="J59" i="12"/>
  <c r="P59" i="12"/>
  <c r="Q1688" i="12"/>
  <c r="Q2025" i="12"/>
  <c r="Q1857" i="12"/>
  <c r="M2759" i="12"/>
  <c r="P2759" i="12" s="1"/>
  <c r="M2978" i="12"/>
  <c r="P2978" i="12" s="1"/>
  <c r="J1124" i="12"/>
  <c r="N1124" i="12" s="1"/>
  <c r="J2320" i="12"/>
  <c r="N2320" i="12" s="1"/>
  <c r="J2201" i="12"/>
  <c r="N2201" i="12" s="1"/>
  <c r="J1352" i="12"/>
  <c r="N1352" i="12" s="1"/>
  <c r="M2905" i="12"/>
  <c r="P2905" i="12" s="1"/>
  <c r="J1520" i="12"/>
  <c r="N1520" i="12" s="1"/>
  <c r="J2438" i="12"/>
  <c r="N2438" i="12" s="1"/>
  <c r="M2832" i="12"/>
  <c r="P2832" i="12" s="1"/>
  <c r="M2613" i="12"/>
  <c r="P2613" i="12" s="1"/>
  <c r="M2527" i="12"/>
  <c r="M2686" i="12"/>
  <c r="P2686" i="12" s="1"/>
  <c r="M3051" i="12"/>
  <c r="P3051" i="12" s="1"/>
  <c r="Q1518" i="12"/>
  <c r="J928" i="12"/>
  <c r="N928" i="12" s="1"/>
  <c r="J2901" i="12"/>
  <c r="N2901" i="12" s="1"/>
  <c r="J2755" i="12"/>
  <c r="N2755" i="12" s="1"/>
  <c r="J2828" i="12"/>
  <c r="N2828" i="12" s="1"/>
  <c r="J2609" i="12"/>
  <c r="N2609" i="12" s="1"/>
  <c r="J2975" i="12"/>
  <c r="N2974" i="12"/>
  <c r="J3048" i="12"/>
  <c r="N3047" i="12"/>
  <c r="J2684" i="12"/>
  <c r="N2683" i="12"/>
  <c r="M654" i="12"/>
  <c r="M404" i="12"/>
  <c r="M929" i="12"/>
  <c r="M1125" i="12"/>
  <c r="N2523" i="12"/>
  <c r="J2524" i="12"/>
  <c r="M1521" i="12"/>
  <c r="M842" i="12"/>
  <c r="M134" i="12"/>
  <c r="M307" i="12"/>
  <c r="M60" i="12"/>
  <c r="N59" i="12"/>
  <c r="M730" i="12"/>
  <c r="M2439" i="12"/>
  <c r="N1859" i="12"/>
  <c r="M1860" i="12"/>
  <c r="J1860" i="12" s="1"/>
  <c r="M209" i="12"/>
  <c r="M2321" i="12"/>
  <c r="M1353" i="12"/>
  <c r="M491" i="12"/>
  <c r="M2202" i="12"/>
  <c r="N1690" i="12"/>
  <c r="Q1689" i="12" s="1"/>
  <c r="M1691" i="12"/>
  <c r="J1691" i="12" s="1"/>
  <c r="M2028" i="12"/>
  <c r="J2028" i="12" s="1"/>
  <c r="N2027" i="12"/>
  <c r="M579" i="12"/>
  <c r="J307" i="12" l="1"/>
  <c r="J134" i="12"/>
  <c r="P134" i="12"/>
  <c r="J404" i="12"/>
  <c r="N404" i="12" s="1"/>
  <c r="J730" i="12"/>
  <c r="N730" i="12" s="1"/>
  <c r="J842" i="12"/>
  <c r="N842" i="12" s="1"/>
  <c r="J491" i="12"/>
  <c r="J579" i="12"/>
  <c r="N579" i="12" s="1"/>
  <c r="P579" i="12"/>
  <c r="J654" i="12"/>
  <c r="N654" i="12" s="1"/>
  <c r="J209" i="12"/>
  <c r="N209" i="12" s="1"/>
  <c r="P209" i="12"/>
  <c r="J60" i="12"/>
  <c r="N60" i="12" s="1"/>
  <c r="P60" i="12"/>
  <c r="Q2026" i="12"/>
  <c r="Q1858" i="12"/>
  <c r="J1521" i="12"/>
  <c r="N1521" i="12" s="1"/>
  <c r="M2528" i="12"/>
  <c r="M2906" i="12"/>
  <c r="P2906" i="12" s="1"/>
  <c r="M2614" i="12"/>
  <c r="P2614" i="12" s="1"/>
  <c r="J1353" i="12"/>
  <c r="N1353" i="12" s="1"/>
  <c r="J2439" i="12"/>
  <c r="N2439" i="12" s="1"/>
  <c r="J1125" i="12"/>
  <c r="N1125" i="12" s="1"/>
  <c r="M3052" i="12"/>
  <c r="P3052" i="12" s="1"/>
  <c r="M2833" i="12"/>
  <c r="P2833" i="12" s="1"/>
  <c r="M2979" i="12"/>
  <c r="P2979" i="12" s="1"/>
  <c r="J2202" i="12"/>
  <c r="N2202" i="12" s="1"/>
  <c r="J2321" i="12"/>
  <c r="N2321" i="12" s="1"/>
  <c r="M2687" i="12"/>
  <c r="P2687" i="12" s="1"/>
  <c r="M2760" i="12"/>
  <c r="P2760" i="12" s="1"/>
  <c r="Q1351" i="12"/>
  <c r="Q1519" i="12"/>
  <c r="Q1123" i="12"/>
  <c r="J929" i="12"/>
  <c r="N929" i="12" s="1"/>
  <c r="J2829" i="12"/>
  <c r="N2829" i="12" s="1"/>
  <c r="J2756" i="12"/>
  <c r="N2756" i="12" s="1"/>
  <c r="J2610" i="12"/>
  <c r="N2610" i="12" s="1"/>
  <c r="J2902" i="12"/>
  <c r="N2902" i="12" s="1"/>
  <c r="J3049" i="12"/>
  <c r="N3048" i="12"/>
  <c r="J2976" i="12"/>
  <c r="N2975" i="12"/>
  <c r="J2685" i="12"/>
  <c r="N2684" i="12"/>
  <c r="M655" i="12"/>
  <c r="M2203" i="12"/>
  <c r="M843" i="12"/>
  <c r="M2440" i="12"/>
  <c r="M731" i="12"/>
  <c r="N2524" i="12"/>
  <c r="J2525" i="12"/>
  <c r="M930" i="12"/>
  <c r="M1354" i="12"/>
  <c r="M61" i="12"/>
  <c r="M1126" i="12"/>
  <c r="M2029" i="12"/>
  <c r="J2029" i="12" s="1"/>
  <c r="N2028" i="12"/>
  <c r="M1861" i="12"/>
  <c r="J1861" i="12" s="1"/>
  <c r="N1860" i="12"/>
  <c r="M1522" i="12"/>
  <c r="M580" i="12"/>
  <c r="M2322" i="12"/>
  <c r="M308" i="12"/>
  <c r="N307" i="12"/>
  <c r="N1691" i="12"/>
  <c r="M1692" i="12"/>
  <c r="J1692" i="12" s="1"/>
  <c r="M210" i="12"/>
  <c r="M405" i="12"/>
  <c r="N491" i="12"/>
  <c r="M492" i="12"/>
  <c r="M135" i="12"/>
  <c r="N134" i="12"/>
  <c r="J61" i="12" l="1"/>
  <c r="N61" i="12" s="1"/>
  <c r="P61" i="12"/>
  <c r="J405" i="12"/>
  <c r="N405" i="12" s="1"/>
  <c r="J580" i="12"/>
  <c r="N580" i="12" s="1"/>
  <c r="P580" i="12"/>
  <c r="J843" i="12"/>
  <c r="N843" i="12" s="1"/>
  <c r="J210" i="12"/>
  <c r="N210" i="12" s="1"/>
  <c r="P210" i="12"/>
  <c r="J655" i="12"/>
  <c r="N655" i="12" s="1"/>
  <c r="J135" i="12"/>
  <c r="N135" i="12" s="1"/>
  <c r="P135" i="12"/>
  <c r="J308" i="12"/>
  <c r="N308" i="12" s="1"/>
  <c r="J731" i="12"/>
  <c r="N731" i="12" s="1"/>
  <c r="J492" i="12"/>
  <c r="N492" i="12" s="1"/>
  <c r="Q1690" i="12"/>
  <c r="Q2027" i="12"/>
  <c r="Q1859" i="12"/>
  <c r="J2203" i="12"/>
  <c r="N2203" i="12" s="1"/>
  <c r="J1126" i="12"/>
  <c r="N1126" i="12" s="1"/>
  <c r="M3053" i="12"/>
  <c r="P3053" i="12" s="1"/>
  <c r="M2615" i="12"/>
  <c r="P2615" i="12" s="1"/>
  <c r="J1522" i="12"/>
  <c r="N1522" i="12" s="1"/>
  <c r="Q1521" i="12" s="1"/>
  <c r="M2907" i="12"/>
  <c r="P2907" i="12" s="1"/>
  <c r="J2440" i="12"/>
  <c r="N2440" i="12" s="1"/>
  <c r="J2322" i="12"/>
  <c r="N2322" i="12" s="1"/>
  <c r="M2761" i="12"/>
  <c r="P2761" i="12" s="1"/>
  <c r="M2980" i="12"/>
  <c r="P2980" i="12" s="1"/>
  <c r="M2529" i="12"/>
  <c r="J1354" i="12"/>
  <c r="N1354" i="12" s="1"/>
  <c r="Q1353" i="12" s="1"/>
  <c r="M2688" i="12"/>
  <c r="P2688" i="12" s="1"/>
  <c r="M2834" i="12"/>
  <c r="P2834" i="12" s="1"/>
  <c r="Q1520" i="12"/>
  <c r="Q1352" i="12"/>
  <c r="Q1124" i="12"/>
  <c r="J930" i="12"/>
  <c r="N930" i="12" s="1"/>
  <c r="J2903" i="12"/>
  <c r="N2903" i="12" s="1"/>
  <c r="J2611" i="12"/>
  <c r="N2611" i="12" s="1"/>
  <c r="J2830" i="12"/>
  <c r="N2830" i="12" s="1"/>
  <c r="J2757" i="12"/>
  <c r="N2757" i="12" s="1"/>
  <c r="J3050" i="12"/>
  <c r="N3049" i="12"/>
  <c r="J2977" i="12"/>
  <c r="N2976" i="12"/>
  <c r="J2686" i="12"/>
  <c r="N2685" i="12"/>
  <c r="M656" i="12"/>
  <c r="N1861" i="12"/>
  <c r="M1862" i="12"/>
  <c r="J1862" i="12" s="1"/>
  <c r="M844" i="12"/>
  <c r="M211" i="12"/>
  <c r="M732" i="12"/>
  <c r="M136" i="12"/>
  <c r="M62" i="12"/>
  <c r="M581" i="12"/>
  <c r="M1355" i="12"/>
  <c r="N1692" i="12"/>
  <c r="M1693" i="12"/>
  <c r="J1693" i="12" s="1"/>
  <c r="M2441" i="12"/>
  <c r="M2323" i="12"/>
  <c r="M493" i="12"/>
  <c r="M1523" i="12"/>
  <c r="M931" i="12"/>
  <c r="M2204" i="12"/>
  <c r="N2525" i="12"/>
  <c r="J2526" i="12"/>
  <c r="N2029" i="12"/>
  <c r="Q2028" i="12" s="1"/>
  <c r="M2030" i="12"/>
  <c r="J2030" i="12" s="1"/>
  <c r="M1127" i="12"/>
  <c r="M309" i="12"/>
  <c r="M406" i="12"/>
  <c r="J406" i="12" l="1"/>
  <c r="N406" i="12" s="1"/>
  <c r="J136" i="12"/>
  <c r="P136" i="12"/>
  <c r="J309" i="12"/>
  <c r="N309" i="12" s="1"/>
  <c r="J732" i="12"/>
  <c r="J656" i="12"/>
  <c r="N656" i="12" s="1"/>
  <c r="J493" i="12"/>
  <c r="N493" i="12" s="1"/>
  <c r="J581" i="12"/>
  <c r="N581" i="12" s="1"/>
  <c r="P581" i="12"/>
  <c r="J211" i="12"/>
  <c r="P211" i="12"/>
  <c r="J62" i="12"/>
  <c r="P62" i="12"/>
  <c r="J844" i="12"/>
  <c r="N844" i="12" s="1"/>
  <c r="Q1860" i="12"/>
  <c r="Q1691" i="12"/>
  <c r="J1355" i="12"/>
  <c r="N1355" i="12" s="1"/>
  <c r="J2323" i="12"/>
  <c r="N2323" i="12" s="1"/>
  <c r="M2530" i="12"/>
  <c r="M3054" i="12"/>
  <c r="P3054" i="12" s="1"/>
  <c r="J2204" i="12"/>
  <c r="N2204" i="12" s="1"/>
  <c r="J2441" i="12"/>
  <c r="N2441" i="12" s="1"/>
  <c r="M2616" i="12"/>
  <c r="P2616" i="12" s="1"/>
  <c r="M2835" i="12"/>
  <c r="P2835" i="12" s="1"/>
  <c r="M2981" i="12"/>
  <c r="P2981" i="12" s="1"/>
  <c r="M2908" i="12"/>
  <c r="P2908" i="12" s="1"/>
  <c r="J1127" i="12"/>
  <c r="N1127" i="12" s="1"/>
  <c r="J1523" i="12"/>
  <c r="N1523" i="12" s="1"/>
  <c r="Q1522" i="12" s="1"/>
  <c r="M2689" i="12"/>
  <c r="P2689" i="12" s="1"/>
  <c r="M2762" i="12"/>
  <c r="P2762" i="12" s="1"/>
  <c r="Q1125" i="12"/>
  <c r="J931" i="12"/>
  <c r="N931" i="12" s="1"/>
  <c r="J2758" i="12"/>
  <c r="N2758" i="12" s="1"/>
  <c r="J2904" i="12"/>
  <c r="N2904" i="12" s="1"/>
  <c r="J2831" i="12"/>
  <c r="N2831" i="12" s="1"/>
  <c r="J2612" i="12"/>
  <c r="N2612" i="12" s="1"/>
  <c r="J2978" i="12"/>
  <c r="N2977" i="12"/>
  <c r="J3051" i="12"/>
  <c r="N3050" i="12"/>
  <c r="J2687" i="12"/>
  <c r="N2686" i="12"/>
  <c r="M657" i="12"/>
  <c r="J2527" i="12"/>
  <c r="N2526" i="12"/>
  <c r="M2442" i="12"/>
  <c r="M407" i="12"/>
  <c r="M1356" i="12"/>
  <c r="M1863" i="12"/>
  <c r="J1863" i="12" s="1"/>
  <c r="N1862" i="12"/>
  <c r="N136" i="12"/>
  <c r="M137" i="12"/>
  <c r="M1694" i="12"/>
  <c r="J1694" i="12" s="1"/>
  <c r="N1693" i="12"/>
  <c r="M2205" i="12"/>
  <c r="M845" i="12"/>
  <c r="M310" i="12"/>
  <c r="M582" i="12"/>
  <c r="N211" i="12"/>
  <c r="M212" i="12"/>
  <c r="M1524" i="12"/>
  <c r="M494" i="12"/>
  <c r="M63" i="12"/>
  <c r="N62" i="12"/>
  <c r="M2031" i="12"/>
  <c r="J2031" i="12" s="1"/>
  <c r="N2030" i="12"/>
  <c r="M2324" i="12"/>
  <c r="M733" i="12"/>
  <c r="N732" i="12"/>
  <c r="M932" i="12"/>
  <c r="M1128" i="12"/>
  <c r="J212" i="12" l="1"/>
  <c r="P212" i="12"/>
  <c r="J407" i="12"/>
  <c r="N407" i="12" s="1"/>
  <c r="J137" i="12"/>
  <c r="P137" i="12"/>
  <c r="J582" i="12"/>
  <c r="N582" i="12" s="1"/>
  <c r="P582" i="12"/>
  <c r="J63" i="12"/>
  <c r="N63" i="12" s="1"/>
  <c r="P63" i="12"/>
  <c r="J494" i="12"/>
  <c r="N494" i="12" s="1"/>
  <c r="J310" i="12"/>
  <c r="N310" i="12" s="1"/>
  <c r="J657" i="12"/>
  <c r="N657" i="12" s="1"/>
  <c r="J733" i="12"/>
  <c r="J845" i="12"/>
  <c r="N845" i="12" s="1"/>
  <c r="Q2029" i="12"/>
  <c r="Q1692" i="12"/>
  <c r="Q1861" i="12"/>
  <c r="M2836" i="12"/>
  <c r="P2836" i="12" s="1"/>
  <c r="M3055" i="12"/>
  <c r="P3055" i="12" s="1"/>
  <c r="M2617" i="12"/>
  <c r="P2617" i="12" s="1"/>
  <c r="M2531" i="12"/>
  <c r="J2205" i="12"/>
  <c r="N2205" i="12" s="1"/>
  <c r="M2909" i="12"/>
  <c r="P2909" i="12" s="1"/>
  <c r="J2442" i="12"/>
  <c r="N2442" i="12" s="1"/>
  <c r="J2324" i="12"/>
  <c r="N2324" i="12" s="1"/>
  <c r="J1524" i="12"/>
  <c r="N1524" i="12" s="1"/>
  <c r="J1128" i="12"/>
  <c r="N1128" i="12" s="1"/>
  <c r="J1356" i="12"/>
  <c r="N1356" i="12" s="1"/>
  <c r="M2763" i="12"/>
  <c r="P2763" i="12" s="1"/>
  <c r="M2690" i="12"/>
  <c r="P2690" i="12" s="1"/>
  <c r="M2982" i="12"/>
  <c r="P2982" i="12" s="1"/>
  <c r="Q1354" i="12"/>
  <c r="Q1126" i="12"/>
  <c r="J932" i="12"/>
  <c r="N932" i="12" s="1"/>
  <c r="J2613" i="12"/>
  <c r="N2613" i="12" s="1"/>
  <c r="J2832" i="12"/>
  <c r="N2832" i="12" s="1"/>
  <c r="J2905" i="12"/>
  <c r="N2905" i="12" s="1"/>
  <c r="J2759" i="12"/>
  <c r="N2759" i="12" s="1"/>
  <c r="J2979" i="12"/>
  <c r="N2978" i="12"/>
  <c r="J3052" i="12"/>
  <c r="N3051" i="12"/>
  <c r="J2688" i="12"/>
  <c r="N2687" i="12"/>
  <c r="M658" i="12"/>
  <c r="N212" i="12"/>
  <c r="M213" i="12"/>
  <c r="M2325" i="12"/>
  <c r="N2031" i="12"/>
  <c r="M2032" i="12"/>
  <c r="J2032" i="12" s="1"/>
  <c r="N1863" i="12"/>
  <c r="M1864" i="12"/>
  <c r="J1864" i="12" s="1"/>
  <c r="M64" i="12"/>
  <c r="M495" i="12"/>
  <c r="M2206" i="12"/>
  <c r="M408" i="12"/>
  <c r="M2443" i="12"/>
  <c r="M311" i="12"/>
  <c r="M1129" i="12"/>
  <c r="M933" i="12"/>
  <c r="M138" i="12"/>
  <c r="N137" i="12"/>
  <c r="M583" i="12"/>
  <c r="M1357" i="12"/>
  <c r="M846" i="12"/>
  <c r="M734" i="12"/>
  <c r="N733" i="12"/>
  <c r="M1525" i="12"/>
  <c r="M1695" i="12"/>
  <c r="J1695" i="12" s="1"/>
  <c r="N1694" i="12"/>
  <c r="N2527" i="12"/>
  <c r="J2528" i="12"/>
  <c r="J138" i="12" l="1"/>
  <c r="N138" i="12" s="1"/>
  <c r="P138" i="12"/>
  <c r="J734" i="12"/>
  <c r="N734" i="12" s="1"/>
  <c r="J495" i="12"/>
  <c r="J846" i="12"/>
  <c r="N846" i="12" s="1"/>
  <c r="J213" i="12"/>
  <c r="N213" i="12" s="1"/>
  <c r="P213" i="12"/>
  <c r="J311" i="12"/>
  <c r="N311" i="12" s="1"/>
  <c r="J658" i="12"/>
  <c r="J64" i="12"/>
  <c r="N64" i="12" s="1"/>
  <c r="P64" i="12"/>
  <c r="J583" i="12"/>
  <c r="P583" i="12"/>
  <c r="J408" i="12"/>
  <c r="N408" i="12" s="1"/>
  <c r="Q1862" i="12"/>
  <c r="Q2030" i="12"/>
  <c r="Q1693" i="12"/>
  <c r="M2618" i="12"/>
  <c r="P2618" i="12" s="1"/>
  <c r="J2443" i="12"/>
  <c r="N2443" i="12" s="1"/>
  <c r="M2764" i="12"/>
  <c r="P2764" i="12" s="1"/>
  <c r="M2532" i="12"/>
  <c r="J1129" i="12"/>
  <c r="N1129" i="12" s="1"/>
  <c r="J1357" i="12"/>
  <c r="N1357" i="12" s="1"/>
  <c r="J2206" i="12"/>
  <c r="N2206" i="12" s="1"/>
  <c r="M2983" i="12"/>
  <c r="P2983" i="12" s="1"/>
  <c r="M2910" i="12"/>
  <c r="P2910" i="12" s="1"/>
  <c r="M3056" i="12"/>
  <c r="P3056" i="12" s="1"/>
  <c r="J1525" i="12"/>
  <c r="N1525" i="12" s="1"/>
  <c r="Q1524" i="12" s="1"/>
  <c r="J2325" i="12"/>
  <c r="N2325" i="12" s="1"/>
  <c r="M2691" i="12"/>
  <c r="P2691" i="12" s="1"/>
  <c r="M2837" i="12"/>
  <c r="P2837" i="12" s="1"/>
  <c r="Q1127" i="12"/>
  <c r="Q1355" i="12"/>
  <c r="Q1523" i="12"/>
  <c r="J933" i="12"/>
  <c r="N933" i="12" s="1"/>
  <c r="J2760" i="12"/>
  <c r="N2760" i="12" s="1"/>
  <c r="J2906" i="12"/>
  <c r="N2906" i="12" s="1"/>
  <c r="J2833" i="12"/>
  <c r="N2833" i="12" s="1"/>
  <c r="J2614" i="12"/>
  <c r="N2614" i="12" s="1"/>
  <c r="J3053" i="12"/>
  <c r="N3052" i="12"/>
  <c r="J2980" i="12"/>
  <c r="N2979" i="12"/>
  <c r="J2689" i="12"/>
  <c r="N2688" i="12"/>
  <c r="M659" i="12"/>
  <c r="N658" i="12"/>
  <c r="M1130" i="12"/>
  <c r="J2529" i="12"/>
  <c r="N2528" i="12"/>
  <c r="N2032" i="12"/>
  <c r="M2033" i="12"/>
  <c r="J2033" i="12" s="1"/>
  <c r="M2326" i="12"/>
  <c r="N495" i="12"/>
  <c r="M496" i="12"/>
  <c r="M735" i="12"/>
  <c r="M312" i="12"/>
  <c r="M409" i="12"/>
  <c r="M1526" i="12"/>
  <c r="M214" i="12"/>
  <c r="M934" i="12"/>
  <c r="M847" i="12"/>
  <c r="M65" i="12"/>
  <c r="M1358" i="12"/>
  <c r="M1865" i="12"/>
  <c r="N1864" i="12"/>
  <c r="M2444" i="12"/>
  <c r="M584" i="12"/>
  <c r="N583" i="12"/>
  <c r="M1696" i="12"/>
  <c r="N1695" i="12"/>
  <c r="Q1694" i="12" s="1"/>
  <c r="M139" i="12"/>
  <c r="M2207" i="12"/>
  <c r="J735" i="12" l="1"/>
  <c r="J496" i="12"/>
  <c r="N496" i="12" s="1"/>
  <c r="J312" i="12"/>
  <c r="N312" i="12" s="1"/>
  <c r="J584" i="12"/>
  <c r="P584" i="12"/>
  <c r="J139" i="12"/>
  <c r="P139" i="12"/>
  <c r="J659" i="12"/>
  <c r="N659" i="12" s="1"/>
  <c r="J214" i="12"/>
  <c r="P214" i="12"/>
  <c r="J65" i="12"/>
  <c r="P65" i="12"/>
  <c r="J409" i="12"/>
  <c r="J847" i="12"/>
  <c r="N847" i="12" s="1"/>
  <c r="Q2031" i="12"/>
  <c r="Q1863" i="12"/>
  <c r="J1130" i="12"/>
  <c r="N1130" i="12" s="1"/>
  <c r="J2326" i="12"/>
  <c r="N2326" i="12" s="1"/>
  <c r="M2984" i="12"/>
  <c r="P2984" i="12" s="1"/>
  <c r="M2533" i="12"/>
  <c r="P2533" i="12" s="1"/>
  <c r="M2765" i="12"/>
  <c r="P2765" i="12" s="1"/>
  <c r="J2444" i="12"/>
  <c r="N2444" i="12" s="1"/>
  <c r="M2838" i="12"/>
  <c r="P2838" i="12" s="1"/>
  <c r="M3057" i="12"/>
  <c r="P3057" i="12" s="1"/>
  <c r="J2207" i="12"/>
  <c r="N2207" i="12" s="1"/>
  <c r="J1865" i="12"/>
  <c r="N1865" i="12" s="1"/>
  <c r="Q1864" i="12" s="1"/>
  <c r="J1358" i="12"/>
  <c r="N1358" i="12" s="1"/>
  <c r="J1696" i="12"/>
  <c r="J1526" i="12"/>
  <c r="N1526" i="12" s="1"/>
  <c r="Q1525" i="12" s="1"/>
  <c r="M2692" i="12"/>
  <c r="P2692" i="12" s="1"/>
  <c r="M2911" i="12"/>
  <c r="P2911" i="12" s="1"/>
  <c r="M2619" i="12"/>
  <c r="P2619" i="12" s="1"/>
  <c r="Q1128" i="12"/>
  <c r="Q1356" i="12"/>
  <c r="J934" i="12"/>
  <c r="N934" i="12" s="1"/>
  <c r="J2615" i="12"/>
  <c r="N2615" i="12" s="1"/>
  <c r="J2834" i="12"/>
  <c r="N2834" i="12" s="1"/>
  <c r="J2907" i="12"/>
  <c r="N2907" i="12" s="1"/>
  <c r="J2761" i="12"/>
  <c r="N2761" i="12" s="1"/>
  <c r="J2981" i="12"/>
  <c r="N2980" i="12"/>
  <c r="J3054" i="12"/>
  <c r="N3053" i="12"/>
  <c r="J2690" i="12"/>
  <c r="N2689" i="12"/>
  <c r="M660" i="12"/>
  <c r="M1527" i="12"/>
  <c r="M2034" i="12"/>
  <c r="J2034" i="12" s="1"/>
  <c r="N2033" i="12"/>
  <c r="M2327" i="12"/>
  <c r="M1866" i="12"/>
  <c r="M2208" i="12"/>
  <c r="M140" i="12"/>
  <c r="N139" i="12"/>
  <c r="N2529" i="12"/>
  <c r="J2530" i="12"/>
  <c r="M935" i="12"/>
  <c r="N735" i="12"/>
  <c r="M736" i="12"/>
  <c r="N584" i="12"/>
  <c r="M585" i="12"/>
  <c r="M497" i="12"/>
  <c r="M2445" i="12"/>
  <c r="M1359" i="12"/>
  <c r="M848" i="12"/>
  <c r="M313" i="12"/>
  <c r="N214" i="12"/>
  <c r="M215" i="12"/>
  <c r="N409" i="12"/>
  <c r="M410" i="12"/>
  <c r="M66" i="12"/>
  <c r="N65" i="12"/>
  <c r="N1696" i="12"/>
  <c r="Q1695" i="12" s="1"/>
  <c r="M1697" i="12"/>
  <c r="M1131" i="12"/>
  <c r="J215" i="12" l="1"/>
  <c r="N215" i="12" s="1"/>
  <c r="P215" i="12"/>
  <c r="J497" i="12"/>
  <c r="N497" i="12" s="1"/>
  <c r="J585" i="12"/>
  <c r="N585" i="12" s="1"/>
  <c r="P585" i="12"/>
  <c r="J140" i="12"/>
  <c r="N140" i="12" s="1"/>
  <c r="P140" i="12"/>
  <c r="J660" i="12"/>
  <c r="N660" i="12" s="1"/>
  <c r="J410" i="12"/>
  <c r="J313" i="12"/>
  <c r="N313" i="12" s="1"/>
  <c r="J848" i="12"/>
  <c r="N848" i="12" s="1"/>
  <c r="J736" i="12"/>
  <c r="N736" i="12" s="1"/>
  <c r="J66" i="12"/>
  <c r="P66" i="12"/>
  <c r="Q2032" i="12"/>
  <c r="J2327" i="12"/>
  <c r="N2327" i="12" s="1"/>
  <c r="M2620" i="12"/>
  <c r="P2620" i="12" s="1"/>
  <c r="M3058" i="12"/>
  <c r="P3058" i="12" s="1"/>
  <c r="M2534" i="12"/>
  <c r="P2534" i="12" s="1"/>
  <c r="J1131" i="12"/>
  <c r="N1131" i="12" s="1"/>
  <c r="M2912" i="12"/>
  <c r="P2912" i="12" s="1"/>
  <c r="M2839" i="12"/>
  <c r="P2839" i="12" s="1"/>
  <c r="M2985" i="12"/>
  <c r="P2985" i="12" s="1"/>
  <c r="J2445" i="12"/>
  <c r="N2445" i="12" s="1"/>
  <c r="J1866" i="12"/>
  <c r="N1866" i="12" s="1"/>
  <c r="J2208" i="12"/>
  <c r="N2208" i="12" s="1"/>
  <c r="M2693" i="12"/>
  <c r="P2693" i="12" s="1"/>
  <c r="J1527" i="12"/>
  <c r="N1527" i="12" s="1"/>
  <c r="Q1526" i="12" s="1"/>
  <c r="J1697" i="12"/>
  <c r="N1697" i="12" s="1"/>
  <c r="J1359" i="12"/>
  <c r="N1359" i="12" s="1"/>
  <c r="Q1358" i="12" s="1"/>
  <c r="M2766" i="12"/>
  <c r="P2766" i="12" s="1"/>
  <c r="Q1129" i="12"/>
  <c r="Q1357" i="12"/>
  <c r="J935" i="12"/>
  <c r="N935" i="12" s="1"/>
  <c r="J2762" i="12"/>
  <c r="N2762" i="12" s="1"/>
  <c r="J2908" i="12"/>
  <c r="N2908" i="12" s="1"/>
  <c r="J2835" i="12"/>
  <c r="N2835" i="12" s="1"/>
  <c r="J2616" i="12"/>
  <c r="N2616" i="12" s="1"/>
  <c r="J3055" i="12"/>
  <c r="N3054" i="12"/>
  <c r="J2982" i="12"/>
  <c r="N2981" i="12"/>
  <c r="J2691" i="12"/>
  <c r="N2690" i="12"/>
  <c r="M661" i="12"/>
  <c r="M498" i="12"/>
  <c r="M141" i="12"/>
  <c r="M586" i="12"/>
  <c r="M2328" i="12"/>
  <c r="M936" i="12"/>
  <c r="M1698" i="12"/>
  <c r="N2530" i="12"/>
  <c r="J2531" i="12"/>
  <c r="N410" i="12"/>
  <c r="M411" i="12"/>
  <c r="M216" i="12"/>
  <c r="M737" i="12"/>
  <c r="M1867" i="12"/>
  <c r="M849" i="12"/>
  <c r="M2035" i="12"/>
  <c r="J2035" i="12" s="1"/>
  <c r="N2034" i="12"/>
  <c r="M314" i="12"/>
  <c r="M2446" i="12"/>
  <c r="M2209" i="12"/>
  <c r="M1132" i="12"/>
  <c r="M1360" i="12"/>
  <c r="N66" i="12"/>
  <c r="M67" i="12"/>
  <c r="M1528" i="12"/>
  <c r="J849" i="12" l="1"/>
  <c r="N849" i="12" s="1"/>
  <c r="J411" i="12"/>
  <c r="N411" i="12" s="1"/>
  <c r="J141" i="12"/>
  <c r="N141" i="12" s="1"/>
  <c r="P141" i="12"/>
  <c r="J737" i="12"/>
  <c r="N737" i="12" s="1"/>
  <c r="J498" i="12"/>
  <c r="J314" i="12"/>
  <c r="N314" i="12" s="1"/>
  <c r="J661" i="12"/>
  <c r="N661" i="12" s="1"/>
  <c r="J216" i="12"/>
  <c r="N216" i="12" s="1"/>
  <c r="P216" i="12"/>
  <c r="J67" i="12"/>
  <c r="N67" i="12" s="1"/>
  <c r="P67" i="12"/>
  <c r="J586" i="12"/>
  <c r="N586" i="12" s="1"/>
  <c r="P586" i="12"/>
  <c r="Q2033" i="12"/>
  <c r="J2209" i="12"/>
  <c r="N2209" i="12" s="1"/>
  <c r="J2328" i="12"/>
  <c r="N2328" i="12" s="1"/>
  <c r="M2767" i="12"/>
  <c r="P2767" i="12" s="1"/>
  <c r="M2694" i="12"/>
  <c r="P2694" i="12" s="1"/>
  <c r="M2986" i="12"/>
  <c r="P2986" i="12" s="1"/>
  <c r="M2535" i="12"/>
  <c r="P2535" i="12" s="1"/>
  <c r="J1528" i="12"/>
  <c r="N1528" i="12" s="1"/>
  <c r="Q1527" i="12" s="1"/>
  <c r="J2446" i="12"/>
  <c r="N2446" i="12" s="1"/>
  <c r="M2840" i="12"/>
  <c r="P2840" i="12" s="1"/>
  <c r="M3059" i="12"/>
  <c r="P3059" i="12" s="1"/>
  <c r="J1867" i="12"/>
  <c r="N1867" i="12" s="1"/>
  <c r="Q1866" i="12" s="1"/>
  <c r="M2913" i="12"/>
  <c r="P2913" i="12" s="1"/>
  <c r="M2621" i="12"/>
  <c r="P2621" i="12" s="1"/>
  <c r="J1698" i="12"/>
  <c r="N1698" i="12" s="1"/>
  <c r="J1360" i="12"/>
  <c r="N1360" i="12" s="1"/>
  <c r="J1132" i="12"/>
  <c r="N1132" i="12" s="1"/>
  <c r="Q1131" i="12" s="1"/>
  <c r="Q1696" i="12"/>
  <c r="Q1865" i="12"/>
  <c r="Q1130" i="12"/>
  <c r="J936" i="12"/>
  <c r="N936" i="12" s="1"/>
  <c r="J2617" i="12"/>
  <c r="N2617" i="12" s="1"/>
  <c r="J2836" i="12"/>
  <c r="N2836" i="12" s="1"/>
  <c r="J2909" i="12"/>
  <c r="N2909" i="12" s="1"/>
  <c r="J2763" i="12"/>
  <c r="N2763" i="12" s="1"/>
  <c r="J2983" i="12"/>
  <c r="N2982" i="12"/>
  <c r="J3056" i="12"/>
  <c r="N3055" i="12"/>
  <c r="J2692" i="12"/>
  <c r="N2691" i="12"/>
  <c r="M662" i="12"/>
  <c r="M1133" i="12"/>
  <c r="M850" i="12"/>
  <c r="M1699" i="12"/>
  <c r="M412" i="12"/>
  <c r="M1868" i="12"/>
  <c r="M1529" i="12"/>
  <c r="M217" i="12"/>
  <c r="M587" i="12"/>
  <c r="M68" i="12"/>
  <c r="M315" i="12"/>
  <c r="M142" i="12"/>
  <c r="M2210" i="12"/>
  <c r="J2532" i="12"/>
  <c r="N2531" i="12"/>
  <c r="M937" i="12"/>
  <c r="M738" i="12"/>
  <c r="M2329" i="12"/>
  <c r="M2447" i="12"/>
  <c r="M1361" i="12"/>
  <c r="N2035" i="12"/>
  <c r="M2036" i="12"/>
  <c r="J2036" i="12" s="1"/>
  <c r="M499" i="12"/>
  <c r="N498" i="12"/>
  <c r="J738" i="12" l="1"/>
  <c r="N738" i="12" s="1"/>
  <c r="J412" i="12"/>
  <c r="N412" i="12" s="1"/>
  <c r="J587" i="12"/>
  <c r="N587" i="12" s="1"/>
  <c r="P587" i="12"/>
  <c r="J850" i="12"/>
  <c r="N850" i="12" s="1"/>
  <c r="J142" i="12"/>
  <c r="P142" i="12"/>
  <c r="J217" i="12"/>
  <c r="N217" i="12" s="1"/>
  <c r="P217" i="12"/>
  <c r="J499" i="12"/>
  <c r="N499" i="12" s="1"/>
  <c r="J315" i="12"/>
  <c r="N315" i="12" s="1"/>
  <c r="J662" i="12"/>
  <c r="J68" i="12"/>
  <c r="N68" i="12" s="1"/>
  <c r="P68" i="12"/>
  <c r="Q2034" i="12"/>
  <c r="J1699" i="12"/>
  <c r="N1699" i="12" s="1"/>
  <c r="M2914" i="12"/>
  <c r="P2914" i="12" s="1"/>
  <c r="M2695" i="12"/>
  <c r="P2695" i="12" s="1"/>
  <c r="J2329" i="12"/>
  <c r="N2329" i="12" s="1"/>
  <c r="J1361" i="12"/>
  <c r="N1361" i="12" s="1"/>
  <c r="Q1360" i="12" s="1"/>
  <c r="M2768" i="12"/>
  <c r="P2768" i="12" s="1"/>
  <c r="J1868" i="12"/>
  <c r="N1868" i="12" s="1"/>
  <c r="Q1867" i="12" s="1"/>
  <c r="M3060" i="12"/>
  <c r="P3060" i="12" s="1"/>
  <c r="M2536" i="12"/>
  <c r="P2536" i="12" s="1"/>
  <c r="J1529" i="12"/>
  <c r="N1529" i="12" s="1"/>
  <c r="J1133" i="12"/>
  <c r="N1133" i="12" s="1"/>
  <c r="Q1132" i="12" s="1"/>
  <c r="J2210" i="12"/>
  <c r="N2210" i="12" s="1"/>
  <c r="J2447" i="12"/>
  <c r="N2447" i="12" s="1"/>
  <c r="M2622" i="12"/>
  <c r="P2622" i="12" s="1"/>
  <c r="M2841" i="12"/>
  <c r="P2841" i="12" s="1"/>
  <c r="M2987" i="12"/>
  <c r="P2987" i="12" s="1"/>
  <c r="Q1359" i="12"/>
  <c r="Q1697" i="12"/>
  <c r="J937" i="12"/>
  <c r="N937" i="12" s="1"/>
  <c r="J2837" i="12"/>
  <c r="N2837" i="12" s="1"/>
  <c r="J2910" i="12"/>
  <c r="N2910" i="12" s="1"/>
  <c r="J2618" i="12"/>
  <c r="N2618" i="12" s="1"/>
  <c r="J2764" i="12"/>
  <c r="N2764" i="12" s="1"/>
  <c r="J3057" i="12"/>
  <c r="N3056" i="12"/>
  <c r="J2984" i="12"/>
  <c r="N2983" i="12"/>
  <c r="J2693" i="12"/>
  <c r="N2692" i="12"/>
  <c r="M663" i="12"/>
  <c r="N662" i="12"/>
  <c r="M69" i="12"/>
  <c r="M739" i="12"/>
  <c r="M1700" i="12"/>
  <c r="M2037" i="12"/>
  <c r="J2037" i="12" s="1"/>
  <c r="N2036" i="12"/>
  <c r="M218" i="12"/>
  <c r="M851" i="12"/>
  <c r="M316" i="12"/>
  <c r="J2533" i="12"/>
  <c r="N2532" i="12"/>
  <c r="M2448" i="12"/>
  <c r="P2448" i="12" s="1"/>
  <c r="M2330" i="12"/>
  <c r="M413" i="12"/>
  <c r="M938" i="12"/>
  <c r="M588" i="12"/>
  <c r="M500" i="12"/>
  <c r="M1362" i="12"/>
  <c r="M2211" i="12"/>
  <c r="M1530" i="12"/>
  <c r="N142" i="12"/>
  <c r="M143" i="12"/>
  <c r="M1869" i="12"/>
  <c r="M1134" i="12"/>
  <c r="J851" i="12" l="1"/>
  <c r="N851" i="12" s="1"/>
  <c r="J663" i="12"/>
  <c r="N663" i="12" s="1"/>
  <c r="J588" i="12"/>
  <c r="N588" i="12" s="1"/>
  <c r="P588" i="12"/>
  <c r="J316" i="12"/>
  <c r="J218" i="12"/>
  <c r="N218" i="12" s="1"/>
  <c r="P218" i="12"/>
  <c r="J413" i="12"/>
  <c r="N413" i="12" s="1"/>
  <c r="J739" i="12"/>
  <c r="N739" i="12" s="1"/>
  <c r="J69" i="12"/>
  <c r="N69" i="12" s="1"/>
  <c r="P69" i="12"/>
  <c r="J500" i="12"/>
  <c r="N500" i="12" s="1"/>
  <c r="J143" i="12"/>
  <c r="P143" i="12"/>
  <c r="Q2035" i="12"/>
  <c r="M3061" i="12"/>
  <c r="P3061" i="12" s="1"/>
  <c r="J1700" i="12"/>
  <c r="N1700" i="12" s="1"/>
  <c r="J1134" i="12"/>
  <c r="N1134" i="12" s="1"/>
  <c r="Q1133" i="12" s="1"/>
  <c r="J2330" i="12"/>
  <c r="N2330" i="12" s="1"/>
  <c r="M2696" i="12"/>
  <c r="P2696" i="12" s="1"/>
  <c r="J1869" i="12"/>
  <c r="N1869" i="12" s="1"/>
  <c r="J2211" i="12"/>
  <c r="N2211" i="12" s="1"/>
  <c r="M2842" i="12"/>
  <c r="P2842" i="12" s="1"/>
  <c r="M2623" i="12"/>
  <c r="P2623" i="12" s="1"/>
  <c r="M2769" i="12"/>
  <c r="P2769" i="12" s="1"/>
  <c r="M2915" i="12"/>
  <c r="P2915" i="12" s="1"/>
  <c r="J2448" i="12"/>
  <c r="N2448" i="12" s="1"/>
  <c r="M2988" i="12"/>
  <c r="P2988" i="12" s="1"/>
  <c r="J1362" i="12"/>
  <c r="N1362" i="12" s="1"/>
  <c r="Q1361" i="12" s="1"/>
  <c r="J1530" i="12"/>
  <c r="N1530" i="12" s="1"/>
  <c r="Q1529" i="12" s="1"/>
  <c r="M2537" i="12"/>
  <c r="P2537" i="12" s="1"/>
  <c r="Q1698" i="12"/>
  <c r="Q1528" i="12"/>
  <c r="J938" i="12"/>
  <c r="N938" i="12" s="1"/>
  <c r="J2765" i="12"/>
  <c r="N2765" i="12" s="1"/>
  <c r="J2619" i="12"/>
  <c r="N2619" i="12" s="1"/>
  <c r="J2911" i="12"/>
  <c r="N2911" i="12" s="1"/>
  <c r="J2838" i="12"/>
  <c r="N2838" i="12" s="1"/>
  <c r="J2985" i="12"/>
  <c r="N2984" i="12"/>
  <c r="J3058" i="12"/>
  <c r="N3057" i="12"/>
  <c r="J2694" i="12"/>
  <c r="N2693" i="12"/>
  <c r="M664" i="12"/>
  <c r="M1363" i="12"/>
  <c r="M501" i="12"/>
  <c r="N143" i="12"/>
  <c r="M144" i="12"/>
  <c r="M414" i="12"/>
  <c r="M219" i="12"/>
  <c r="M1531" i="12"/>
  <c r="M2331" i="12"/>
  <c r="N2533" i="12"/>
  <c r="J2534" i="12"/>
  <c r="M740" i="12"/>
  <c r="M852" i="12"/>
  <c r="N2037" i="12"/>
  <c r="M2038" i="12"/>
  <c r="J2038" i="12" s="1"/>
  <c r="M1701" i="12"/>
  <c r="M1870" i="12"/>
  <c r="M70" i="12"/>
  <c r="M939" i="12"/>
  <c r="M2212" i="12"/>
  <c r="M1135" i="12"/>
  <c r="M2449" i="12"/>
  <c r="P2449" i="12" s="1"/>
  <c r="M589" i="12"/>
  <c r="M317" i="12"/>
  <c r="N316" i="12"/>
  <c r="J144" i="12" l="1"/>
  <c r="N144" i="12" s="1"/>
  <c r="P144" i="12"/>
  <c r="J589" i="12"/>
  <c r="P589" i="12"/>
  <c r="J740" i="12"/>
  <c r="N740" i="12" s="1"/>
  <c r="J501" i="12"/>
  <c r="N501" i="12" s="1"/>
  <c r="J317" i="12"/>
  <c r="N317" i="12" s="1"/>
  <c r="J852" i="12"/>
  <c r="N852" i="12" s="1"/>
  <c r="J219" i="12"/>
  <c r="P219" i="12"/>
  <c r="J70" i="12"/>
  <c r="P70" i="12"/>
  <c r="J414" i="12"/>
  <c r="N414" i="12" s="1"/>
  <c r="J664" i="12"/>
  <c r="N664" i="12" s="1"/>
  <c r="Q2036" i="12"/>
  <c r="M2538" i="12"/>
  <c r="P2538" i="12" s="1"/>
  <c r="M2843" i="12"/>
  <c r="P2843" i="12" s="1"/>
  <c r="J2331" i="12"/>
  <c r="N2331" i="12" s="1"/>
  <c r="J1701" i="12"/>
  <c r="N1701" i="12" s="1"/>
  <c r="M2916" i="12"/>
  <c r="P2916" i="12" s="1"/>
  <c r="J1531" i="12"/>
  <c r="N1531" i="12" s="1"/>
  <c r="J1870" i="12"/>
  <c r="N1870" i="12" s="1"/>
  <c r="M2770" i="12"/>
  <c r="P2770" i="12" s="1"/>
  <c r="J1135" i="12"/>
  <c r="N1135" i="12" s="1"/>
  <c r="Q1134" i="12" s="1"/>
  <c r="J2212" i="12"/>
  <c r="N2212" i="12" s="1"/>
  <c r="J2449" i="12"/>
  <c r="N2449" i="12" s="1"/>
  <c r="J1363" i="12"/>
  <c r="N1363" i="12" s="1"/>
  <c r="Q1362" i="12" s="1"/>
  <c r="M2989" i="12"/>
  <c r="P2989" i="12" s="1"/>
  <c r="M2624" i="12"/>
  <c r="P2624" i="12" s="1"/>
  <c r="M2697" i="12"/>
  <c r="P2697" i="12" s="1"/>
  <c r="M3062" i="12"/>
  <c r="P3062" i="12" s="1"/>
  <c r="Q1868" i="12"/>
  <c r="Q1699" i="12"/>
  <c r="J939" i="12"/>
  <c r="N939" i="12" s="1"/>
  <c r="J2839" i="12"/>
  <c r="N2839" i="12" s="1"/>
  <c r="J2620" i="12"/>
  <c r="N2620" i="12" s="1"/>
  <c r="J2912" i="12"/>
  <c r="N2912" i="12" s="1"/>
  <c r="J2766" i="12"/>
  <c r="N2766" i="12" s="1"/>
  <c r="J3059" i="12"/>
  <c r="N3058" i="12"/>
  <c r="J2986" i="12"/>
  <c r="N2985" i="12"/>
  <c r="J2695" i="12"/>
  <c r="N2694" i="12"/>
  <c r="M665" i="12"/>
  <c r="M2213" i="12"/>
  <c r="M853" i="12"/>
  <c r="M415" i="12"/>
  <c r="M940" i="12"/>
  <c r="M145" i="12"/>
  <c r="M741" i="12"/>
  <c r="J2535" i="12"/>
  <c r="N2534" i="12"/>
  <c r="M502" i="12"/>
  <c r="M71" i="12"/>
  <c r="N70" i="12"/>
  <c r="M2450" i="12"/>
  <c r="P2450" i="12" s="1"/>
  <c r="M1532" i="12"/>
  <c r="M1136" i="12"/>
  <c r="N219" i="12"/>
  <c r="M220" i="12"/>
  <c r="M318" i="12"/>
  <c r="N589" i="12"/>
  <c r="M590" i="12"/>
  <c r="M1871" i="12"/>
  <c r="M2332" i="12"/>
  <c r="M1364" i="12"/>
  <c r="M1702" i="12"/>
  <c r="N2038" i="12"/>
  <c r="M2039" i="12"/>
  <c r="J2039" i="12" s="1"/>
  <c r="J415" i="12" l="1"/>
  <c r="N415" i="12" s="1"/>
  <c r="J853" i="12"/>
  <c r="J220" i="12"/>
  <c r="N220" i="12" s="1"/>
  <c r="P220" i="12"/>
  <c r="J590" i="12"/>
  <c r="N590" i="12" s="1"/>
  <c r="P590" i="12"/>
  <c r="J665" i="12"/>
  <c r="N665" i="12" s="1"/>
  <c r="J741" i="12"/>
  <c r="J145" i="12"/>
  <c r="P145" i="12"/>
  <c r="J318" i="12"/>
  <c r="J502" i="12"/>
  <c r="N502" i="12" s="1"/>
  <c r="J71" i="12"/>
  <c r="N71" i="12" s="1"/>
  <c r="P71" i="12"/>
  <c r="Q2037" i="12"/>
  <c r="J1871" i="12"/>
  <c r="N1871" i="12" s="1"/>
  <c r="M2771" i="12"/>
  <c r="P2771" i="12" s="1"/>
  <c r="J1702" i="12"/>
  <c r="N1702" i="12" s="1"/>
  <c r="Q1701" i="12" s="1"/>
  <c r="M3063" i="12"/>
  <c r="P3063" i="12" s="1"/>
  <c r="J1136" i="12"/>
  <c r="N1136" i="12" s="1"/>
  <c r="Q1135" i="12" s="1"/>
  <c r="J1532" i="12"/>
  <c r="N1532" i="12" s="1"/>
  <c r="Q1531" i="12" s="1"/>
  <c r="M2625" i="12"/>
  <c r="P2625" i="12" s="1"/>
  <c r="M2844" i="12"/>
  <c r="P2844" i="12" s="1"/>
  <c r="M2698" i="12"/>
  <c r="P2698" i="12" s="1"/>
  <c r="J1364" i="12"/>
  <c r="N1364" i="12" s="1"/>
  <c r="Q1363" i="12" s="1"/>
  <c r="J2450" i="12"/>
  <c r="N2450" i="12" s="1"/>
  <c r="J2332" i="12"/>
  <c r="N2332" i="12" s="1"/>
  <c r="J2213" i="12"/>
  <c r="N2213" i="12" s="1"/>
  <c r="M2990" i="12"/>
  <c r="P2990" i="12" s="1"/>
  <c r="M2917" i="12"/>
  <c r="P2917" i="12" s="1"/>
  <c r="M2539" i="12"/>
  <c r="P2539" i="12" s="1"/>
  <c r="Q1530" i="12"/>
  <c r="Q1700" i="12"/>
  <c r="Q1869" i="12"/>
  <c r="J940" i="12"/>
  <c r="N940" i="12" s="1"/>
  <c r="J2767" i="12"/>
  <c r="N2767" i="12" s="1"/>
  <c r="J2913" i="12"/>
  <c r="N2913" i="12" s="1"/>
  <c r="J2840" i="12"/>
  <c r="N2840" i="12" s="1"/>
  <c r="J2621" i="12"/>
  <c r="N2621" i="12" s="1"/>
  <c r="J3060" i="12"/>
  <c r="N3059" i="12"/>
  <c r="J2987" i="12"/>
  <c r="N2986" i="12"/>
  <c r="J2696" i="12"/>
  <c r="N2695" i="12"/>
  <c r="M666" i="12"/>
  <c r="M1872" i="12"/>
  <c r="N145" i="12"/>
  <c r="M146" i="12"/>
  <c r="N853" i="12"/>
  <c r="M854" i="12"/>
  <c r="M503" i="12"/>
  <c r="M742" i="12"/>
  <c r="N741" i="12"/>
  <c r="M2451" i="12"/>
  <c r="P2451" i="12" s="1"/>
  <c r="M2040" i="12"/>
  <c r="J2040" i="12" s="1"/>
  <c r="N2039" i="12"/>
  <c r="M416" i="12"/>
  <c r="M1703" i="12"/>
  <c r="M221" i="12"/>
  <c r="M2333" i="12"/>
  <c r="M1137" i="12"/>
  <c r="M1533" i="12"/>
  <c r="M941" i="12"/>
  <c r="M591" i="12"/>
  <c r="M72" i="12"/>
  <c r="N318" i="12"/>
  <c r="M319" i="12"/>
  <c r="M1365" i="12"/>
  <c r="J2536" i="12"/>
  <c r="N2535" i="12"/>
  <c r="M2214" i="12"/>
  <c r="J319" i="12" l="1"/>
  <c r="N319" i="12" s="1"/>
  <c r="J72" i="12"/>
  <c r="P72" i="12"/>
  <c r="J146" i="12"/>
  <c r="N146" i="12" s="1"/>
  <c r="P146" i="12"/>
  <c r="J221" i="12"/>
  <c r="N221" i="12" s="1"/>
  <c r="P221" i="12"/>
  <c r="J742" i="12"/>
  <c r="N742" i="12" s="1"/>
  <c r="J666" i="12"/>
  <c r="J416" i="12"/>
  <c r="N416" i="12" s="1"/>
  <c r="J591" i="12"/>
  <c r="P591" i="12"/>
  <c r="J503" i="12"/>
  <c r="N503" i="12" s="1"/>
  <c r="J854" i="12"/>
  <c r="N854" i="12" s="1"/>
  <c r="Q2038" i="12"/>
  <c r="J2214" i="12"/>
  <c r="N2214" i="12" s="1"/>
  <c r="M2540" i="12"/>
  <c r="P2540" i="12" s="1"/>
  <c r="M2845" i="12"/>
  <c r="P2845" i="12" s="1"/>
  <c r="M3064" i="12"/>
  <c r="P3064" i="12" s="1"/>
  <c r="J2333" i="12"/>
  <c r="N2333" i="12" s="1"/>
  <c r="M2918" i="12"/>
  <c r="P2918" i="12" s="1"/>
  <c r="M2626" i="12"/>
  <c r="P2626" i="12" s="1"/>
  <c r="J2451" i="12"/>
  <c r="N2451" i="12" s="1"/>
  <c r="J1365" i="12"/>
  <c r="N1365" i="12" s="1"/>
  <c r="M2991" i="12"/>
  <c r="P2991" i="12" s="1"/>
  <c r="M2772" i="12"/>
  <c r="P2772" i="12" s="1"/>
  <c r="J1137" i="12"/>
  <c r="N1137" i="12" s="1"/>
  <c r="Q1136" i="12" s="1"/>
  <c r="J1872" i="12"/>
  <c r="N1872" i="12" s="1"/>
  <c r="J1533" i="12"/>
  <c r="N1533" i="12" s="1"/>
  <c r="J1703" i="12"/>
  <c r="N1703" i="12" s="1"/>
  <c r="Q1702" i="12" s="1"/>
  <c r="M2699" i="12"/>
  <c r="P2699" i="12" s="1"/>
  <c r="Q1870" i="12"/>
  <c r="J941" i="12"/>
  <c r="N941" i="12" s="1"/>
  <c r="J2622" i="12"/>
  <c r="N2622" i="12" s="1"/>
  <c r="J2841" i="12"/>
  <c r="N2841" i="12" s="1"/>
  <c r="J2914" i="12"/>
  <c r="N2914" i="12" s="1"/>
  <c r="J2768" i="12"/>
  <c r="N2768" i="12" s="1"/>
  <c r="J2988" i="12"/>
  <c r="N2987" i="12"/>
  <c r="J3061" i="12"/>
  <c r="N3060" i="12"/>
  <c r="J2697" i="12"/>
  <c r="N2696" i="12"/>
  <c r="N666" i="12"/>
  <c r="M667" i="12"/>
  <c r="M320" i="12"/>
  <c r="M743" i="12"/>
  <c r="M504" i="12"/>
  <c r="M942" i="12"/>
  <c r="M147" i="12"/>
  <c r="M2334" i="12"/>
  <c r="N72" i="12"/>
  <c r="M73" i="12"/>
  <c r="M855" i="12"/>
  <c r="M1534" i="12"/>
  <c r="M222" i="12"/>
  <c r="M1704" i="12"/>
  <c r="M2215" i="12"/>
  <c r="M417" i="12"/>
  <c r="N2536" i="12"/>
  <c r="J2537" i="12"/>
  <c r="M2041" i="12"/>
  <c r="J2041" i="12" s="1"/>
  <c r="N2040" i="12"/>
  <c r="M1366" i="12"/>
  <c r="M2452" i="12"/>
  <c r="P2452" i="12" s="1"/>
  <c r="M1873" i="12"/>
  <c r="M592" i="12"/>
  <c r="N591" i="12"/>
  <c r="M1138" i="12"/>
  <c r="J73" i="12" l="1"/>
  <c r="P73" i="12"/>
  <c r="J592" i="12"/>
  <c r="N592" i="12" s="1"/>
  <c r="P592" i="12"/>
  <c r="J417" i="12"/>
  <c r="N417" i="12" s="1"/>
  <c r="J504" i="12"/>
  <c r="N504" i="12" s="1"/>
  <c r="J743" i="12"/>
  <c r="J222" i="12"/>
  <c r="N222" i="12" s="1"/>
  <c r="P222" i="12"/>
  <c r="J147" i="12"/>
  <c r="N147" i="12" s="1"/>
  <c r="P147" i="12"/>
  <c r="J320" i="12"/>
  <c r="N320" i="12" s="1"/>
  <c r="J667" i="12"/>
  <c r="N667" i="12" s="1"/>
  <c r="J855" i="12"/>
  <c r="N855" i="12" s="1"/>
  <c r="Q2039" i="12"/>
  <c r="M2700" i="12"/>
  <c r="P2700" i="12" s="1"/>
  <c r="M3065" i="12"/>
  <c r="P3065" i="12" s="1"/>
  <c r="J2334" i="12"/>
  <c r="N2334" i="12" s="1"/>
  <c r="J2452" i="12"/>
  <c r="N2452" i="12" s="1"/>
  <c r="J1534" i="12"/>
  <c r="N1534" i="12" s="1"/>
  <c r="J1138" i="12"/>
  <c r="N1138" i="12" s="1"/>
  <c r="J2215" i="12"/>
  <c r="N2215" i="12" s="1"/>
  <c r="M2773" i="12"/>
  <c r="P2773" i="12" s="1"/>
  <c r="M2627" i="12"/>
  <c r="P2627" i="12" s="1"/>
  <c r="M2846" i="12"/>
  <c r="P2846" i="12" s="1"/>
  <c r="J1366" i="12"/>
  <c r="N1366" i="12" s="1"/>
  <c r="Q1365" i="12" s="1"/>
  <c r="J1704" i="12"/>
  <c r="N1704" i="12" s="1"/>
  <c r="M2992" i="12"/>
  <c r="P2992" i="12" s="1"/>
  <c r="M2919" i="12"/>
  <c r="P2919" i="12" s="1"/>
  <c r="M2541" i="12"/>
  <c r="P2541" i="12" s="1"/>
  <c r="J1873" i="12"/>
  <c r="N1873" i="12" s="1"/>
  <c r="Q1532" i="12"/>
  <c r="Q1871" i="12"/>
  <c r="Q1364" i="12"/>
  <c r="J942" i="12"/>
  <c r="N942" i="12" s="1"/>
  <c r="J2769" i="12"/>
  <c r="N2769" i="12" s="1"/>
  <c r="J2842" i="12"/>
  <c r="N2842" i="12" s="1"/>
  <c r="J2623" i="12"/>
  <c r="N2623" i="12" s="1"/>
  <c r="J2915" i="12"/>
  <c r="N2915" i="12" s="1"/>
  <c r="J3062" i="12"/>
  <c r="N3061" i="12"/>
  <c r="J2989" i="12"/>
  <c r="N2988" i="12"/>
  <c r="J2698" i="12"/>
  <c r="N2697" i="12"/>
  <c r="M668" i="12"/>
  <c r="M2453" i="12"/>
  <c r="P2453" i="12" s="1"/>
  <c r="M148" i="12"/>
  <c r="M2042" i="12"/>
  <c r="J2042" i="12" s="1"/>
  <c r="N2041" i="12"/>
  <c r="J2538" i="12"/>
  <c r="N2537" i="12"/>
  <c r="M1535" i="12"/>
  <c r="M856" i="12"/>
  <c r="M593" i="12"/>
  <c r="M418" i="12"/>
  <c r="M744" i="12"/>
  <c r="N743" i="12"/>
  <c r="M505" i="12"/>
  <c r="M1705" i="12"/>
  <c r="M2335" i="12"/>
  <c r="M1367" i="12"/>
  <c r="M943" i="12"/>
  <c r="M223" i="12"/>
  <c r="M1139" i="12"/>
  <c r="N73" i="12"/>
  <c r="M74" i="12"/>
  <c r="M1874" i="12"/>
  <c r="M2216" i="12"/>
  <c r="M321" i="12"/>
  <c r="J74" i="12" l="1"/>
  <c r="P74" i="12"/>
  <c r="J593" i="12"/>
  <c r="P593" i="12"/>
  <c r="J148" i="12"/>
  <c r="P148" i="12"/>
  <c r="J418" i="12"/>
  <c r="N418" i="12" s="1"/>
  <c r="J856" i="12"/>
  <c r="N856" i="12" s="1"/>
  <c r="J505" i="12"/>
  <c r="N505" i="12" s="1"/>
  <c r="J223" i="12"/>
  <c r="P223" i="12"/>
  <c r="J668" i="12"/>
  <c r="N668" i="12" s="1"/>
  <c r="J744" i="12"/>
  <c r="N744" i="12" s="1"/>
  <c r="J321" i="12"/>
  <c r="Q2040" i="12"/>
  <c r="M2774" i="12"/>
  <c r="P2774" i="12" s="1"/>
  <c r="J2216" i="12"/>
  <c r="N2216" i="12" s="1"/>
  <c r="J1705" i="12"/>
  <c r="N1705" i="12" s="1"/>
  <c r="J1874" i="12"/>
  <c r="N1874" i="12" s="1"/>
  <c r="Q1873" i="12" s="1"/>
  <c r="M2542" i="12"/>
  <c r="P2542" i="12" s="1"/>
  <c r="J2453" i="12"/>
  <c r="J1139" i="12"/>
  <c r="N1139" i="12" s="1"/>
  <c r="J1535" i="12"/>
  <c r="N1535" i="12" s="1"/>
  <c r="Q1534" i="12" s="1"/>
  <c r="M2920" i="12"/>
  <c r="P2920" i="12" s="1"/>
  <c r="M2847" i="12"/>
  <c r="P2847" i="12" s="1"/>
  <c r="M3066" i="12"/>
  <c r="P3066" i="12" s="1"/>
  <c r="J1367" i="12"/>
  <c r="N1367" i="12" s="1"/>
  <c r="Q1366" i="12" s="1"/>
  <c r="J2335" i="12"/>
  <c r="N2335" i="12" s="1"/>
  <c r="M2993" i="12"/>
  <c r="P2993" i="12" s="1"/>
  <c r="M2628" i="12"/>
  <c r="P2628" i="12" s="1"/>
  <c r="M2701" i="12"/>
  <c r="P2701" i="12" s="1"/>
  <c r="Q1137" i="12"/>
  <c r="Q1533" i="12"/>
  <c r="Q1703" i="12"/>
  <c r="Q1872" i="12"/>
  <c r="J943" i="12"/>
  <c r="N943" i="12" s="1"/>
  <c r="J2916" i="12"/>
  <c r="N2916" i="12" s="1"/>
  <c r="J2624" i="12"/>
  <c r="N2624" i="12" s="1"/>
  <c r="J2843" i="12"/>
  <c r="N2843" i="12" s="1"/>
  <c r="J2770" i="12"/>
  <c r="N2770" i="12" s="1"/>
  <c r="J2990" i="12"/>
  <c r="N2989" i="12"/>
  <c r="J3063" i="12"/>
  <c r="N3062" i="12"/>
  <c r="J2699" i="12"/>
  <c r="N2698" i="12"/>
  <c r="M669" i="12"/>
  <c r="M75" i="12"/>
  <c r="N74" i="12"/>
  <c r="M1706" i="12"/>
  <c r="M1140" i="12"/>
  <c r="M506" i="12"/>
  <c r="M594" i="12"/>
  <c r="N593" i="12"/>
  <c r="N148" i="12"/>
  <c r="M149" i="12"/>
  <c r="M745" i="12"/>
  <c r="M2217" i="12"/>
  <c r="M2043" i="12"/>
  <c r="J2043" i="12" s="1"/>
  <c r="N2042" i="12"/>
  <c r="M322" i="12"/>
  <c r="N321" i="12"/>
  <c r="M944" i="12"/>
  <c r="M419" i="12"/>
  <c r="M1368" i="12"/>
  <c r="M1875" i="12"/>
  <c r="M857" i="12"/>
  <c r="M2454" i="12"/>
  <c r="P2454" i="12" s="1"/>
  <c r="N2453" i="12"/>
  <c r="M1536" i="12"/>
  <c r="J2539" i="12"/>
  <c r="N2538" i="12"/>
  <c r="N223" i="12"/>
  <c r="M224" i="12"/>
  <c r="M2336" i="12"/>
  <c r="J419" i="12" l="1"/>
  <c r="N419" i="12" s="1"/>
  <c r="J745" i="12"/>
  <c r="J149" i="12"/>
  <c r="N149" i="12" s="1"/>
  <c r="P149" i="12"/>
  <c r="J75" i="12"/>
  <c r="N75" i="12" s="1"/>
  <c r="P75" i="12"/>
  <c r="J224" i="12"/>
  <c r="N224" i="12" s="1"/>
  <c r="P224" i="12"/>
  <c r="J594" i="12"/>
  <c r="N594" i="12" s="1"/>
  <c r="P594" i="12"/>
  <c r="J669" i="12"/>
  <c r="N669" i="12" s="1"/>
  <c r="J857" i="12"/>
  <c r="N857" i="12" s="1"/>
  <c r="J322" i="12"/>
  <c r="N322" i="12" s="1"/>
  <c r="J506" i="12"/>
  <c r="N506" i="12" s="1"/>
  <c r="Q2041" i="12"/>
  <c r="J2336" i="12"/>
  <c r="N2336" i="12" s="1"/>
  <c r="J1140" i="12"/>
  <c r="N1140" i="12" s="1"/>
  <c r="M2702" i="12"/>
  <c r="P2702" i="12" s="1"/>
  <c r="J2454" i="12"/>
  <c r="N2454" i="12" s="1"/>
  <c r="J1706" i="12"/>
  <c r="N1706" i="12" s="1"/>
  <c r="M2629" i="12"/>
  <c r="P2629" i="12" s="1"/>
  <c r="M3067" i="12"/>
  <c r="P3067" i="12" s="1"/>
  <c r="J1875" i="12"/>
  <c r="N1875" i="12" s="1"/>
  <c r="M2994" i="12"/>
  <c r="P2994" i="12" s="1"/>
  <c r="M2848" i="12"/>
  <c r="P2848" i="12" s="1"/>
  <c r="J1368" i="12"/>
  <c r="N1368" i="12" s="1"/>
  <c r="Q1367" i="12" s="1"/>
  <c r="J1536" i="12"/>
  <c r="N1536" i="12" s="1"/>
  <c r="Q1535" i="12" s="1"/>
  <c r="J2217" i="12"/>
  <c r="N2217" i="12" s="1"/>
  <c r="M2921" i="12"/>
  <c r="P2921" i="12" s="1"/>
  <c r="M2543" i="12"/>
  <c r="P2543" i="12" s="1"/>
  <c r="M2775" i="12"/>
  <c r="P2775" i="12" s="1"/>
  <c r="Q1704" i="12"/>
  <c r="Q1138" i="12"/>
  <c r="J944" i="12"/>
  <c r="N944" i="12" s="1"/>
  <c r="J2771" i="12"/>
  <c r="N2771" i="12" s="1"/>
  <c r="J2844" i="12"/>
  <c r="N2844" i="12" s="1"/>
  <c r="J2917" i="12"/>
  <c r="N2917" i="12" s="1"/>
  <c r="J2625" i="12"/>
  <c r="N2625" i="12" s="1"/>
  <c r="J3064" i="12"/>
  <c r="N3063" i="12"/>
  <c r="J2991" i="12"/>
  <c r="N2990" i="12"/>
  <c r="J2700" i="12"/>
  <c r="N2699" i="12"/>
  <c r="M670" i="12"/>
  <c r="M150" i="12"/>
  <c r="M323" i="12"/>
  <c r="M858" i="12"/>
  <c r="M2337" i="12"/>
  <c r="M2455" i="12"/>
  <c r="P2455" i="12" s="1"/>
  <c r="M595" i="12"/>
  <c r="M1876" i="12"/>
  <c r="M2218" i="12"/>
  <c r="M1141" i="12"/>
  <c r="M225" i="12"/>
  <c r="M1369" i="12"/>
  <c r="M1707" i="12"/>
  <c r="M945" i="12"/>
  <c r="M1537" i="12"/>
  <c r="M2044" i="12"/>
  <c r="J2044" i="12" s="1"/>
  <c r="N2043" i="12"/>
  <c r="M507" i="12"/>
  <c r="N2539" i="12"/>
  <c r="J2540" i="12"/>
  <c r="M420" i="12"/>
  <c r="M746" i="12"/>
  <c r="N745" i="12"/>
  <c r="M76" i="12"/>
  <c r="J420" i="12" l="1"/>
  <c r="J323" i="12"/>
  <c r="J746" i="12"/>
  <c r="N746" i="12" s="1"/>
  <c r="J858" i="12"/>
  <c r="N858" i="12" s="1"/>
  <c r="J595" i="12"/>
  <c r="N595" i="12" s="1"/>
  <c r="P595" i="12"/>
  <c r="J76" i="12"/>
  <c r="N76" i="12" s="1"/>
  <c r="P76" i="12"/>
  <c r="J225" i="12"/>
  <c r="P225" i="12"/>
  <c r="J150" i="12"/>
  <c r="N150" i="12" s="1"/>
  <c r="P150" i="12"/>
  <c r="J507" i="12"/>
  <c r="N507" i="12" s="1"/>
  <c r="J670" i="12"/>
  <c r="N670" i="12" s="1"/>
  <c r="Q2042" i="12"/>
  <c r="J1707" i="12"/>
  <c r="N1707" i="12" s="1"/>
  <c r="J1876" i="12"/>
  <c r="N1876" i="12" s="1"/>
  <c r="J1369" i="12"/>
  <c r="N1369" i="12" s="1"/>
  <c r="M2544" i="12"/>
  <c r="P2544" i="12" s="1"/>
  <c r="J1141" i="12"/>
  <c r="N1141" i="12" s="1"/>
  <c r="Q1140" i="12" s="1"/>
  <c r="J1537" i="12"/>
  <c r="N1537" i="12" s="1"/>
  <c r="J2455" i="12"/>
  <c r="N2455" i="12" s="1"/>
  <c r="J2337" i="12"/>
  <c r="N2337" i="12" s="1"/>
  <c r="J2218" i="12"/>
  <c r="N2218" i="12" s="1"/>
  <c r="Q1705" i="12"/>
  <c r="Q1874" i="12"/>
  <c r="Q1139" i="12"/>
  <c r="J945" i="12"/>
  <c r="N945" i="12" s="1"/>
  <c r="J2626" i="12"/>
  <c r="N2626" i="12" s="1"/>
  <c r="J2918" i="12"/>
  <c r="N2918" i="12" s="1"/>
  <c r="J2845" i="12"/>
  <c r="N2845" i="12" s="1"/>
  <c r="J2772" i="12"/>
  <c r="N2772" i="12" s="1"/>
  <c r="J2992" i="12"/>
  <c r="N2991" i="12"/>
  <c r="J3065" i="12"/>
  <c r="N3064" i="12"/>
  <c r="J2701" i="12"/>
  <c r="N2700" i="12"/>
  <c r="M671" i="12"/>
  <c r="J2541" i="12"/>
  <c r="N2540" i="12"/>
  <c r="N2044" i="12"/>
  <c r="M2045" i="12"/>
  <c r="J2045" i="12" s="1"/>
  <c r="M77" i="12"/>
  <c r="P77" i="12" s="1"/>
  <c r="M859" i="12"/>
  <c r="M2219" i="12"/>
  <c r="N323" i="12"/>
  <c r="M324" i="12"/>
  <c r="M596" i="12"/>
  <c r="M1370" i="12"/>
  <c r="M226" i="12"/>
  <c r="N225" i="12"/>
  <c r="M2338" i="12"/>
  <c r="M508" i="12"/>
  <c r="M1538" i="12"/>
  <c r="M747" i="12"/>
  <c r="M946" i="12"/>
  <c r="M421" i="12"/>
  <c r="N420" i="12"/>
  <c r="M1877" i="12"/>
  <c r="M2456" i="12"/>
  <c r="P2456" i="12" s="1"/>
  <c r="M1142" i="12"/>
  <c r="M1708" i="12"/>
  <c r="M151" i="12"/>
  <c r="J508" i="12" l="1"/>
  <c r="P508" i="12"/>
  <c r="J421" i="12"/>
  <c r="N421" i="12" s="1"/>
  <c r="J151" i="12"/>
  <c r="N151" i="12" s="1"/>
  <c r="P151" i="12"/>
  <c r="J859" i="12"/>
  <c r="N859" i="12" s="1"/>
  <c r="J226" i="12"/>
  <c r="P226" i="12"/>
  <c r="J671" i="12"/>
  <c r="J747" i="12"/>
  <c r="J596" i="12"/>
  <c r="P596" i="12"/>
  <c r="J324" i="12"/>
  <c r="Q2043" i="12"/>
  <c r="M2545" i="12"/>
  <c r="P2545" i="12" s="1"/>
  <c r="J1142" i="12"/>
  <c r="N1142" i="12" s="1"/>
  <c r="Q1141" i="12" s="1"/>
  <c r="J2338" i="12"/>
  <c r="J1708" i="12"/>
  <c r="N1708" i="12" s="1"/>
  <c r="J2219" i="12"/>
  <c r="N2219" i="12" s="1"/>
  <c r="J2456" i="12"/>
  <c r="N2456" i="12" s="1"/>
  <c r="J1538" i="12"/>
  <c r="N1538" i="12" s="1"/>
  <c r="Q1537" i="12" s="1"/>
  <c r="J1370" i="12"/>
  <c r="N1370" i="12" s="1"/>
  <c r="Q1369" i="12" s="1"/>
  <c r="J1877" i="12"/>
  <c r="N1877" i="12" s="1"/>
  <c r="Q1536" i="12"/>
  <c r="Q1875" i="12"/>
  <c r="Q1368" i="12"/>
  <c r="Q1706" i="12"/>
  <c r="J946" i="12"/>
  <c r="N946" i="12" s="1"/>
  <c r="J2846" i="12"/>
  <c r="N2846" i="12" s="1"/>
  <c r="J2627" i="12"/>
  <c r="N2627" i="12" s="1"/>
  <c r="J2773" i="12"/>
  <c r="N2773" i="12" s="1"/>
  <c r="J2919" i="12"/>
  <c r="N2919" i="12" s="1"/>
  <c r="J3066" i="12"/>
  <c r="N3065" i="12"/>
  <c r="J2993" i="12"/>
  <c r="N2992" i="12"/>
  <c r="N2701" i="12"/>
  <c r="J77" i="12"/>
  <c r="N77" i="12" s="1"/>
  <c r="M672" i="12"/>
  <c r="N671" i="12"/>
  <c r="M2457" i="12"/>
  <c r="P2457" i="12" s="1"/>
  <c r="M422" i="12"/>
  <c r="M947" i="12"/>
  <c r="P947" i="12" s="1"/>
  <c r="M748" i="12"/>
  <c r="N747" i="12"/>
  <c r="M597" i="12"/>
  <c r="N596" i="12"/>
  <c r="M509" i="12"/>
  <c r="N508" i="12"/>
  <c r="M1878" i="12"/>
  <c r="M2220" i="12"/>
  <c r="M860" i="12"/>
  <c r="N2338" i="12"/>
  <c r="M2339" i="12"/>
  <c r="P2339" i="12" s="1"/>
  <c r="N226" i="12"/>
  <c r="M227" i="12"/>
  <c r="M1371" i="12"/>
  <c r="M1709" i="12"/>
  <c r="M1143" i="12"/>
  <c r="M1539" i="12"/>
  <c r="M325" i="12"/>
  <c r="N324" i="12"/>
  <c r="M152" i="12"/>
  <c r="P152" i="12" s="1"/>
  <c r="N2045" i="12"/>
  <c r="M2046" i="12"/>
  <c r="J2046" i="12" s="1"/>
  <c r="N2541" i="12"/>
  <c r="J2542" i="12"/>
  <c r="J422" i="12" l="1"/>
  <c r="N422" i="12" s="1"/>
  <c r="J227" i="12"/>
  <c r="P227" i="12"/>
  <c r="J509" i="12"/>
  <c r="N509" i="12" s="1"/>
  <c r="P509" i="12"/>
  <c r="J597" i="12"/>
  <c r="N597" i="12" s="1"/>
  <c r="P597" i="12"/>
  <c r="J860" i="12"/>
  <c r="N860" i="12" s="1"/>
  <c r="J325" i="12"/>
  <c r="N325" i="12" s="1"/>
  <c r="P325" i="12"/>
  <c r="J672" i="12"/>
  <c r="N672" i="12" s="1"/>
  <c r="J748" i="12"/>
  <c r="N748" i="12" s="1"/>
  <c r="Q2044" i="12"/>
  <c r="J1143" i="12"/>
  <c r="N1143" i="12" s="1"/>
  <c r="Q1142" i="12" s="1"/>
  <c r="J2339" i="12"/>
  <c r="J2457" i="12"/>
  <c r="N2457" i="12" s="1"/>
  <c r="J1709" i="12"/>
  <c r="N1709" i="12" s="1"/>
  <c r="Q1708" i="12" s="1"/>
  <c r="J2220" i="12"/>
  <c r="N2220" i="12" s="1"/>
  <c r="J1371" i="12"/>
  <c r="N1371" i="12" s="1"/>
  <c r="Q1370" i="12" s="1"/>
  <c r="J1539" i="12"/>
  <c r="N1539" i="12" s="1"/>
  <c r="Q1538" i="12" s="1"/>
  <c r="J1878" i="12"/>
  <c r="N1878" i="12" s="1"/>
  <c r="M2546" i="12"/>
  <c r="P2546" i="12" s="1"/>
  <c r="Q1707" i="12"/>
  <c r="Q1876" i="12"/>
  <c r="J947" i="12"/>
  <c r="N947" i="12" s="1"/>
  <c r="J2628" i="12"/>
  <c r="N2628" i="12" s="1"/>
  <c r="J2920" i="12"/>
  <c r="N2920" i="12" s="1"/>
  <c r="J2774" i="12"/>
  <c r="N2774" i="12" s="1"/>
  <c r="J2847" i="12"/>
  <c r="N2847" i="12" s="1"/>
  <c r="J2702" i="12"/>
  <c r="N2702" i="12" s="1"/>
  <c r="N3066" i="12"/>
  <c r="N2993" i="12"/>
  <c r="J152" i="12"/>
  <c r="N152" i="12" s="1"/>
  <c r="M673" i="12"/>
  <c r="M861" i="12"/>
  <c r="M948" i="12"/>
  <c r="P948" i="12" s="1"/>
  <c r="M1540" i="12"/>
  <c r="M1144" i="12"/>
  <c r="M2221" i="12"/>
  <c r="M423" i="12"/>
  <c r="M228" i="12"/>
  <c r="N227" i="12"/>
  <c r="M326" i="12"/>
  <c r="M749" i="12"/>
  <c r="M510" i="12"/>
  <c r="M598" i="12"/>
  <c r="P598" i="12" s="1"/>
  <c r="N2339" i="12"/>
  <c r="M2340" i="12"/>
  <c r="P2340" i="12" s="1"/>
  <c r="N2542" i="12"/>
  <c r="J2543" i="12"/>
  <c r="M1710" i="12"/>
  <c r="M2458" i="12"/>
  <c r="P2458" i="12" s="1"/>
  <c r="M2047" i="12"/>
  <c r="J2047" i="12" s="1"/>
  <c r="N2046" i="12"/>
  <c r="M1372" i="12"/>
  <c r="M1879" i="12"/>
  <c r="J423" i="12" l="1"/>
  <c r="P423" i="12"/>
  <c r="J861" i="12"/>
  <c r="J510" i="12"/>
  <c r="N510" i="12" s="1"/>
  <c r="P510" i="12"/>
  <c r="J749" i="12"/>
  <c r="N749" i="12" s="1"/>
  <c r="J326" i="12"/>
  <c r="P326" i="12"/>
  <c r="J228" i="12"/>
  <c r="P228" i="12"/>
  <c r="Q2045" i="12"/>
  <c r="J1372" i="12"/>
  <c r="N1372" i="12" s="1"/>
  <c r="J2340" i="12"/>
  <c r="N2340" i="12" s="1"/>
  <c r="J1144" i="12"/>
  <c r="N1144" i="12" s="1"/>
  <c r="J2458" i="12"/>
  <c r="N2458" i="12" s="1"/>
  <c r="J1540" i="12"/>
  <c r="N1540" i="12" s="1"/>
  <c r="Q1539" i="12" s="1"/>
  <c r="J1710" i="12"/>
  <c r="N1710" i="12" s="1"/>
  <c r="J1879" i="12"/>
  <c r="N1879" i="12" s="1"/>
  <c r="Q1878" i="12" s="1"/>
  <c r="J2221" i="12"/>
  <c r="N2221" i="12" s="1"/>
  <c r="M2547" i="12"/>
  <c r="P2547" i="12" s="1"/>
  <c r="Q1877" i="12"/>
  <c r="J948" i="12"/>
  <c r="N948" i="12" s="1"/>
  <c r="J3067" i="12"/>
  <c r="N3067" i="12" s="1"/>
  <c r="J2848" i="12"/>
  <c r="N2848" i="12" s="1"/>
  <c r="J2921" i="12"/>
  <c r="N2921" i="12" s="1"/>
  <c r="J2629" i="12"/>
  <c r="N2629" i="12" s="1"/>
  <c r="J2775" i="12"/>
  <c r="N2775" i="12" s="1"/>
  <c r="J2994" i="12"/>
  <c r="N2994" i="12" s="1"/>
  <c r="J673" i="12"/>
  <c r="N673" i="12" s="1"/>
  <c r="J598" i="12"/>
  <c r="N598" i="12" s="1"/>
  <c r="M1880" i="12"/>
  <c r="M750" i="12"/>
  <c r="N423" i="12"/>
  <c r="M424" i="12"/>
  <c r="M2222" i="12"/>
  <c r="M511" i="12"/>
  <c r="M949" i="12"/>
  <c r="P949" i="12" s="1"/>
  <c r="M2341" i="12"/>
  <c r="P2341" i="12" s="1"/>
  <c r="M1373" i="12"/>
  <c r="J2544" i="12"/>
  <c r="N2543" i="12"/>
  <c r="N861" i="12"/>
  <c r="M862" i="12"/>
  <c r="M1145" i="12"/>
  <c r="N2047" i="12"/>
  <c r="M2048" i="12"/>
  <c r="J2048" i="12" s="1"/>
  <c r="M2459" i="12"/>
  <c r="P2459" i="12" s="1"/>
  <c r="M1541" i="12"/>
  <c r="M1711" i="12"/>
  <c r="N326" i="12"/>
  <c r="M327" i="12"/>
  <c r="M229" i="12"/>
  <c r="N228" i="12"/>
  <c r="J229" i="12" l="1"/>
  <c r="N229" i="12" s="1"/>
  <c r="P229" i="12"/>
  <c r="J327" i="12"/>
  <c r="N327" i="12" s="1"/>
  <c r="P327" i="12"/>
  <c r="J862" i="12"/>
  <c r="P862" i="12"/>
  <c r="J511" i="12"/>
  <c r="N511" i="12" s="1"/>
  <c r="P511" i="12"/>
  <c r="J424" i="12"/>
  <c r="P424" i="12"/>
  <c r="J750" i="12"/>
  <c r="N750" i="12" s="1"/>
  <c r="Q2046" i="12"/>
  <c r="J1373" i="12"/>
  <c r="N1373" i="12" s="1"/>
  <c r="J1880" i="12"/>
  <c r="N1880" i="12" s="1"/>
  <c r="J2459" i="12"/>
  <c r="N2459" i="12" s="1"/>
  <c r="J2222" i="12"/>
  <c r="N2222" i="12" s="1"/>
  <c r="J1711" i="12"/>
  <c r="N1711" i="12" s="1"/>
  <c r="J1145" i="12"/>
  <c r="N1145" i="12" s="1"/>
  <c r="J2341" i="12"/>
  <c r="N2341" i="12" s="1"/>
  <c r="J1541" i="12"/>
  <c r="N1541" i="12" s="1"/>
  <c r="M2548" i="12"/>
  <c r="P2548" i="12" s="1"/>
  <c r="Q1143" i="12"/>
  <c r="Q1709" i="12"/>
  <c r="Q1371" i="12"/>
  <c r="J949" i="12"/>
  <c r="N949" i="12" s="1"/>
  <c r="M230" i="12"/>
  <c r="M512" i="12"/>
  <c r="N862" i="12"/>
  <c r="M863" i="12"/>
  <c r="M425" i="12"/>
  <c r="N424" i="12"/>
  <c r="J2545" i="12"/>
  <c r="N2544" i="12"/>
  <c r="M1542" i="12"/>
  <c r="M1374" i="12"/>
  <c r="M751" i="12"/>
  <c r="M2049" i="12"/>
  <c r="J2049" i="12" s="1"/>
  <c r="N2048" i="12"/>
  <c r="M2223" i="12"/>
  <c r="M1712" i="12"/>
  <c r="M2460" i="12"/>
  <c r="P2460" i="12" s="1"/>
  <c r="M1881" i="12"/>
  <c r="M950" i="12"/>
  <c r="P950" i="12" s="1"/>
  <c r="M1146" i="12"/>
  <c r="M328" i="12"/>
  <c r="M2342" i="12"/>
  <c r="P2342" i="12" s="1"/>
  <c r="J512" i="12" l="1"/>
  <c r="P512" i="12"/>
  <c r="J863" i="12"/>
  <c r="P863" i="12"/>
  <c r="J328" i="12"/>
  <c r="P328" i="12"/>
  <c r="J230" i="12"/>
  <c r="N230" i="12" s="1"/>
  <c r="P230" i="12"/>
  <c r="J751" i="12"/>
  <c r="N751" i="12" s="1"/>
  <c r="J425" i="12"/>
  <c r="P425" i="12"/>
  <c r="Q2047" i="12"/>
  <c r="J2342" i="12"/>
  <c r="N2342" i="12" s="1"/>
  <c r="J1881" i="12"/>
  <c r="N1881" i="12" s="1"/>
  <c r="Q1880" i="12" s="1"/>
  <c r="J2460" i="12"/>
  <c r="J1374" i="12"/>
  <c r="N1374" i="12" s="1"/>
  <c r="J1712" i="12"/>
  <c r="N1712" i="12" s="1"/>
  <c r="J2223" i="12"/>
  <c r="N2223" i="12" s="1"/>
  <c r="J1542" i="12"/>
  <c r="N1542" i="12" s="1"/>
  <c r="J1146" i="12"/>
  <c r="N1146" i="12" s="1"/>
  <c r="M2549" i="12"/>
  <c r="P2549" i="12" s="1"/>
  <c r="Q1540" i="12"/>
  <c r="Q1144" i="12"/>
  <c r="Q1372" i="12"/>
  <c r="Q1879" i="12"/>
  <c r="Q1710" i="12"/>
  <c r="J950" i="12"/>
  <c r="N950" i="12" s="1"/>
  <c r="M2224" i="12"/>
  <c r="N2049" i="12"/>
  <c r="M2050" i="12"/>
  <c r="J2050" i="12" s="1"/>
  <c r="M752" i="12"/>
  <c r="N512" i="12"/>
  <c r="M513" i="12"/>
  <c r="M1543" i="12"/>
  <c r="M1147" i="12"/>
  <c r="M951" i="12"/>
  <c r="P951" i="12" s="1"/>
  <c r="M2461" i="12"/>
  <c r="P2461" i="12" s="1"/>
  <c r="N2460" i="12"/>
  <c r="M2343" i="12"/>
  <c r="P2343" i="12" s="1"/>
  <c r="M864" i="12"/>
  <c r="N863" i="12"/>
  <c r="M1375" i="12"/>
  <c r="M1713" i="12"/>
  <c r="N2545" i="12"/>
  <c r="J2546" i="12"/>
  <c r="N328" i="12"/>
  <c r="M329" i="12"/>
  <c r="N425" i="12"/>
  <c r="M426" i="12"/>
  <c r="M1882" i="12"/>
  <c r="M231" i="12"/>
  <c r="J752" i="12" l="1"/>
  <c r="J231" i="12"/>
  <c r="P231" i="12"/>
  <c r="J426" i="12"/>
  <c r="P426" i="12"/>
  <c r="J864" i="12"/>
  <c r="N864" i="12" s="1"/>
  <c r="P864" i="12"/>
  <c r="J513" i="12"/>
  <c r="N513" i="12" s="1"/>
  <c r="P513" i="12"/>
  <c r="J329" i="12"/>
  <c r="P329" i="12"/>
  <c r="Q2048" i="12"/>
  <c r="J1147" i="12"/>
  <c r="N1147" i="12" s="1"/>
  <c r="J2461" i="12"/>
  <c r="N2461" i="12" s="1"/>
  <c r="J1713" i="12"/>
  <c r="N1713" i="12" s="1"/>
  <c r="J1543" i="12"/>
  <c r="N1543" i="12" s="1"/>
  <c r="J2224" i="12"/>
  <c r="N2224" i="12" s="1"/>
  <c r="J1882" i="12"/>
  <c r="N1882" i="12" s="1"/>
  <c r="J1375" i="12"/>
  <c r="N1375" i="12" s="1"/>
  <c r="J2343" i="12"/>
  <c r="N2343" i="12" s="1"/>
  <c r="M2550" i="12"/>
  <c r="P2550" i="12" s="1"/>
  <c r="Q1145" i="12"/>
  <c r="Q1711" i="12"/>
  <c r="Q1541" i="12"/>
  <c r="Q1373" i="12"/>
  <c r="J951" i="12"/>
  <c r="N951" i="12" s="1"/>
  <c r="M232" i="12"/>
  <c r="N231" i="12"/>
  <c r="M514" i="12"/>
  <c r="N2050" i="12"/>
  <c r="M2051" i="12"/>
  <c r="J2051" i="12" s="1"/>
  <c r="M1544" i="12"/>
  <c r="M1148" i="12"/>
  <c r="M1376" i="12"/>
  <c r="M865" i="12"/>
  <c r="M2344" i="12"/>
  <c r="P2344" i="12" s="1"/>
  <c r="M1714" i="12"/>
  <c r="M1883" i="12"/>
  <c r="M427" i="12"/>
  <c r="N426" i="12"/>
  <c r="N752" i="12"/>
  <c r="M753" i="12"/>
  <c r="M330" i="12"/>
  <c r="N329" i="12"/>
  <c r="M2462" i="12"/>
  <c r="P2462" i="12" s="1"/>
  <c r="J2547" i="12"/>
  <c r="N2546" i="12"/>
  <c r="M952" i="12"/>
  <c r="P952" i="12" s="1"/>
  <c r="M2225" i="12"/>
  <c r="J514" i="12" l="1"/>
  <c r="P514" i="12"/>
  <c r="J753" i="12"/>
  <c r="N753" i="12" s="1"/>
  <c r="J865" i="12"/>
  <c r="P865" i="12"/>
  <c r="J330" i="12"/>
  <c r="N330" i="12" s="1"/>
  <c r="P330" i="12"/>
  <c r="J232" i="12"/>
  <c r="N232" i="12" s="1"/>
  <c r="P232" i="12"/>
  <c r="J427" i="12"/>
  <c r="P427" i="12"/>
  <c r="Q2049" i="12"/>
  <c r="J1376" i="12"/>
  <c r="N1376" i="12" s="1"/>
  <c r="J1883" i="12"/>
  <c r="N1883" i="12" s="1"/>
  <c r="J2462" i="12"/>
  <c r="J2225" i="12"/>
  <c r="N2225" i="12" s="1"/>
  <c r="J1714" i="12"/>
  <c r="J1148" i="12"/>
  <c r="N1148" i="12" s="1"/>
  <c r="J2344" i="12"/>
  <c r="J1544" i="12"/>
  <c r="N1544" i="12" s="1"/>
  <c r="Q1543" i="12" s="1"/>
  <c r="M2551" i="12"/>
  <c r="P2551" i="12" s="1"/>
  <c r="Q1374" i="12"/>
  <c r="Q1712" i="12"/>
  <c r="Q1542" i="12"/>
  <c r="Q1881" i="12"/>
  <c r="Q1146" i="12"/>
  <c r="J952" i="12"/>
  <c r="M1377" i="12"/>
  <c r="N427" i="12"/>
  <c r="M428" i="12"/>
  <c r="N2547" i="12"/>
  <c r="J2548" i="12"/>
  <c r="M2226" i="12"/>
  <c r="M1149" i="12"/>
  <c r="M1884" i="12"/>
  <c r="M1545" i="12"/>
  <c r="N952" i="12"/>
  <c r="M953" i="12"/>
  <c r="P953" i="12" s="1"/>
  <c r="N2344" i="12"/>
  <c r="M2345" i="12"/>
  <c r="P2345" i="12" s="1"/>
  <c r="M754" i="12"/>
  <c r="M2052" i="12"/>
  <c r="J2052" i="12" s="1"/>
  <c r="N2051" i="12"/>
  <c r="N1714" i="12"/>
  <c r="M1715" i="12"/>
  <c r="N2462" i="12"/>
  <c r="M2463" i="12"/>
  <c r="P2463" i="12" s="1"/>
  <c r="N514" i="12"/>
  <c r="M515" i="12"/>
  <c r="M331" i="12"/>
  <c r="N865" i="12"/>
  <c r="M866" i="12"/>
  <c r="M233" i="12"/>
  <c r="J233" i="12" l="1"/>
  <c r="P233" i="12"/>
  <c r="J428" i="12"/>
  <c r="P428" i="12"/>
  <c r="J331" i="12"/>
  <c r="P331" i="12"/>
  <c r="J866" i="12"/>
  <c r="P866" i="12"/>
  <c r="J515" i="12"/>
  <c r="P515" i="12"/>
  <c r="J754" i="12"/>
  <c r="N754" i="12" s="1"/>
  <c r="Q2050" i="12"/>
  <c r="J1884" i="12"/>
  <c r="N1884" i="12" s="1"/>
  <c r="J2463" i="12"/>
  <c r="N2463" i="12" s="1"/>
  <c r="J2345" i="12"/>
  <c r="J1377" i="12"/>
  <c r="N1377" i="12" s="1"/>
  <c r="Q1376" i="12" s="1"/>
  <c r="J1545" i="12"/>
  <c r="N1545" i="12" s="1"/>
  <c r="J1149" i="12"/>
  <c r="N1149" i="12" s="1"/>
  <c r="J1715" i="12"/>
  <c r="N1715" i="12" s="1"/>
  <c r="Q1714" i="12" s="1"/>
  <c r="J2226" i="12"/>
  <c r="N2226" i="12" s="1"/>
  <c r="M2552" i="12"/>
  <c r="P2552" i="12" s="1"/>
  <c r="Q1147" i="12"/>
  <c r="Q1713" i="12"/>
  <c r="Q1375" i="12"/>
  <c r="Q1882" i="12"/>
  <c r="J953" i="12"/>
  <c r="N953" i="12" s="1"/>
  <c r="M1150" i="12"/>
  <c r="M867" i="12"/>
  <c r="N866" i="12"/>
  <c r="M332" i="12"/>
  <c r="N331" i="12"/>
  <c r="M954" i="12"/>
  <c r="P954" i="12" s="1"/>
  <c r="M1716" i="12"/>
  <c r="M234" i="12"/>
  <c r="N233" i="12"/>
  <c r="N2548" i="12"/>
  <c r="J2549" i="12"/>
  <c r="M755" i="12"/>
  <c r="M2346" i="12"/>
  <c r="P2346" i="12" s="1"/>
  <c r="N2345" i="12"/>
  <c r="N515" i="12"/>
  <c r="M516" i="12"/>
  <c r="M429" i="12"/>
  <c r="N428" i="12"/>
  <c r="M2464" i="12"/>
  <c r="P2464" i="12" s="1"/>
  <c r="M1546" i="12"/>
  <c r="M1378" i="12"/>
  <c r="M1885" i="12"/>
  <c r="N2052" i="12"/>
  <c r="M2053" i="12"/>
  <c r="J2053" i="12" s="1"/>
  <c r="M2227" i="12"/>
  <c r="J429" i="12" l="1"/>
  <c r="P429" i="12"/>
  <c r="J516" i="12"/>
  <c r="P516" i="12"/>
  <c r="J332" i="12"/>
  <c r="P332" i="12"/>
  <c r="J755" i="12"/>
  <c r="N755" i="12" s="1"/>
  <c r="J867" i="12"/>
  <c r="N867" i="12" s="1"/>
  <c r="P867" i="12"/>
  <c r="J234" i="12"/>
  <c r="N234" i="12" s="1"/>
  <c r="P234" i="12"/>
  <c r="Q2051" i="12"/>
  <c r="J1378" i="12"/>
  <c r="N1378" i="12" s="1"/>
  <c r="Q1377" i="12" s="1"/>
  <c r="J1546" i="12"/>
  <c r="N1546" i="12" s="1"/>
  <c r="Q1545" i="12" s="1"/>
  <c r="J2464" i="12"/>
  <c r="N2464" i="12" s="1"/>
  <c r="J1885" i="12"/>
  <c r="N1885" i="12" s="1"/>
  <c r="J2227" i="12"/>
  <c r="N2227" i="12" s="1"/>
  <c r="J1716" i="12"/>
  <c r="N1716" i="12" s="1"/>
  <c r="J1150" i="12"/>
  <c r="N1150" i="12" s="1"/>
  <c r="Q1149" i="12" s="1"/>
  <c r="J2346" i="12"/>
  <c r="N2346" i="12" s="1"/>
  <c r="M2553" i="12"/>
  <c r="P2553" i="12" s="1"/>
  <c r="Q1883" i="12"/>
  <c r="Q1544" i="12"/>
  <c r="Q1148" i="12"/>
  <c r="J954" i="12"/>
  <c r="N954" i="12" s="1"/>
  <c r="M2465" i="12"/>
  <c r="P2465" i="12" s="1"/>
  <c r="M1717" i="12"/>
  <c r="M1886" i="12"/>
  <c r="M2347" i="12"/>
  <c r="P2347" i="12" s="1"/>
  <c r="N332" i="12"/>
  <c r="M333" i="12"/>
  <c r="M235" i="12"/>
  <c r="N429" i="12"/>
  <c r="M430" i="12"/>
  <c r="N2053" i="12"/>
  <c r="M2054" i="12"/>
  <c r="J2054" i="12" s="1"/>
  <c r="M955" i="12"/>
  <c r="P955" i="12" s="1"/>
  <c r="M756" i="12"/>
  <c r="M868" i="12"/>
  <c r="M517" i="12"/>
  <c r="N516" i="12"/>
  <c r="M1379" i="12"/>
  <c r="M1547" i="12"/>
  <c r="N2549" i="12"/>
  <c r="J2550" i="12"/>
  <c r="M1151" i="12"/>
  <c r="M2228" i="12"/>
  <c r="J517" i="12" l="1"/>
  <c r="P517" i="12"/>
  <c r="J333" i="12"/>
  <c r="P333" i="12"/>
  <c r="J430" i="12"/>
  <c r="N430" i="12" s="1"/>
  <c r="P430" i="12"/>
  <c r="J868" i="12"/>
  <c r="P868" i="12"/>
  <c r="J756" i="12"/>
  <c r="N756" i="12" s="1"/>
  <c r="J235" i="12"/>
  <c r="P235" i="12"/>
  <c r="Q2052" i="12"/>
  <c r="J2465" i="12"/>
  <c r="N2465" i="12" s="1"/>
  <c r="M2554" i="12"/>
  <c r="P2554" i="12" s="1"/>
  <c r="J2228" i="12"/>
  <c r="N2228" i="12" s="1"/>
  <c r="J1379" i="12"/>
  <c r="N1379" i="12" s="1"/>
  <c r="J2347" i="12"/>
  <c r="J1717" i="12"/>
  <c r="N1717" i="12" s="1"/>
  <c r="J1151" i="12"/>
  <c r="N1151" i="12" s="1"/>
  <c r="Q1150" i="12" s="1"/>
  <c r="J1886" i="12"/>
  <c r="N1886" i="12" s="1"/>
  <c r="Q1885" i="12" s="1"/>
  <c r="J1547" i="12"/>
  <c r="N1547" i="12" s="1"/>
  <c r="Q1546" i="12" s="1"/>
  <c r="Q1715" i="12"/>
  <c r="Q1884" i="12"/>
  <c r="J955" i="12"/>
  <c r="N955" i="12" s="1"/>
  <c r="N2347" i="12"/>
  <c r="M2348" i="12"/>
  <c r="P2348" i="12" s="1"/>
  <c r="M956" i="12"/>
  <c r="P956" i="12" s="1"/>
  <c r="N2054" i="12"/>
  <c r="M2055" i="12"/>
  <c r="J2055" i="12" s="1"/>
  <c r="M1718" i="12"/>
  <c r="M236" i="12"/>
  <c r="N235" i="12"/>
  <c r="N333" i="12"/>
  <c r="M334" i="12"/>
  <c r="N517" i="12"/>
  <c r="M518" i="12"/>
  <c r="M869" i="12"/>
  <c r="N868" i="12"/>
  <c r="M1548" i="12"/>
  <c r="M431" i="12"/>
  <c r="M2466" i="12"/>
  <c r="P2466" i="12" s="1"/>
  <c r="M2229" i="12"/>
  <c r="M757" i="12"/>
  <c r="M1152" i="12"/>
  <c r="J2551" i="12"/>
  <c r="N2550" i="12"/>
  <c r="M1887" i="12"/>
  <c r="M1380" i="12"/>
  <c r="J757" i="12" l="1"/>
  <c r="J236" i="12"/>
  <c r="P236" i="12"/>
  <c r="J869" i="12"/>
  <c r="N869" i="12" s="1"/>
  <c r="P869" i="12"/>
  <c r="J518" i="12"/>
  <c r="N518" i="12" s="1"/>
  <c r="P518" i="12"/>
  <c r="J431" i="12"/>
  <c r="N431" i="12" s="1"/>
  <c r="P431" i="12"/>
  <c r="J334" i="12"/>
  <c r="N334" i="12" s="1"/>
  <c r="P334" i="12"/>
  <c r="Q2053" i="12"/>
  <c r="J1548" i="12"/>
  <c r="N1548" i="12" s="1"/>
  <c r="Q1547" i="12" s="1"/>
  <c r="J2229" i="12"/>
  <c r="N2229" i="12" s="1"/>
  <c r="J1380" i="12"/>
  <c r="N1380" i="12" s="1"/>
  <c r="J2466" i="12"/>
  <c r="N2466" i="12" s="1"/>
  <c r="M2555" i="12"/>
  <c r="P2555" i="12" s="1"/>
  <c r="J2348" i="12"/>
  <c r="N2348" i="12" s="1"/>
  <c r="J1887" i="12"/>
  <c r="N1887" i="12" s="1"/>
  <c r="J1718" i="12"/>
  <c r="N1718" i="12" s="1"/>
  <c r="Q1717" i="12" s="1"/>
  <c r="J1152" i="12"/>
  <c r="N1152" i="12" s="1"/>
  <c r="Q1378" i="12"/>
  <c r="Q1716" i="12"/>
  <c r="J956" i="12"/>
  <c r="N956" i="12" s="1"/>
  <c r="M335" i="12"/>
  <c r="M1381" i="12"/>
  <c r="N2551" i="12"/>
  <c r="J2552" i="12"/>
  <c r="M2467" i="12"/>
  <c r="P2467" i="12" s="1"/>
  <c r="M237" i="12"/>
  <c r="N236" i="12"/>
  <c r="M432" i="12"/>
  <c r="M1888" i="12"/>
  <c r="M1719" i="12"/>
  <c r="N2055" i="12"/>
  <c r="M2056" i="12"/>
  <c r="J2056" i="12" s="1"/>
  <c r="M1549" i="12"/>
  <c r="M1153" i="12"/>
  <c r="M870" i="12"/>
  <c r="M2230" i="12"/>
  <c r="M758" i="12"/>
  <c r="N757" i="12"/>
  <c r="M519" i="12"/>
  <c r="P519" i="12" s="1"/>
  <c r="M2349" i="12"/>
  <c r="P2349" i="12" s="1"/>
  <c r="M957" i="12"/>
  <c r="P957" i="12" s="1"/>
  <c r="J237" i="12" l="1"/>
  <c r="P237" i="12"/>
  <c r="J432" i="12"/>
  <c r="P432" i="12"/>
  <c r="J335" i="12"/>
  <c r="P335" i="12"/>
  <c r="J758" i="12"/>
  <c r="N758" i="12" s="1"/>
  <c r="J870" i="12"/>
  <c r="N870" i="12" s="1"/>
  <c r="P870" i="12"/>
  <c r="Q2054" i="12"/>
  <c r="J1719" i="12"/>
  <c r="J1153" i="12"/>
  <c r="N1153" i="12" s="1"/>
  <c r="J2230" i="12"/>
  <c r="N2230" i="12" s="1"/>
  <c r="J2349" i="12"/>
  <c r="N2349" i="12" s="1"/>
  <c r="J1888" i="12"/>
  <c r="N1888" i="12" s="1"/>
  <c r="J2467" i="12"/>
  <c r="N2467" i="12" s="1"/>
  <c r="J1549" i="12"/>
  <c r="N1549" i="12" s="1"/>
  <c r="Q1548" i="12" s="1"/>
  <c r="J1381" i="12"/>
  <c r="N1381" i="12" s="1"/>
  <c r="Q1380" i="12" s="1"/>
  <c r="M2556" i="12"/>
  <c r="P2556" i="12" s="1"/>
  <c r="Q1886" i="12"/>
  <c r="Q1379" i="12"/>
  <c r="Q1151" i="12"/>
  <c r="J957" i="12"/>
  <c r="N957" i="12" s="1"/>
  <c r="J519" i="12"/>
  <c r="N519" i="12" s="1"/>
  <c r="M1154" i="12"/>
  <c r="M238" i="12"/>
  <c r="N237" i="12"/>
  <c r="M1550" i="12"/>
  <c r="M2350" i="12"/>
  <c r="P2350" i="12" s="1"/>
  <c r="M2468" i="12"/>
  <c r="P2468" i="12" s="1"/>
  <c r="N2056" i="12"/>
  <c r="M2057" i="12"/>
  <c r="J2057" i="12" s="1"/>
  <c r="M1382" i="12"/>
  <c r="M433" i="12"/>
  <c r="N432" i="12"/>
  <c r="N1719" i="12"/>
  <c r="Q1718" i="12" s="1"/>
  <c r="M1720" i="12"/>
  <c r="M1889" i="12"/>
  <c r="M336" i="12"/>
  <c r="N335" i="12"/>
  <c r="M871" i="12"/>
  <c r="M958" i="12"/>
  <c r="P958" i="12" s="1"/>
  <c r="J2553" i="12"/>
  <c r="N2552" i="12"/>
  <c r="M759" i="12"/>
  <c r="M2231" i="12"/>
  <c r="J759" i="12" l="1"/>
  <c r="J433" i="12"/>
  <c r="P433" i="12"/>
  <c r="J238" i="12"/>
  <c r="P238" i="12"/>
  <c r="J336" i="12"/>
  <c r="N336" i="12" s="1"/>
  <c r="P336" i="12"/>
  <c r="J871" i="12"/>
  <c r="N871" i="12" s="1"/>
  <c r="P871" i="12"/>
  <c r="Q2055" i="12"/>
  <c r="J2231" i="12"/>
  <c r="N2231" i="12" s="1"/>
  <c r="J2350" i="12"/>
  <c r="N2350" i="12" s="1"/>
  <c r="J1550" i="12"/>
  <c r="N1550" i="12" s="1"/>
  <c r="J1382" i="12"/>
  <c r="N1382" i="12" s="1"/>
  <c r="Q1381" i="12" s="1"/>
  <c r="J1889" i="12"/>
  <c r="N1889" i="12" s="1"/>
  <c r="J1720" i="12"/>
  <c r="N1720" i="12" s="1"/>
  <c r="J2468" i="12"/>
  <c r="N2468" i="12" s="1"/>
  <c r="J1154" i="12"/>
  <c r="N1154" i="12" s="1"/>
  <c r="Q1887" i="12"/>
  <c r="Q1152" i="12"/>
  <c r="J958" i="12"/>
  <c r="N958" i="12" s="1"/>
  <c r="M872" i="12"/>
  <c r="M337" i="12"/>
  <c r="M2232" i="12"/>
  <c r="M2351" i="12"/>
  <c r="P2351" i="12" s="1"/>
  <c r="N759" i="12"/>
  <c r="M760" i="12"/>
  <c r="M1721" i="12"/>
  <c r="M1551" i="12"/>
  <c r="M2469" i="12"/>
  <c r="P2469" i="12" s="1"/>
  <c r="M1890" i="12"/>
  <c r="N2553" i="12"/>
  <c r="J2554" i="12"/>
  <c r="M434" i="12"/>
  <c r="P434" i="12" s="1"/>
  <c r="N433" i="12"/>
  <c r="N238" i="12"/>
  <c r="M239" i="12"/>
  <c r="M2058" i="12"/>
  <c r="N2057" i="12"/>
  <c r="M959" i="12"/>
  <c r="P959" i="12" s="1"/>
  <c r="M1155" i="12"/>
  <c r="M1383" i="12"/>
  <c r="J872" i="12" l="1"/>
  <c r="P872" i="12"/>
  <c r="J760" i="12"/>
  <c r="N760" i="12" s="1"/>
  <c r="J239" i="12"/>
  <c r="P239" i="12"/>
  <c r="J337" i="12"/>
  <c r="P337" i="12"/>
  <c r="Q2056" i="12"/>
  <c r="J1721" i="12"/>
  <c r="N1721" i="12" s="1"/>
  <c r="Q1720" i="12" s="1"/>
  <c r="J2058" i="12"/>
  <c r="N2058" i="12" s="1"/>
  <c r="Q2057" i="12" s="1"/>
  <c r="J1890" i="12"/>
  <c r="N1890" i="12" s="1"/>
  <c r="Q1889" i="12" s="1"/>
  <c r="J2469" i="12"/>
  <c r="N2469" i="12" s="1"/>
  <c r="J2351" i="12"/>
  <c r="N2351" i="12" s="1"/>
  <c r="J1383" i="12"/>
  <c r="N1383" i="12" s="1"/>
  <c r="J1551" i="12"/>
  <c r="N1551" i="12" s="1"/>
  <c r="Q1550" i="12" s="1"/>
  <c r="J2232" i="12"/>
  <c r="N2232" i="12" s="1"/>
  <c r="J1155" i="12"/>
  <c r="N1155" i="12" s="1"/>
  <c r="Q1549" i="12"/>
  <c r="Q1888" i="12"/>
  <c r="Q1153" i="12"/>
  <c r="Q1719" i="12"/>
  <c r="J959" i="12"/>
  <c r="N959" i="12" s="1"/>
  <c r="J434" i="12"/>
  <c r="N434" i="12" s="1"/>
  <c r="M1722" i="12"/>
  <c r="M761" i="12"/>
  <c r="M1384" i="12"/>
  <c r="M2470" i="12"/>
  <c r="P2470" i="12" s="1"/>
  <c r="M2352" i="12"/>
  <c r="P2352" i="12" s="1"/>
  <c r="M960" i="12"/>
  <c r="P960" i="12" s="1"/>
  <c r="N337" i="12"/>
  <c r="M338" i="12"/>
  <c r="M240" i="12"/>
  <c r="N239" i="12"/>
  <c r="M1156" i="12"/>
  <c r="M2233" i="12"/>
  <c r="M1552" i="12"/>
  <c r="N2554" i="12"/>
  <c r="J2555" i="12"/>
  <c r="M1891" i="12"/>
  <c r="M2059" i="12"/>
  <c r="N872" i="12"/>
  <c r="M873" i="12"/>
  <c r="P873" i="12" s="1"/>
  <c r="J240" i="12" l="1"/>
  <c r="P240" i="12"/>
  <c r="J761" i="12"/>
  <c r="P761" i="12"/>
  <c r="J338" i="12"/>
  <c r="P338" i="12"/>
  <c r="J1384" i="12"/>
  <c r="N1384" i="12" s="1"/>
  <c r="Q1383" i="12" s="1"/>
  <c r="J1552" i="12"/>
  <c r="N1552" i="12" s="1"/>
  <c r="J2233" i="12"/>
  <c r="N2233" i="12" s="1"/>
  <c r="J2059" i="12"/>
  <c r="N2059" i="12" s="1"/>
  <c r="J1722" i="12"/>
  <c r="N1722" i="12" s="1"/>
  <c r="Q1721" i="12" s="1"/>
  <c r="J1156" i="12"/>
  <c r="N1156" i="12" s="1"/>
  <c r="Q1155" i="12" s="1"/>
  <c r="J2352" i="12"/>
  <c r="N2352" i="12" s="1"/>
  <c r="J1891" i="12"/>
  <c r="N1891" i="12" s="1"/>
  <c r="Q1890" i="12" s="1"/>
  <c r="J2470" i="12"/>
  <c r="N2470" i="12" s="1"/>
  <c r="Q1382" i="12"/>
  <c r="Q1154" i="12"/>
  <c r="J960" i="12"/>
  <c r="N960" i="12" s="1"/>
  <c r="J873" i="12"/>
  <c r="N873" i="12" s="1"/>
  <c r="M2471" i="12"/>
  <c r="P2471" i="12" s="1"/>
  <c r="M961" i="12"/>
  <c r="P961" i="12" s="1"/>
  <c r="M1553" i="12"/>
  <c r="M2353" i="12"/>
  <c r="P2353" i="12" s="1"/>
  <c r="M2060" i="12"/>
  <c r="M241" i="12"/>
  <c r="N240" i="12"/>
  <c r="N761" i="12"/>
  <c r="M762" i="12"/>
  <c r="M1157" i="12"/>
  <c r="M1385" i="12"/>
  <c r="M339" i="12"/>
  <c r="N338" i="12"/>
  <c r="M1723" i="12"/>
  <c r="N2555" i="12"/>
  <c r="M2234" i="12"/>
  <c r="M1892" i="12"/>
  <c r="J339" i="12" l="1"/>
  <c r="P339" i="12"/>
  <c r="J762" i="12"/>
  <c r="P762" i="12"/>
  <c r="J241" i="12"/>
  <c r="P241" i="12"/>
  <c r="J1385" i="12"/>
  <c r="N1385" i="12" s="1"/>
  <c r="Q1384" i="12" s="1"/>
  <c r="J2234" i="12"/>
  <c r="N2234" i="12" s="1"/>
  <c r="J1157" i="12"/>
  <c r="N1157" i="12" s="1"/>
  <c r="Q1156" i="12" s="1"/>
  <c r="J2353" i="12"/>
  <c r="N2353" i="12" s="1"/>
  <c r="J1553" i="12"/>
  <c r="N1553" i="12" s="1"/>
  <c r="J2060" i="12"/>
  <c r="N2060" i="12" s="1"/>
  <c r="Q2059" i="12" s="1"/>
  <c r="J1723" i="12"/>
  <c r="N1723" i="12" s="1"/>
  <c r="Q1722" i="12" s="1"/>
  <c r="J1892" i="12"/>
  <c r="N1892" i="12" s="1"/>
  <c r="Q1551" i="12"/>
  <c r="Q2058" i="12"/>
  <c r="J961" i="12"/>
  <c r="N961" i="12" s="1"/>
  <c r="J2471" i="12"/>
  <c r="N2471" i="12" s="1"/>
  <c r="J2556" i="12"/>
  <c r="N2556" i="12" s="1"/>
  <c r="M1893" i="12"/>
  <c r="N241" i="12"/>
  <c r="M242" i="12"/>
  <c r="M2061" i="12"/>
  <c r="M2354" i="12"/>
  <c r="P2354" i="12" s="1"/>
  <c r="M1554" i="12"/>
  <c r="M1158" i="12"/>
  <c r="M962" i="12"/>
  <c r="P962" i="12" s="1"/>
  <c r="N339" i="12"/>
  <c r="M340" i="12"/>
  <c r="M1386" i="12"/>
  <c r="M2235" i="12"/>
  <c r="N762" i="12"/>
  <c r="M763" i="12"/>
  <c r="M1724" i="12"/>
  <c r="J242" i="12" l="1"/>
  <c r="P242" i="12"/>
  <c r="J340" i="12"/>
  <c r="P340" i="12"/>
  <c r="J763" i="12"/>
  <c r="P763" i="12"/>
  <c r="J1724" i="12"/>
  <c r="N1724" i="12" s="1"/>
  <c r="Q1723" i="12" s="1"/>
  <c r="J2354" i="12"/>
  <c r="N2354" i="12" s="1"/>
  <c r="J1893" i="12"/>
  <c r="N1893" i="12" s="1"/>
  <c r="J1386" i="12"/>
  <c r="N1386" i="12" s="1"/>
  <c r="Q1385" i="12" s="1"/>
  <c r="J1554" i="12"/>
  <c r="N1554" i="12" s="1"/>
  <c r="J2061" i="12"/>
  <c r="N2061" i="12" s="1"/>
  <c r="Q2060" i="12" s="1"/>
  <c r="J2235" i="12"/>
  <c r="N2235" i="12" s="1"/>
  <c r="J1158" i="12"/>
  <c r="N1158" i="12" s="1"/>
  <c r="Q1157" i="12" s="1"/>
  <c r="Q1891" i="12"/>
  <c r="Q1552" i="12"/>
  <c r="J962" i="12"/>
  <c r="N962" i="12" s="1"/>
  <c r="M1159" i="12"/>
  <c r="M764" i="12"/>
  <c r="N763" i="12"/>
  <c r="M1555" i="12"/>
  <c r="M1725" i="12"/>
  <c r="M1387" i="12"/>
  <c r="M341" i="12"/>
  <c r="N340" i="12"/>
  <c r="M243" i="12"/>
  <c r="N242" i="12"/>
  <c r="M1894" i="12"/>
  <c r="M2236" i="12"/>
  <c r="M2355" i="12"/>
  <c r="P2355" i="12" s="1"/>
  <c r="M2062" i="12"/>
  <c r="M963" i="12"/>
  <c r="P963" i="12" s="1"/>
  <c r="J341" i="12" l="1"/>
  <c r="P341" i="12"/>
  <c r="J764" i="12"/>
  <c r="P764" i="12"/>
  <c r="J243" i="12"/>
  <c r="P243" i="12"/>
  <c r="J2355" i="12"/>
  <c r="N2355" i="12" s="1"/>
  <c r="J1387" i="12"/>
  <c r="N1387" i="12" s="1"/>
  <c r="J1159" i="12"/>
  <c r="N1159" i="12" s="1"/>
  <c r="Q1158" i="12" s="1"/>
  <c r="J2236" i="12"/>
  <c r="N2236" i="12" s="1"/>
  <c r="J1894" i="12"/>
  <c r="N1894" i="12" s="1"/>
  <c r="Q1893" i="12" s="1"/>
  <c r="J1725" i="12"/>
  <c r="N1725" i="12" s="1"/>
  <c r="Q1724" i="12" s="1"/>
  <c r="J2062" i="12"/>
  <c r="N2062" i="12" s="1"/>
  <c r="J1555" i="12"/>
  <c r="N1555" i="12" s="1"/>
  <c r="Q1553" i="12"/>
  <c r="Q1892" i="12"/>
  <c r="J963" i="12"/>
  <c r="N963" i="12" s="1"/>
  <c r="M1726" i="12"/>
  <c r="M342" i="12"/>
  <c r="N341" i="12"/>
  <c r="M2063" i="12"/>
  <c r="M1388" i="12"/>
  <c r="M1556" i="12"/>
  <c r="N764" i="12"/>
  <c r="M765" i="12"/>
  <c r="M964" i="12"/>
  <c r="P964" i="12" s="1"/>
  <c r="M2356" i="12"/>
  <c r="P2356" i="12" s="1"/>
  <c r="M1895" i="12"/>
  <c r="M1160" i="12"/>
  <c r="M2237" i="12"/>
  <c r="P2237" i="12" s="1"/>
  <c r="M244" i="12"/>
  <c r="N243" i="12"/>
  <c r="J244" i="12" l="1"/>
  <c r="P244" i="12"/>
  <c r="J342" i="12"/>
  <c r="N342" i="12" s="1"/>
  <c r="P342" i="12"/>
  <c r="J765" i="12"/>
  <c r="N765" i="12" s="1"/>
  <c r="P765" i="12"/>
  <c r="J1160" i="12"/>
  <c r="N1160" i="12" s="1"/>
  <c r="Q1159" i="12" s="1"/>
  <c r="J1895" i="12"/>
  <c r="N1895" i="12" s="1"/>
  <c r="J2356" i="12"/>
  <c r="N2356" i="12" s="1"/>
  <c r="J2237" i="12"/>
  <c r="N2237" i="12" s="1"/>
  <c r="J1556" i="12"/>
  <c r="N1556" i="12" s="1"/>
  <c r="Q1555" i="12" s="1"/>
  <c r="J1726" i="12"/>
  <c r="N1726" i="12" s="1"/>
  <c r="Q1725" i="12" s="1"/>
  <c r="J1388" i="12"/>
  <c r="N1388" i="12" s="1"/>
  <c r="J2063" i="12"/>
  <c r="N2063" i="12" s="1"/>
  <c r="Q2061" i="12"/>
  <c r="Q1386" i="12"/>
  <c r="Q1554" i="12"/>
  <c r="J964" i="12"/>
  <c r="N964" i="12" s="1"/>
  <c r="N244" i="12"/>
  <c r="M245" i="12"/>
  <c r="M2238" i="12"/>
  <c r="P2238" i="12" s="1"/>
  <c r="M1389" i="12"/>
  <c r="M2064" i="12"/>
  <c r="M2357" i="12"/>
  <c r="P2357" i="12" s="1"/>
  <c r="M343" i="12"/>
  <c r="M766" i="12"/>
  <c r="M1557" i="12"/>
  <c r="M1161" i="12"/>
  <c r="M965" i="12"/>
  <c r="P965" i="12" s="1"/>
  <c r="M1727" i="12"/>
  <c r="M1896" i="12"/>
  <c r="J343" i="12" l="1"/>
  <c r="P343" i="12"/>
  <c r="J766" i="12"/>
  <c r="P766" i="12"/>
  <c r="J245" i="12"/>
  <c r="P245" i="12"/>
  <c r="J2357" i="12"/>
  <c r="N2357" i="12" s="1"/>
  <c r="J1161" i="12"/>
  <c r="N1161" i="12" s="1"/>
  <c r="J1896" i="12"/>
  <c r="N1896" i="12" s="1"/>
  <c r="Q1895" i="12" s="1"/>
  <c r="J1557" i="12"/>
  <c r="N1557" i="12" s="1"/>
  <c r="Q1556" i="12" s="1"/>
  <c r="J2064" i="12"/>
  <c r="N2064" i="12" s="1"/>
  <c r="Q2063" i="12" s="1"/>
  <c r="J1389" i="12"/>
  <c r="N1389" i="12" s="1"/>
  <c r="J1727" i="12"/>
  <c r="N1727" i="12" s="1"/>
  <c r="Q1726" i="12" s="1"/>
  <c r="J2238" i="12"/>
  <c r="N2238" i="12" s="1"/>
  <c r="Q1387" i="12"/>
  <c r="Q1894" i="12"/>
  <c r="Q2062" i="12"/>
  <c r="J965" i="12"/>
  <c r="N965" i="12" s="1"/>
  <c r="N343" i="12"/>
  <c r="M344" i="12"/>
  <c r="M1162" i="12"/>
  <c r="M1897" i="12"/>
  <c r="M1558" i="12"/>
  <c r="M1728" i="12"/>
  <c r="M2358" i="12"/>
  <c r="P2358" i="12" s="1"/>
  <c r="M966" i="12"/>
  <c r="P966" i="12" s="1"/>
  <c r="M2239" i="12"/>
  <c r="P2239" i="12" s="1"/>
  <c r="M767" i="12"/>
  <c r="N766" i="12"/>
  <c r="M246" i="12"/>
  <c r="N245" i="12"/>
  <c r="M2065" i="12"/>
  <c r="M1390" i="12"/>
  <c r="J246" i="12" l="1"/>
  <c r="P246" i="12"/>
  <c r="J767" i="12"/>
  <c r="P767" i="12"/>
  <c r="J344" i="12"/>
  <c r="N344" i="12" s="1"/>
  <c r="P344" i="12"/>
  <c r="J2358" i="12"/>
  <c r="N2358" i="12" s="1"/>
  <c r="J1728" i="12"/>
  <c r="N1728" i="12" s="1"/>
  <c r="Q1727" i="12" s="1"/>
  <c r="J1390" i="12"/>
  <c r="N1390" i="12" s="1"/>
  <c r="J2239" i="12"/>
  <c r="N2239" i="12" s="1"/>
  <c r="J1558" i="12"/>
  <c r="N1558" i="12" s="1"/>
  <c r="Q1557" i="12" s="1"/>
  <c r="J1897" i="12"/>
  <c r="N1897" i="12" s="1"/>
  <c r="Q1896" i="12" s="1"/>
  <c r="J2065" i="12"/>
  <c r="N2065" i="12" s="1"/>
  <c r="J1162" i="12"/>
  <c r="N1162" i="12" s="1"/>
  <c r="Q1160" i="12"/>
  <c r="Q1388" i="12"/>
  <c r="J966" i="12"/>
  <c r="N966" i="12" s="1"/>
  <c r="M1559" i="12"/>
  <c r="M1391" i="12"/>
  <c r="M2359" i="12"/>
  <c r="P2359" i="12" s="1"/>
  <c r="M1729" i="12"/>
  <c r="N767" i="12"/>
  <c r="M768" i="12"/>
  <c r="M1898" i="12"/>
  <c r="M2240" i="12"/>
  <c r="P2240" i="12" s="1"/>
  <c r="M1163" i="12"/>
  <c r="M967" i="12"/>
  <c r="P967" i="12" s="1"/>
  <c r="M345" i="12"/>
  <c r="M2066" i="12"/>
  <c r="M247" i="12"/>
  <c r="N246" i="12"/>
  <c r="J345" i="12" l="1"/>
  <c r="P345" i="12"/>
  <c r="J768" i="12"/>
  <c r="P768" i="12"/>
  <c r="J247" i="12"/>
  <c r="P247" i="12"/>
  <c r="J1391" i="12"/>
  <c r="N1391" i="12" s="1"/>
  <c r="J1559" i="12"/>
  <c r="N1559" i="12" s="1"/>
  <c r="Q1558" i="12" s="1"/>
  <c r="J1729" i="12"/>
  <c r="N1729" i="12" s="1"/>
  <c r="Q1728" i="12" s="1"/>
  <c r="J1898" i="12"/>
  <c r="N1898" i="12" s="1"/>
  <c r="J1163" i="12"/>
  <c r="N1163" i="12" s="1"/>
  <c r="Q1162" i="12" s="1"/>
  <c r="J2066" i="12"/>
  <c r="N2066" i="12" s="1"/>
  <c r="J2240" i="12"/>
  <c r="N2240" i="12" s="1"/>
  <c r="J2359" i="12"/>
  <c r="N2359" i="12" s="1"/>
  <c r="Q2064" i="12"/>
  <c r="Q1389" i="12"/>
  <c r="Q1161" i="12"/>
  <c r="J967" i="12"/>
  <c r="N967" i="12" s="1"/>
  <c r="M1899" i="12"/>
  <c r="M248" i="12"/>
  <c r="N247" i="12"/>
  <c r="N768" i="12"/>
  <c r="M769" i="12"/>
  <c r="M346" i="12"/>
  <c r="N345" i="12"/>
  <c r="M1164" i="12"/>
  <c r="M1392" i="12"/>
  <c r="M2067" i="12"/>
  <c r="M1730" i="12"/>
  <c r="M968" i="12"/>
  <c r="P968" i="12" s="1"/>
  <c r="M1560" i="12"/>
  <c r="M2360" i="12"/>
  <c r="P2360" i="12" s="1"/>
  <c r="M2241" i="12"/>
  <c r="P2241" i="12" s="1"/>
  <c r="J769" i="12" l="1"/>
  <c r="P769" i="12"/>
  <c r="J346" i="12"/>
  <c r="P346" i="12"/>
  <c r="J248" i="12"/>
  <c r="P248" i="12"/>
  <c r="J1560" i="12"/>
  <c r="N1560" i="12" s="1"/>
  <c r="J1899" i="12"/>
  <c r="N1899" i="12" s="1"/>
  <c r="Q1898" i="12" s="1"/>
  <c r="J2241" i="12"/>
  <c r="J1730" i="12"/>
  <c r="N1730" i="12" s="1"/>
  <c r="Q1729" i="12" s="1"/>
  <c r="J1392" i="12"/>
  <c r="N1392" i="12" s="1"/>
  <c r="J1164" i="12"/>
  <c r="N1164" i="12" s="1"/>
  <c r="J2360" i="12"/>
  <c r="N2360" i="12" s="1"/>
  <c r="J2067" i="12"/>
  <c r="N2067" i="12" s="1"/>
  <c r="Q1390" i="12"/>
  <c r="Q1897" i="12"/>
  <c r="Q2065" i="12"/>
  <c r="J968" i="12"/>
  <c r="N968" i="12" s="1"/>
  <c r="M347" i="12"/>
  <c r="N346" i="12"/>
  <c r="M1165" i="12"/>
  <c r="M1731" i="12"/>
  <c r="M249" i="12"/>
  <c r="N248" i="12"/>
  <c r="M1393" i="12"/>
  <c r="N2241" i="12"/>
  <c r="M2242" i="12"/>
  <c r="P2242" i="12" s="1"/>
  <c r="M2361" i="12"/>
  <c r="P2361" i="12" s="1"/>
  <c r="M770" i="12"/>
  <c r="N769" i="12"/>
  <c r="M1561" i="12"/>
  <c r="M969" i="12"/>
  <c r="P969" i="12" s="1"/>
  <c r="M2068" i="12"/>
  <c r="M1900" i="12"/>
  <c r="J249" i="12" l="1"/>
  <c r="P249" i="12"/>
  <c r="J770" i="12"/>
  <c r="P770" i="12"/>
  <c r="J347" i="12"/>
  <c r="P347" i="12"/>
  <c r="J1561" i="12"/>
  <c r="N1561" i="12" s="1"/>
  <c r="Q1560" i="12" s="1"/>
  <c r="J1900" i="12"/>
  <c r="N1900" i="12" s="1"/>
  <c r="J1393" i="12"/>
  <c r="N1393" i="12" s="1"/>
  <c r="J2068" i="12"/>
  <c r="N2068" i="12" s="1"/>
  <c r="Q2067" i="12" s="1"/>
  <c r="J2361" i="12"/>
  <c r="N2361" i="12" s="1"/>
  <c r="J1731" i="12"/>
  <c r="N1731" i="12" s="1"/>
  <c r="Q1730" i="12" s="1"/>
  <c r="J2242" i="12"/>
  <c r="J1165" i="12"/>
  <c r="N1165" i="12" s="1"/>
  <c r="Q1163" i="12"/>
  <c r="Q2066" i="12"/>
  <c r="Q1391" i="12"/>
  <c r="Q1559" i="12"/>
  <c r="J969" i="12"/>
  <c r="N969" i="12" s="1"/>
  <c r="M970" i="12"/>
  <c r="P970" i="12" s="1"/>
  <c r="M1562" i="12"/>
  <c r="M2069" i="12"/>
  <c r="M250" i="12"/>
  <c r="N249" i="12"/>
  <c r="M1732" i="12"/>
  <c r="M1901" i="12"/>
  <c r="M2243" i="12"/>
  <c r="P2243" i="12" s="1"/>
  <c r="N2242" i="12"/>
  <c r="M1166" i="12"/>
  <c r="M1394" i="12"/>
  <c r="N770" i="12"/>
  <c r="M771" i="12"/>
  <c r="M2362" i="12"/>
  <c r="P2362" i="12" s="1"/>
  <c r="N347" i="12"/>
  <c r="M348" i="12"/>
  <c r="P348" i="12" s="1"/>
  <c r="J250" i="12" l="1"/>
  <c r="P250" i="12"/>
  <c r="J771" i="12"/>
  <c r="N771" i="12" s="1"/>
  <c r="P771" i="12"/>
  <c r="J1562" i="12"/>
  <c r="N1562" i="12" s="1"/>
  <c r="Q1561" i="12" s="1"/>
  <c r="J1901" i="12"/>
  <c r="N1901" i="12" s="1"/>
  <c r="J1394" i="12"/>
  <c r="N1394" i="12" s="1"/>
  <c r="J1732" i="12"/>
  <c r="N1732" i="12" s="1"/>
  <c r="J1166" i="12"/>
  <c r="N1166" i="12" s="1"/>
  <c r="Q1165" i="12" s="1"/>
  <c r="J2069" i="12"/>
  <c r="N2069" i="12" s="1"/>
  <c r="J2243" i="12"/>
  <c r="J2362" i="12"/>
  <c r="N2362" i="12" s="1"/>
  <c r="Q1899" i="12"/>
  <c r="Q1392" i="12"/>
  <c r="Q1164" i="12"/>
  <c r="J970" i="12"/>
  <c r="N970" i="12" s="1"/>
  <c r="J348" i="12"/>
  <c r="N348" i="12" s="1"/>
  <c r="M2363" i="12"/>
  <c r="P2363" i="12" s="1"/>
  <c r="M1733" i="12"/>
  <c r="M1167" i="12"/>
  <c r="P1167" i="12" s="1"/>
  <c r="M1563" i="12"/>
  <c r="M1395" i="12"/>
  <c r="M971" i="12"/>
  <c r="P971" i="12" s="1"/>
  <c r="M1902" i="12"/>
  <c r="M772" i="12"/>
  <c r="M251" i="12"/>
  <c r="P251" i="12" s="1"/>
  <c r="N250" i="12"/>
  <c r="M2070" i="12"/>
  <c r="M2244" i="12"/>
  <c r="P2244" i="12" s="1"/>
  <c r="N2243" i="12"/>
  <c r="J772" i="12" l="1"/>
  <c r="P772" i="12"/>
  <c r="J2363" i="12"/>
  <c r="J1395" i="12"/>
  <c r="N1395" i="12" s="1"/>
  <c r="J1563" i="12"/>
  <c r="N1563" i="12" s="1"/>
  <c r="J1167" i="12"/>
  <c r="N1167" i="12" s="1"/>
  <c r="J2244" i="12"/>
  <c r="N2244" i="12" s="1"/>
  <c r="J1902" i="12"/>
  <c r="N1902" i="12" s="1"/>
  <c r="Q1901" i="12" s="1"/>
  <c r="J1733" i="12"/>
  <c r="N1733" i="12" s="1"/>
  <c r="J2070" i="12"/>
  <c r="N2070" i="12" s="1"/>
  <c r="Q2069" i="12" s="1"/>
  <c r="Q1731" i="12"/>
  <c r="Q1393" i="12"/>
  <c r="Q2068" i="12"/>
  <c r="Q1900" i="12"/>
  <c r="J971" i="12"/>
  <c r="N971" i="12" s="1"/>
  <c r="J251" i="12"/>
  <c r="N251" i="12" s="1"/>
  <c r="M1396" i="12"/>
  <c r="M972" i="12"/>
  <c r="P972" i="12" s="1"/>
  <c r="M2245" i="12"/>
  <c r="P2245" i="12" s="1"/>
  <c r="M2071" i="12"/>
  <c r="M1564" i="12"/>
  <c r="N2363" i="12"/>
  <c r="M2364" i="12"/>
  <c r="P2364" i="12" s="1"/>
  <c r="M1168" i="12"/>
  <c r="P1168" i="12" s="1"/>
  <c r="M773" i="12"/>
  <c r="N772" i="12"/>
  <c r="M1734" i="12"/>
  <c r="M1903" i="12"/>
  <c r="J773" i="12" l="1"/>
  <c r="P773" i="12"/>
  <c r="J1564" i="12"/>
  <c r="N1564" i="12" s="1"/>
  <c r="J2071" i="12"/>
  <c r="N2071" i="12" s="1"/>
  <c r="Q2070" i="12" s="1"/>
  <c r="J1168" i="12"/>
  <c r="J2245" i="12"/>
  <c r="N2245" i="12" s="1"/>
  <c r="J1734" i="12"/>
  <c r="N1734" i="12" s="1"/>
  <c r="Q1733" i="12" s="1"/>
  <c r="J2364" i="12"/>
  <c r="N2364" i="12" s="1"/>
  <c r="J1903" i="12"/>
  <c r="N1903" i="12" s="1"/>
  <c r="Q1902" i="12" s="1"/>
  <c r="J1396" i="12"/>
  <c r="N1396" i="12" s="1"/>
  <c r="Q1562" i="12"/>
  <c r="Q1394" i="12"/>
  <c r="Q1166" i="12"/>
  <c r="Q1732" i="12"/>
  <c r="J972" i="12"/>
  <c r="N972" i="12" s="1"/>
  <c r="M2072" i="12"/>
  <c r="M1904" i="12"/>
  <c r="M1735" i="12"/>
  <c r="M1565" i="12"/>
  <c r="N773" i="12"/>
  <c r="M774" i="12"/>
  <c r="M973" i="12"/>
  <c r="P973" i="12" s="1"/>
  <c r="N1168" i="12"/>
  <c r="Q1167" i="12" s="1"/>
  <c r="M1169" i="12"/>
  <c r="P1169" i="12" s="1"/>
  <c r="M1397" i="12"/>
  <c r="M2365" i="12"/>
  <c r="P2365" i="12" s="1"/>
  <c r="M2246" i="12"/>
  <c r="P2246" i="12" s="1"/>
  <c r="J774" i="12" l="1"/>
  <c r="P774" i="12"/>
  <c r="J2072" i="12"/>
  <c r="N2072" i="12" s="1"/>
  <c r="J1565" i="12"/>
  <c r="N1565" i="12" s="1"/>
  <c r="Q1564" i="12" s="1"/>
  <c r="J1397" i="12"/>
  <c r="N1397" i="12" s="1"/>
  <c r="J1735" i="12"/>
  <c r="N1735" i="12" s="1"/>
  <c r="Q1734" i="12" s="1"/>
  <c r="J2365" i="12"/>
  <c r="N2365" i="12" s="1"/>
  <c r="J1169" i="12"/>
  <c r="N1169" i="12" s="1"/>
  <c r="Q1168" i="12" s="1"/>
  <c r="J1904" i="12"/>
  <c r="N1904" i="12" s="1"/>
  <c r="J2246" i="12"/>
  <c r="N2246" i="12" s="1"/>
  <c r="Q1395" i="12"/>
  <c r="Q1563" i="12"/>
  <c r="J973" i="12"/>
  <c r="N973" i="12" s="1"/>
  <c r="M1736" i="12"/>
  <c r="M2366" i="12"/>
  <c r="P2366" i="12" s="1"/>
  <c r="M974" i="12"/>
  <c r="P974" i="12" s="1"/>
  <c r="M2247" i="12"/>
  <c r="P2247" i="12" s="1"/>
  <c r="M1566" i="12"/>
  <c r="M1905" i="12"/>
  <c r="M1398" i="12"/>
  <c r="M1170" i="12"/>
  <c r="P1170" i="12" s="1"/>
  <c r="M2073" i="12"/>
  <c r="M775" i="12"/>
  <c r="N774" i="12"/>
  <c r="J775" i="12" l="1"/>
  <c r="P775" i="12"/>
  <c r="J1398" i="12"/>
  <c r="N1398" i="12" s="1"/>
  <c r="J2366" i="12"/>
  <c r="J2073" i="12"/>
  <c r="N2073" i="12" s="1"/>
  <c r="Q2072" i="12" s="1"/>
  <c r="J1736" i="12"/>
  <c r="N1736" i="12" s="1"/>
  <c r="J1905" i="12"/>
  <c r="N1905" i="12" s="1"/>
  <c r="J1170" i="12"/>
  <c r="N1170" i="12" s="1"/>
  <c r="Q1169" i="12" s="1"/>
  <c r="J2247" i="12"/>
  <c r="J1566" i="12"/>
  <c r="N1566" i="12" s="1"/>
  <c r="Q1565" i="12" s="1"/>
  <c r="Q1396" i="12"/>
  <c r="Q2071" i="12"/>
  <c r="Q1903" i="12"/>
  <c r="J974" i="12"/>
  <c r="N974" i="12" s="1"/>
  <c r="M1906" i="12"/>
  <c r="N2247" i="12"/>
  <c r="M2248" i="12"/>
  <c r="P2248" i="12" s="1"/>
  <c r="M975" i="12"/>
  <c r="P975" i="12" s="1"/>
  <c r="M1171" i="12"/>
  <c r="P1171" i="12" s="1"/>
  <c r="N2366" i="12"/>
  <c r="M2367" i="12"/>
  <c r="P2367" i="12" s="1"/>
  <c r="M1567" i="12"/>
  <c r="M2074" i="12"/>
  <c r="M776" i="12"/>
  <c r="N775" i="12"/>
  <c r="M1399" i="12"/>
  <c r="M1737" i="12"/>
  <c r="J776" i="12" l="1"/>
  <c r="P776" i="12"/>
  <c r="J1737" i="12"/>
  <c r="N1737" i="12" s="1"/>
  <c r="J1567" i="12"/>
  <c r="N1567" i="12" s="1"/>
  <c r="Q1566" i="12" s="1"/>
  <c r="J2367" i="12"/>
  <c r="J2074" i="12"/>
  <c r="N2074" i="12" s="1"/>
  <c r="Q2073" i="12" s="1"/>
  <c r="J1399" i="12"/>
  <c r="N1399" i="12" s="1"/>
  <c r="J1171" i="12"/>
  <c r="N1171" i="12" s="1"/>
  <c r="Q1170" i="12" s="1"/>
  <c r="J1906" i="12"/>
  <c r="N1906" i="12" s="1"/>
  <c r="J2248" i="12"/>
  <c r="N2248" i="12" s="1"/>
  <c r="Q1735" i="12"/>
  <c r="Q1904" i="12"/>
  <c r="Q1397" i="12"/>
  <c r="J975" i="12"/>
  <c r="N975" i="12" s="1"/>
  <c r="M1738" i="12"/>
  <c r="M1400" i="12"/>
  <c r="M976" i="12"/>
  <c r="P976" i="12" s="1"/>
  <c r="M2249" i="12"/>
  <c r="P2249" i="12" s="1"/>
  <c r="N776" i="12"/>
  <c r="M777" i="12"/>
  <c r="M1172" i="12"/>
  <c r="P1172" i="12" s="1"/>
  <c r="M1568" i="12"/>
  <c r="N2367" i="12"/>
  <c r="M2368" i="12"/>
  <c r="P2368" i="12" s="1"/>
  <c r="M2075" i="12"/>
  <c r="M1907" i="12"/>
  <c r="J777" i="12" l="1"/>
  <c r="P777" i="12"/>
  <c r="J1400" i="12"/>
  <c r="N1400" i="12" s="1"/>
  <c r="J1568" i="12"/>
  <c r="N1568" i="12" s="1"/>
  <c r="J1172" i="12"/>
  <c r="N1172" i="12" s="1"/>
  <c r="Q1171" i="12" s="1"/>
  <c r="J2075" i="12"/>
  <c r="N2075" i="12" s="1"/>
  <c r="Q2074" i="12" s="1"/>
  <c r="J1738" i="12"/>
  <c r="N1738" i="12" s="1"/>
  <c r="J1907" i="12"/>
  <c r="N1907" i="12" s="1"/>
  <c r="J2368" i="12"/>
  <c r="J2249" i="12"/>
  <c r="N2249" i="12" s="1"/>
  <c r="Q1398" i="12"/>
  <c r="Q1905" i="12"/>
  <c r="Q1736" i="12"/>
  <c r="J976" i="12"/>
  <c r="N976" i="12" s="1"/>
  <c r="M2076" i="12"/>
  <c r="N2368" i="12"/>
  <c r="M2369" i="12"/>
  <c r="P2369" i="12" s="1"/>
  <c r="M1401" i="12"/>
  <c r="M1173" i="12"/>
  <c r="P1173" i="12" s="1"/>
  <c r="M778" i="12"/>
  <c r="N777" i="12"/>
  <c r="M1908" i="12"/>
  <c r="M2250" i="12"/>
  <c r="P2250" i="12" s="1"/>
  <c r="M977" i="12"/>
  <c r="P977" i="12" s="1"/>
  <c r="M1569" i="12"/>
  <c r="M1739" i="12"/>
  <c r="J778" i="12" l="1"/>
  <c r="P778" i="12"/>
  <c r="J1739" i="12"/>
  <c r="N1739" i="12" s="1"/>
  <c r="J1569" i="12"/>
  <c r="N1569" i="12" s="1"/>
  <c r="J1908" i="12"/>
  <c r="N1908" i="12" s="1"/>
  <c r="J1173" i="12"/>
  <c r="N1173" i="12" s="1"/>
  <c r="Q1172" i="12" s="1"/>
  <c r="J2076" i="12"/>
  <c r="N2076" i="12" s="1"/>
  <c r="J1401" i="12"/>
  <c r="N1401" i="12" s="1"/>
  <c r="Q1400" i="12" s="1"/>
  <c r="J2250" i="12"/>
  <c r="N2250" i="12" s="1"/>
  <c r="J2369" i="12"/>
  <c r="N2369" i="12" s="1"/>
  <c r="Q1737" i="12"/>
  <c r="Q1567" i="12"/>
  <c r="Q1399" i="12"/>
  <c r="Q1906" i="12"/>
  <c r="J977" i="12"/>
  <c r="N977" i="12" s="1"/>
  <c r="M779" i="12"/>
  <c r="N778" i="12"/>
  <c r="M1740" i="12"/>
  <c r="M1174" i="12"/>
  <c r="P1174" i="12" s="1"/>
  <c r="M1402" i="12"/>
  <c r="M1570" i="12"/>
  <c r="M2370" i="12"/>
  <c r="P2370" i="12" s="1"/>
  <c r="M978" i="12"/>
  <c r="P978" i="12" s="1"/>
  <c r="M2251" i="12"/>
  <c r="P2251" i="12" s="1"/>
  <c r="M2077" i="12"/>
  <c r="M1909" i="12"/>
  <c r="J779" i="12" l="1"/>
  <c r="P779" i="12"/>
  <c r="J1909" i="12"/>
  <c r="N1909" i="12" s="1"/>
  <c r="J1570" i="12"/>
  <c r="N1570" i="12" s="1"/>
  <c r="J1402" i="12"/>
  <c r="N1402" i="12" s="1"/>
  <c r="J2251" i="12"/>
  <c r="N2251" i="12" s="1"/>
  <c r="J2077" i="12"/>
  <c r="N2077" i="12" s="1"/>
  <c r="Q2076" i="12" s="1"/>
  <c r="J1174" i="12"/>
  <c r="N1174" i="12" s="1"/>
  <c r="Q1173" i="12" s="1"/>
  <c r="J2370" i="12"/>
  <c r="N2370" i="12" s="1"/>
  <c r="J1740" i="12"/>
  <c r="N1740" i="12" s="1"/>
  <c r="Q1739" i="12" s="1"/>
  <c r="Q2075" i="12"/>
  <c r="Q1907" i="12"/>
  <c r="Q1568" i="12"/>
  <c r="Q1738" i="12"/>
  <c r="J978" i="12"/>
  <c r="N978" i="12" s="1"/>
  <c r="M1910" i="12"/>
  <c r="M1403" i="12"/>
  <c r="M2371" i="12"/>
  <c r="P2371" i="12" s="1"/>
  <c r="M1175" i="12"/>
  <c r="P1175" i="12" s="1"/>
  <c r="M2252" i="12"/>
  <c r="P2252" i="12" s="1"/>
  <c r="M1571" i="12"/>
  <c r="M2078" i="12"/>
  <c r="M1741" i="12"/>
  <c r="M979" i="12"/>
  <c r="P979" i="12" s="1"/>
  <c r="N779" i="12"/>
  <c r="M780" i="12"/>
  <c r="J780" i="12" l="1"/>
  <c r="P780" i="12"/>
  <c r="J1175" i="12"/>
  <c r="J1403" i="12"/>
  <c r="N1403" i="12" s="1"/>
  <c r="J2252" i="12"/>
  <c r="N2252" i="12" s="1"/>
  <c r="J1910" i="12"/>
  <c r="N1910" i="12" s="1"/>
  <c r="J1741" i="12"/>
  <c r="N1741" i="12" s="1"/>
  <c r="Q1740" i="12" s="1"/>
  <c r="J2078" i="12"/>
  <c r="N2078" i="12" s="1"/>
  <c r="Q2077" i="12" s="1"/>
  <c r="J2371" i="12"/>
  <c r="N2371" i="12" s="1"/>
  <c r="J1571" i="12"/>
  <c r="N1571" i="12" s="1"/>
  <c r="Q1401" i="12"/>
  <c r="Q1569" i="12"/>
  <c r="Q1908" i="12"/>
  <c r="J979" i="12"/>
  <c r="N979" i="12" s="1"/>
  <c r="N1175" i="12"/>
  <c r="Q1174" i="12" s="1"/>
  <c r="M1176" i="12"/>
  <c r="P1176" i="12" s="1"/>
  <c r="M1742" i="12"/>
  <c r="M1404" i="12"/>
  <c r="M1572" i="12"/>
  <c r="M2253" i="12"/>
  <c r="P2253" i="12" s="1"/>
  <c r="M980" i="12"/>
  <c r="P980" i="12" s="1"/>
  <c r="M2372" i="12"/>
  <c r="P2372" i="12" s="1"/>
  <c r="N780" i="12"/>
  <c r="M781" i="12"/>
  <c r="M2079" i="12"/>
  <c r="M1911" i="12"/>
  <c r="J781" i="12" l="1"/>
  <c r="P781" i="12"/>
  <c r="J1742" i="12"/>
  <c r="N1742" i="12" s="1"/>
  <c r="J1911" i="12"/>
  <c r="N1911" i="12" s="1"/>
  <c r="J2079" i="12"/>
  <c r="N2079" i="12" s="1"/>
  <c r="J1176" i="12"/>
  <c r="N1176" i="12" s="1"/>
  <c r="Q1175" i="12" s="1"/>
  <c r="J1572" i="12"/>
  <c r="N1572" i="12" s="1"/>
  <c r="J2253" i="12"/>
  <c r="N2253" i="12" s="1"/>
  <c r="J1404" i="12"/>
  <c r="N1404" i="12" s="1"/>
  <c r="Q1403" i="12" s="1"/>
  <c r="J2372" i="12"/>
  <c r="N2372" i="12" s="1"/>
  <c r="Q1909" i="12"/>
  <c r="Q1570" i="12"/>
  <c r="Q1402" i="12"/>
  <c r="J980" i="12"/>
  <c r="N980" i="12" s="1"/>
  <c r="M1912" i="12"/>
  <c r="M1573" i="12"/>
  <c r="M981" i="12"/>
  <c r="P981" i="12" s="1"/>
  <c r="M2254" i="12"/>
  <c r="P2254" i="12" s="1"/>
  <c r="M2080" i="12"/>
  <c r="M1405" i="12"/>
  <c r="M782" i="12"/>
  <c r="N781" i="12"/>
  <c r="M1177" i="12"/>
  <c r="P1177" i="12" s="1"/>
  <c r="M1743" i="12"/>
  <c r="M2373" i="12"/>
  <c r="P2373" i="12" s="1"/>
  <c r="J782" i="12" l="1"/>
  <c r="P782" i="12"/>
  <c r="J1405" i="12"/>
  <c r="N1405" i="12" s="1"/>
  <c r="J1912" i="12"/>
  <c r="N1912" i="12" s="1"/>
  <c r="Q1911" i="12" s="1"/>
  <c r="J1177" i="12"/>
  <c r="N1177" i="12" s="1"/>
  <c r="J2254" i="12"/>
  <c r="J1743" i="12"/>
  <c r="N1743" i="12" s="1"/>
  <c r="J1573" i="12"/>
  <c r="N1573" i="12" s="1"/>
  <c r="J2373" i="12"/>
  <c r="N2373" i="12" s="1"/>
  <c r="J2080" i="12"/>
  <c r="N2080" i="12" s="1"/>
  <c r="Q2079" i="12" s="1"/>
  <c r="Q1571" i="12"/>
  <c r="Q1741" i="12"/>
  <c r="Q2078" i="12"/>
  <c r="Q1910" i="12"/>
  <c r="J981" i="12"/>
  <c r="N981" i="12" s="1"/>
  <c r="M1406" i="12"/>
  <c r="P1406" i="12" s="1"/>
  <c r="M1744" i="12"/>
  <c r="M982" i="12"/>
  <c r="P982" i="12" s="1"/>
  <c r="M1178" i="12"/>
  <c r="P1178" i="12" s="1"/>
  <c r="M1574" i="12"/>
  <c r="M2374" i="12"/>
  <c r="P2374" i="12" s="1"/>
  <c r="M2081" i="12"/>
  <c r="N2254" i="12"/>
  <c r="M2255" i="12"/>
  <c r="P2255" i="12" s="1"/>
  <c r="N782" i="12"/>
  <c r="M783" i="12"/>
  <c r="M1913" i="12"/>
  <c r="J783" i="12" l="1"/>
  <c r="P783" i="12"/>
  <c r="J1178" i="12"/>
  <c r="J2374" i="12"/>
  <c r="J1574" i="12"/>
  <c r="N1574" i="12" s="1"/>
  <c r="J2081" i="12"/>
  <c r="N2081" i="12" s="1"/>
  <c r="Q2080" i="12" s="1"/>
  <c r="J1406" i="12"/>
  <c r="N1406" i="12" s="1"/>
  <c r="J2255" i="12"/>
  <c r="N2255" i="12" s="1"/>
  <c r="J1913" i="12"/>
  <c r="N1913" i="12" s="1"/>
  <c r="J1744" i="12"/>
  <c r="N1744" i="12" s="1"/>
  <c r="Q1742" i="12"/>
  <c r="Q1404" i="12"/>
  <c r="Q1176" i="12"/>
  <c r="Q1572" i="12"/>
  <c r="J982" i="12"/>
  <c r="N982" i="12" s="1"/>
  <c r="M1575" i="12"/>
  <c r="P1575" i="12" s="1"/>
  <c r="M1914" i="12"/>
  <c r="N783" i="12"/>
  <c r="M784" i="12"/>
  <c r="P784" i="12" s="1"/>
  <c r="M983" i="12"/>
  <c r="P983" i="12" s="1"/>
  <c r="M2256" i="12"/>
  <c r="P2256" i="12" s="1"/>
  <c r="M1745" i="12"/>
  <c r="N2374" i="12"/>
  <c r="M2375" i="12"/>
  <c r="P2375" i="12" s="1"/>
  <c r="M2082" i="12"/>
  <c r="M1179" i="12"/>
  <c r="P1179" i="12" s="1"/>
  <c r="N1178" i="12"/>
  <c r="M1407" i="12"/>
  <c r="P1407" i="12" s="1"/>
  <c r="J2082" i="12" l="1"/>
  <c r="J1745" i="12"/>
  <c r="N1745" i="12" s="1"/>
  <c r="J1575" i="12"/>
  <c r="N1575" i="12" s="1"/>
  <c r="Q1574" i="12" s="1"/>
  <c r="J2256" i="12"/>
  <c r="N2256" i="12" s="1"/>
  <c r="J1179" i="12"/>
  <c r="N1179" i="12" s="1"/>
  <c r="Q1178" i="12" s="1"/>
  <c r="J2375" i="12"/>
  <c r="N2375" i="12" s="1"/>
  <c r="J1407" i="12"/>
  <c r="N1407" i="12" s="1"/>
  <c r="J1914" i="12"/>
  <c r="N1914" i="12" s="1"/>
  <c r="Q1913" i="12" s="1"/>
  <c r="Q1405" i="12"/>
  <c r="Q1573" i="12"/>
  <c r="Q1177" i="12"/>
  <c r="Q1912" i="12"/>
  <c r="Q1743" i="12"/>
  <c r="J983" i="12"/>
  <c r="N983" i="12" s="1"/>
  <c r="J784" i="12"/>
  <c r="N784" i="12" s="1"/>
  <c r="M1746" i="12"/>
  <c r="M2257" i="12"/>
  <c r="P2257" i="12" s="1"/>
  <c r="M984" i="12"/>
  <c r="P984" i="12" s="1"/>
  <c r="M1180" i="12"/>
  <c r="P1180" i="12" s="1"/>
  <c r="M2083" i="12"/>
  <c r="N2082" i="12"/>
  <c r="Q2081" i="12" s="1"/>
  <c r="M1915" i="12"/>
  <c r="M2376" i="12"/>
  <c r="P2376" i="12" s="1"/>
  <c r="M1576" i="12"/>
  <c r="P1576" i="12" s="1"/>
  <c r="M1408" i="12"/>
  <c r="P1408" i="12" s="1"/>
  <c r="J1408" i="12" l="1"/>
  <c r="N1408" i="12" s="1"/>
  <c r="J2083" i="12"/>
  <c r="N2083" i="12" s="1"/>
  <c r="J1576" i="12"/>
  <c r="N1576" i="12" s="1"/>
  <c r="Q1575" i="12" s="1"/>
  <c r="J2376" i="12"/>
  <c r="N2376" i="12" s="1"/>
  <c r="J1180" i="12"/>
  <c r="N1180" i="12" s="1"/>
  <c r="Q1179" i="12" s="1"/>
  <c r="J2257" i="12"/>
  <c r="N2257" i="12" s="1"/>
  <c r="J1915" i="12"/>
  <c r="N1915" i="12" s="1"/>
  <c r="Q1914" i="12" s="1"/>
  <c r="J1746" i="12"/>
  <c r="N1746" i="12" s="1"/>
  <c r="Q1406" i="12"/>
  <c r="Q1744" i="12"/>
  <c r="J984" i="12"/>
  <c r="N984" i="12" s="1"/>
  <c r="M2084" i="12"/>
  <c r="M985" i="12"/>
  <c r="P985" i="12" s="1"/>
  <c r="M1409" i="12"/>
  <c r="P1409" i="12" s="1"/>
  <c r="M1577" i="12"/>
  <c r="P1577" i="12" s="1"/>
  <c r="M2258" i="12"/>
  <c r="P2258" i="12" s="1"/>
  <c r="M2377" i="12"/>
  <c r="P2377" i="12" s="1"/>
  <c r="M1747" i="12"/>
  <c r="M1916" i="12"/>
  <c r="M1181" i="12"/>
  <c r="P1181" i="12" s="1"/>
  <c r="J1181" i="12" l="1"/>
  <c r="J2084" i="12"/>
  <c r="N2084" i="12" s="1"/>
  <c r="Q2083" i="12" s="1"/>
  <c r="J2258" i="12"/>
  <c r="N2258" i="12" s="1"/>
  <c r="J2377" i="12"/>
  <c r="N2377" i="12" s="1"/>
  <c r="J1577" i="12"/>
  <c r="N1577" i="12" s="1"/>
  <c r="Q1576" i="12" s="1"/>
  <c r="J1916" i="12"/>
  <c r="N1916" i="12" s="1"/>
  <c r="J1747" i="12"/>
  <c r="N1747" i="12" s="1"/>
  <c r="J1409" i="12"/>
  <c r="N1409" i="12" s="1"/>
  <c r="Q1408" i="12" s="1"/>
  <c r="Q1745" i="12"/>
  <c r="Q2082" i="12"/>
  <c r="Q1407" i="12"/>
  <c r="J985" i="12"/>
  <c r="N985" i="12" s="1"/>
  <c r="M1578" i="12"/>
  <c r="P1578" i="12" s="1"/>
  <c r="M1917" i="12"/>
  <c r="M986" i="12"/>
  <c r="P986" i="12" s="1"/>
  <c r="M2378" i="12"/>
  <c r="P2378" i="12" s="1"/>
  <c r="M1410" i="12"/>
  <c r="P1410" i="12" s="1"/>
  <c r="M1748" i="12"/>
  <c r="M2259" i="12"/>
  <c r="P2259" i="12" s="1"/>
  <c r="N1181" i="12"/>
  <c r="Q1180" i="12" s="1"/>
  <c r="M1182" i="12"/>
  <c r="P1182" i="12" s="1"/>
  <c r="M2085" i="12"/>
  <c r="J1748" i="12" l="1"/>
  <c r="N1748" i="12" s="1"/>
  <c r="J1578" i="12"/>
  <c r="J2085" i="12"/>
  <c r="N2085" i="12" s="1"/>
  <c r="Q2084" i="12" s="1"/>
  <c r="J2378" i="12"/>
  <c r="N2378" i="12" s="1"/>
  <c r="J1410" i="12"/>
  <c r="N1410" i="12" s="1"/>
  <c r="Q1409" i="12" s="1"/>
  <c r="J1182" i="12"/>
  <c r="N1182" i="12" s="1"/>
  <c r="Q1181" i="12" s="1"/>
  <c r="J2259" i="12"/>
  <c r="N2259" i="12" s="1"/>
  <c r="J1917" i="12"/>
  <c r="N1917" i="12" s="1"/>
  <c r="Q1915" i="12"/>
  <c r="Q1746" i="12"/>
  <c r="J986" i="12"/>
  <c r="M1749" i="12"/>
  <c r="M1411" i="12"/>
  <c r="P1411" i="12" s="1"/>
  <c r="M2379" i="12"/>
  <c r="P2379" i="12" s="1"/>
  <c r="M987" i="12"/>
  <c r="P987" i="12" s="1"/>
  <c r="N986" i="12"/>
  <c r="M2086" i="12"/>
  <c r="M1918" i="12"/>
  <c r="M2260" i="12"/>
  <c r="P2260" i="12" s="1"/>
  <c r="M1579" i="12"/>
  <c r="P1579" i="12" s="1"/>
  <c r="N1578" i="12"/>
  <c r="Q1577" i="12" s="1"/>
  <c r="M1183" i="12"/>
  <c r="P1183" i="12" s="1"/>
  <c r="J2086" i="12" l="1"/>
  <c r="N2086" i="12" s="1"/>
  <c r="Q2085" i="12" s="1"/>
  <c r="J1411" i="12"/>
  <c r="J1183" i="12"/>
  <c r="J1749" i="12"/>
  <c r="N1749" i="12" s="1"/>
  <c r="J1579" i="12"/>
  <c r="N1579" i="12" s="1"/>
  <c r="J1918" i="12"/>
  <c r="N1918" i="12" s="1"/>
  <c r="J2260" i="12"/>
  <c r="N2260" i="12" s="1"/>
  <c r="J2379" i="12"/>
  <c r="N2379" i="12" s="1"/>
  <c r="Q1916" i="12"/>
  <c r="Q1747" i="12"/>
  <c r="J987" i="12"/>
  <c r="N987" i="12" s="1"/>
  <c r="M1184" i="12"/>
  <c r="P1184" i="12" s="1"/>
  <c r="N1183" i="12"/>
  <c r="M1919" i="12"/>
  <c r="M2087" i="12"/>
  <c r="M988" i="12"/>
  <c r="P988" i="12" s="1"/>
  <c r="M2380" i="12"/>
  <c r="P2380" i="12" s="1"/>
  <c r="M1412" i="12"/>
  <c r="P1412" i="12" s="1"/>
  <c r="N1411" i="12"/>
  <c r="Q1410" i="12" s="1"/>
  <c r="M1580" i="12"/>
  <c r="P1580" i="12" s="1"/>
  <c r="M2261" i="12"/>
  <c r="P2261" i="12" s="1"/>
  <c r="M1750" i="12"/>
  <c r="J1919" i="12" l="1"/>
  <c r="N1919" i="12" s="1"/>
  <c r="J1750" i="12"/>
  <c r="N1750" i="12" s="1"/>
  <c r="J1580" i="12"/>
  <c r="J1412" i="12"/>
  <c r="N1412" i="12" s="1"/>
  <c r="J2380" i="12"/>
  <c r="N2380" i="12" s="1"/>
  <c r="J1184" i="12"/>
  <c r="N1184" i="12" s="1"/>
  <c r="Q1183" i="12" s="1"/>
  <c r="J2261" i="12"/>
  <c r="N2261" i="12" s="1"/>
  <c r="J2087" i="12"/>
  <c r="N2087" i="12" s="1"/>
  <c r="Q2086" i="12" s="1"/>
  <c r="Q1578" i="12"/>
  <c r="Q1182" i="12"/>
  <c r="Q1917" i="12"/>
  <c r="Q1748" i="12"/>
  <c r="J988" i="12"/>
  <c r="N988" i="12" s="1"/>
  <c r="M2381" i="12"/>
  <c r="P2381" i="12" s="1"/>
  <c r="M989" i="12"/>
  <c r="P989" i="12" s="1"/>
  <c r="M1751" i="12"/>
  <c r="M2088" i="12"/>
  <c r="M1920" i="12"/>
  <c r="M1413" i="12"/>
  <c r="P1413" i="12" s="1"/>
  <c r="M2262" i="12"/>
  <c r="P2262" i="12" s="1"/>
  <c r="M1581" i="12"/>
  <c r="P1581" i="12" s="1"/>
  <c r="N1580" i="12"/>
  <c r="M1185" i="12"/>
  <c r="P1185" i="12" s="1"/>
  <c r="J1185" i="12" l="1"/>
  <c r="J2381" i="12"/>
  <c r="J1581" i="12"/>
  <c r="N1581" i="12" s="1"/>
  <c r="Q1580" i="12" s="1"/>
  <c r="J2088" i="12"/>
  <c r="N2088" i="12" s="1"/>
  <c r="Q2087" i="12" s="1"/>
  <c r="J1920" i="12"/>
  <c r="N1920" i="12" s="1"/>
  <c r="J1751" i="12"/>
  <c r="N1751" i="12" s="1"/>
  <c r="Q1750" i="12" s="1"/>
  <c r="J2262" i="12"/>
  <c r="N2262" i="12" s="1"/>
  <c r="J1413" i="12"/>
  <c r="N1413" i="12" s="1"/>
  <c r="Q1411" i="12"/>
  <c r="Q1918" i="12"/>
  <c r="Q1749" i="12"/>
  <c r="Q1579" i="12"/>
  <c r="J989" i="12"/>
  <c r="N989" i="12" s="1"/>
  <c r="M1414" i="12"/>
  <c r="P1414" i="12" s="1"/>
  <c r="M1921" i="12"/>
  <c r="M2089" i="12"/>
  <c r="M1752" i="12"/>
  <c r="M990" i="12"/>
  <c r="P990" i="12" s="1"/>
  <c r="N1185" i="12"/>
  <c r="Q1184" i="12" s="1"/>
  <c r="M1186" i="12"/>
  <c r="P1186" i="12" s="1"/>
  <c r="M2382" i="12"/>
  <c r="P2382" i="12" s="1"/>
  <c r="N2381" i="12"/>
  <c r="M1582" i="12"/>
  <c r="P1582" i="12" s="1"/>
  <c r="M2263" i="12"/>
  <c r="P2263" i="12" s="1"/>
  <c r="J2263" i="12" l="1"/>
  <c r="J1752" i="12"/>
  <c r="N1752" i="12" s="1"/>
  <c r="J1582" i="12"/>
  <c r="N1582" i="12" s="1"/>
  <c r="Q1581" i="12" s="1"/>
  <c r="J2089" i="12"/>
  <c r="N2089" i="12" s="1"/>
  <c r="Q2088" i="12" s="1"/>
  <c r="J2382" i="12"/>
  <c r="N2382" i="12" s="1"/>
  <c r="J1921" i="12"/>
  <c r="N1921" i="12" s="1"/>
  <c r="Q1920" i="12" s="1"/>
  <c r="J1414" i="12"/>
  <c r="N1414" i="12" s="1"/>
  <c r="J1186" i="12"/>
  <c r="N1186" i="12" s="1"/>
  <c r="Q1919" i="12"/>
  <c r="Q1412" i="12"/>
  <c r="J990" i="12"/>
  <c r="N990" i="12" s="1"/>
  <c r="M1187" i="12"/>
  <c r="P1187" i="12" s="1"/>
  <c r="M991" i="12"/>
  <c r="P991" i="12" s="1"/>
  <c r="M1753" i="12"/>
  <c r="M2090" i="12"/>
  <c r="M1922" i="12"/>
  <c r="M1415" i="12"/>
  <c r="P1415" i="12" s="1"/>
  <c r="N2263" i="12"/>
  <c r="M2264" i="12"/>
  <c r="P2264" i="12" s="1"/>
  <c r="M1583" i="12"/>
  <c r="P1583" i="12" s="1"/>
  <c r="M2383" i="12"/>
  <c r="P2383" i="12" s="1"/>
  <c r="J1583" i="12" l="1"/>
  <c r="N1583" i="12" s="1"/>
  <c r="Q1582" i="12" s="1"/>
  <c r="J1753" i="12"/>
  <c r="N1753" i="12" s="1"/>
  <c r="J1187" i="12"/>
  <c r="N1187" i="12" s="1"/>
  <c r="Q1186" i="12" s="1"/>
  <c r="J1415" i="12"/>
  <c r="N1415" i="12" s="1"/>
  <c r="J2383" i="12"/>
  <c r="N2383" i="12" s="1"/>
  <c r="J1922" i="12"/>
  <c r="N1922" i="12" s="1"/>
  <c r="J2090" i="12"/>
  <c r="N2090" i="12" s="1"/>
  <c r="Q2089" i="12" s="1"/>
  <c r="J2264" i="12"/>
  <c r="N2264" i="12" s="1"/>
  <c r="Q1751" i="12"/>
  <c r="Q1413" i="12"/>
  <c r="Q1185" i="12"/>
  <c r="J991" i="12"/>
  <c r="N991" i="12" s="1"/>
  <c r="M1416" i="12"/>
  <c r="P1416" i="12" s="1"/>
  <c r="M1923" i="12"/>
  <c r="M2091" i="12"/>
  <c r="M1754" i="12"/>
  <c r="M992" i="12"/>
  <c r="P992" i="12" s="1"/>
  <c r="M2384" i="12"/>
  <c r="P2384" i="12" s="1"/>
  <c r="M2265" i="12"/>
  <c r="P2265" i="12" s="1"/>
  <c r="M1188" i="12"/>
  <c r="P1188" i="12" s="1"/>
  <c r="M1584" i="12"/>
  <c r="P1584" i="12" s="1"/>
  <c r="J1923" i="12" l="1"/>
  <c r="N1923" i="12" s="1"/>
  <c r="J1584" i="12"/>
  <c r="N1584" i="12" s="1"/>
  <c r="Q1583" i="12" s="1"/>
  <c r="J1416" i="12"/>
  <c r="N1416" i="12" s="1"/>
  <c r="J1188" i="12"/>
  <c r="N1188" i="12" s="1"/>
  <c r="Q1187" i="12" s="1"/>
  <c r="J1754" i="12"/>
  <c r="N1754" i="12" s="1"/>
  <c r="J2265" i="12"/>
  <c r="N2265" i="12" s="1"/>
  <c r="J2091" i="12"/>
  <c r="N2091" i="12" s="1"/>
  <c r="Q2090" i="12" s="1"/>
  <c r="J2384" i="12"/>
  <c r="N2384" i="12" s="1"/>
  <c r="Q1414" i="12"/>
  <c r="Q1921" i="12"/>
  <c r="Q1752" i="12"/>
  <c r="J992" i="12"/>
  <c r="N992" i="12" s="1"/>
  <c r="M993" i="12"/>
  <c r="P993" i="12" s="1"/>
  <c r="M1755" i="12"/>
  <c r="M1585" i="12"/>
  <c r="P1585" i="12" s="1"/>
  <c r="M1924" i="12"/>
  <c r="M2092" i="12"/>
  <c r="M2385" i="12"/>
  <c r="P2385" i="12" s="1"/>
  <c r="M1189" i="12"/>
  <c r="P1189" i="12" s="1"/>
  <c r="M1417" i="12"/>
  <c r="P1417" i="12" s="1"/>
  <c r="J2385" i="12" l="1"/>
  <c r="J1755" i="12"/>
  <c r="N1755" i="12" s="1"/>
  <c r="J2092" i="12"/>
  <c r="N2092" i="12" s="1"/>
  <c r="J1417" i="12"/>
  <c r="N1417" i="12" s="1"/>
  <c r="Q1416" i="12" s="1"/>
  <c r="J1189" i="12"/>
  <c r="N1189" i="12" s="1"/>
  <c r="Q1188" i="12" s="1"/>
  <c r="J1924" i="12"/>
  <c r="N1924" i="12" s="1"/>
  <c r="J1585" i="12"/>
  <c r="N1585" i="12" s="1"/>
  <c r="Q1584" i="12" s="1"/>
  <c r="Q1753" i="12"/>
  <c r="Q1415" i="12"/>
  <c r="Q1922" i="12"/>
  <c r="J993" i="12"/>
  <c r="N993" i="12" s="1"/>
  <c r="N2385" i="12"/>
  <c r="M2386" i="12"/>
  <c r="P2386" i="12" s="1"/>
  <c r="M2093" i="12"/>
  <c r="M1925" i="12"/>
  <c r="M1586" i="12"/>
  <c r="P1586" i="12" s="1"/>
  <c r="M1756" i="12"/>
  <c r="M1190" i="12"/>
  <c r="P1190" i="12" s="1"/>
  <c r="M1418" i="12"/>
  <c r="P1418" i="12" s="1"/>
  <c r="M994" i="12"/>
  <c r="P994" i="12" s="1"/>
  <c r="J1190" i="12" l="1"/>
  <c r="J1418" i="12"/>
  <c r="J2093" i="12"/>
  <c r="N2093" i="12" s="1"/>
  <c r="J1756" i="12"/>
  <c r="N1756" i="12" s="1"/>
  <c r="Q1755" i="12" s="1"/>
  <c r="J1586" i="12"/>
  <c r="J1925" i="12"/>
  <c r="N1925" i="12" s="1"/>
  <c r="Q1923" i="12"/>
  <c r="Q2091" i="12"/>
  <c r="Q1754" i="12"/>
  <c r="J994" i="12"/>
  <c r="N994" i="12" s="1"/>
  <c r="J2386" i="12"/>
  <c r="N2386" i="12" s="1"/>
  <c r="M1757" i="12"/>
  <c r="M2094" i="12"/>
  <c r="M1191" i="12"/>
  <c r="P1191" i="12" s="1"/>
  <c r="N1190" i="12"/>
  <c r="Q1189" i="12" s="1"/>
  <c r="N1586" i="12"/>
  <c r="Q1585" i="12" s="1"/>
  <c r="M1587" i="12"/>
  <c r="P1587" i="12" s="1"/>
  <c r="M1926" i="12"/>
  <c r="M995" i="12"/>
  <c r="P995" i="12" s="1"/>
  <c r="N1418" i="12"/>
  <c r="Q1417" i="12" s="1"/>
  <c r="M1419" i="12"/>
  <c r="P1419" i="12" s="1"/>
  <c r="J1191" i="12" l="1"/>
  <c r="N1191" i="12" s="1"/>
  <c r="Q1190" i="12" s="1"/>
  <c r="J1419" i="12"/>
  <c r="J2094" i="12"/>
  <c r="N2094" i="12" s="1"/>
  <c r="J1926" i="12"/>
  <c r="N1926" i="12" s="1"/>
  <c r="Q1925" i="12" s="1"/>
  <c r="J1757" i="12"/>
  <c r="N1757" i="12" s="1"/>
  <c r="J1587" i="12"/>
  <c r="N1587" i="12" s="1"/>
  <c r="Q2092" i="12"/>
  <c r="Q1924" i="12"/>
  <c r="J995" i="12"/>
  <c r="N995" i="12" s="1"/>
  <c r="M1927" i="12"/>
  <c r="M996" i="12"/>
  <c r="P996" i="12" s="1"/>
  <c r="M1588" i="12"/>
  <c r="P1588" i="12" s="1"/>
  <c r="M1192" i="12"/>
  <c r="P1192" i="12" s="1"/>
  <c r="M2095" i="12"/>
  <c r="M1420" i="12"/>
  <c r="P1420" i="12" s="1"/>
  <c r="N1419" i="12"/>
  <c r="Q1418" i="12" s="1"/>
  <c r="M1758" i="12"/>
  <c r="J1192" i="12" l="1"/>
  <c r="N1192" i="12" s="1"/>
  <c r="Q1191" i="12" s="1"/>
  <c r="J1758" i="12"/>
  <c r="N1758" i="12" s="1"/>
  <c r="J1588" i="12"/>
  <c r="N1588" i="12" s="1"/>
  <c r="J1420" i="12"/>
  <c r="N1420" i="12" s="1"/>
  <c r="J2095" i="12"/>
  <c r="N2095" i="12" s="1"/>
  <c r="Q2094" i="12" s="1"/>
  <c r="J1927" i="12"/>
  <c r="N1927" i="12" s="1"/>
  <c r="Q1756" i="12"/>
  <c r="Q1586" i="12"/>
  <c r="Q2093" i="12"/>
  <c r="J996" i="12"/>
  <c r="N996" i="12" s="1"/>
  <c r="M2096" i="12"/>
  <c r="M1193" i="12"/>
  <c r="P1193" i="12" s="1"/>
  <c r="M1589" i="12"/>
  <c r="P1589" i="12" s="1"/>
  <c r="M997" i="12"/>
  <c r="P997" i="12" s="1"/>
  <c r="M1759" i="12"/>
  <c r="M1421" i="12"/>
  <c r="P1421" i="12" s="1"/>
  <c r="M1928" i="12"/>
  <c r="J1589" i="12" l="1"/>
  <c r="N1589" i="12" s="1"/>
  <c r="Q1588" i="12" s="1"/>
  <c r="J1193" i="12"/>
  <c r="J1928" i="12"/>
  <c r="N1928" i="12" s="1"/>
  <c r="J1421" i="12"/>
  <c r="N1421" i="12" s="1"/>
  <c r="Q1420" i="12" s="1"/>
  <c r="J1759" i="12"/>
  <c r="N1759" i="12" s="1"/>
  <c r="Q1758" i="12" s="1"/>
  <c r="J2096" i="12"/>
  <c r="N2096" i="12" s="1"/>
  <c r="Q2095" i="12" s="1"/>
  <c r="Q1926" i="12"/>
  <c r="Q1419" i="12"/>
  <c r="Q1757" i="12"/>
  <c r="Q1587" i="12"/>
  <c r="J997" i="12"/>
  <c r="N997" i="12" s="1"/>
  <c r="M1760" i="12"/>
  <c r="M998" i="12"/>
  <c r="P998" i="12" s="1"/>
  <c r="M1590" i="12"/>
  <c r="P1590" i="12" s="1"/>
  <c r="N1193" i="12"/>
  <c r="Q1192" i="12" s="1"/>
  <c r="M1194" i="12"/>
  <c r="P1194" i="12" s="1"/>
  <c r="M1422" i="12"/>
  <c r="P1422" i="12" s="1"/>
  <c r="M1929" i="12"/>
  <c r="M2097" i="12"/>
  <c r="J2097" i="12" l="1"/>
  <c r="J1590" i="12"/>
  <c r="J1929" i="12"/>
  <c r="N1929" i="12" s="1"/>
  <c r="J1422" i="12"/>
  <c r="N1422" i="12" s="1"/>
  <c r="J1760" i="12"/>
  <c r="N1760" i="12" s="1"/>
  <c r="J1194" i="12"/>
  <c r="N1194" i="12" s="1"/>
  <c r="Q1927" i="12"/>
  <c r="J998" i="12"/>
  <c r="N998" i="12" s="1"/>
  <c r="M1423" i="12"/>
  <c r="P1423" i="12" s="1"/>
  <c r="M1195" i="12"/>
  <c r="P1195" i="12" s="1"/>
  <c r="M1591" i="12"/>
  <c r="P1591" i="12" s="1"/>
  <c r="N1590" i="12"/>
  <c r="M999" i="12"/>
  <c r="P999" i="12" s="1"/>
  <c r="M2098" i="12"/>
  <c r="N2097" i="12"/>
  <c r="Q2096" i="12" s="1"/>
  <c r="M1930" i="12"/>
  <c r="M1761" i="12"/>
  <c r="J1423" i="12" l="1"/>
  <c r="N1423" i="12" s="1"/>
  <c r="Q1422" i="12" s="1"/>
  <c r="J1930" i="12"/>
  <c r="N1930" i="12" s="1"/>
  <c r="J2098" i="12"/>
  <c r="N2098" i="12" s="1"/>
  <c r="J1591" i="12"/>
  <c r="N1591" i="12" s="1"/>
  <c r="J1761" i="12"/>
  <c r="N1761" i="12" s="1"/>
  <c r="J1195" i="12"/>
  <c r="N1195" i="12" s="1"/>
  <c r="Q1193" i="12"/>
  <c r="Q1421" i="12"/>
  <c r="Q1589" i="12"/>
  <c r="Q1759" i="12"/>
  <c r="Q1928" i="12"/>
  <c r="J999" i="12"/>
  <c r="N999" i="12" s="1"/>
  <c r="M1931" i="12"/>
  <c r="M2099" i="12"/>
  <c r="M1000" i="12"/>
  <c r="P1000" i="12" s="1"/>
  <c r="M1592" i="12"/>
  <c r="P1592" i="12" s="1"/>
  <c r="M1196" i="12"/>
  <c r="P1196" i="12" s="1"/>
  <c r="M1762" i="12"/>
  <c r="M1424" i="12"/>
  <c r="P1424" i="12" s="1"/>
  <c r="J1424" i="12" l="1"/>
  <c r="J2099" i="12"/>
  <c r="N2099" i="12" s="1"/>
  <c r="J1762" i="12"/>
  <c r="N1762" i="12" s="1"/>
  <c r="J1931" i="12"/>
  <c r="N1931" i="12" s="1"/>
  <c r="Q1930" i="12" s="1"/>
  <c r="J1196" i="12"/>
  <c r="J1592" i="12"/>
  <c r="N1592" i="12" s="1"/>
  <c r="Q1591" i="12" s="1"/>
  <c r="Q1194" i="12"/>
  <c r="Q1760" i="12"/>
  <c r="Q1929" i="12"/>
  <c r="Q2097" i="12"/>
  <c r="Q1590" i="12"/>
  <c r="J1000" i="12"/>
  <c r="N1000" i="12" s="1"/>
  <c r="N1196" i="12"/>
  <c r="M1197" i="12"/>
  <c r="P1197" i="12" s="1"/>
  <c r="M1763" i="12"/>
  <c r="M1593" i="12"/>
  <c r="P1593" i="12" s="1"/>
  <c r="M1001" i="12"/>
  <c r="P1001" i="12" s="1"/>
  <c r="M2100" i="12"/>
  <c r="M1932" i="12"/>
  <c r="N1424" i="12"/>
  <c r="Q1423" i="12" s="1"/>
  <c r="M1425" i="12"/>
  <c r="P1425" i="12" s="1"/>
  <c r="J1593" i="12" l="1"/>
  <c r="J1197" i="12"/>
  <c r="N1197" i="12" s="1"/>
  <c r="Q1196" i="12" s="1"/>
  <c r="J1425" i="12"/>
  <c r="J1763" i="12"/>
  <c r="N1763" i="12" s="1"/>
  <c r="J1932" i="12"/>
  <c r="N1932" i="12" s="1"/>
  <c r="Q1931" i="12" s="1"/>
  <c r="J2100" i="12"/>
  <c r="N2100" i="12" s="1"/>
  <c r="Q2098" i="12"/>
  <c r="Q1195" i="12"/>
  <c r="Q1761" i="12"/>
  <c r="J1001" i="12"/>
  <c r="N1001" i="12" s="1"/>
  <c r="M1933" i="12"/>
  <c r="M1002" i="12"/>
  <c r="P1002" i="12" s="1"/>
  <c r="M1594" i="12"/>
  <c r="P1594" i="12" s="1"/>
  <c r="N1593" i="12"/>
  <c r="Q1592" i="12" s="1"/>
  <c r="N1425" i="12"/>
  <c r="Q1424" i="12" s="1"/>
  <c r="M1426" i="12"/>
  <c r="P1426" i="12" s="1"/>
  <c r="M1198" i="12"/>
  <c r="P1198" i="12" s="1"/>
  <c r="M2101" i="12"/>
  <c r="M1764" i="12"/>
  <c r="J1764" i="12" l="1"/>
  <c r="N1764" i="12" s="1"/>
  <c r="Q1763" i="12" s="1"/>
  <c r="J1426" i="12"/>
  <c r="N1426" i="12" s="1"/>
  <c r="Q1425" i="12" s="1"/>
  <c r="J1594" i="12"/>
  <c r="N1594" i="12" s="1"/>
  <c r="Q1593" i="12" s="1"/>
  <c r="J2101" i="12"/>
  <c r="N2101" i="12" s="1"/>
  <c r="J1933" i="12"/>
  <c r="N1933" i="12" s="1"/>
  <c r="J1198" i="12"/>
  <c r="N1198" i="12" s="1"/>
  <c r="Q1197" i="12" s="1"/>
  <c r="Q2099" i="12"/>
  <c r="Q1762" i="12"/>
  <c r="J1002" i="12"/>
  <c r="N1002" i="12" s="1"/>
  <c r="M1427" i="12"/>
  <c r="P1427" i="12" s="1"/>
  <c r="M2102" i="12"/>
  <c r="M1199" i="12"/>
  <c r="P1199" i="12" s="1"/>
  <c r="M1595" i="12"/>
  <c r="P1595" i="12" s="1"/>
  <c r="M1003" i="12"/>
  <c r="P1003" i="12" s="1"/>
  <c r="M1765" i="12"/>
  <c r="M1934" i="12"/>
  <c r="J1934" i="12" l="1"/>
  <c r="N1934" i="12" s="1"/>
  <c r="J1595" i="12"/>
  <c r="J1199" i="12"/>
  <c r="N1199" i="12" s="1"/>
  <c r="Q1198" i="12" s="1"/>
  <c r="J1427" i="12"/>
  <c r="N1427" i="12" s="1"/>
  <c r="J2102" i="12"/>
  <c r="N2102" i="12" s="1"/>
  <c r="Q2101" i="12" s="1"/>
  <c r="J1765" i="12"/>
  <c r="N1765" i="12" s="1"/>
  <c r="Q1932" i="12"/>
  <c r="Q2100" i="12"/>
  <c r="J1003" i="12"/>
  <c r="N1003" i="12" s="1"/>
  <c r="M1766" i="12"/>
  <c r="M1004" i="12"/>
  <c r="P1004" i="12" s="1"/>
  <c r="M1596" i="12"/>
  <c r="P1596" i="12" s="1"/>
  <c r="N1595" i="12"/>
  <c r="M1200" i="12"/>
  <c r="P1200" i="12" s="1"/>
  <c r="M2103" i="12"/>
  <c r="M1935" i="12"/>
  <c r="M1428" i="12"/>
  <c r="P1428" i="12" s="1"/>
  <c r="J1766" i="12" l="1"/>
  <c r="N1766" i="12" s="1"/>
  <c r="Q1765" i="12" s="1"/>
  <c r="J2103" i="12"/>
  <c r="N2103" i="12" s="1"/>
  <c r="Q2102" i="12" s="1"/>
  <c r="J1200" i="12"/>
  <c r="J1428" i="12"/>
  <c r="N1428" i="12" s="1"/>
  <c r="J1596" i="12"/>
  <c r="N1596" i="12" s="1"/>
  <c r="J1935" i="12"/>
  <c r="N1935" i="12" s="1"/>
  <c r="Q1594" i="12"/>
  <c r="Q1426" i="12"/>
  <c r="Q1764" i="12"/>
  <c r="Q1933" i="12"/>
  <c r="J1004" i="12"/>
  <c r="N1004" i="12" s="1"/>
  <c r="M1936" i="12"/>
  <c r="M2104" i="12"/>
  <c r="M1201" i="12"/>
  <c r="P1201" i="12" s="1"/>
  <c r="N1200" i="12"/>
  <c r="M1597" i="12"/>
  <c r="P1597" i="12" s="1"/>
  <c r="M1005" i="12"/>
  <c r="P1005" i="12" s="1"/>
  <c r="M1429" i="12"/>
  <c r="P1429" i="12" s="1"/>
  <c r="M1767" i="12"/>
  <c r="J1201" i="12" l="1"/>
  <c r="N1201" i="12" s="1"/>
  <c r="J1429" i="12"/>
  <c r="J1767" i="12"/>
  <c r="N1767" i="12" s="1"/>
  <c r="Q1766" i="12" s="1"/>
  <c r="J2104" i="12"/>
  <c r="N2104" i="12" s="1"/>
  <c r="Q2103" i="12" s="1"/>
  <c r="J1936" i="12"/>
  <c r="N1936" i="12" s="1"/>
  <c r="Q1935" i="12" s="1"/>
  <c r="J1597" i="12"/>
  <c r="Q1427" i="12"/>
  <c r="Q1934" i="12"/>
  <c r="Q1199" i="12"/>
  <c r="Q1595" i="12"/>
  <c r="J1005" i="12"/>
  <c r="N1005" i="12" s="1"/>
  <c r="M1006" i="12"/>
  <c r="P1006" i="12" s="1"/>
  <c r="M1202" i="12"/>
  <c r="P1202" i="12" s="1"/>
  <c r="M2105" i="12"/>
  <c r="M1598" i="12"/>
  <c r="P1598" i="12" s="1"/>
  <c r="N1597" i="12"/>
  <c r="Q1596" i="12" s="1"/>
  <c r="M1430" i="12"/>
  <c r="P1430" i="12" s="1"/>
  <c r="N1429" i="12"/>
  <c r="M1768" i="12"/>
  <c r="M1937" i="12"/>
  <c r="J1937" i="12" l="1"/>
  <c r="N1937" i="12" s="1"/>
  <c r="J2105" i="12"/>
  <c r="N2105" i="12" s="1"/>
  <c r="Q2104" i="12" s="1"/>
  <c r="J1202" i="12"/>
  <c r="N1202" i="12" s="1"/>
  <c r="J1598" i="12"/>
  <c r="N1598" i="12" s="1"/>
  <c r="J1768" i="12"/>
  <c r="N1768" i="12" s="1"/>
  <c r="J1430" i="12"/>
  <c r="N1430" i="12" s="1"/>
  <c r="Q1200" i="12"/>
  <c r="Q1428" i="12"/>
  <c r="J1006" i="12"/>
  <c r="N1006" i="12" s="1"/>
  <c r="M1769" i="12"/>
  <c r="M1431" i="12"/>
  <c r="P1431" i="12" s="1"/>
  <c r="M1599" i="12"/>
  <c r="P1599" i="12" s="1"/>
  <c r="M2106" i="12"/>
  <c r="M1203" i="12"/>
  <c r="P1203" i="12" s="1"/>
  <c r="M1938" i="12"/>
  <c r="M1007" i="12"/>
  <c r="P1007" i="12" s="1"/>
  <c r="J2106" i="12" l="1"/>
  <c r="N2106" i="12" s="1"/>
  <c r="Q2105" i="12" s="1"/>
  <c r="J1599" i="12"/>
  <c r="J1938" i="12"/>
  <c r="N1938" i="12" s="1"/>
  <c r="Q1937" i="12" s="1"/>
  <c r="J1431" i="12"/>
  <c r="J1769" i="12"/>
  <c r="N1769" i="12" s="1"/>
  <c r="Q1768" i="12" s="1"/>
  <c r="J1203" i="12"/>
  <c r="N1203" i="12" s="1"/>
  <c r="Q1202" i="12" s="1"/>
  <c r="Q1936" i="12"/>
  <c r="Q1767" i="12"/>
  <c r="Q1597" i="12"/>
  <c r="Q1201" i="12"/>
  <c r="Q1429" i="12"/>
  <c r="J1007" i="12"/>
  <c r="N1007" i="12" s="1"/>
  <c r="N1599" i="12"/>
  <c r="Q1598" i="12" s="1"/>
  <c r="M1600" i="12"/>
  <c r="P1600" i="12" s="1"/>
  <c r="M1432" i="12"/>
  <c r="P1432" i="12" s="1"/>
  <c r="N1431" i="12"/>
  <c r="M1939" i="12"/>
  <c r="M1204" i="12"/>
  <c r="P1204" i="12" s="1"/>
  <c r="M2107" i="12"/>
  <c r="M1008" i="12"/>
  <c r="P1008" i="12" s="1"/>
  <c r="M1770" i="12"/>
  <c r="J1432" i="12" l="1"/>
  <c r="J1770" i="12"/>
  <c r="N1770" i="12" s="1"/>
  <c r="J1600" i="12"/>
  <c r="N1600" i="12" s="1"/>
  <c r="J1939" i="12"/>
  <c r="N1939" i="12" s="1"/>
  <c r="J2107" i="12"/>
  <c r="N2107" i="12" s="1"/>
  <c r="J1204" i="12"/>
  <c r="N1204" i="12" s="1"/>
  <c r="Q1430" i="12"/>
  <c r="J1008" i="12"/>
  <c r="N1008" i="12" s="1"/>
  <c r="M1009" i="12"/>
  <c r="P1009" i="12" s="1"/>
  <c r="M2108" i="12"/>
  <c r="M1205" i="12"/>
  <c r="P1205" i="12" s="1"/>
  <c r="M1940" i="12"/>
  <c r="N1432" i="12"/>
  <c r="Q1431" i="12" s="1"/>
  <c r="M1433" i="12"/>
  <c r="P1433" i="12" s="1"/>
  <c r="M1771" i="12"/>
  <c r="M1601" i="12"/>
  <c r="P1601" i="12" s="1"/>
  <c r="J1433" i="12" l="1"/>
  <c r="J1940" i="12"/>
  <c r="N1940" i="12" s="1"/>
  <c r="J1601" i="12"/>
  <c r="N1601" i="12" s="1"/>
  <c r="J1205" i="12"/>
  <c r="N1205" i="12" s="1"/>
  <c r="J1771" i="12"/>
  <c r="N1771" i="12" s="1"/>
  <c r="Q1770" i="12" s="1"/>
  <c r="J2108" i="12"/>
  <c r="N2108" i="12" s="1"/>
  <c r="Q2107" i="12" s="1"/>
  <c r="Q1769" i="12"/>
  <c r="Q1938" i="12"/>
  <c r="Q1599" i="12"/>
  <c r="Q2106" i="12"/>
  <c r="Q1203" i="12"/>
  <c r="J1009" i="12"/>
  <c r="N1009" i="12" s="1"/>
  <c r="M1772" i="12"/>
  <c r="M2109" i="12"/>
  <c r="M1434" i="12"/>
  <c r="P1434" i="12" s="1"/>
  <c r="N1433" i="12"/>
  <c r="M1941" i="12"/>
  <c r="M1206" i="12"/>
  <c r="P1206" i="12" s="1"/>
  <c r="M1602" i="12"/>
  <c r="P1602" i="12" s="1"/>
  <c r="M1010" i="12"/>
  <c r="P1010" i="12" s="1"/>
  <c r="J1434" i="12" l="1"/>
  <c r="J1941" i="12"/>
  <c r="N1941" i="12" s="1"/>
  <c r="J2109" i="12"/>
  <c r="N2109" i="12" s="1"/>
  <c r="Q2108" i="12" s="1"/>
  <c r="J1206" i="12"/>
  <c r="N1206" i="12" s="1"/>
  <c r="J1602" i="12"/>
  <c r="N1602" i="12" s="1"/>
  <c r="J1772" i="12"/>
  <c r="N1772" i="12" s="1"/>
  <c r="Q1771" i="12" s="1"/>
  <c r="Q1600" i="12"/>
  <c r="Q1204" i="12"/>
  <c r="Q1432" i="12"/>
  <c r="Q1939" i="12"/>
  <c r="J1010" i="12"/>
  <c r="N1010" i="12" s="1"/>
  <c r="M1603" i="12"/>
  <c r="P1603" i="12" s="1"/>
  <c r="M1435" i="12"/>
  <c r="P1435" i="12" s="1"/>
  <c r="N1434" i="12"/>
  <c r="Q1433" i="12" s="1"/>
  <c r="M2110" i="12"/>
  <c r="M1207" i="12"/>
  <c r="P1207" i="12" s="1"/>
  <c r="M1942" i="12"/>
  <c r="M1011" i="12"/>
  <c r="P1011" i="12" s="1"/>
  <c r="M1773" i="12"/>
  <c r="J2110" i="12" l="1"/>
  <c r="N2110" i="12" s="1"/>
  <c r="Q2109" i="12" s="1"/>
  <c r="J1773" i="12"/>
  <c r="N1773" i="12" s="1"/>
  <c r="J1435" i="12"/>
  <c r="N1435" i="12" s="1"/>
  <c r="J1942" i="12"/>
  <c r="N1942" i="12" s="1"/>
  <c r="J1603" i="12"/>
  <c r="N1603" i="12" s="1"/>
  <c r="J1207" i="12"/>
  <c r="N1207" i="12" s="1"/>
  <c r="Q1206" i="12" s="1"/>
  <c r="Q1940" i="12"/>
  <c r="Q1205" i="12"/>
  <c r="Q1601" i="12"/>
  <c r="J1011" i="12"/>
  <c r="N1011" i="12" s="1"/>
  <c r="M1012" i="12"/>
  <c r="P1012" i="12" s="1"/>
  <c r="M1943" i="12"/>
  <c r="M1208" i="12"/>
  <c r="P1208" i="12" s="1"/>
  <c r="M2111" i="12"/>
  <c r="M1436" i="12"/>
  <c r="P1436" i="12" s="1"/>
  <c r="M1774" i="12"/>
  <c r="M1604" i="12"/>
  <c r="P1604" i="12" s="1"/>
  <c r="J1604" i="12" l="1"/>
  <c r="J1774" i="12"/>
  <c r="N1774" i="12" s="1"/>
  <c r="J1208" i="12"/>
  <c r="N1208" i="12" s="1"/>
  <c r="J1943" i="12"/>
  <c r="N1943" i="12" s="1"/>
  <c r="J1436" i="12"/>
  <c r="J2111" i="12"/>
  <c r="N2111" i="12" s="1"/>
  <c r="Q2110" i="12" s="1"/>
  <c r="Q1772" i="12"/>
  <c r="Q1941" i="12"/>
  <c r="Q1434" i="12"/>
  <c r="Q1602" i="12"/>
  <c r="J1012" i="12"/>
  <c r="N1012" i="12" s="1"/>
  <c r="M1775" i="12"/>
  <c r="M1437" i="12"/>
  <c r="P1437" i="12" s="1"/>
  <c r="N1436" i="12"/>
  <c r="Q1435" i="12" s="1"/>
  <c r="M2112" i="12"/>
  <c r="M1944" i="12"/>
  <c r="M1209" i="12"/>
  <c r="P1209" i="12" s="1"/>
  <c r="M1605" i="12"/>
  <c r="P1605" i="12" s="1"/>
  <c r="N1604" i="12"/>
  <c r="M1013" i="12"/>
  <c r="P1013" i="12" s="1"/>
  <c r="J1775" i="12" l="1"/>
  <c r="N1775" i="12" s="1"/>
  <c r="Q1774" i="12" s="1"/>
  <c r="J2112" i="12"/>
  <c r="N2112" i="12" s="1"/>
  <c r="J1437" i="12"/>
  <c r="N1437" i="12" s="1"/>
  <c r="Q1436" i="12" s="1"/>
  <c r="J1605" i="12"/>
  <c r="N1605" i="12" s="1"/>
  <c r="J1209" i="12"/>
  <c r="N1209" i="12" s="1"/>
  <c r="Q1208" i="12" s="1"/>
  <c r="J1944" i="12"/>
  <c r="N1944" i="12" s="1"/>
  <c r="Q1603" i="12"/>
  <c r="Q1942" i="12"/>
  <c r="Q1207" i="12"/>
  <c r="Q1773" i="12"/>
  <c r="J1013" i="12"/>
  <c r="N1013" i="12" s="1"/>
  <c r="M1210" i="12"/>
  <c r="P1210" i="12" s="1"/>
  <c r="M1945" i="12"/>
  <c r="M1438" i="12"/>
  <c r="P1438" i="12" s="1"/>
  <c r="M1606" i="12"/>
  <c r="P1606" i="12" s="1"/>
  <c r="M2113" i="12"/>
  <c r="M1014" i="12"/>
  <c r="P1014" i="12" s="1"/>
  <c r="M1776" i="12"/>
  <c r="J1438" i="12" l="1"/>
  <c r="J1945" i="12"/>
  <c r="N1945" i="12" s="1"/>
  <c r="J1776" i="12"/>
  <c r="N1776" i="12" s="1"/>
  <c r="J2113" i="12"/>
  <c r="N2113" i="12" s="1"/>
  <c r="J1210" i="12"/>
  <c r="N1210" i="12" s="1"/>
  <c r="J1606" i="12"/>
  <c r="N1606" i="12" s="1"/>
  <c r="Q1605" i="12" s="1"/>
  <c r="Q2111" i="12"/>
  <c r="Q1943" i="12"/>
  <c r="Q1604" i="12"/>
  <c r="J1014" i="12"/>
  <c r="N1014" i="12" s="1"/>
  <c r="M1015" i="12"/>
  <c r="P1015" i="12" s="1"/>
  <c r="M2114" i="12"/>
  <c r="M1607" i="12"/>
  <c r="P1607" i="12" s="1"/>
  <c r="M1439" i="12"/>
  <c r="P1439" i="12" s="1"/>
  <c r="N1438" i="12"/>
  <c r="Q1437" i="12" s="1"/>
  <c r="M1946" i="12"/>
  <c r="M1777" i="12"/>
  <c r="M1211" i="12"/>
  <c r="P1211" i="12" s="1"/>
  <c r="J1439" i="12" l="1"/>
  <c r="J1211" i="12"/>
  <c r="J1607" i="12"/>
  <c r="N1607" i="12" s="1"/>
  <c r="J1777" i="12"/>
  <c r="N1777" i="12" s="1"/>
  <c r="J1946" i="12"/>
  <c r="N1946" i="12" s="1"/>
  <c r="J2114" i="12"/>
  <c r="N2114" i="12" s="1"/>
  <c r="Q1775" i="12"/>
  <c r="Q2112" i="12"/>
  <c r="Q1209" i="12"/>
  <c r="Q1944" i="12"/>
  <c r="J1015" i="12"/>
  <c r="N1015" i="12" s="1"/>
  <c r="M1778" i="12"/>
  <c r="M1947" i="12"/>
  <c r="N1211" i="12"/>
  <c r="Q1210" i="12" s="1"/>
  <c r="M1212" i="12"/>
  <c r="P1212" i="12" s="1"/>
  <c r="M1440" i="12"/>
  <c r="P1440" i="12" s="1"/>
  <c r="N1439" i="12"/>
  <c r="M1608" i="12"/>
  <c r="P1608" i="12" s="1"/>
  <c r="M2115" i="12"/>
  <c r="M1016" i="12"/>
  <c r="P1016" i="12" s="1"/>
  <c r="J2115" i="12" l="1"/>
  <c r="J1212" i="12"/>
  <c r="J1947" i="12"/>
  <c r="N1947" i="12" s="1"/>
  <c r="J1778" i="12"/>
  <c r="N1778" i="12" s="1"/>
  <c r="J1608" i="12"/>
  <c r="N1608" i="12" s="1"/>
  <c r="Q1607" i="12" s="1"/>
  <c r="J1440" i="12"/>
  <c r="N1440" i="12" s="1"/>
  <c r="Q1776" i="12"/>
  <c r="Q1606" i="12"/>
  <c r="Q1945" i="12"/>
  <c r="Q1438" i="12"/>
  <c r="Q2113" i="12"/>
  <c r="J1016" i="12"/>
  <c r="N1016" i="12" s="1"/>
  <c r="M1948" i="12"/>
  <c r="M2116" i="12"/>
  <c r="N2115" i="12"/>
  <c r="Q2114" i="12" s="1"/>
  <c r="M1609" i="12"/>
  <c r="P1609" i="12" s="1"/>
  <c r="M1441" i="12"/>
  <c r="P1441" i="12" s="1"/>
  <c r="N1212" i="12"/>
  <c r="M1213" i="12"/>
  <c r="P1213" i="12" s="1"/>
  <c r="M1779" i="12"/>
  <c r="M1017" i="12"/>
  <c r="P1017" i="12" s="1"/>
  <c r="J1609" i="12" l="1"/>
  <c r="J1779" i="12"/>
  <c r="N1779" i="12" s="1"/>
  <c r="Q1778" i="12" s="1"/>
  <c r="J2116" i="12"/>
  <c r="N2116" i="12" s="1"/>
  <c r="Q2115" i="12" s="1"/>
  <c r="J1948" i="12"/>
  <c r="N1948" i="12" s="1"/>
  <c r="J1213" i="12"/>
  <c r="N1213" i="12" s="1"/>
  <c r="J1441" i="12"/>
  <c r="Q1946" i="12"/>
  <c r="Q1439" i="12"/>
  <c r="Q1211" i="12"/>
  <c r="Q1777" i="12"/>
  <c r="J1017" i="12"/>
  <c r="N1017" i="12" s="1"/>
  <c r="M1780" i="12"/>
  <c r="P1780" i="12" s="1"/>
  <c r="M1214" i="12"/>
  <c r="P1214" i="12" s="1"/>
  <c r="M1442" i="12"/>
  <c r="P1442" i="12" s="1"/>
  <c r="N1441" i="12"/>
  <c r="Q1440" i="12" s="1"/>
  <c r="M1610" i="12"/>
  <c r="P1610" i="12" s="1"/>
  <c r="N1609" i="12"/>
  <c r="Q1608" i="12" s="1"/>
  <c r="M2117" i="12"/>
  <c r="M1949" i="12"/>
  <c r="P1949" i="12" s="1"/>
  <c r="M1018" i="12"/>
  <c r="P1018" i="12" s="1"/>
  <c r="J1214" i="12" l="1"/>
  <c r="J1442" i="12"/>
  <c r="J1780" i="12"/>
  <c r="N1780" i="12" s="1"/>
  <c r="J1949" i="12"/>
  <c r="N1949" i="12" s="1"/>
  <c r="J2117" i="12"/>
  <c r="N2117" i="12" s="1"/>
  <c r="J1610" i="12"/>
  <c r="N1610" i="12" s="1"/>
  <c r="Q1212" i="12"/>
  <c r="Q1947" i="12"/>
  <c r="J1018" i="12"/>
  <c r="N1018" i="12" s="1"/>
  <c r="M1950" i="12"/>
  <c r="P1950" i="12" s="1"/>
  <c r="M2118" i="12"/>
  <c r="M1611" i="12"/>
  <c r="P1611" i="12" s="1"/>
  <c r="N1442" i="12"/>
  <c r="Q1441" i="12" s="1"/>
  <c r="M1443" i="12"/>
  <c r="P1443" i="12" s="1"/>
  <c r="M1781" i="12"/>
  <c r="P1781" i="12" s="1"/>
  <c r="N1214" i="12"/>
  <c r="Q1213" i="12" s="1"/>
  <c r="M1215" i="12"/>
  <c r="P1215" i="12" s="1"/>
  <c r="M1019" i="12"/>
  <c r="P1019" i="12" s="1"/>
  <c r="J1215" i="12" l="1"/>
  <c r="J1443" i="12"/>
  <c r="N1443" i="12" s="1"/>
  <c r="Q1442" i="12" s="1"/>
  <c r="J2118" i="12"/>
  <c r="N2118" i="12" s="1"/>
  <c r="J1611" i="12"/>
  <c r="N1611" i="12" s="1"/>
  <c r="J1950" i="12"/>
  <c r="J1781" i="12"/>
  <c r="Q1779" i="12"/>
  <c r="Q1609" i="12"/>
  <c r="Q2116" i="12"/>
  <c r="Q1948" i="12"/>
  <c r="J1019" i="12"/>
  <c r="N1019" i="12" s="1"/>
  <c r="M1444" i="12"/>
  <c r="P1444" i="12" s="1"/>
  <c r="M1216" i="12"/>
  <c r="P1216" i="12" s="1"/>
  <c r="N1215" i="12"/>
  <c r="Q1214" i="12" s="1"/>
  <c r="M1782" i="12"/>
  <c r="P1782" i="12" s="1"/>
  <c r="N1781" i="12"/>
  <c r="Q1780" i="12" s="1"/>
  <c r="M1612" i="12"/>
  <c r="P1612" i="12" s="1"/>
  <c r="M2119" i="12"/>
  <c r="M1020" i="12"/>
  <c r="P1020" i="12" s="1"/>
  <c r="M1951" i="12"/>
  <c r="P1951" i="12" s="1"/>
  <c r="N1950" i="12"/>
  <c r="Q1949" i="12" s="1"/>
  <c r="J1951" i="12" l="1"/>
  <c r="J1216" i="12"/>
  <c r="J1444" i="12"/>
  <c r="N1444" i="12" s="1"/>
  <c r="Q1443" i="12" s="1"/>
  <c r="J2119" i="12"/>
  <c r="N2119" i="12" s="1"/>
  <c r="J1782" i="12"/>
  <c r="N1782" i="12" s="1"/>
  <c r="Q1781" i="12" s="1"/>
  <c r="J1612" i="12"/>
  <c r="N1612" i="12" s="1"/>
  <c r="Q1610" i="12"/>
  <c r="Q2117" i="12"/>
  <c r="J1020" i="12"/>
  <c r="N1020" i="12" s="1"/>
  <c r="M1021" i="12"/>
  <c r="P1021" i="12" s="1"/>
  <c r="M2120" i="12"/>
  <c r="M1613" i="12"/>
  <c r="P1613" i="12" s="1"/>
  <c r="M1783" i="12"/>
  <c r="P1783" i="12" s="1"/>
  <c r="M1217" i="12"/>
  <c r="P1217" i="12" s="1"/>
  <c r="N1216" i="12"/>
  <c r="M1445" i="12"/>
  <c r="P1445" i="12" s="1"/>
  <c r="M1952" i="12"/>
  <c r="P1952" i="12" s="1"/>
  <c r="N1951" i="12"/>
  <c r="J1783" i="12" l="1"/>
  <c r="J1445" i="12"/>
  <c r="J1613" i="12"/>
  <c r="N1613" i="12" s="1"/>
  <c r="J1952" i="12"/>
  <c r="N1952" i="12" s="1"/>
  <c r="J2120" i="12"/>
  <c r="N2120" i="12" s="1"/>
  <c r="J1217" i="12"/>
  <c r="N1217" i="12" s="1"/>
  <c r="Q1216" i="12" s="1"/>
  <c r="Q1611" i="12"/>
  <c r="Q1215" i="12"/>
  <c r="Q1950" i="12"/>
  <c r="Q2118" i="12"/>
  <c r="J1021" i="12"/>
  <c r="N1021" i="12" s="1"/>
  <c r="N1445" i="12"/>
  <c r="Q1444" i="12" s="1"/>
  <c r="M1446" i="12"/>
  <c r="P1446" i="12" s="1"/>
  <c r="M1218" i="12"/>
  <c r="P1218" i="12" s="1"/>
  <c r="N1783" i="12"/>
  <c r="M1784" i="12"/>
  <c r="P1784" i="12" s="1"/>
  <c r="M1614" i="12"/>
  <c r="P1614" i="12" s="1"/>
  <c r="M2121" i="12"/>
  <c r="M1953" i="12"/>
  <c r="P1953" i="12" s="1"/>
  <c r="M1022" i="12"/>
  <c r="P1022" i="12" s="1"/>
  <c r="J1784" i="12" l="1"/>
  <c r="J1953" i="12"/>
  <c r="J1218" i="12"/>
  <c r="N1218" i="12" s="1"/>
  <c r="J2121" i="12"/>
  <c r="N2121" i="12" s="1"/>
  <c r="J1446" i="12"/>
  <c r="J1614" i="12"/>
  <c r="Q1951" i="12"/>
  <c r="Q2119" i="12"/>
  <c r="Q1782" i="12"/>
  <c r="Q1612" i="12"/>
  <c r="J1022" i="12"/>
  <c r="N1022" i="12" s="1"/>
  <c r="M2122" i="12"/>
  <c r="M1954" i="12"/>
  <c r="P1954" i="12" s="1"/>
  <c r="N1953" i="12"/>
  <c r="M1615" i="12"/>
  <c r="P1615" i="12" s="1"/>
  <c r="N1614" i="12"/>
  <c r="Q1613" i="12" s="1"/>
  <c r="N1784" i="12"/>
  <c r="Q1783" i="12" s="1"/>
  <c r="M1785" i="12"/>
  <c r="P1785" i="12" s="1"/>
  <c r="M1219" i="12"/>
  <c r="P1219" i="12" s="1"/>
  <c r="M1447" i="12"/>
  <c r="P1447" i="12" s="1"/>
  <c r="N1446" i="12"/>
  <c r="M1023" i="12"/>
  <c r="P1023" i="12" s="1"/>
  <c r="J1615" i="12" l="1"/>
  <c r="J1954" i="12"/>
  <c r="J2122" i="12"/>
  <c r="N2122" i="12" s="1"/>
  <c r="Q2121" i="12" s="1"/>
  <c r="J1785" i="12"/>
  <c r="N1785" i="12" s="1"/>
  <c r="Q1784" i="12" s="1"/>
  <c r="J1447" i="12"/>
  <c r="N1447" i="12" s="1"/>
  <c r="J1219" i="12"/>
  <c r="Q1445" i="12"/>
  <c r="Q2120" i="12"/>
  <c r="Q1217" i="12"/>
  <c r="Q1952" i="12"/>
  <c r="J1023" i="12"/>
  <c r="N1023" i="12" s="1"/>
  <c r="M1616" i="12"/>
  <c r="P1616" i="12" s="1"/>
  <c r="N1615" i="12"/>
  <c r="M1448" i="12"/>
  <c r="P1448" i="12" s="1"/>
  <c r="N1219" i="12"/>
  <c r="Q1218" i="12" s="1"/>
  <c r="M1220" i="12"/>
  <c r="P1220" i="12" s="1"/>
  <c r="M1786" i="12"/>
  <c r="P1786" i="12" s="1"/>
  <c r="M1955" i="12"/>
  <c r="P1955" i="12" s="1"/>
  <c r="N1954" i="12"/>
  <c r="M2123" i="12"/>
  <c r="M1024" i="12"/>
  <c r="P1024" i="12" s="1"/>
  <c r="J1220" i="12" l="1"/>
  <c r="J2123" i="12"/>
  <c r="N2123" i="12" s="1"/>
  <c r="Q2122" i="12" s="1"/>
  <c r="J1616" i="12"/>
  <c r="N1616" i="12" s="1"/>
  <c r="Q1615" i="12" s="1"/>
  <c r="J1448" i="12"/>
  <c r="N1448" i="12" s="1"/>
  <c r="J1955" i="12"/>
  <c r="N1955" i="12" s="1"/>
  <c r="J1786" i="12"/>
  <c r="N1786" i="12" s="1"/>
  <c r="Q1953" i="12"/>
  <c r="Q1614" i="12"/>
  <c r="Q1446" i="12"/>
  <c r="J1024" i="12"/>
  <c r="N1024" i="12" s="1"/>
  <c r="M1449" i="12"/>
  <c r="P1449" i="12" s="1"/>
  <c r="M1787" i="12"/>
  <c r="P1787" i="12" s="1"/>
  <c r="M1221" i="12"/>
  <c r="P1221" i="12" s="1"/>
  <c r="N1220" i="12"/>
  <c r="Q1219" i="12" s="1"/>
  <c r="M2124" i="12"/>
  <c r="M1956" i="12"/>
  <c r="P1956" i="12" s="1"/>
  <c r="M1025" i="12"/>
  <c r="P1025" i="12" s="1"/>
  <c r="M1617" i="12"/>
  <c r="P1617" i="12" s="1"/>
  <c r="J1787" i="12" l="1"/>
  <c r="J2124" i="12"/>
  <c r="N2124" i="12" s="1"/>
  <c r="J1221" i="12"/>
  <c r="N1221" i="12" s="1"/>
  <c r="Q1220" i="12" s="1"/>
  <c r="J1449" i="12"/>
  <c r="N1449" i="12" s="1"/>
  <c r="J1617" i="12"/>
  <c r="N1617" i="12" s="1"/>
  <c r="Q1616" i="12" s="1"/>
  <c r="J1956" i="12"/>
  <c r="N1956" i="12" s="1"/>
  <c r="Q1785" i="12"/>
  <c r="Q1954" i="12"/>
  <c r="Q1447" i="12"/>
  <c r="J1025" i="12"/>
  <c r="N1025" i="12" s="1"/>
  <c r="M1026" i="12"/>
  <c r="P1026" i="12" s="1"/>
  <c r="M2125" i="12"/>
  <c r="M1788" i="12"/>
  <c r="P1788" i="12" s="1"/>
  <c r="N1787" i="12"/>
  <c r="M1222" i="12"/>
  <c r="P1222" i="12" s="1"/>
  <c r="M1450" i="12"/>
  <c r="P1450" i="12" s="1"/>
  <c r="M1957" i="12"/>
  <c r="P1957" i="12" s="1"/>
  <c r="M1618" i="12"/>
  <c r="P1618" i="12" s="1"/>
  <c r="J1222" i="12" l="1"/>
  <c r="J1618" i="12"/>
  <c r="J1957" i="12"/>
  <c r="N1957" i="12" s="1"/>
  <c r="J1788" i="12"/>
  <c r="N1788" i="12" s="1"/>
  <c r="J2125" i="12"/>
  <c r="N2125" i="12" s="1"/>
  <c r="J1450" i="12"/>
  <c r="N1450" i="12" s="1"/>
  <c r="Q1449" i="12" s="1"/>
  <c r="Q2123" i="12"/>
  <c r="Q1955" i="12"/>
  <c r="Q1448" i="12"/>
  <c r="Q1786" i="12"/>
  <c r="J1026" i="12"/>
  <c r="N1026" i="12" s="1"/>
  <c r="M1451" i="12"/>
  <c r="P1451" i="12" s="1"/>
  <c r="N1222" i="12"/>
  <c r="M1223" i="12"/>
  <c r="P1223" i="12" s="1"/>
  <c r="M1789" i="12"/>
  <c r="P1789" i="12" s="1"/>
  <c r="M1027" i="12"/>
  <c r="P1027" i="12" s="1"/>
  <c r="M1958" i="12"/>
  <c r="P1958" i="12" s="1"/>
  <c r="M2126" i="12"/>
  <c r="N1618" i="12"/>
  <c r="Q1617" i="12" s="1"/>
  <c r="M1619" i="12"/>
  <c r="P1619" i="12" s="1"/>
  <c r="J1619" i="12" l="1"/>
  <c r="J1789" i="12"/>
  <c r="J1223" i="12"/>
  <c r="N1223" i="12" s="1"/>
  <c r="Q1222" i="12" s="1"/>
  <c r="J2126" i="12"/>
  <c r="N2126" i="12" s="1"/>
  <c r="Q2125" i="12" s="1"/>
  <c r="J1451" i="12"/>
  <c r="N1451" i="12" s="1"/>
  <c r="J1958" i="12"/>
  <c r="N1958" i="12" s="1"/>
  <c r="Q1956" i="12"/>
  <c r="Q1221" i="12"/>
  <c r="Q1787" i="12"/>
  <c r="Q2124" i="12"/>
  <c r="J1027" i="12"/>
  <c r="N1027" i="12" s="1"/>
  <c r="M1959" i="12"/>
  <c r="P1959" i="12" s="1"/>
  <c r="M1028" i="12"/>
  <c r="P1028" i="12" s="1"/>
  <c r="N1789" i="12"/>
  <c r="Q1788" i="12" s="1"/>
  <c r="M1790" i="12"/>
  <c r="P1790" i="12" s="1"/>
  <c r="M2127" i="12"/>
  <c r="M1620" i="12"/>
  <c r="P1620" i="12" s="1"/>
  <c r="N1619" i="12"/>
  <c r="Q1618" i="12" s="1"/>
  <c r="M1452" i="12"/>
  <c r="P1452" i="12" s="1"/>
  <c r="M1224" i="12"/>
  <c r="P1224" i="12" s="1"/>
  <c r="J1790" i="12" l="1"/>
  <c r="J1452" i="12"/>
  <c r="N1452" i="12" s="1"/>
  <c r="J1620" i="12"/>
  <c r="N1620" i="12" s="1"/>
  <c r="J1224" i="12"/>
  <c r="N1224" i="12" s="1"/>
  <c r="Q1223" i="12" s="1"/>
  <c r="J1959" i="12"/>
  <c r="N1959" i="12" s="1"/>
  <c r="J2127" i="12"/>
  <c r="N2127" i="12" s="1"/>
  <c r="Q2126" i="12" s="1"/>
  <c r="Q1450" i="12"/>
  <c r="Q1957" i="12"/>
  <c r="J1028" i="12"/>
  <c r="N1028" i="12" s="1"/>
  <c r="M1453" i="12"/>
  <c r="P1453" i="12" s="1"/>
  <c r="M1621" i="12"/>
  <c r="P1621" i="12" s="1"/>
  <c r="M2128" i="12"/>
  <c r="M1225" i="12"/>
  <c r="P1225" i="12" s="1"/>
  <c r="M1791" i="12"/>
  <c r="P1791" i="12" s="1"/>
  <c r="N1790" i="12"/>
  <c r="Q1789" i="12" s="1"/>
  <c r="M1029" i="12"/>
  <c r="P1029" i="12" s="1"/>
  <c r="M1960" i="12"/>
  <c r="P1960" i="12" s="1"/>
  <c r="J1225" i="12" l="1"/>
  <c r="J2128" i="12"/>
  <c r="N2128" i="12" s="1"/>
  <c r="Q2127" i="12" s="1"/>
  <c r="J1621" i="12"/>
  <c r="N1621" i="12" s="1"/>
  <c r="J1453" i="12"/>
  <c r="N1453" i="12" s="1"/>
  <c r="Q1452" i="12" s="1"/>
  <c r="J1960" i="12"/>
  <c r="N1960" i="12" s="1"/>
  <c r="J1791" i="12"/>
  <c r="N1791" i="12" s="1"/>
  <c r="Q1958" i="12"/>
  <c r="Q1619" i="12"/>
  <c r="Q1451" i="12"/>
  <c r="J1029" i="12"/>
  <c r="N1029" i="12" s="1"/>
  <c r="M1030" i="12"/>
  <c r="P1030" i="12" s="1"/>
  <c r="M1792" i="12"/>
  <c r="P1792" i="12" s="1"/>
  <c r="N1225" i="12"/>
  <c r="M1226" i="12"/>
  <c r="P1226" i="12" s="1"/>
  <c r="M2129" i="12"/>
  <c r="M1622" i="12"/>
  <c r="P1622" i="12" s="1"/>
  <c r="M1454" i="12"/>
  <c r="P1454" i="12" s="1"/>
  <c r="M1961" i="12"/>
  <c r="P1961" i="12" s="1"/>
  <c r="J1961" i="12" l="1"/>
  <c r="J1226" i="12"/>
  <c r="J1454" i="12"/>
  <c r="N1454" i="12" s="1"/>
  <c r="J1792" i="12"/>
  <c r="N1792" i="12" s="1"/>
  <c r="J1622" i="12"/>
  <c r="N1622" i="12" s="1"/>
  <c r="J2129" i="12"/>
  <c r="N2129" i="12" s="1"/>
  <c r="Q1790" i="12"/>
  <c r="Q1620" i="12"/>
  <c r="Q1224" i="12"/>
  <c r="Q1959" i="12"/>
  <c r="J1030" i="12"/>
  <c r="N1030" i="12" s="1"/>
  <c r="M1793" i="12"/>
  <c r="P1793" i="12" s="1"/>
  <c r="M1455" i="12"/>
  <c r="P1455" i="12" s="1"/>
  <c r="M1227" i="12"/>
  <c r="P1227" i="12" s="1"/>
  <c r="N1226" i="12"/>
  <c r="Q1225" i="12" s="1"/>
  <c r="M1962" i="12"/>
  <c r="P1962" i="12" s="1"/>
  <c r="N1961" i="12"/>
  <c r="Q1960" i="12" s="1"/>
  <c r="M1623" i="12"/>
  <c r="P1623" i="12" s="1"/>
  <c r="M2130" i="12"/>
  <c r="M1031" i="12"/>
  <c r="P1031" i="12" s="1"/>
  <c r="J1227" i="12" l="1"/>
  <c r="J1623" i="12"/>
  <c r="J1455" i="12"/>
  <c r="N1455" i="12" s="1"/>
  <c r="J2130" i="12"/>
  <c r="N2130" i="12" s="1"/>
  <c r="Q2129" i="12" s="1"/>
  <c r="J1793" i="12"/>
  <c r="N1793" i="12" s="1"/>
  <c r="Q1792" i="12" s="1"/>
  <c r="J1962" i="12"/>
  <c r="N1962" i="12" s="1"/>
  <c r="Q1453" i="12"/>
  <c r="Q2128" i="12"/>
  <c r="Q1621" i="12"/>
  <c r="Q1791" i="12"/>
  <c r="J1031" i="12"/>
  <c r="N1031" i="12" s="1"/>
  <c r="M1228" i="12"/>
  <c r="P1228" i="12" s="1"/>
  <c r="N1227" i="12"/>
  <c r="M1624" i="12"/>
  <c r="P1624" i="12" s="1"/>
  <c r="N1623" i="12"/>
  <c r="Q1622" i="12" s="1"/>
  <c r="M1963" i="12"/>
  <c r="P1963" i="12" s="1"/>
  <c r="M1456" i="12"/>
  <c r="P1456" i="12" s="1"/>
  <c r="M1032" i="12"/>
  <c r="P1032" i="12" s="1"/>
  <c r="M1794" i="12"/>
  <c r="P1794" i="12" s="1"/>
  <c r="M2131" i="12"/>
  <c r="J1963" i="12" l="1"/>
  <c r="N1963" i="12" s="1"/>
  <c r="Q1962" i="12" s="1"/>
  <c r="J1624" i="12"/>
  <c r="N1624" i="12" s="1"/>
  <c r="Q1623" i="12" s="1"/>
  <c r="J2131" i="12"/>
  <c r="N2131" i="12" s="1"/>
  <c r="Q2130" i="12" s="1"/>
  <c r="J1794" i="12"/>
  <c r="N1794" i="12" s="1"/>
  <c r="J1228" i="12"/>
  <c r="N1228" i="12" s="1"/>
  <c r="Q1227" i="12" s="1"/>
  <c r="J1456" i="12"/>
  <c r="N1456" i="12" s="1"/>
  <c r="Q1455" i="12" s="1"/>
  <c r="Q1961" i="12"/>
  <c r="Q1226" i="12"/>
  <c r="Q1454" i="12"/>
  <c r="J1032" i="12"/>
  <c r="N1032" i="12" s="1"/>
  <c r="M1795" i="12"/>
  <c r="P1795" i="12" s="1"/>
  <c r="M1033" i="12"/>
  <c r="P1033" i="12" s="1"/>
  <c r="M1457" i="12"/>
  <c r="P1457" i="12" s="1"/>
  <c r="M1964" i="12"/>
  <c r="P1964" i="12" s="1"/>
  <c r="M1625" i="12"/>
  <c r="P1625" i="12" s="1"/>
  <c r="M2132" i="12"/>
  <c r="M1229" i="12"/>
  <c r="P1229" i="12" s="1"/>
  <c r="J1229" i="12" l="1"/>
  <c r="J1457" i="12"/>
  <c r="J1625" i="12"/>
  <c r="N1625" i="12" s="1"/>
  <c r="Q1624" i="12" s="1"/>
  <c r="J1964" i="12"/>
  <c r="N1964" i="12" s="1"/>
  <c r="J2132" i="12"/>
  <c r="N2132" i="12" s="1"/>
  <c r="J1795" i="12"/>
  <c r="N1795" i="12" s="1"/>
  <c r="Q1793" i="12"/>
  <c r="J1033" i="12"/>
  <c r="N1033" i="12" s="1"/>
  <c r="M1626" i="12"/>
  <c r="P1626" i="12" s="1"/>
  <c r="M1965" i="12"/>
  <c r="P1965" i="12" s="1"/>
  <c r="M1034" i="12"/>
  <c r="P1034" i="12" s="1"/>
  <c r="M2133" i="12"/>
  <c r="N1457" i="12"/>
  <c r="Q1456" i="12" s="1"/>
  <c r="M1458" i="12"/>
  <c r="P1458" i="12" s="1"/>
  <c r="N1229" i="12"/>
  <c r="M1230" i="12"/>
  <c r="P1230" i="12" s="1"/>
  <c r="M1796" i="12"/>
  <c r="P1796" i="12" s="1"/>
  <c r="J2133" i="12" l="1"/>
  <c r="N2133" i="12" s="1"/>
  <c r="J1626" i="12"/>
  <c r="N1626" i="12" s="1"/>
  <c r="Q1625" i="12" s="1"/>
  <c r="J1796" i="12"/>
  <c r="N1796" i="12" s="1"/>
  <c r="J1458" i="12"/>
  <c r="N1458" i="12" s="1"/>
  <c r="Q1457" i="12" s="1"/>
  <c r="J1230" i="12"/>
  <c r="N1230" i="12" s="1"/>
  <c r="J1965" i="12"/>
  <c r="N1965" i="12" s="1"/>
  <c r="Q1963" i="12"/>
  <c r="Q1228" i="12"/>
  <c r="Q1794" i="12"/>
  <c r="Q2131" i="12"/>
  <c r="J1034" i="12"/>
  <c r="N1034" i="12" s="1"/>
  <c r="M1231" i="12"/>
  <c r="P1231" i="12" s="1"/>
  <c r="M1035" i="12"/>
  <c r="P1035" i="12" s="1"/>
  <c r="M1459" i="12"/>
  <c r="P1459" i="12" s="1"/>
  <c r="M2134" i="12"/>
  <c r="M1966" i="12"/>
  <c r="P1966" i="12" s="1"/>
  <c r="M1797" i="12"/>
  <c r="P1797" i="12" s="1"/>
  <c r="M1627" i="12"/>
  <c r="P1627" i="12" s="1"/>
  <c r="J1797" i="12" l="1"/>
  <c r="J1627" i="12"/>
  <c r="J1231" i="12"/>
  <c r="J2134" i="12"/>
  <c r="N2134" i="12" s="1"/>
  <c r="J1459" i="12"/>
  <c r="N1459" i="12" s="1"/>
  <c r="J1966" i="12"/>
  <c r="N1966" i="12" s="1"/>
  <c r="Q1795" i="12"/>
  <c r="Q1964" i="12"/>
  <c r="Q2132" i="12"/>
  <c r="Q1229" i="12"/>
  <c r="J1035" i="12"/>
  <c r="N1035" i="12" s="1"/>
  <c r="M1967" i="12"/>
  <c r="P1967" i="12" s="1"/>
  <c r="M1036" i="12"/>
  <c r="P1036" i="12" s="1"/>
  <c r="M1798" i="12"/>
  <c r="P1798" i="12" s="1"/>
  <c r="N1797" i="12"/>
  <c r="M2135" i="12"/>
  <c r="M1460" i="12"/>
  <c r="P1460" i="12" s="1"/>
  <c r="N1627" i="12"/>
  <c r="M1628" i="12"/>
  <c r="P1628" i="12" s="1"/>
  <c r="M1232" i="12"/>
  <c r="P1232" i="12" s="1"/>
  <c r="N1231" i="12"/>
  <c r="Q1230" i="12" s="1"/>
  <c r="J1628" i="12" l="1"/>
  <c r="J1798" i="12"/>
  <c r="J1460" i="12"/>
  <c r="N1460" i="12" s="1"/>
  <c r="J1232" i="12"/>
  <c r="N1232" i="12" s="1"/>
  <c r="Q1231" i="12" s="1"/>
  <c r="J1967" i="12"/>
  <c r="J2135" i="12"/>
  <c r="N2135" i="12" s="1"/>
  <c r="Q2133" i="12"/>
  <c r="Q1626" i="12"/>
  <c r="Q1458" i="12"/>
  <c r="Q1965" i="12"/>
  <c r="Q1796" i="12"/>
  <c r="J1036" i="12"/>
  <c r="N1036" i="12" s="1"/>
  <c r="M2136" i="12"/>
  <c r="M1799" i="12"/>
  <c r="P1799" i="12" s="1"/>
  <c r="N1798" i="12"/>
  <c r="Q1797" i="12" s="1"/>
  <c r="N1628" i="12"/>
  <c r="Q1627" i="12" s="1"/>
  <c r="M1629" i="12"/>
  <c r="P1629" i="12" s="1"/>
  <c r="M1461" i="12"/>
  <c r="P1461" i="12" s="1"/>
  <c r="M1037" i="12"/>
  <c r="P1037" i="12" s="1"/>
  <c r="M1233" i="12"/>
  <c r="P1233" i="12" s="1"/>
  <c r="N1967" i="12"/>
  <c r="Q1966" i="12" s="1"/>
  <c r="M1968" i="12"/>
  <c r="P1968" i="12" s="1"/>
  <c r="J1233" i="12" l="1"/>
  <c r="J2136" i="12"/>
  <c r="N2136" i="12" s="1"/>
  <c r="J1461" i="12"/>
  <c r="N1461" i="12" s="1"/>
  <c r="J1968" i="12"/>
  <c r="N1968" i="12" s="1"/>
  <c r="J1799" i="12"/>
  <c r="N1799" i="12" s="1"/>
  <c r="Q1798" i="12" s="1"/>
  <c r="J1629" i="12"/>
  <c r="N1629" i="12" s="1"/>
  <c r="Q1628" i="12" s="1"/>
  <c r="Q1459" i="12"/>
  <c r="Q2134" i="12"/>
  <c r="J1037" i="12"/>
  <c r="N1037" i="12" s="1"/>
  <c r="M1462" i="12"/>
  <c r="P1462" i="12" s="1"/>
  <c r="M1800" i="12"/>
  <c r="P1800" i="12" s="1"/>
  <c r="N1233" i="12"/>
  <c r="M1234" i="12"/>
  <c r="P1234" i="12" s="1"/>
  <c r="M1038" i="12"/>
  <c r="P1038" i="12" s="1"/>
  <c r="M1630" i="12"/>
  <c r="P1630" i="12" s="1"/>
  <c r="M1969" i="12"/>
  <c r="P1969" i="12" s="1"/>
  <c r="M2137" i="12"/>
  <c r="J2137" i="12" l="1"/>
  <c r="N2137" i="12" s="1"/>
  <c r="Q2136" i="12" s="1"/>
  <c r="J1234" i="12"/>
  <c r="J1462" i="12"/>
  <c r="N1462" i="12" s="1"/>
  <c r="Q1461" i="12" s="1"/>
  <c r="J1969" i="12"/>
  <c r="N1969" i="12" s="1"/>
  <c r="Q1968" i="12" s="1"/>
  <c r="J1800" i="12"/>
  <c r="N1800" i="12" s="1"/>
  <c r="J1630" i="12"/>
  <c r="N1630" i="12" s="1"/>
  <c r="Q1629" i="12" s="1"/>
  <c r="Q1232" i="12"/>
  <c r="Q1967" i="12"/>
  <c r="Q2135" i="12"/>
  <c r="Q1460" i="12"/>
  <c r="J1038" i="12"/>
  <c r="N1038" i="12" s="1"/>
  <c r="M1631" i="12"/>
  <c r="P1631" i="12" s="1"/>
  <c r="M1039" i="12"/>
  <c r="P1039" i="12" s="1"/>
  <c r="N1234" i="12"/>
  <c r="M1235" i="12"/>
  <c r="P1235" i="12" s="1"/>
  <c r="M1801" i="12"/>
  <c r="P1801" i="12" s="1"/>
  <c r="M1970" i="12"/>
  <c r="P1970" i="12" s="1"/>
  <c r="M1463" i="12"/>
  <c r="P1463" i="12" s="1"/>
  <c r="M2138" i="12"/>
  <c r="J1801" i="12" l="1"/>
  <c r="J1235" i="12"/>
  <c r="N1235" i="12" s="1"/>
  <c r="Q1234" i="12" s="1"/>
  <c r="J2138" i="12"/>
  <c r="N2138" i="12" s="1"/>
  <c r="Q2137" i="12" s="1"/>
  <c r="J1463" i="12"/>
  <c r="N1463" i="12" s="1"/>
  <c r="Q1462" i="12" s="1"/>
  <c r="J1631" i="12"/>
  <c r="J1970" i="12"/>
  <c r="N1970" i="12" s="1"/>
  <c r="Q1799" i="12"/>
  <c r="Q1233" i="12"/>
  <c r="J1039" i="12"/>
  <c r="N1039" i="12" s="1"/>
  <c r="M1971" i="12"/>
  <c r="P1971" i="12" s="1"/>
  <c r="M1802" i="12"/>
  <c r="P1802" i="12" s="1"/>
  <c r="N1801" i="12"/>
  <c r="M1632" i="12"/>
  <c r="P1632" i="12" s="1"/>
  <c r="N1631" i="12"/>
  <c r="M1464" i="12"/>
  <c r="P1464" i="12" s="1"/>
  <c r="M1236" i="12"/>
  <c r="P1236" i="12" s="1"/>
  <c r="M1040" i="12"/>
  <c r="P1040" i="12" s="1"/>
  <c r="M2139" i="12"/>
  <c r="J1802" i="12" l="1"/>
  <c r="J1632" i="12"/>
  <c r="J1464" i="12"/>
  <c r="N1464" i="12" s="1"/>
  <c r="Q1463" i="12" s="1"/>
  <c r="J2139" i="12"/>
  <c r="N2139" i="12" s="1"/>
  <c r="J1236" i="12"/>
  <c r="J1971" i="12"/>
  <c r="N1971" i="12" s="1"/>
  <c r="Q1630" i="12"/>
  <c r="Q1969" i="12"/>
  <c r="Q1800" i="12"/>
  <c r="J1040" i="12"/>
  <c r="N1040" i="12" s="1"/>
  <c r="M1041" i="12"/>
  <c r="P1041" i="12" s="1"/>
  <c r="M1465" i="12"/>
  <c r="P1465" i="12" s="1"/>
  <c r="M1633" i="12"/>
  <c r="P1633" i="12" s="1"/>
  <c r="N1632" i="12"/>
  <c r="M1237" i="12"/>
  <c r="P1237" i="12" s="1"/>
  <c r="N1236" i="12"/>
  <c r="Q1235" i="12" s="1"/>
  <c r="M1803" i="12"/>
  <c r="P1803" i="12" s="1"/>
  <c r="N1802" i="12"/>
  <c r="Q1801" i="12" s="1"/>
  <c r="M2140" i="12"/>
  <c r="M1972" i="12"/>
  <c r="P1972" i="12" s="1"/>
  <c r="J1633" i="12" l="1"/>
  <c r="J1237" i="12"/>
  <c r="J2140" i="12"/>
  <c r="N2140" i="12" s="1"/>
  <c r="J1972" i="12"/>
  <c r="N1972" i="12" s="1"/>
  <c r="Q1972" i="12" s="1"/>
  <c r="J1465" i="12"/>
  <c r="N1465" i="12" s="1"/>
  <c r="Q1465" i="12" s="1"/>
  <c r="J1803" i="12"/>
  <c r="N1803" i="12" s="1"/>
  <c r="Q1803" i="12" s="1"/>
  <c r="Q1970" i="12"/>
  <c r="Q2138" i="12"/>
  <c r="Q1631" i="12"/>
  <c r="J1041" i="12"/>
  <c r="N1041" i="12" s="1"/>
  <c r="N1237" i="12"/>
  <c r="M1238" i="12"/>
  <c r="P1238" i="12" s="1"/>
  <c r="N1633" i="12"/>
  <c r="Q1632" i="12" s="1"/>
  <c r="M1634" i="12"/>
  <c r="P1634" i="12" s="1"/>
  <c r="M1042" i="12"/>
  <c r="P1042" i="12" s="1"/>
  <c r="M2141" i="12"/>
  <c r="J1238" i="12" l="1"/>
  <c r="J1634" i="12"/>
  <c r="N1634" i="12" s="1"/>
  <c r="Q1634" i="12" s="1"/>
  <c r="J2141" i="12"/>
  <c r="N2141" i="12" s="1"/>
  <c r="Q2140" i="12" s="1"/>
  <c r="Q1802" i="12"/>
  <c r="Q2139" i="12"/>
  <c r="Q1236" i="12"/>
  <c r="Q1464" i="12"/>
  <c r="Q1971" i="12"/>
  <c r="J1042" i="12"/>
  <c r="N1042" i="12" s="1"/>
  <c r="M1043" i="12"/>
  <c r="P1043" i="12" s="1"/>
  <c r="M2142" i="12"/>
  <c r="P2142" i="12" s="1"/>
  <c r="N1238" i="12"/>
  <c r="M1239" i="12"/>
  <c r="P1239" i="12" s="1"/>
  <c r="J1239" i="12" l="1"/>
  <c r="Q1633" i="12"/>
  <c r="J2142" i="12"/>
  <c r="N2142" i="12" s="1"/>
  <c r="Q2141" i="12" s="1"/>
  <c r="Q1237" i="12"/>
  <c r="J1043" i="12"/>
  <c r="N1043" i="12" s="1"/>
  <c r="N1239" i="12"/>
  <c r="M1240" i="12"/>
  <c r="P1240" i="12" s="1"/>
  <c r="M2143" i="12"/>
  <c r="P2143" i="12" s="1"/>
  <c r="M1044" i="12"/>
  <c r="P1044" i="12" s="1"/>
  <c r="J2143" i="12" l="1"/>
  <c r="J1240" i="12"/>
  <c r="N1240" i="12" s="1"/>
  <c r="Q1238" i="12"/>
  <c r="J1044" i="12"/>
  <c r="N1044" i="12" s="1"/>
  <c r="N2143" i="12"/>
  <c r="Q2143" i="12" s="1"/>
  <c r="M1045" i="12"/>
  <c r="P1045" i="12" s="1"/>
  <c r="M1241" i="12"/>
  <c r="P1241" i="12" s="1"/>
  <c r="J1241" i="12" l="1"/>
  <c r="Q2142" i="12"/>
  <c r="Q1239" i="12"/>
  <c r="J1045" i="12"/>
  <c r="N1045" i="12" s="1"/>
  <c r="N1241" i="12"/>
  <c r="M1242" i="12"/>
  <c r="P1242" i="12" s="1"/>
  <c r="M1046" i="12"/>
  <c r="P1046" i="12" s="1"/>
  <c r="J1242" i="12" l="1"/>
  <c r="Q1240" i="12"/>
  <c r="J1046" i="12"/>
  <c r="N1046" i="12" s="1"/>
  <c r="N1242" i="12"/>
  <c r="M1243" i="12"/>
  <c r="P1243" i="12" s="1"/>
  <c r="M1047" i="12"/>
  <c r="P1047" i="12" s="1"/>
  <c r="J1243" i="12" l="1"/>
  <c r="Q1241" i="12"/>
  <c r="J1047" i="12"/>
  <c r="N1047" i="12" s="1"/>
  <c r="N1243" i="12"/>
  <c r="M1244" i="12"/>
  <c r="P1244" i="12" s="1"/>
  <c r="M1048" i="12"/>
  <c r="P1048" i="12" s="1"/>
  <c r="J1244" i="12" l="1"/>
  <c r="Q1242" i="12"/>
  <c r="J1048" i="12"/>
  <c r="N1244" i="12"/>
  <c r="M1245" i="12"/>
  <c r="P1245" i="12" s="1"/>
  <c r="N1048" i="12"/>
  <c r="M1049" i="12"/>
  <c r="P1049" i="12" s="1"/>
  <c r="J1245" i="12" l="1"/>
  <c r="Q1243" i="12"/>
  <c r="J1049" i="12"/>
  <c r="N1049" i="12" s="1"/>
  <c r="M1050" i="12"/>
  <c r="P1050" i="12" s="1"/>
  <c r="N1245" i="12"/>
  <c r="M1246" i="12"/>
  <c r="P1246" i="12" s="1"/>
  <c r="J1246" i="12" l="1"/>
  <c r="Q1244" i="12"/>
  <c r="J1050" i="12"/>
  <c r="M1051" i="12"/>
  <c r="P1051" i="12" s="1"/>
  <c r="N1050" i="12"/>
  <c r="N1246" i="12"/>
  <c r="M1247" i="12"/>
  <c r="P1247" i="12" s="1"/>
  <c r="J1247" i="12" l="1"/>
  <c r="N1247" i="12" s="1"/>
  <c r="Q1245" i="12"/>
  <c r="J1051" i="12"/>
  <c r="N1051" i="12" s="1"/>
  <c r="M1248" i="12"/>
  <c r="P1248" i="12" s="1"/>
  <c r="M1052" i="12"/>
  <c r="P1052" i="12" s="1"/>
  <c r="J1248" i="12" l="1"/>
  <c r="N1248" i="12" s="1"/>
  <c r="Q1246" i="12"/>
  <c r="J1052" i="12"/>
  <c r="N1052" i="12" s="1"/>
  <c r="M1249" i="12"/>
  <c r="P1249" i="12" s="1"/>
  <c r="M1053" i="12"/>
  <c r="P1053" i="12" s="1"/>
  <c r="J1249" i="12" l="1"/>
  <c r="Q1247" i="12"/>
  <c r="J1053" i="12"/>
  <c r="M1054" i="12"/>
  <c r="P1054" i="12" s="1"/>
  <c r="N1053" i="12"/>
  <c r="N1249" i="12"/>
  <c r="M1250" i="12"/>
  <c r="P1250" i="12" s="1"/>
  <c r="J1250" i="12" l="1"/>
  <c r="Q1248" i="12"/>
  <c r="J1054" i="12"/>
  <c r="N1250" i="12"/>
  <c r="M1251" i="12"/>
  <c r="P1251" i="12" s="1"/>
  <c r="N1054" i="12"/>
  <c r="M1055" i="12"/>
  <c r="P1055" i="12" s="1"/>
  <c r="J1251" i="12" l="1"/>
  <c r="Q1249" i="12"/>
  <c r="J1055" i="12"/>
  <c r="N1055" i="12" s="1"/>
  <c r="M1056" i="12"/>
  <c r="P1056" i="12" s="1"/>
  <c r="N1251" i="12"/>
  <c r="M1252" i="12"/>
  <c r="P1252" i="12" s="1"/>
  <c r="J1252" i="12" l="1"/>
  <c r="Q1250" i="12"/>
  <c r="J1056" i="12"/>
  <c r="N1056" i="12" s="1"/>
  <c r="N1252" i="12"/>
  <c r="M1253" i="12"/>
  <c r="P1253" i="12" s="1"/>
  <c r="M1057" i="12"/>
  <c r="P1057" i="12" s="1"/>
  <c r="J1253" i="12" l="1"/>
  <c r="N1253" i="12" s="1"/>
  <c r="Q1251" i="12"/>
  <c r="J1057" i="12"/>
  <c r="M1254" i="12"/>
  <c r="P1254" i="12" s="1"/>
  <c r="N1057" i="12"/>
  <c r="M1058" i="12"/>
  <c r="P1058" i="12" s="1"/>
  <c r="J1254" i="12" l="1"/>
  <c r="Q1252" i="12"/>
  <c r="J1058" i="12"/>
  <c r="N1058" i="12" s="1"/>
  <c r="M1059" i="12"/>
  <c r="P1059" i="12" s="1"/>
  <c r="N1254" i="12"/>
  <c r="M1255" i="12"/>
  <c r="P1255" i="12" s="1"/>
  <c r="J1255" i="12" l="1"/>
  <c r="Q1253" i="12"/>
  <c r="J1059" i="12"/>
  <c r="N1059" i="12" s="1"/>
  <c r="M1060" i="12"/>
  <c r="P1060" i="12" s="1"/>
  <c r="N1255" i="12"/>
  <c r="M1256" i="12"/>
  <c r="P1256" i="12" s="1"/>
  <c r="J1256" i="12" l="1"/>
  <c r="Q1254" i="12"/>
  <c r="J1060" i="12"/>
  <c r="N1060" i="12" s="1"/>
  <c r="N1256" i="12"/>
  <c r="M1257" i="12"/>
  <c r="P1257" i="12" s="1"/>
  <c r="M1061" i="12"/>
  <c r="P1061" i="12" s="1"/>
  <c r="J1257" i="12" l="1"/>
  <c r="Q1255" i="12"/>
  <c r="J1061" i="12"/>
  <c r="N1257" i="12"/>
  <c r="M1258" i="12"/>
  <c r="P1258" i="12" s="1"/>
  <c r="N1061" i="12"/>
  <c r="M1062" i="12"/>
  <c r="P1062" i="12" s="1"/>
  <c r="J1258" i="12" l="1"/>
  <c r="N1258" i="12" s="1"/>
  <c r="Q1256" i="12"/>
  <c r="J1062" i="12"/>
  <c r="N1062" i="12" s="1"/>
  <c r="M1063" i="12"/>
  <c r="P1063" i="12" s="1"/>
  <c r="M1259" i="12"/>
  <c r="P1259" i="12" s="1"/>
  <c r="J1259" i="12" l="1"/>
  <c r="Q1257" i="12"/>
  <c r="J1063" i="12"/>
  <c r="N1063" i="12" s="1"/>
  <c r="N1259" i="12"/>
  <c r="M1260" i="12"/>
  <c r="P1260" i="12" s="1"/>
  <c r="M1064" i="12"/>
  <c r="P1064" i="12" s="1"/>
  <c r="J1260" i="12" l="1"/>
  <c r="Q1258" i="12"/>
  <c r="J1064" i="12"/>
  <c r="N1260" i="12"/>
  <c r="M1261" i="12"/>
  <c r="P1261" i="12" s="1"/>
  <c r="N1064" i="12"/>
  <c r="M1065" i="12"/>
  <c r="P1065" i="12" s="1"/>
  <c r="J1261" i="12" l="1"/>
  <c r="Q1259" i="12"/>
  <c r="J1065" i="12"/>
  <c r="N1261" i="12"/>
  <c r="M1262" i="12"/>
  <c r="P1262" i="12" s="1"/>
  <c r="N1065" i="12"/>
  <c r="M1066" i="12"/>
  <c r="P1066" i="12" s="1"/>
  <c r="J1262" i="12" l="1"/>
  <c r="Q1260" i="12"/>
  <c r="J1066" i="12"/>
  <c r="N1066" i="12" s="1"/>
  <c r="N1262" i="12"/>
  <c r="M1263" i="12"/>
  <c r="P1263" i="12" s="1"/>
  <c r="J1263" i="12" l="1"/>
  <c r="Q1261" i="12"/>
  <c r="N1263" i="12"/>
  <c r="M1264" i="12"/>
  <c r="P1264" i="12" s="1"/>
  <c r="J1264" i="12" l="1"/>
  <c r="Q1262" i="12"/>
  <c r="N1264" i="12"/>
  <c r="M1265" i="12"/>
  <c r="P1265" i="12" s="1"/>
  <c r="J1265" i="12" l="1"/>
  <c r="Q1263" i="12"/>
  <c r="N1265" i="12"/>
  <c r="M1266" i="12"/>
  <c r="P1266" i="12" s="1"/>
  <c r="J1266" i="12" l="1"/>
  <c r="Q1264" i="12"/>
  <c r="N1266" i="12"/>
  <c r="M1267" i="12"/>
  <c r="P1267" i="12" s="1"/>
  <c r="J1267" i="12" l="1"/>
  <c r="N1267" i="12" s="1"/>
  <c r="Q1265" i="12"/>
  <c r="M1268" i="12"/>
  <c r="P1268" i="12" s="1"/>
  <c r="J1268" i="12" l="1"/>
  <c r="N1268" i="12" s="1"/>
  <c r="Q1266" i="12"/>
  <c r="M1269" i="12"/>
  <c r="P1269" i="12" s="1"/>
  <c r="J1269" i="12" l="1"/>
  <c r="Q1267" i="12"/>
  <c r="N1269" i="12"/>
  <c r="M1270" i="12"/>
  <c r="P1270" i="12" s="1"/>
  <c r="J1270" i="12" l="1"/>
  <c r="Q1268" i="12"/>
  <c r="N1270" i="12"/>
  <c r="M1271" i="12"/>
  <c r="P1271" i="12" s="1"/>
  <c r="J1271" i="12" l="1"/>
  <c r="Q1269" i="12"/>
  <c r="N1271" i="12"/>
  <c r="M1272" i="12"/>
  <c r="P1272" i="12" s="1"/>
  <c r="J1272" i="12" l="1"/>
  <c r="Q1270" i="12"/>
  <c r="N1272" i="12"/>
  <c r="M1273" i="12"/>
  <c r="P1273" i="12" s="1"/>
  <c r="J1273" i="12" l="1"/>
  <c r="Q1271" i="12"/>
  <c r="N1273" i="12"/>
  <c r="M1274" i="12"/>
  <c r="P1274" i="12" s="1"/>
  <c r="J1274" i="12" l="1"/>
  <c r="Q1272" i="12"/>
  <c r="N1274" i="12"/>
  <c r="M1275" i="12"/>
  <c r="P1275" i="12" s="1"/>
  <c r="J1275" i="12" l="1"/>
  <c r="Q1273" i="12"/>
  <c r="N1275" i="12"/>
  <c r="M1276" i="12"/>
  <c r="P1276" i="12" s="1"/>
  <c r="J1276" i="12" l="1"/>
  <c r="Q1274" i="12"/>
  <c r="N1276" i="12"/>
  <c r="M1277" i="12"/>
  <c r="P1277" i="12" s="1"/>
  <c r="J1277" i="12" l="1"/>
  <c r="Q1275" i="12"/>
  <c r="N1277" i="12"/>
  <c r="M1278" i="12"/>
  <c r="P1278" i="12" s="1"/>
  <c r="J1278" i="12" l="1"/>
  <c r="N1278" i="12" s="1"/>
  <c r="Q1276" i="12"/>
  <c r="M1279" i="12"/>
  <c r="P1279" i="12" s="1"/>
  <c r="J1279" i="12" l="1"/>
  <c r="Q1277" i="12"/>
  <c r="N1279" i="12"/>
  <c r="M1280" i="12"/>
  <c r="P1280" i="12" s="1"/>
  <c r="J1280" i="12" l="1"/>
  <c r="N1280" i="12" s="1"/>
  <c r="Q1278" i="12"/>
  <c r="M1281" i="12"/>
  <c r="P1281" i="12" s="1"/>
  <c r="J1281" i="12" l="1"/>
  <c r="Q1279" i="12"/>
  <c r="N1281" i="12"/>
  <c r="M1282" i="12"/>
  <c r="P1282" i="12" s="1"/>
  <c r="J1282" i="12" l="1"/>
  <c r="Q1280" i="12"/>
  <c r="N1282" i="12"/>
  <c r="M1283" i="12"/>
  <c r="P1283" i="12" s="1"/>
  <c r="J1283" i="12" l="1"/>
  <c r="Q1281" i="12"/>
  <c r="N1283" i="12"/>
  <c r="M1284" i="12"/>
  <c r="P1284" i="12" s="1"/>
  <c r="J1284" i="12" l="1"/>
  <c r="Q1282" i="12"/>
  <c r="N1284" i="12"/>
  <c r="M1285" i="12"/>
  <c r="P1285" i="12" s="1"/>
  <c r="J1285" i="12" l="1"/>
  <c r="Q1283" i="12"/>
  <c r="N1285" i="12"/>
  <c r="M1286" i="12"/>
  <c r="P1286" i="12" s="1"/>
  <c r="J1286" i="12" l="1"/>
  <c r="Q1284" i="12"/>
  <c r="N1286" i="12"/>
  <c r="Q1286" i="12" s="1"/>
  <c r="Q1285" i="12" l="1"/>
</calcChain>
</file>

<file path=xl/sharedStrings.xml><?xml version="1.0" encoding="utf-8"?>
<sst xmlns="http://schemas.openxmlformats.org/spreadsheetml/2006/main" count="8157" uniqueCount="221">
  <si>
    <t>MEGAWORLD SAN VICENTE COAST, INC.</t>
  </si>
  <si>
    <t>Porto Hotel</t>
  </si>
  <si>
    <t>Mercato Shophouse</t>
  </si>
  <si>
    <t>Paragua Beach Village Phase 1</t>
  </si>
  <si>
    <t>Paragua Sands Hotel</t>
  </si>
  <si>
    <t>Savoy Hotel Palawan</t>
  </si>
  <si>
    <t>Oceanfront Residences</t>
  </si>
  <si>
    <t>NORTHWIN PROPERTIES, INC.</t>
  </si>
  <si>
    <t>Northwin Global City Main Sreet (Phase 1A)</t>
  </si>
  <si>
    <t>9 Central Park</t>
  </si>
  <si>
    <t>Year</t>
  </si>
  <si>
    <t>Month</t>
  </si>
  <si>
    <t>Shophouse District</t>
  </si>
  <si>
    <t>Bryant Parklane</t>
  </si>
  <si>
    <t>Montrose Parkview</t>
  </si>
  <si>
    <t>Savoy Hotel</t>
  </si>
  <si>
    <t>Chelsea Parkplace</t>
  </si>
  <si>
    <t>Maple Park Village</t>
  </si>
  <si>
    <t>MEGAWORLD BACOLOD PROPERTIES INC.</t>
  </si>
  <si>
    <t>KINGSFORD HOTEL BACOLOD</t>
  </si>
  <si>
    <t>KENSINGTON SKY GARDEN</t>
  </si>
  <si>
    <t>Arcovia Parkplace</t>
  </si>
  <si>
    <t>Arcovia Hotel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</si>
  <si>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</si>
  <si>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</si>
  <si>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</si>
  <si>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</si>
  <si>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</si>
  <si>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</si>
  <si>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</si>
  <si>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</si>
  <si>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</si>
  <si>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</si>
  <si>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</si>
  <si>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</si>
  <si>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July 2025</t>
  </si>
  <si>
    <t>September 2025</t>
  </si>
  <si>
    <t>December 2028</t>
  </si>
  <si>
    <t>December 2029</t>
  </si>
  <si>
    <t>December 2026</t>
  </si>
  <si>
    <t>MEGAWORLD CAPITAL TOWN, INC.</t>
  </si>
  <si>
    <t>December 2022</t>
  </si>
  <si>
    <t>December 2024</t>
  </si>
  <si>
    <t>December 2025</t>
  </si>
  <si>
    <t>December 2030</t>
  </si>
  <si>
    <t>MAPLE GROVE LAND, INC.</t>
  </si>
  <si>
    <t>October 2025</t>
  </si>
  <si>
    <t>ARCOVIA PROPERTIES, INC.</t>
  </si>
  <si>
    <t>May 2031</t>
  </si>
  <si>
    <t>September 2028</t>
  </si>
  <si>
    <t>Bayshore Residential Resort 1</t>
  </si>
  <si>
    <t>March 2022</t>
  </si>
  <si>
    <t>Bayshore Residential Resort 2 Phase 1</t>
  </si>
  <si>
    <t>December 2023</t>
  </si>
  <si>
    <t>Kingsford Hotel Bayshore</t>
  </si>
  <si>
    <t>June 2022</t>
  </si>
  <si>
    <t>Grand Westside Hotel</t>
  </si>
  <si>
    <t>Gentry Manor</t>
  </si>
  <si>
    <t>January 2025</t>
  </si>
  <si>
    <t>Bayshore Residential Resort 2 Phase 2</t>
  </si>
  <si>
    <t>Sunny Coast Residential Resort</t>
  </si>
  <si>
    <t>YEAR</t>
  </si>
  <si>
    <t>2024</t>
  </si>
  <si>
    <t>MANILA BAYSHORE PROPERTY HOLDINGS INC</t>
  </si>
  <si>
    <t>DEC</t>
  </si>
  <si>
    <t>JAN</t>
  </si>
  <si>
    <t>FEB</t>
  </si>
  <si>
    <t>MAR</t>
  </si>
  <si>
    <t>APR</t>
  </si>
  <si>
    <t>MAY</t>
  </si>
  <si>
    <t>JUNE</t>
  </si>
  <si>
    <t>JUL</t>
  </si>
  <si>
    <t>AUG</t>
  </si>
  <si>
    <t>SEP</t>
  </si>
  <si>
    <t>OCT</t>
  </si>
  <si>
    <t>NOV</t>
  </si>
  <si>
    <t>P12</t>
  </si>
  <si>
    <t>P17</t>
  </si>
  <si>
    <t>Chelsea ParkPlace</t>
  </si>
  <si>
    <t>P30</t>
  </si>
  <si>
    <t>BRYANT PARKLANE - WEST WING</t>
  </si>
  <si>
    <t>P33</t>
  </si>
  <si>
    <t>BRYANT PARKLANE - NORTH WING</t>
  </si>
  <si>
    <t>P38</t>
  </si>
  <si>
    <t>MONTROSE PARKVIEW - WEST WING</t>
  </si>
  <si>
    <t>P39</t>
  </si>
  <si>
    <t>MONTROSE PARKVIEW - EAST WING</t>
  </si>
  <si>
    <t>P36</t>
  </si>
  <si>
    <t>SAVOY HOTEL CAPITAL TOWN</t>
  </si>
  <si>
    <t>MESD</t>
  </si>
  <si>
    <t>POHD</t>
  </si>
  <si>
    <t>PCR1</t>
  </si>
  <si>
    <t>PCC2</t>
  </si>
  <si>
    <t>PRC1</t>
  </si>
  <si>
    <t>PCC1</t>
  </si>
  <si>
    <t>Northwin Main Street</t>
  </si>
  <si>
    <t>NOMS</t>
  </si>
  <si>
    <t>NWC1</t>
  </si>
  <si>
    <t>Code</t>
  </si>
  <si>
    <t>TUEC</t>
  </si>
  <si>
    <t>UER5</t>
  </si>
  <si>
    <t>ARPP</t>
  </si>
  <si>
    <t>AVH1</t>
  </si>
  <si>
    <t>Project Code</t>
  </si>
  <si>
    <t>Project Description</t>
  </si>
  <si>
    <t>Phase/Tower Code</t>
  </si>
  <si>
    <t>Phase/Tower Description</t>
  </si>
  <si>
    <t>Project Type</t>
  </si>
  <si>
    <t>Reference Code (System 1)</t>
  </si>
  <si>
    <t>B40</t>
  </si>
  <si>
    <t>KINGSFORD HOTEL</t>
  </si>
  <si>
    <t>0000</t>
  </si>
  <si>
    <t>05</t>
  </si>
  <si>
    <t>excluded</t>
  </si>
  <si>
    <t>B36</t>
  </si>
  <si>
    <t>BAYSHORE RESIDENTIAL RESORT 1</t>
  </si>
  <si>
    <t>CL-1</t>
  </si>
  <si>
    <t>CLUSTER 1</t>
  </si>
  <si>
    <t>01</t>
  </si>
  <si>
    <t>CL-2</t>
  </si>
  <si>
    <t>CLUSTER 2</t>
  </si>
  <si>
    <t>CL-3</t>
  </si>
  <si>
    <t>CLUSTER 3</t>
  </si>
  <si>
    <t>CL-4</t>
  </si>
  <si>
    <t>CLUSTER 4</t>
  </si>
  <si>
    <t>CL-5</t>
  </si>
  <si>
    <t>CLUSTER 5</t>
  </si>
  <si>
    <t>CL-6</t>
  </si>
  <si>
    <t>CLUSTER 6</t>
  </si>
  <si>
    <t>B41</t>
  </si>
  <si>
    <t>BAYSHORE RESIDENTIAL RESORT 2</t>
  </si>
  <si>
    <t>P1CA</t>
  </si>
  <si>
    <t>PHASE 1-CLUSTER A</t>
  </si>
  <si>
    <t>P1CB</t>
  </si>
  <si>
    <t>PHASE 1-CLUSTER B</t>
  </si>
  <si>
    <t>P1CC</t>
  </si>
  <si>
    <t>PHASE 1-CLUSTER C</t>
  </si>
  <si>
    <t>P1CD</t>
  </si>
  <si>
    <t>PHASE 1-CLUSTER D</t>
  </si>
  <si>
    <t>CMPK</t>
  </si>
  <si>
    <t>Common Parking</t>
  </si>
  <si>
    <t>P2CE</t>
  </si>
  <si>
    <t>PHASE 2-CLUSTER E</t>
  </si>
  <si>
    <t>B45</t>
  </si>
  <si>
    <t>P2CF</t>
  </si>
  <si>
    <t>PHASE 2-CLUSTER F</t>
  </si>
  <si>
    <t>P2CG</t>
  </si>
  <si>
    <t>PHASE 2-CLUSTER G</t>
  </si>
  <si>
    <t>P2CH</t>
  </si>
  <si>
    <t>PHASE 2-CLUSTER H</t>
  </si>
  <si>
    <t>P2CI</t>
  </si>
  <si>
    <t>PHASE 2-CLUSTER I</t>
  </si>
  <si>
    <t>CL-I</t>
  </si>
  <si>
    <t>CLUSTER I</t>
  </si>
  <si>
    <t>B44</t>
  </si>
  <si>
    <t>GRAND WESTSIDE HOTEL</t>
  </si>
  <si>
    <t>N-TW</t>
  </si>
  <si>
    <t>NORTH TOWER</t>
  </si>
  <si>
    <t>B50</t>
  </si>
  <si>
    <t>S-TW</t>
  </si>
  <si>
    <t>SOUTH TOWER</t>
  </si>
  <si>
    <t>B46</t>
  </si>
  <si>
    <t>GENTRY MANOR</t>
  </si>
  <si>
    <t>TW-A</t>
  </si>
  <si>
    <t>TOWER A</t>
  </si>
  <si>
    <t>TW-B</t>
  </si>
  <si>
    <t>TOWER B</t>
  </si>
  <si>
    <t>B47</t>
  </si>
  <si>
    <t>TW-C</t>
  </si>
  <si>
    <t>TOWER C</t>
  </si>
  <si>
    <t>B49</t>
  </si>
  <si>
    <t>TW-D</t>
  </si>
  <si>
    <t>TOWER D</t>
  </si>
  <si>
    <t>B51</t>
  </si>
  <si>
    <t>B62</t>
  </si>
  <si>
    <t>SUNNY COAST RESIDENTIAL RESORT</t>
  </si>
  <si>
    <t>TO-1</t>
  </si>
  <si>
    <t>TOWER 1</t>
  </si>
  <si>
    <t>TO-2</t>
  </si>
  <si>
    <t>TOWER 2</t>
  </si>
  <si>
    <t>B55</t>
  </si>
  <si>
    <t>TO-3</t>
  </si>
  <si>
    <t>TOWER 3</t>
  </si>
  <si>
    <t>B63</t>
  </si>
  <si>
    <t>project</t>
  </si>
  <si>
    <t>year</t>
  </si>
  <si>
    <t>month</t>
  </si>
  <si>
    <t>Q4</t>
  </si>
  <si>
    <t>FINAL</t>
  </si>
  <si>
    <t>SVCI</t>
  </si>
  <si>
    <t>NPI</t>
  </si>
  <si>
    <t>MBPI</t>
  </si>
  <si>
    <t>MCTI</t>
  </si>
  <si>
    <t>API</t>
  </si>
  <si>
    <t>MOPI</t>
  </si>
  <si>
    <t>O26</t>
  </si>
  <si>
    <t>O27</t>
  </si>
  <si>
    <t>z</t>
  </si>
  <si>
    <t>Project</t>
  </si>
  <si>
    <t>POC</t>
  </si>
  <si>
    <t>O24</t>
  </si>
  <si>
    <t>O25</t>
  </si>
  <si>
    <t>MBAY</t>
  </si>
  <si>
    <t>B41-P1</t>
  </si>
  <si>
    <t>B41-P2</t>
  </si>
  <si>
    <t>MEGAWORLD OCEANTOWN PROPERTIES, INC.</t>
  </si>
  <si>
    <t>POSITANO MACTAN</t>
  </si>
  <si>
    <t>Kingsford Hotel Bacolod</t>
  </si>
  <si>
    <t>Kensington Sky Garden</t>
  </si>
  <si>
    <t>Shophouse District Capital Town</t>
  </si>
  <si>
    <t>Bryant Parklane - West Wing</t>
  </si>
  <si>
    <t>Bryant Parklane - North Wing</t>
  </si>
  <si>
    <t>Montrose Parkview - West Wing</t>
  </si>
  <si>
    <t>Montrose Parkview - East Wing</t>
  </si>
  <si>
    <t>Savoy Hotel Capital Town</t>
  </si>
  <si>
    <t>Positano Mactan Tower 1</t>
  </si>
  <si>
    <t>Positano Mactan Tower 2</t>
  </si>
  <si>
    <t>July 2030</t>
  </si>
  <si>
    <t>Chelsea Park Place</t>
  </si>
  <si>
    <t>2025 Q1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</si>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</sst>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_);_(* \(#,##0.0000\);_(* &quot;-&quot;??_);_(@_)"/>
  </numFmts>
  <fonts count="55">
    <font>
      <sz val="12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rgb="FFFF0000"/>
      <name val="&quot;⋎ntury Gothic\&quot;&quot;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rgb="FF000000"/>
      <name val="&quot;⋎ntury Gothic\&quot;&quot;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2"/>
      <color rgb="FF000000"/>
      <name val="&quot;⋎ntury Gothic\&quot;&quot;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FFFFFF"/>
      <name val="Tahoma"/>
      <family val="2"/>
    </font>
    <font>
      <sz val="12"/>
      <color theme="1"/>
      <name val="Tahoma"/>
      <family val="2"/>
    </font>
    <font>
      <b/>
      <sz val="12"/>
      <color rgb="FFFFFFFF"/>
      <name val="Century Gothic"/>
      <family val="2"/>
    </font>
    <font>
      <sz val="12"/>
      <name val="Calibri"/>
      <family val="2"/>
    </font>
    <font>
      <b/>
      <sz val="12"/>
      <color theme="1"/>
      <name val="Century Gothic"/>
      <family val="2"/>
    </font>
    <font>
      <b/>
      <u/>
      <sz val="12"/>
      <color rgb="FFFF0000"/>
      <name val="Century Gothic"/>
      <family val="2"/>
    </font>
    <font>
      <sz val="12"/>
      <color theme="1"/>
      <name val="Century Gothic"/>
      <family val="2"/>
    </font>
    <font>
      <sz val="11"/>
      <color theme="1"/>
      <name val="Century Gothic"/>
      <family val="2"/>
    </font>
    <font>
      <sz val="12"/>
      <color theme="1"/>
      <name val="Cambria"/>
      <family val="1"/>
    </font>
    <font>
      <sz val="11"/>
      <color theme="1"/>
      <name val="Cambria"/>
      <family val="1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222222"/>
      <name val="Verdana"/>
      <family val="2"/>
    </font>
    <font>
      <sz val="10"/>
      <color rgb="FF222222"/>
      <name val="Verdana"/>
      <family val="2"/>
    </font>
    <font>
      <sz val="12"/>
      <color theme="1"/>
      <name val="Calibri"/>
      <family val="2"/>
      <scheme val="minor"/>
    </font>
    <font>
      <sz val="10"/>
      <color theme="1"/>
      <name val="Century Gothic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2"/>
      <color theme="1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FFFF"/>
      <name val="Tahoma"/>
      <family val="2"/>
    </font>
    <font>
      <sz val="12"/>
      <color theme="1"/>
      <name val="Tahoma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rgb="FF00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9FC5E8"/>
        <bgColor rgb="FF9FC5E8"/>
      </patternFill>
    </fill>
    <fill>
      <patternFill patternType="solid">
        <fgColor rgb="FF002060"/>
        <bgColor rgb="FF002060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1F4E78"/>
        <bgColor rgb="FF1F4E78"/>
      </patternFill>
    </fill>
    <fill>
      <patternFill patternType="solid">
        <fgColor rgb="FFF4CCCC"/>
        <bgColor rgb="FFF4CCCC"/>
      </patternFill>
    </fill>
    <fill>
      <patternFill patternType="solid">
        <fgColor rgb="FFFF9900"/>
        <bgColor rgb="FFFF9900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DAEEF3"/>
        <bgColor rgb="FFDAEEF3"/>
      </patternFill>
    </fill>
    <fill>
      <patternFill patternType="solid">
        <fgColor rgb="FFCFE2F3"/>
        <bgColor rgb="FFCFE2F3"/>
      </patternFill>
    </fill>
    <fill>
      <patternFill patternType="solid">
        <fgColor rgb="FFCECECE"/>
        <bgColor rgb="FFCECECE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3">
    <xf numFmtId="0" fontId="0" fillId="0" borderId="0"/>
    <xf numFmtId="0" fontId="3" fillId="0" borderId="0"/>
    <xf numFmtId="0" fontId="7" fillId="0" borderId="0"/>
    <xf numFmtId="0" fontId="9" fillId="0" borderId="0" applyBorder="0"/>
    <xf numFmtId="0" fontId="2" fillId="0" borderId="0"/>
    <xf numFmtId="43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7" fillId="0" borderId="0"/>
    <xf numFmtId="43" fontId="47" fillId="0" borderId="0" applyFont="0" applyFill="0" applyBorder="0" applyAlignment="0" applyProtection="0"/>
    <xf numFmtId="0" fontId="1" fillId="0" borderId="0"/>
  </cellStyleXfs>
  <cellXfs count="215">
    <xf numFmtId="0" fontId="0" fillId="0" borderId="0" xfId="0"/>
    <xf numFmtId="0" fontId="4" fillId="0" borderId="1" xfId="0" applyFont="1" applyBorder="1"/>
    <xf numFmtId="0" fontId="5" fillId="0" borderId="0" xfId="0" applyFont="1" applyAlignment="1">
      <alignment horizontal="center"/>
    </xf>
    <xf numFmtId="0" fontId="6" fillId="0" borderId="0" xfId="0" applyFont="1"/>
    <xf numFmtId="10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0" borderId="0" xfId="0" applyNumberFormat="1" applyFont="1"/>
    <xf numFmtId="10" fontId="6" fillId="2" borderId="0" xfId="0" applyNumberFormat="1" applyFont="1" applyFill="1" applyAlignment="1">
      <alignment horizontal="center"/>
    </xf>
    <xf numFmtId="10" fontId="6" fillId="0" borderId="0" xfId="0" applyNumberFormat="1" applyFont="1"/>
    <xf numFmtId="10" fontId="5" fillId="4" borderId="0" xfId="0" applyNumberFormat="1" applyFont="1" applyFill="1" applyAlignment="1">
      <alignment horizontal="center"/>
    </xf>
    <xf numFmtId="10" fontId="7" fillId="0" borderId="0" xfId="0" applyNumberFormat="1" applyFont="1"/>
    <xf numFmtId="10" fontId="8" fillId="0" borderId="2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10" fontId="9" fillId="0" borderId="0" xfId="0" applyNumberFormat="1" applyFont="1" applyAlignment="1">
      <alignment horizontal="center"/>
    </xf>
    <xf numFmtId="10" fontId="10" fillId="0" borderId="0" xfId="0" applyNumberFormat="1" applyFont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10" fontId="10" fillId="2" borderId="0" xfId="0" applyNumberFormat="1" applyFont="1" applyFill="1" applyAlignment="1">
      <alignment horizontal="center"/>
    </xf>
    <xf numFmtId="0" fontId="11" fillId="5" borderId="0" xfId="0" applyFont="1" applyFill="1"/>
    <xf numFmtId="10" fontId="11" fillId="5" borderId="0" xfId="0" applyNumberFormat="1" applyFont="1" applyFill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9" fontId="14" fillId="0" borderId="0" xfId="0" applyNumberFormat="1" applyFont="1" applyAlignment="1">
      <alignment horizontal="center"/>
    </xf>
    <xf numFmtId="10" fontId="14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2" fillId="6" borderId="0" xfId="0" applyFont="1" applyFill="1" applyAlignment="1">
      <alignment horizontal="right"/>
    </xf>
    <xf numFmtId="0" fontId="13" fillId="6" borderId="0" xfId="0" applyFont="1" applyFill="1" applyAlignment="1">
      <alignment horizontal="center"/>
    </xf>
    <xf numFmtId="10" fontId="14" fillId="6" borderId="0" xfId="0" applyNumberFormat="1" applyFont="1" applyFill="1" applyAlignment="1">
      <alignment horizontal="center"/>
    </xf>
    <xf numFmtId="0" fontId="12" fillId="0" borderId="0" xfId="0" applyFont="1" applyAlignment="1">
      <alignment horizontal="center"/>
    </xf>
    <xf numFmtId="10" fontId="13" fillId="2" borderId="0" xfId="0" applyNumberFormat="1" applyFont="1" applyFill="1" applyAlignment="1">
      <alignment horizontal="center"/>
    </xf>
    <xf numFmtId="10" fontId="14" fillId="2" borderId="0" xfId="0" applyNumberFormat="1" applyFont="1" applyFill="1" applyAlignment="1">
      <alignment horizontal="center"/>
    </xf>
    <xf numFmtId="10" fontId="13" fillId="0" borderId="0" xfId="0" applyNumberFormat="1" applyFont="1" applyAlignment="1">
      <alignment horizontal="center"/>
    </xf>
    <xf numFmtId="10" fontId="12" fillId="0" borderId="0" xfId="0" applyNumberFormat="1" applyFont="1" applyAlignment="1">
      <alignment horizontal="center"/>
    </xf>
    <xf numFmtId="0" fontId="5" fillId="0" borderId="0" xfId="0" applyFont="1"/>
    <xf numFmtId="0" fontId="15" fillId="3" borderId="0" xfId="0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12" fillId="7" borderId="0" xfId="0" applyFont="1" applyFill="1" applyAlignment="1">
      <alignment horizontal="right"/>
    </xf>
    <xf numFmtId="0" fontId="13" fillId="7" borderId="0" xfId="0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10" fontId="14" fillId="7" borderId="0" xfId="0" applyNumberFormat="1" applyFont="1" applyFill="1" applyAlignment="1">
      <alignment horizontal="center"/>
    </xf>
    <xf numFmtId="10" fontId="12" fillId="8" borderId="0" xfId="0" applyNumberFormat="1" applyFont="1" applyFill="1" applyAlignment="1">
      <alignment horizontal="center"/>
    </xf>
    <xf numFmtId="10" fontId="14" fillId="8" borderId="0" xfId="0" applyNumberFormat="1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9" fontId="16" fillId="0" borderId="0" xfId="0" applyNumberFormat="1" applyFont="1" applyAlignment="1">
      <alignment horizontal="center"/>
    </xf>
    <xf numFmtId="9" fontId="18" fillId="0" borderId="0" xfId="0" applyNumberFormat="1" applyFont="1" applyAlignment="1">
      <alignment horizontal="center"/>
    </xf>
    <xf numFmtId="0" fontId="16" fillId="0" borderId="0" xfId="0" applyFont="1"/>
    <xf numFmtId="9" fontId="16" fillId="0" borderId="0" xfId="0" applyNumberFormat="1" applyFont="1"/>
    <xf numFmtId="10" fontId="16" fillId="0" borderId="0" xfId="0" applyNumberFormat="1" applyFont="1" applyAlignment="1">
      <alignment horizontal="center"/>
    </xf>
    <xf numFmtId="10" fontId="18" fillId="0" borderId="0" xfId="0" applyNumberFormat="1" applyFont="1" applyAlignment="1">
      <alignment horizontal="center"/>
    </xf>
    <xf numFmtId="10" fontId="16" fillId="0" borderId="0" xfId="0" applyNumberFormat="1" applyFont="1"/>
    <xf numFmtId="0" fontId="18" fillId="0" borderId="0" xfId="0" applyFont="1"/>
    <xf numFmtId="0" fontId="16" fillId="9" borderId="0" xfId="0" applyFont="1" applyFill="1"/>
    <xf numFmtId="0" fontId="11" fillId="10" borderId="0" xfId="0" applyFont="1" applyFill="1" applyAlignment="1">
      <alignment horizontal="center"/>
    </xf>
    <xf numFmtId="10" fontId="11" fillId="10" borderId="0" xfId="0" applyNumberFormat="1" applyFont="1" applyFill="1" applyAlignment="1">
      <alignment horizontal="center"/>
    </xf>
    <xf numFmtId="10" fontId="16" fillId="9" borderId="0" xfId="0" applyNumberFormat="1" applyFont="1" applyFill="1" applyAlignment="1">
      <alignment horizontal="center"/>
    </xf>
    <xf numFmtId="10" fontId="7" fillId="0" borderId="0" xfId="0" applyNumberFormat="1" applyFont="1" applyAlignment="1">
      <alignment horizontal="center"/>
    </xf>
    <xf numFmtId="10" fontId="19" fillId="0" borderId="0" xfId="0" applyNumberFormat="1" applyFont="1" applyAlignment="1">
      <alignment horizontal="center"/>
    </xf>
    <xf numFmtId="0" fontId="20" fillId="11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/>
    <xf numFmtId="10" fontId="21" fillId="9" borderId="0" xfId="0" applyNumberFormat="1" applyFont="1" applyFill="1" applyAlignment="1">
      <alignment horizontal="center"/>
    </xf>
    <xf numFmtId="10" fontId="21" fillId="0" borderId="0" xfId="0" applyNumberFormat="1" applyFont="1" applyAlignment="1">
      <alignment horizontal="center"/>
    </xf>
    <xf numFmtId="0" fontId="5" fillId="0" borderId="0" xfId="0" quotePrefix="1" applyFont="1"/>
    <xf numFmtId="0" fontId="16" fillId="0" borderId="3" xfId="0" applyFont="1" applyBorder="1"/>
    <xf numFmtId="0" fontId="16" fillId="5" borderId="3" xfId="0" applyFont="1" applyFill="1" applyBorder="1"/>
    <xf numFmtId="0" fontId="16" fillId="5" borderId="4" xfId="0" applyFont="1" applyFill="1" applyBorder="1"/>
    <xf numFmtId="0" fontId="24" fillId="0" borderId="4" xfId="0" applyFont="1" applyBorder="1" applyAlignment="1">
      <alignment horizontal="center"/>
    </xf>
    <xf numFmtId="0" fontId="25" fillId="0" borderId="6" xfId="0" applyFont="1" applyBorder="1"/>
    <xf numFmtId="0" fontId="18" fillId="16" borderId="4" xfId="0" applyFont="1" applyFill="1" applyBorder="1" applyAlignment="1">
      <alignment horizontal="center"/>
    </xf>
    <xf numFmtId="0" fontId="26" fillId="9" borderId="6" xfId="0" applyFont="1" applyFill="1" applyBorder="1"/>
    <xf numFmtId="10" fontId="27" fillId="9" borderId="4" xfId="0" applyNumberFormat="1" applyFont="1" applyFill="1" applyBorder="1" applyAlignment="1">
      <alignment horizontal="right"/>
    </xf>
    <xf numFmtId="10" fontId="28" fillId="9" borderId="4" xfId="0" applyNumberFormat="1" applyFont="1" applyFill="1" applyBorder="1" applyAlignment="1">
      <alignment horizontal="center"/>
    </xf>
    <xf numFmtId="10" fontId="29" fillId="9" borderId="4" xfId="0" applyNumberFormat="1" applyFont="1" applyFill="1" applyBorder="1" applyAlignment="1">
      <alignment horizontal="center"/>
    </xf>
    <xf numFmtId="10" fontId="27" fillId="9" borderId="4" xfId="0" applyNumberFormat="1" applyFont="1" applyFill="1" applyBorder="1" applyAlignment="1">
      <alignment horizontal="center"/>
    </xf>
    <xf numFmtId="10" fontId="16" fillId="9" borderId="4" xfId="0" applyNumberFormat="1" applyFont="1" applyFill="1" applyBorder="1"/>
    <xf numFmtId="10" fontId="27" fillId="17" borderId="4" xfId="0" applyNumberFormat="1" applyFont="1" applyFill="1" applyBorder="1" applyAlignment="1">
      <alignment horizontal="right"/>
    </xf>
    <xf numFmtId="10" fontId="16" fillId="2" borderId="4" xfId="0" applyNumberFormat="1" applyFont="1" applyFill="1" applyBorder="1"/>
    <xf numFmtId="9" fontId="16" fillId="9" borderId="4" xfId="0" applyNumberFormat="1" applyFont="1" applyFill="1" applyBorder="1"/>
    <xf numFmtId="10" fontId="27" fillId="2" borderId="4" xfId="0" applyNumberFormat="1" applyFont="1" applyFill="1" applyBorder="1" applyAlignment="1">
      <alignment horizontal="right"/>
    </xf>
    <xf numFmtId="14" fontId="0" fillId="0" borderId="0" xfId="0" applyNumberFormat="1"/>
    <xf numFmtId="0" fontId="6" fillId="3" borderId="0" xfId="1" applyFont="1" applyFill="1" applyAlignment="1">
      <alignment horizontal="left"/>
    </xf>
    <xf numFmtId="0" fontId="7" fillId="0" borderId="0" xfId="1" applyFont="1" applyAlignment="1">
      <alignment horizontal="center"/>
    </xf>
    <xf numFmtId="0" fontId="6" fillId="2" borderId="0" xfId="1" applyFont="1" applyFill="1" applyAlignment="1">
      <alignment horizontal="left"/>
    </xf>
    <xf numFmtId="0" fontId="5" fillId="0" borderId="0" xfId="1" applyFont="1" applyAlignment="1">
      <alignment horizontal="center"/>
    </xf>
    <xf numFmtId="14" fontId="3" fillId="0" borderId="0" xfId="1" applyNumberForma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14" fontId="30" fillId="0" borderId="0" xfId="1" applyNumberFormat="1" applyFont="1" applyAlignment="1">
      <alignment horizontal="center"/>
    </xf>
    <xf numFmtId="0" fontId="31" fillId="0" borderId="0" xfId="0" applyFont="1"/>
    <xf numFmtId="0" fontId="32" fillId="18" borderId="0" xfId="3" applyFont="1" applyFill="1" applyBorder="1" applyAlignment="1">
      <alignment horizontal="center" vertical="center" wrapText="1"/>
    </xf>
    <xf numFmtId="0" fontId="33" fillId="0" borderId="0" xfId="3" applyFont="1" applyBorder="1" applyAlignment="1">
      <alignment horizontal="center" vertical="center" wrapText="1"/>
    </xf>
    <xf numFmtId="0" fontId="33" fillId="0" borderId="0" xfId="3" applyFont="1" applyBorder="1" applyAlignment="1">
      <alignment vertical="center" wrapText="1"/>
    </xf>
    <xf numFmtId="0" fontId="9" fillId="0" borderId="0" xfId="3"/>
    <xf numFmtId="0" fontId="34" fillId="0" borderId="0" xfId="4" applyFont="1"/>
    <xf numFmtId="0" fontId="34" fillId="0" borderId="0" xfId="4" applyFont="1" applyAlignment="1">
      <alignment horizontal="center"/>
    </xf>
    <xf numFmtId="1" fontId="34" fillId="0" borderId="0" xfId="4" applyNumberFormat="1" applyFont="1"/>
    <xf numFmtId="10" fontId="35" fillId="0" borderId="0" xfId="8" applyNumberFormat="1" applyFont="1"/>
    <xf numFmtId="14" fontId="34" fillId="0" borderId="0" xfId="4" applyNumberFormat="1" applyFont="1"/>
    <xf numFmtId="10" fontId="34" fillId="0" borderId="0" xfId="8" applyNumberFormat="1" applyFont="1"/>
    <xf numFmtId="0" fontId="35" fillId="0" borderId="0" xfId="4" applyFont="1"/>
    <xf numFmtId="2" fontId="34" fillId="0" borderId="0" xfId="5" applyNumberFormat="1" applyFont="1"/>
    <xf numFmtId="0" fontId="35" fillId="0" borderId="0" xfId="4" applyFont="1" applyAlignment="1">
      <alignment horizontal="center"/>
    </xf>
    <xf numFmtId="0" fontId="36" fillId="0" borderId="0" xfId="4" applyFont="1" applyAlignment="1">
      <alignment horizontal="center"/>
    </xf>
    <xf numFmtId="0" fontId="37" fillId="0" borderId="0" xfId="4" applyFont="1" applyAlignment="1">
      <alignment horizontal="center"/>
    </xf>
    <xf numFmtId="10" fontId="37" fillId="0" borderId="0" xfId="4" applyNumberFormat="1" applyFont="1" applyAlignment="1">
      <alignment horizontal="center"/>
    </xf>
    <xf numFmtId="10" fontId="34" fillId="0" borderId="0" xfId="4" applyNumberFormat="1" applyFont="1" applyAlignment="1">
      <alignment horizontal="center"/>
    </xf>
    <xf numFmtId="9" fontId="37" fillId="0" borderId="0" xfId="4" applyNumberFormat="1" applyFont="1" applyAlignment="1">
      <alignment horizontal="center"/>
    </xf>
    <xf numFmtId="0" fontId="21" fillId="0" borderId="0" xfId="2" applyFont="1" applyAlignment="1">
      <alignment horizontal="center"/>
    </xf>
    <xf numFmtId="0" fontId="38" fillId="19" borderId="8" xfId="0" applyFont="1" applyFill="1" applyBorder="1" applyAlignment="1">
      <alignment wrapText="1"/>
    </xf>
    <xf numFmtId="14" fontId="39" fillId="19" borderId="10" xfId="0" applyNumberFormat="1" applyFont="1" applyFill="1" applyBorder="1" applyAlignment="1">
      <alignment horizontal="right" wrapText="1"/>
    </xf>
    <xf numFmtId="0" fontId="38" fillId="19" borderId="7" xfId="0" applyFont="1" applyFill="1" applyBorder="1" applyAlignment="1">
      <alignment horizontal="center" wrapText="1"/>
    </xf>
    <xf numFmtId="0" fontId="39" fillId="19" borderId="9" xfId="0" applyFont="1" applyFill="1" applyBorder="1" applyAlignment="1">
      <alignment horizontal="center" wrapText="1"/>
    </xf>
    <xf numFmtId="0" fontId="6" fillId="0" borderId="0" xfId="0" applyFont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0" borderId="0" xfId="2" applyAlignment="1">
      <alignment horizontal="center"/>
    </xf>
    <xf numFmtId="0" fontId="6" fillId="0" borderId="0" xfId="1" applyFont="1" applyAlignment="1">
      <alignment horizontal="left"/>
    </xf>
    <xf numFmtId="0" fontId="5" fillId="0" borderId="0" xfId="2" applyFont="1" applyAlignment="1">
      <alignment horizontal="center"/>
    </xf>
    <xf numFmtId="0" fontId="6" fillId="0" borderId="0" xfId="2" applyFont="1"/>
    <xf numFmtId="0" fontId="9" fillId="0" borderId="0" xfId="2" applyFont="1" applyAlignment="1">
      <alignment horizontal="center"/>
    </xf>
    <xf numFmtId="0" fontId="31" fillId="0" borderId="0" xfId="2" applyFont="1" applyAlignment="1">
      <alignment horizontal="center"/>
    </xf>
    <xf numFmtId="0" fontId="7" fillId="0" borderId="0" xfId="2"/>
    <xf numFmtId="0" fontId="16" fillId="9" borderId="0" xfId="0" applyFont="1" applyFill="1" applyAlignment="1">
      <alignment horizontal="center"/>
    </xf>
    <xf numFmtId="0" fontId="25" fillId="0" borderId="6" xfId="0" applyFont="1" applyBorder="1" applyAlignment="1">
      <alignment vertical="center"/>
    </xf>
    <xf numFmtId="0" fontId="18" fillId="16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41" fillId="9" borderId="6" xfId="0" applyFont="1" applyFill="1" applyBorder="1" applyAlignment="1">
      <alignment wrapText="1"/>
    </xf>
    <xf numFmtId="0" fontId="34" fillId="0" borderId="0" xfId="2" applyFont="1" applyAlignment="1">
      <alignment horizontal="center"/>
    </xf>
    <xf numFmtId="0" fontId="7" fillId="0" borderId="0" xfId="10" applyAlignment="1">
      <alignment horizontal="center"/>
    </xf>
    <xf numFmtId="0" fontId="7" fillId="0" borderId="0" xfId="10"/>
    <xf numFmtId="10" fontId="0" fillId="0" borderId="0" xfId="0" applyNumberFormat="1" applyAlignment="1">
      <alignment horizontal="center"/>
    </xf>
    <xf numFmtId="0" fontId="42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4" fillId="2" borderId="0" xfId="0" applyFont="1" applyFill="1" applyAlignment="1">
      <alignment horizontal="center"/>
    </xf>
    <xf numFmtId="10" fontId="45" fillId="0" borderId="0" xfId="0" applyNumberFormat="1" applyFont="1" applyAlignment="1">
      <alignment horizontal="center"/>
    </xf>
    <xf numFmtId="9" fontId="42" fillId="0" borderId="0" xfId="9" applyFont="1" applyAlignment="1">
      <alignment horizontal="center"/>
    </xf>
    <xf numFmtId="0" fontId="44" fillId="0" borderId="0" xfId="0" applyFont="1" applyAlignment="1">
      <alignment horizontal="center"/>
    </xf>
    <xf numFmtId="10" fontId="44" fillId="0" borderId="0" xfId="0" applyNumberFormat="1" applyFont="1" applyAlignment="1">
      <alignment horizontal="center"/>
    </xf>
    <xf numFmtId="0" fontId="42" fillId="0" borderId="0" xfId="0" applyFont="1" applyAlignment="1">
      <alignment horizontal="right"/>
    </xf>
    <xf numFmtId="10" fontId="42" fillId="0" borderId="0" xfId="0" applyNumberFormat="1" applyFont="1" applyAlignment="1">
      <alignment horizontal="center"/>
    </xf>
    <xf numFmtId="10" fontId="44" fillId="0" borderId="0" xfId="9" applyNumberFormat="1" applyFont="1" applyAlignment="1">
      <alignment horizontal="center"/>
    </xf>
    <xf numFmtId="10" fontId="0" fillId="0" borderId="0" xfId="0" applyNumberFormat="1"/>
    <xf numFmtId="10" fontId="28" fillId="20" borderId="4" xfId="0" applyNumberFormat="1" applyFont="1" applyFill="1" applyBorder="1" applyAlignment="1">
      <alignment horizontal="center"/>
    </xf>
    <xf numFmtId="10" fontId="0" fillId="0" borderId="0" xfId="9" applyNumberFormat="1" applyFont="1"/>
    <xf numFmtId="43" fontId="0" fillId="21" borderId="0" xfId="11" applyFont="1" applyFill="1"/>
    <xf numFmtId="0" fontId="34" fillId="22" borderId="0" xfId="4" applyFont="1" applyFill="1"/>
    <xf numFmtId="0" fontId="34" fillId="22" borderId="0" xfId="4" applyFont="1" applyFill="1" applyAlignment="1">
      <alignment horizontal="center"/>
    </xf>
    <xf numFmtId="0" fontId="0" fillId="22" borderId="0" xfId="0" applyFill="1"/>
    <xf numFmtId="43" fontId="31" fillId="22" borderId="0" xfId="11" applyFont="1" applyFill="1"/>
    <xf numFmtId="0" fontId="48" fillId="11" borderId="0" xfId="0" applyFont="1" applyFill="1" applyAlignment="1">
      <alignment horizontal="center"/>
    </xf>
    <xf numFmtId="0" fontId="49" fillId="0" borderId="0" xfId="0" applyFont="1" applyAlignment="1">
      <alignment horizontal="center"/>
    </xf>
    <xf numFmtId="0" fontId="49" fillId="0" borderId="0" xfId="0" applyFont="1"/>
    <xf numFmtId="10" fontId="49" fillId="9" borderId="0" xfId="0" applyNumberFormat="1" applyFont="1" applyFill="1" applyAlignment="1">
      <alignment horizontal="center"/>
    </xf>
    <xf numFmtId="0" fontId="50" fillId="9" borderId="0" xfId="0" applyFont="1" applyFill="1"/>
    <xf numFmtId="0" fontId="50" fillId="0" borderId="0" xfId="0" applyFont="1"/>
    <xf numFmtId="10" fontId="49" fillId="0" borderId="0" xfId="0" applyNumberFormat="1" applyFont="1" applyAlignment="1">
      <alignment horizontal="center"/>
    </xf>
    <xf numFmtId="0" fontId="49" fillId="23" borderId="0" xfId="0" applyFont="1" applyFill="1" applyAlignment="1">
      <alignment horizontal="center"/>
    </xf>
    <xf numFmtId="0" fontId="49" fillId="23" borderId="0" xfId="0" applyFont="1" applyFill="1"/>
    <xf numFmtId="0" fontId="21" fillId="23" borderId="0" xfId="2" applyFont="1" applyFill="1" applyAlignment="1">
      <alignment horizontal="center"/>
    </xf>
    <xf numFmtId="10" fontId="49" fillId="23" borderId="0" xfId="0" applyNumberFormat="1" applyFont="1" applyFill="1" applyAlignment="1">
      <alignment horizontal="center"/>
    </xf>
    <xf numFmtId="0" fontId="0" fillId="23" borderId="0" xfId="0" applyFill="1"/>
    <xf numFmtId="0" fontId="5" fillId="21" borderId="0" xfId="0" quotePrefix="1" applyFont="1" applyFill="1"/>
    <xf numFmtId="0" fontId="50" fillId="0" borderId="0" xfId="0" quotePrefix="1" applyFont="1"/>
    <xf numFmtId="0" fontId="50" fillId="24" borderId="0" xfId="0" quotePrefix="1" applyFont="1" applyFill="1"/>
    <xf numFmtId="0" fontId="54" fillId="0" borderId="0" xfId="0" applyFont="1" applyAlignment="1">
      <alignment horizontal="center"/>
    </xf>
    <xf numFmtId="9" fontId="50" fillId="0" borderId="0" xfId="0" applyNumberFormat="1" applyFont="1" applyAlignment="1">
      <alignment horizontal="center"/>
    </xf>
    <xf numFmtId="0" fontId="54" fillId="6" borderId="0" xfId="0" applyFont="1" applyFill="1" applyAlignment="1">
      <alignment horizontal="center"/>
    </xf>
    <xf numFmtId="0" fontId="14" fillId="6" borderId="0" xfId="0" applyFont="1" applyFill="1" applyAlignment="1">
      <alignment horizontal="center"/>
    </xf>
    <xf numFmtId="0" fontId="53" fillId="0" borderId="0" xfId="0" applyFont="1" applyAlignment="1">
      <alignment horizontal="center"/>
    </xf>
    <xf numFmtId="10" fontId="54" fillId="0" borderId="0" xfId="0" applyNumberFormat="1" applyFont="1" applyAlignment="1">
      <alignment horizontal="center"/>
    </xf>
    <xf numFmtId="0" fontId="54" fillId="8" borderId="0" xfId="0" applyFont="1" applyFill="1" applyAlignment="1">
      <alignment horizontal="center"/>
    </xf>
    <xf numFmtId="0" fontId="53" fillId="8" borderId="0" xfId="0" applyFont="1" applyFill="1" applyAlignment="1">
      <alignment horizontal="center"/>
    </xf>
    <xf numFmtId="10" fontId="54" fillId="8" borderId="0" xfId="0" applyNumberFormat="1" applyFont="1" applyFill="1" applyAlignment="1">
      <alignment horizontal="center"/>
    </xf>
    <xf numFmtId="10" fontId="54" fillId="2" borderId="0" xfId="0" applyNumberFormat="1" applyFont="1" applyFill="1" applyAlignment="1">
      <alignment horizontal="center"/>
    </xf>
    <xf numFmtId="10" fontId="53" fillId="0" borderId="0" xfId="0" applyNumberFormat="1" applyFont="1" applyAlignment="1">
      <alignment horizontal="center"/>
    </xf>
    <xf numFmtId="10" fontId="50" fillId="0" borderId="0" xfId="0" applyNumberFormat="1" applyFont="1"/>
    <xf numFmtId="10" fontId="51" fillId="0" borderId="0" xfId="0" applyNumberFormat="1" applyFont="1"/>
    <xf numFmtId="0" fontId="50" fillId="0" borderId="0" xfId="0" applyFont="1" applyAlignment="1">
      <alignment horizontal="center"/>
    </xf>
    <xf numFmtId="0" fontId="3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2" fillId="5" borderId="0" xfId="0" applyFont="1" applyFill="1" applyAlignment="1">
      <alignment horizontal="center" vertical="center"/>
    </xf>
    <xf numFmtId="0" fontId="1" fillId="0" borderId="0" xfId="12" applyAlignment="1">
      <alignment horizontal="center" vertical="center" wrapText="1"/>
    </xf>
    <xf numFmtId="0" fontId="53" fillId="6" borderId="0" xfId="0" applyFont="1" applyFill="1" applyAlignment="1">
      <alignment horizontal="center"/>
    </xf>
    <xf numFmtId="43" fontId="0" fillId="24" borderId="0" xfId="11" applyFont="1" applyFill="1"/>
    <xf numFmtId="43" fontId="0" fillId="25" borderId="0" xfId="11" applyFont="1" applyFill="1"/>
    <xf numFmtId="43" fontId="0" fillId="0" borderId="0" xfId="11" applyFont="1"/>
    <xf numFmtId="0" fontId="19" fillId="0" borderId="0" xfId="0" applyFont="1" applyAlignment="1">
      <alignment horizontal="center"/>
    </xf>
    <xf numFmtId="164" fontId="0" fillId="0" borderId="0" xfId="11" applyNumberFormat="1" applyFont="1"/>
    <xf numFmtId="0" fontId="19" fillId="0" borderId="0" xfId="11" applyNumberFormat="1" applyFont="1" applyAlignment="1">
      <alignment horizontal="center"/>
    </xf>
    <xf numFmtId="0" fontId="22" fillId="5" borderId="5" xfId="0" applyFont="1" applyFill="1" applyBorder="1" applyAlignment="1">
      <alignment horizontal="center"/>
    </xf>
    <xf numFmtId="0" fontId="23" fillId="0" borderId="5" xfId="0" applyFont="1" applyBorder="1"/>
    <xf numFmtId="0" fontId="23" fillId="0" borderId="4" xfId="0" applyFont="1" applyBorder="1"/>
    <xf numFmtId="0" fontId="24" fillId="12" borderId="5" xfId="0" applyFont="1" applyFill="1" applyBorder="1" applyAlignment="1">
      <alignment horizontal="center"/>
    </xf>
    <xf numFmtId="0" fontId="24" fillId="13" borderId="5" xfId="0" applyFont="1" applyFill="1" applyBorder="1" applyAlignment="1">
      <alignment horizontal="center"/>
    </xf>
    <xf numFmtId="0" fontId="24" fillId="14" borderId="5" xfId="0" applyFont="1" applyFill="1" applyBorder="1" applyAlignment="1">
      <alignment horizontal="center"/>
    </xf>
    <xf numFmtId="0" fontId="24" fillId="7" borderId="5" xfId="0" quotePrefix="1" applyFont="1" applyFill="1" applyBorder="1" applyAlignment="1">
      <alignment horizontal="center"/>
    </xf>
    <xf numFmtId="0" fontId="24" fillId="15" borderId="5" xfId="0" applyFont="1" applyFill="1" applyBorder="1" applyAlignment="1">
      <alignment horizontal="center"/>
    </xf>
    <xf numFmtId="0" fontId="22" fillId="0" borderId="5" xfId="0" applyFont="1" applyBorder="1" applyAlignment="1">
      <alignment horizontal="center" vertical="center"/>
    </xf>
    <xf numFmtId="0" fontId="23" fillId="0" borderId="5" xfId="0" applyFont="1" applyBorder="1" applyAlignment="1">
      <alignment vertical="center"/>
    </xf>
    <xf numFmtId="0" fontId="23" fillId="0" borderId="4" xfId="0" applyFont="1" applyBorder="1" applyAlignment="1">
      <alignment vertical="center"/>
    </xf>
  </cellXfs>
  <cellStyles count="13">
    <cellStyle name="Comma" xfId="11" builtinId="3"/>
    <cellStyle name="Comma 2" xfId="7" xr:uid="{6D074460-E4ED-4E79-9E8E-B7AB350DD846}"/>
    <cellStyle name="Comma 2 2" xfId="5" xr:uid="{ED9EE883-4E11-439F-9DE2-17C9C5119CB8}"/>
    <cellStyle name="Normal" xfId="0" builtinId="0"/>
    <cellStyle name="Normal 2" xfId="4" xr:uid="{93E411EF-707C-49BA-8990-AC7A4F9DB6FF}"/>
    <cellStyle name="Normal 2 2" xfId="3" xr:uid="{80E0741F-FD88-433F-8E28-688E403D82D0}"/>
    <cellStyle name="Normal 3" xfId="1" xr:uid="{9E11C58B-684B-439D-9467-F231C628DC49}"/>
    <cellStyle name="Normal 3 2" xfId="12" xr:uid="{1A28223F-B8D2-4BC9-9D81-35C950BD3B10}"/>
    <cellStyle name="Normal 4" xfId="2" xr:uid="{6F6CF142-6596-4256-B8D9-983240F09DB9}"/>
    <cellStyle name="Normal 5" xfId="10" xr:uid="{78C9FAB9-9344-434D-8DB6-1A7FCC22E108}"/>
    <cellStyle name="Percent" xfId="9" builtinId="5"/>
    <cellStyle name="Percent 2" xfId="6" xr:uid="{2754F46C-D458-4B2F-A186-C0D509F2120B}"/>
    <cellStyle name="Percent 3" xfId="8" xr:uid="{1080C6EB-F05C-41BC-A93D-82193381DD7F}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Other%20computers\My%20Laptop\Megaworld%20(1)\2025%2001%20SFC%20yearend\POC%20Q4%202024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 year"/>
      <sheetName val="POC-Q42024"/>
      <sheetName val="Sheet1"/>
      <sheetName val="MBAY"/>
      <sheetName val="MBAY 2024-A"/>
      <sheetName val="MBay-codes"/>
      <sheetName val="MSVCI2024"/>
      <sheetName val="NPI2024"/>
      <sheetName val="MCTI2024"/>
      <sheetName val="MGLI 2024"/>
      <sheetName val="MBPI 2024"/>
      <sheetName val="API 2024"/>
      <sheetName val="MOPI2024"/>
    </sheetNames>
    <sheetDataSet>
      <sheetData sheetId="0">
        <row r="1">
          <cell r="C1"/>
        </row>
        <row r="2">
          <cell r="C2" t="str">
            <v>Project Code</v>
          </cell>
        </row>
        <row r="3">
          <cell r="B3" t="str">
            <v>Mercato Shophouse</v>
          </cell>
          <cell r="C3" t="str">
            <v>MESD</v>
          </cell>
          <cell r="D3" t="str">
            <v>Mercato Shophouse</v>
          </cell>
        </row>
        <row r="4">
          <cell r="B4" t="str">
            <v>Porto Hotel</v>
          </cell>
          <cell r="C4" t="str">
            <v>POHD</v>
          </cell>
          <cell r="D4" t="str">
            <v>Porto Hotel</v>
          </cell>
        </row>
        <row r="5">
          <cell r="B5" t="str">
            <v>Paragua Beach Village Phase 1</v>
          </cell>
          <cell r="C5" t="str">
            <v>PCR1</v>
          </cell>
          <cell r="D5" t="str">
            <v>Paragua Beach Village Phase 1</v>
          </cell>
        </row>
        <row r="6">
          <cell r="B6" t="str">
            <v>Paragua Sands Hotel</v>
          </cell>
          <cell r="C6" t="str">
            <v>PCC2</v>
          </cell>
          <cell r="D6" t="str">
            <v>Paragua Sands Hotel</v>
          </cell>
        </row>
        <row r="7">
          <cell r="B7" t="str">
            <v>Oceanfront Residences</v>
          </cell>
          <cell r="C7" t="str">
            <v>PRC1</v>
          </cell>
          <cell r="D7" t="str">
            <v>Oceanfront Residences</v>
          </cell>
        </row>
        <row r="8">
          <cell r="B8" t="str">
            <v>Savoy Hotel Palawan</v>
          </cell>
          <cell r="C8" t="str">
            <v>PCC1</v>
          </cell>
          <cell r="D8" t="str">
            <v>Savoy Hotel Palawan</v>
          </cell>
        </row>
        <row r="11">
          <cell r="B11" t="str">
            <v>Northwin Main Street</v>
          </cell>
          <cell r="C11" t="str">
            <v>NOMS</v>
          </cell>
          <cell r="D11" t="str">
            <v>Northwin Main Street</v>
          </cell>
        </row>
        <row r="12">
          <cell r="B12" t="str">
            <v>9 Central Park</v>
          </cell>
          <cell r="C12" t="str">
            <v>NWC1</v>
          </cell>
          <cell r="D12" t="str">
            <v>9 Central Park</v>
          </cell>
        </row>
        <row r="15">
          <cell r="B15" t="str">
            <v>KINGSFORD HOTEL BACOLOD</v>
          </cell>
          <cell r="C15" t="str">
            <v>TUEC</v>
          </cell>
          <cell r="D15" t="str">
            <v>KINGSFORD HOTEL BACOLOD</v>
          </cell>
        </row>
        <row r="16">
          <cell r="B16" t="str">
            <v>KENSINGTON SKY GARDEN</v>
          </cell>
          <cell r="C16" t="str">
            <v>UER5</v>
          </cell>
          <cell r="D16" t="str">
            <v>KENSINGTON SKY GARDEN</v>
          </cell>
        </row>
        <row r="17">
          <cell r="B17"/>
        </row>
        <row r="18">
          <cell r="C18" t="str">
            <v>Project Code</v>
          </cell>
        </row>
        <row r="19">
          <cell r="B19" t="str">
            <v>SHOPHOUSE DISTRICT CAPITAL TOWN</v>
          </cell>
          <cell r="C19" t="str">
            <v>P12</v>
          </cell>
          <cell r="D19" t="str">
            <v>SHOPHOUSE DISTRICT CAPITAL TOWN</v>
          </cell>
        </row>
        <row r="20">
          <cell r="B20" t="str">
            <v>CHELSEA PARKPLACE</v>
          </cell>
          <cell r="C20" t="str">
            <v>P17</v>
          </cell>
          <cell r="D20" t="str">
            <v>CHELSEA PARKPLACE</v>
          </cell>
        </row>
        <row r="21">
          <cell r="B21" t="str">
            <v>BRYANT PARKLANE - WEST WING</v>
          </cell>
          <cell r="C21" t="str">
            <v>P30</v>
          </cell>
          <cell r="D21" t="str">
            <v>BRYANT PARKLANE - WEST WING</v>
          </cell>
        </row>
        <row r="22">
          <cell r="B22" t="str">
            <v>BRYANT PARKLANE - NORTH WING</v>
          </cell>
          <cell r="C22" t="str">
            <v>P33</v>
          </cell>
          <cell r="D22" t="str">
            <v>BRYANT PARKLANE - NORTH WING</v>
          </cell>
        </row>
        <row r="23">
          <cell r="B23" t="str">
            <v>MONTROSE PARKVIEW - WEST WING</v>
          </cell>
          <cell r="C23" t="str">
            <v>P38</v>
          </cell>
          <cell r="D23" t="str">
            <v>MONTROSE PARKVIEW - WEST WING</v>
          </cell>
        </row>
        <row r="24">
          <cell r="B24" t="str">
            <v>MONTROSE PARKVIEW - EAST WING</v>
          </cell>
          <cell r="C24" t="str">
            <v>P39</v>
          </cell>
          <cell r="D24" t="str">
            <v>MONTROSE PARKVIEW - EAST WING</v>
          </cell>
        </row>
        <row r="25">
          <cell r="B25" t="str">
            <v>SAVOY HOTEL CAPITAL TOWN</v>
          </cell>
          <cell r="C25" t="str">
            <v>P36</v>
          </cell>
          <cell r="D25" t="str">
            <v>SAVOY HOTEL CAPITAL TOWN</v>
          </cell>
        </row>
        <row r="28">
          <cell r="B28" t="str">
            <v>Bayshore Residential Resort 1</v>
          </cell>
          <cell r="C28" t="str">
            <v>B36</v>
          </cell>
        </row>
        <row r="29">
          <cell r="B29" t="str">
            <v>Kingsford Hotel Bayshore</v>
          </cell>
          <cell r="C29" t="str">
            <v>B40</v>
          </cell>
        </row>
        <row r="30">
          <cell r="B30" t="str">
            <v>Bayshore Residential Resort 2 Phase 1</v>
          </cell>
          <cell r="C30" t="str">
            <v>B41-P1</v>
          </cell>
        </row>
        <row r="31">
          <cell r="B31" t="str">
            <v>Gentry Manor</v>
          </cell>
          <cell r="C31" t="str">
            <v>B46</v>
          </cell>
        </row>
        <row r="32">
          <cell r="B32" t="str">
            <v>Sunny Coast Residential Resort</v>
          </cell>
          <cell r="C32" t="str">
            <v>B62</v>
          </cell>
        </row>
        <row r="33">
          <cell r="B33" t="str">
            <v>Grand Westside Hotel</v>
          </cell>
          <cell r="C33" t="str">
            <v>B44</v>
          </cell>
        </row>
        <row r="34">
          <cell r="B34" t="str">
            <v>Grand Westside Hotel</v>
          </cell>
          <cell r="C34" t="str">
            <v>B50</v>
          </cell>
        </row>
        <row r="35">
          <cell r="B35" t="str">
            <v>Bayshore Residential Resort 2 Phase 2</v>
          </cell>
          <cell r="C35" t="str">
            <v>B41-P2</v>
          </cell>
        </row>
        <row r="40">
          <cell r="B40" t="str">
            <v>Arcovia Parkplace</v>
          </cell>
          <cell r="C40" t="str">
            <v>ARPP</v>
          </cell>
          <cell r="D40" t="str">
            <v>Arcovia Parkplace</v>
          </cell>
        </row>
        <row r="41">
          <cell r="B41" t="str">
            <v>Arcovia Hotel</v>
          </cell>
          <cell r="C41" t="str">
            <v>AVH1</v>
          </cell>
          <cell r="D41" t="str">
            <v>Arcovia Hotel</v>
          </cell>
        </row>
        <row r="45">
          <cell r="B45" t="str">
            <v>POSITANO MACTAN TOWER 1</v>
          </cell>
          <cell r="C45" t="str">
            <v>O26</v>
          </cell>
          <cell r="D45" t="str">
            <v>POSITANO MACTAN TOWER 1</v>
          </cell>
        </row>
        <row r="46">
          <cell r="B46" t="str">
            <v>POSITANO MACTAN TOWER 2</v>
          </cell>
          <cell r="C46" t="str">
            <v>O27</v>
          </cell>
          <cell r="D46" t="str">
            <v>POSITANO MACTAN TOWER 2</v>
          </cell>
        </row>
        <row r="47">
          <cell r="B47" t="str">
            <v>ONE PACIFIC RESIDENCE - TOWER A</v>
          </cell>
          <cell r="C47" t="str">
            <v>O24</v>
          </cell>
          <cell r="D47" t="str">
            <v>ONE PACIFIC RESIDENCE - TOWER A</v>
          </cell>
        </row>
        <row r="48">
          <cell r="B48" t="str">
            <v>ONE PACIFIC RESIDENCE - TOWER B</v>
          </cell>
          <cell r="C48" t="str">
            <v>O25</v>
          </cell>
          <cell r="D48" t="str">
            <v>ONE PACIFIC RESIDENCE - TOWER B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F1" t="str">
            <v>ARPP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3D292-A7B5-47CA-A986-6973B75C1245}">
  <dimension ref="A1:K35"/>
  <sheetViews>
    <sheetView zoomScale="85" zoomScaleNormal="85" workbookViewId="0">
      <selection activeCell="B17" sqref="B17"/>
    </sheetView>
  </sheetViews>
  <sheetFormatPr defaultColWidth="8.08984375" defaultRowHeight="14.4"/>
  <cols>
    <col min="1" max="1" width="13.7265625" style="101" customWidth="1"/>
    <col min="2" max="2" width="34.6328125" style="101" customWidth="1"/>
    <col min="3" max="4" width="23.1796875" style="101" customWidth="1"/>
    <col min="5" max="5" width="15.08984375" style="101" customWidth="1"/>
    <col min="6" max="6" width="23.1796875" style="101" customWidth="1"/>
    <col min="7" max="7" width="8.08984375" style="99"/>
    <col min="8" max="8" width="8.36328125" style="100" customWidth="1"/>
    <col min="9" max="10" width="14" style="100" customWidth="1"/>
    <col min="11" max="11" width="13.81640625" style="100" customWidth="1"/>
    <col min="12" max="16384" width="8.08984375" style="100"/>
  </cols>
  <sheetData>
    <row r="1" spans="1:11" ht="13.25">
      <c r="A1" s="98" t="s">
        <v>103</v>
      </c>
      <c r="B1" s="98" t="s">
        <v>104</v>
      </c>
      <c r="C1" s="98" t="s">
        <v>105</v>
      </c>
      <c r="D1" s="98" t="s">
        <v>106</v>
      </c>
      <c r="E1" s="98" t="s">
        <v>107</v>
      </c>
      <c r="F1" s="98" t="s">
        <v>108</v>
      </c>
    </row>
    <row r="2" spans="1:11" ht="13.25">
      <c r="A2" s="100" t="s">
        <v>109</v>
      </c>
      <c r="B2" s="100" t="s">
        <v>110</v>
      </c>
      <c r="C2" s="100" t="s">
        <v>111</v>
      </c>
      <c r="D2" s="100" t="s">
        <v>111</v>
      </c>
      <c r="E2" s="100" t="s">
        <v>112</v>
      </c>
      <c r="F2" s="100" t="s">
        <v>109</v>
      </c>
      <c r="G2" s="99">
        <v>2022</v>
      </c>
      <c r="H2" s="100" t="s">
        <v>113</v>
      </c>
      <c r="I2" s="100" t="str">
        <f>CONCATENATE(G2,"0630")</f>
        <v>20220630</v>
      </c>
      <c r="J2" s="100" t="str">
        <f>CONCATENATE(MID(I2,5,2),"/",RIGHT(I2,2),"/",LEFT(I2,4))</f>
        <v>06/30/2022</v>
      </c>
    </row>
    <row r="3" spans="1:11" ht="13.25">
      <c r="A3" s="100"/>
      <c r="B3" s="100"/>
      <c r="C3" s="100"/>
      <c r="D3" s="100"/>
      <c r="E3" s="100"/>
      <c r="F3" s="100"/>
    </row>
    <row r="4" spans="1:11" ht="13.25">
      <c r="A4" s="100" t="s">
        <v>114</v>
      </c>
      <c r="B4" s="100" t="s">
        <v>115</v>
      </c>
      <c r="C4" s="100" t="s">
        <v>116</v>
      </c>
      <c r="D4" s="100" t="s">
        <v>117</v>
      </c>
      <c r="E4" s="100" t="s">
        <v>118</v>
      </c>
      <c r="F4" s="100" t="s">
        <v>114</v>
      </c>
      <c r="G4" s="99">
        <v>2022</v>
      </c>
      <c r="H4" s="100" t="s">
        <v>113</v>
      </c>
      <c r="I4" s="100" t="str">
        <f>CONCATENATE(G4,"0331")</f>
        <v>20220331</v>
      </c>
      <c r="J4" s="100" t="str">
        <f t="shared" ref="J4:J35" si="0">CONCATENATE(MID(I4,5,2),"/",RIGHT(I4,2),"/",LEFT(I4,4))</f>
        <v>03/31/2022</v>
      </c>
    </row>
    <row r="5" spans="1:11" ht="13.25">
      <c r="A5" s="100" t="s">
        <v>114</v>
      </c>
      <c r="B5" s="100" t="s">
        <v>115</v>
      </c>
      <c r="C5" s="100" t="s">
        <v>119</v>
      </c>
      <c r="D5" s="100" t="s">
        <v>120</v>
      </c>
      <c r="E5" s="100" t="s">
        <v>118</v>
      </c>
      <c r="F5" s="100" t="s">
        <v>114</v>
      </c>
      <c r="G5" s="99">
        <v>2022</v>
      </c>
      <c r="H5" s="100" t="s">
        <v>113</v>
      </c>
      <c r="I5" s="100" t="str">
        <f t="shared" ref="I5:I9" si="1">CONCATENATE(G5,"0331")</f>
        <v>20220331</v>
      </c>
      <c r="J5" s="100" t="str">
        <f t="shared" si="0"/>
        <v>03/31/2022</v>
      </c>
    </row>
    <row r="6" spans="1:11" ht="13.25">
      <c r="A6" s="100" t="s">
        <v>114</v>
      </c>
      <c r="B6" s="100" t="s">
        <v>115</v>
      </c>
      <c r="C6" s="100" t="s">
        <v>121</v>
      </c>
      <c r="D6" s="100" t="s">
        <v>122</v>
      </c>
      <c r="E6" s="100" t="s">
        <v>118</v>
      </c>
      <c r="F6" s="100" t="s">
        <v>114</v>
      </c>
      <c r="G6" s="99">
        <v>2022</v>
      </c>
      <c r="H6" s="100" t="s">
        <v>113</v>
      </c>
      <c r="I6" s="100" t="str">
        <f t="shared" si="1"/>
        <v>20220331</v>
      </c>
      <c r="J6" s="100" t="str">
        <f t="shared" si="0"/>
        <v>03/31/2022</v>
      </c>
    </row>
    <row r="7" spans="1:11" ht="13.25">
      <c r="A7" s="100" t="s">
        <v>114</v>
      </c>
      <c r="B7" s="100" t="s">
        <v>115</v>
      </c>
      <c r="C7" s="100" t="s">
        <v>123</v>
      </c>
      <c r="D7" s="100" t="s">
        <v>124</v>
      </c>
      <c r="E7" s="100" t="s">
        <v>118</v>
      </c>
      <c r="F7" s="100" t="s">
        <v>114</v>
      </c>
      <c r="G7" s="99">
        <v>2022</v>
      </c>
      <c r="H7" s="100" t="s">
        <v>113</v>
      </c>
      <c r="I7" s="100" t="str">
        <f t="shared" si="1"/>
        <v>20220331</v>
      </c>
      <c r="J7" s="100" t="str">
        <f t="shared" si="0"/>
        <v>03/31/2022</v>
      </c>
    </row>
    <row r="8" spans="1:11" ht="13.25">
      <c r="A8" s="100" t="s">
        <v>114</v>
      </c>
      <c r="B8" s="100" t="s">
        <v>115</v>
      </c>
      <c r="C8" s="100" t="s">
        <v>125</v>
      </c>
      <c r="D8" s="100" t="s">
        <v>126</v>
      </c>
      <c r="E8" s="100" t="s">
        <v>118</v>
      </c>
      <c r="F8" s="100" t="s">
        <v>114</v>
      </c>
      <c r="G8" s="99">
        <v>2022</v>
      </c>
      <c r="H8" s="100" t="s">
        <v>113</v>
      </c>
      <c r="I8" s="100" t="str">
        <f t="shared" si="1"/>
        <v>20220331</v>
      </c>
      <c r="J8" s="100" t="str">
        <f t="shared" si="0"/>
        <v>03/31/2022</v>
      </c>
    </row>
    <row r="9" spans="1:11" ht="13.25">
      <c r="A9" s="100" t="s">
        <v>114</v>
      </c>
      <c r="B9" s="100" t="s">
        <v>115</v>
      </c>
      <c r="C9" s="100" t="s">
        <v>127</v>
      </c>
      <c r="D9" s="100" t="s">
        <v>128</v>
      </c>
      <c r="E9" s="100" t="s">
        <v>118</v>
      </c>
      <c r="F9" s="100" t="s">
        <v>114</v>
      </c>
      <c r="G9" s="99">
        <v>2022</v>
      </c>
      <c r="H9" s="100" t="s">
        <v>113</v>
      </c>
      <c r="I9" s="100" t="str">
        <f t="shared" si="1"/>
        <v>20220331</v>
      </c>
      <c r="J9" s="100" t="str">
        <f t="shared" si="0"/>
        <v>03/31/2022</v>
      </c>
    </row>
    <row r="10" spans="1:11" ht="13.25">
      <c r="A10" s="100"/>
      <c r="B10" s="100"/>
      <c r="C10" s="100"/>
      <c r="D10" s="100"/>
      <c r="E10" s="100"/>
      <c r="F10" s="100"/>
    </row>
    <row r="11" spans="1:11" ht="13.25">
      <c r="A11" s="100" t="s">
        <v>129</v>
      </c>
      <c r="B11" s="100" t="s">
        <v>130</v>
      </c>
      <c r="C11" s="100" t="s">
        <v>131</v>
      </c>
      <c r="D11" s="100" t="s">
        <v>132</v>
      </c>
      <c r="E11" s="100" t="s">
        <v>118</v>
      </c>
      <c r="F11" s="100" t="s">
        <v>129</v>
      </c>
      <c r="G11" s="99">
        <v>2023</v>
      </c>
      <c r="H11" s="100" t="s">
        <v>113</v>
      </c>
      <c r="I11" s="100" t="str">
        <f>CONCATENATE(G11,"1231")</f>
        <v>20231231</v>
      </c>
      <c r="J11" s="100" t="str">
        <f t="shared" si="0"/>
        <v>12/31/2023</v>
      </c>
      <c r="K11" s="100" t="str">
        <f>CONCATENATE("'",A11,"-",C11,"',")</f>
        <v>'B41-P1CA',</v>
      </c>
    </row>
    <row r="12" spans="1:11" ht="13.25">
      <c r="A12" s="100" t="s">
        <v>129</v>
      </c>
      <c r="B12" s="100" t="s">
        <v>130</v>
      </c>
      <c r="C12" s="100" t="s">
        <v>133</v>
      </c>
      <c r="D12" s="100" t="s">
        <v>134</v>
      </c>
      <c r="E12" s="100" t="s">
        <v>118</v>
      </c>
      <c r="F12" s="100" t="s">
        <v>129</v>
      </c>
      <c r="G12" s="99">
        <v>2023</v>
      </c>
      <c r="H12" s="100" t="s">
        <v>113</v>
      </c>
      <c r="I12" s="100" t="str">
        <f t="shared" ref="I12:I15" si="2">CONCATENATE(G12,"1231")</f>
        <v>20231231</v>
      </c>
      <c r="J12" s="100" t="str">
        <f t="shared" si="0"/>
        <v>12/31/2023</v>
      </c>
      <c r="K12" s="100" t="str">
        <f t="shared" ref="K12:K22" si="3">CONCATENATE("'",A12,"-",C12,"',")</f>
        <v>'B41-P1CB',</v>
      </c>
    </row>
    <row r="13" spans="1:11" ht="13.25">
      <c r="A13" s="100" t="s">
        <v>129</v>
      </c>
      <c r="B13" s="100" t="s">
        <v>130</v>
      </c>
      <c r="C13" s="100" t="s">
        <v>135</v>
      </c>
      <c r="D13" s="100" t="s">
        <v>136</v>
      </c>
      <c r="E13" s="100" t="s">
        <v>118</v>
      </c>
      <c r="F13" s="100" t="s">
        <v>129</v>
      </c>
      <c r="G13" s="99">
        <v>2023</v>
      </c>
      <c r="H13" s="100" t="s">
        <v>113</v>
      </c>
      <c r="I13" s="100" t="str">
        <f t="shared" si="2"/>
        <v>20231231</v>
      </c>
      <c r="J13" s="100" t="str">
        <f t="shared" si="0"/>
        <v>12/31/2023</v>
      </c>
      <c r="K13" s="100" t="str">
        <f t="shared" si="3"/>
        <v>'B41-P1CC',</v>
      </c>
    </row>
    <row r="14" spans="1:11" ht="13.25">
      <c r="A14" s="100" t="s">
        <v>129</v>
      </c>
      <c r="B14" s="100" t="s">
        <v>130</v>
      </c>
      <c r="C14" s="100" t="s">
        <v>137</v>
      </c>
      <c r="D14" s="100" t="s">
        <v>138</v>
      </c>
      <c r="E14" s="100" t="s">
        <v>118</v>
      </c>
      <c r="F14" s="100" t="s">
        <v>129</v>
      </c>
      <c r="G14" s="99">
        <v>2023</v>
      </c>
      <c r="H14" s="100" t="s">
        <v>113</v>
      </c>
      <c r="I14" s="100" t="str">
        <f t="shared" si="2"/>
        <v>20231231</v>
      </c>
      <c r="J14" s="100" t="str">
        <f t="shared" si="0"/>
        <v>12/31/2023</v>
      </c>
      <c r="K14" s="100" t="str">
        <f t="shared" si="3"/>
        <v>'B41-P1CD',</v>
      </c>
    </row>
    <row r="15" spans="1:11" ht="13.25">
      <c r="A15" s="100" t="s">
        <v>129</v>
      </c>
      <c r="B15" s="100" t="s">
        <v>130</v>
      </c>
      <c r="C15" s="100" t="s">
        <v>139</v>
      </c>
      <c r="D15" s="100" t="s">
        <v>140</v>
      </c>
      <c r="E15" s="100" t="s">
        <v>118</v>
      </c>
      <c r="F15" s="100" t="s">
        <v>129</v>
      </c>
      <c r="G15" s="99">
        <v>2023</v>
      </c>
      <c r="H15" s="100" t="s">
        <v>113</v>
      </c>
      <c r="I15" s="100" t="str">
        <f t="shared" si="2"/>
        <v>20231231</v>
      </c>
      <c r="J15" s="100" t="str">
        <f t="shared" si="0"/>
        <v>12/31/2023</v>
      </c>
      <c r="K15" s="100" t="str">
        <f t="shared" si="3"/>
        <v>'B41-CMPK',</v>
      </c>
    </row>
    <row r="16" spans="1:11" ht="13.25">
      <c r="A16" s="100"/>
      <c r="B16" s="100"/>
      <c r="C16" s="100"/>
      <c r="D16" s="100"/>
      <c r="E16" s="100"/>
      <c r="F16" s="100"/>
    </row>
    <row r="17" spans="1:11" ht="13.25">
      <c r="A17" s="100" t="s">
        <v>129</v>
      </c>
      <c r="B17" s="100" t="s">
        <v>130</v>
      </c>
      <c r="C17" s="100" t="s">
        <v>141</v>
      </c>
      <c r="D17" s="100" t="s">
        <v>142</v>
      </c>
      <c r="E17" s="100" t="s">
        <v>118</v>
      </c>
      <c r="F17" s="100" t="s">
        <v>143</v>
      </c>
      <c r="G17" s="99">
        <v>2025</v>
      </c>
      <c r="I17" s="100" t="str">
        <f t="shared" ref="I17:I22" si="4">CONCATENATE(G17,"1231")</f>
        <v>20251231</v>
      </c>
      <c r="J17" s="100" t="str">
        <f t="shared" si="0"/>
        <v>12/31/2025</v>
      </c>
      <c r="K17" s="100" t="str">
        <f t="shared" si="3"/>
        <v>'B41-P2CE',</v>
      </c>
    </row>
    <row r="18" spans="1:11" ht="13.25">
      <c r="A18" s="100" t="s">
        <v>129</v>
      </c>
      <c r="B18" s="100" t="s">
        <v>130</v>
      </c>
      <c r="C18" s="100" t="s">
        <v>144</v>
      </c>
      <c r="D18" s="100" t="s">
        <v>145</v>
      </c>
      <c r="E18" s="100" t="s">
        <v>118</v>
      </c>
      <c r="F18" s="100" t="s">
        <v>143</v>
      </c>
      <c r="G18" s="99">
        <v>2025</v>
      </c>
      <c r="I18" s="100" t="str">
        <f t="shared" si="4"/>
        <v>20251231</v>
      </c>
      <c r="J18" s="100" t="str">
        <f t="shared" si="0"/>
        <v>12/31/2025</v>
      </c>
      <c r="K18" s="100" t="str">
        <f t="shared" si="3"/>
        <v>'B41-P2CF',</v>
      </c>
    </row>
    <row r="19" spans="1:11" ht="13.25">
      <c r="A19" s="100" t="s">
        <v>129</v>
      </c>
      <c r="B19" s="100" t="s">
        <v>130</v>
      </c>
      <c r="C19" s="100" t="s">
        <v>146</v>
      </c>
      <c r="D19" s="100" t="s">
        <v>147</v>
      </c>
      <c r="E19" s="100" t="s">
        <v>118</v>
      </c>
      <c r="F19" s="100" t="s">
        <v>143</v>
      </c>
      <c r="G19" s="99">
        <v>2025</v>
      </c>
      <c r="I19" s="100" t="str">
        <f t="shared" si="4"/>
        <v>20251231</v>
      </c>
      <c r="J19" s="100" t="str">
        <f t="shared" si="0"/>
        <v>12/31/2025</v>
      </c>
      <c r="K19" s="100" t="str">
        <f t="shared" si="3"/>
        <v>'B41-P2CG',</v>
      </c>
    </row>
    <row r="20" spans="1:11" ht="13.25">
      <c r="A20" s="100" t="s">
        <v>129</v>
      </c>
      <c r="B20" s="100" t="s">
        <v>130</v>
      </c>
      <c r="C20" s="100" t="s">
        <v>148</v>
      </c>
      <c r="D20" s="100" t="s">
        <v>149</v>
      </c>
      <c r="E20" s="100" t="s">
        <v>118</v>
      </c>
      <c r="F20" s="100" t="s">
        <v>143</v>
      </c>
      <c r="G20" s="99">
        <v>2025</v>
      </c>
      <c r="I20" s="100" t="str">
        <f t="shared" si="4"/>
        <v>20251231</v>
      </c>
      <c r="J20" s="100" t="str">
        <f t="shared" si="0"/>
        <v>12/31/2025</v>
      </c>
      <c r="K20" s="100" t="str">
        <f t="shared" si="3"/>
        <v>'B41-P2CH',</v>
      </c>
    </row>
    <row r="21" spans="1:11" ht="13.25">
      <c r="A21" s="100" t="s">
        <v>129</v>
      </c>
      <c r="B21" s="100" t="s">
        <v>130</v>
      </c>
      <c r="C21" s="100" t="s">
        <v>150</v>
      </c>
      <c r="D21" s="100" t="s">
        <v>151</v>
      </c>
      <c r="E21" s="100" t="s">
        <v>118</v>
      </c>
      <c r="F21" s="100" t="s">
        <v>143</v>
      </c>
      <c r="G21" s="99">
        <v>2025</v>
      </c>
      <c r="I21" s="100" t="str">
        <f t="shared" si="4"/>
        <v>20251231</v>
      </c>
      <c r="J21" s="100" t="str">
        <f t="shared" si="0"/>
        <v>12/31/2025</v>
      </c>
      <c r="K21" s="100" t="str">
        <f t="shared" si="3"/>
        <v>'B41-P2CI',</v>
      </c>
    </row>
    <row r="22" spans="1:11" ht="13.25">
      <c r="A22" s="100" t="s">
        <v>129</v>
      </c>
      <c r="B22" s="100" t="s">
        <v>130</v>
      </c>
      <c r="C22" s="100" t="s">
        <v>152</v>
      </c>
      <c r="D22" s="100" t="s">
        <v>153</v>
      </c>
      <c r="E22" s="100" t="s">
        <v>118</v>
      </c>
      <c r="F22" s="100"/>
      <c r="G22" s="99">
        <v>2025</v>
      </c>
      <c r="I22" s="100" t="str">
        <f t="shared" si="4"/>
        <v>20251231</v>
      </c>
      <c r="J22" s="100" t="str">
        <f t="shared" si="0"/>
        <v>12/31/2025</v>
      </c>
      <c r="K22" s="100" t="str">
        <f t="shared" si="3"/>
        <v>'B41-CL-I',</v>
      </c>
    </row>
    <row r="23" spans="1:11" ht="13.25">
      <c r="A23" s="100"/>
      <c r="B23" s="100"/>
      <c r="C23" s="100"/>
      <c r="D23" s="100"/>
      <c r="E23" s="100"/>
      <c r="F23" s="100"/>
    </row>
    <row r="24" spans="1:11" ht="13.25">
      <c r="A24" s="100" t="s">
        <v>154</v>
      </c>
      <c r="B24" s="100" t="s">
        <v>155</v>
      </c>
      <c r="C24" s="100" t="s">
        <v>156</v>
      </c>
      <c r="D24" s="100" t="s">
        <v>157</v>
      </c>
      <c r="E24" s="100" t="s">
        <v>112</v>
      </c>
      <c r="F24" s="100" t="s">
        <v>158</v>
      </c>
      <c r="G24" s="99">
        <v>2025</v>
      </c>
      <c r="I24" s="100" t="str">
        <f>CONCATENATE(G24,"1231")</f>
        <v>20251231</v>
      </c>
      <c r="J24" s="100" t="str">
        <f t="shared" si="0"/>
        <v>12/31/2025</v>
      </c>
    </row>
    <row r="25" spans="1:11" ht="13.25">
      <c r="A25" s="100" t="s">
        <v>154</v>
      </c>
      <c r="B25" s="100" t="s">
        <v>155</v>
      </c>
      <c r="C25" s="100" t="s">
        <v>159</v>
      </c>
      <c r="D25" s="100" t="s">
        <v>160</v>
      </c>
      <c r="E25" s="100" t="s">
        <v>112</v>
      </c>
      <c r="F25" s="100" t="s">
        <v>154</v>
      </c>
      <c r="G25" s="99">
        <v>2025</v>
      </c>
      <c r="I25" s="100" t="str">
        <f>CONCATENATE(G25,"1231")</f>
        <v>20251231</v>
      </c>
      <c r="J25" s="100" t="str">
        <f t="shared" si="0"/>
        <v>12/31/2025</v>
      </c>
    </row>
    <row r="26" spans="1:11" ht="13.25">
      <c r="A26" s="100"/>
      <c r="B26" s="100"/>
      <c r="C26" s="100"/>
      <c r="D26" s="100"/>
      <c r="E26" s="100"/>
      <c r="F26" s="100"/>
    </row>
    <row r="27" spans="1:11" ht="13.25">
      <c r="A27" s="100" t="s">
        <v>161</v>
      </c>
      <c r="B27" s="100" t="s">
        <v>162</v>
      </c>
      <c r="C27" s="100" t="s">
        <v>163</v>
      </c>
      <c r="D27" s="100" t="s">
        <v>164</v>
      </c>
      <c r="E27" s="100" t="s">
        <v>118</v>
      </c>
      <c r="F27" s="100" t="s">
        <v>161</v>
      </c>
      <c r="G27" s="99">
        <v>2025</v>
      </c>
      <c r="I27" s="100" t="str">
        <f>CONCATENATE(G27,"0131")</f>
        <v>20250131</v>
      </c>
      <c r="J27" s="100" t="str">
        <f t="shared" si="0"/>
        <v>01/31/2025</v>
      </c>
    </row>
    <row r="28" spans="1:11" ht="13.25">
      <c r="A28" s="100" t="s">
        <v>161</v>
      </c>
      <c r="B28" s="100" t="s">
        <v>162</v>
      </c>
      <c r="C28" s="100" t="s">
        <v>165</v>
      </c>
      <c r="D28" s="100" t="s">
        <v>166</v>
      </c>
      <c r="E28" s="100" t="s">
        <v>118</v>
      </c>
      <c r="F28" s="100" t="s">
        <v>167</v>
      </c>
      <c r="G28" s="99">
        <v>2025</v>
      </c>
      <c r="I28" s="100" t="str">
        <f t="shared" ref="I28:I30" si="5">CONCATENATE(G28,"0131")</f>
        <v>20250131</v>
      </c>
      <c r="J28" s="100" t="str">
        <f t="shared" si="0"/>
        <v>01/31/2025</v>
      </c>
    </row>
    <row r="29" spans="1:11" ht="13.25">
      <c r="A29" s="100" t="s">
        <v>161</v>
      </c>
      <c r="B29" s="100" t="s">
        <v>162</v>
      </c>
      <c r="C29" s="100" t="s">
        <v>168</v>
      </c>
      <c r="D29" s="100" t="s">
        <v>169</v>
      </c>
      <c r="E29" s="100" t="s">
        <v>118</v>
      </c>
      <c r="F29" s="100" t="s">
        <v>170</v>
      </c>
      <c r="G29" s="99">
        <v>2025</v>
      </c>
      <c r="I29" s="100" t="str">
        <f t="shared" si="5"/>
        <v>20250131</v>
      </c>
      <c r="J29" s="100" t="str">
        <f t="shared" si="0"/>
        <v>01/31/2025</v>
      </c>
    </row>
    <row r="30" spans="1:11" ht="13.25">
      <c r="A30" s="100" t="s">
        <v>161</v>
      </c>
      <c r="B30" s="100" t="s">
        <v>162</v>
      </c>
      <c r="C30" s="100" t="s">
        <v>171</v>
      </c>
      <c r="D30" s="100" t="s">
        <v>172</v>
      </c>
      <c r="E30" s="100" t="s">
        <v>118</v>
      </c>
      <c r="F30" s="100" t="s">
        <v>173</v>
      </c>
      <c r="G30" s="99">
        <v>2025</v>
      </c>
      <c r="I30" s="100" t="str">
        <f t="shared" si="5"/>
        <v>20250131</v>
      </c>
      <c r="J30" s="100" t="str">
        <f t="shared" si="0"/>
        <v>01/31/2025</v>
      </c>
    </row>
    <row r="31" spans="1:11" ht="13.25">
      <c r="A31" s="100"/>
      <c r="B31" s="100"/>
      <c r="C31" s="100"/>
      <c r="D31" s="100"/>
      <c r="E31" s="100"/>
      <c r="F31" s="100"/>
    </row>
    <row r="32" spans="1:11" ht="13.25">
      <c r="A32" s="100" t="s">
        <v>174</v>
      </c>
      <c r="B32" s="100" t="s">
        <v>175</v>
      </c>
      <c r="C32" s="100" t="s">
        <v>111</v>
      </c>
      <c r="D32" s="100" t="s">
        <v>111</v>
      </c>
      <c r="E32" s="100" t="s">
        <v>118</v>
      </c>
      <c r="F32" s="100" t="s">
        <v>174</v>
      </c>
      <c r="G32" s="99">
        <v>2025</v>
      </c>
      <c r="I32" s="100" t="str">
        <f>CONCATENATE(G32,"1031")</f>
        <v>20251031</v>
      </c>
      <c r="J32" s="100" t="str">
        <f t="shared" si="0"/>
        <v>10/31/2025</v>
      </c>
    </row>
    <row r="33" spans="1:10" ht="13.25">
      <c r="A33" s="100" t="s">
        <v>174</v>
      </c>
      <c r="B33" s="100" t="s">
        <v>175</v>
      </c>
      <c r="C33" s="100" t="s">
        <v>176</v>
      </c>
      <c r="D33" s="100" t="s">
        <v>177</v>
      </c>
      <c r="E33" s="100" t="s">
        <v>118</v>
      </c>
      <c r="F33" s="100" t="s">
        <v>174</v>
      </c>
      <c r="G33" s="99">
        <v>2025</v>
      </c>
      <c r="I33" s="100" t="str">
        <f t="shared" ref="I33:I35" si="6">CONCATENATE(G33,"1031")</f>
        <v>20251031</v>
      </c>
      <c r="J33" s="100" t="str">
        <f t="shared" si="0"/>
        <v>10/31/2025</v>
      </c>
    </row>
    <row r="34" spans="1:10" ht="13.25">
      <c r="A34" s="100" t="s">
        <v>174</v>
      </c>
      <c r="B34" s="100" t="s">
        <v>175</v>
      </c>
      <c r="C34" s="100" t="s">
        <v>178</v>
      </c>
      <c r="D34" s="100" t="s">
        <v>179</v>
      </c>
      <c r="E34" s="100" t="s">
        <v>118</v>
      </c>
      <c r="F34" s="100" t="s">
        <v>180</v>
      </c>
      <c r="G34" s="99">
        <v>2025</v>
      </c>
      <c r="I34" s="100" t="str">
        <f t="shared" si="6"/>
        <v>20251031</v>
      </c>
      <c r="J34" s="100" t="str">
        <f t="shared" si="0"/>
        <v>10/31/2025</v>
      </c>
    </row>
    <row r="35" spans="1:10" ht="13.25">
      <c r="A35" s="100" t="s">
        <v>174</v>
      </c>
      <c r="B35" s="100" t="s">
        <v>175</v>
      </c>
      <c r="C35" s="100" t="s">
        <v>181</v>
      </c>
      <c r="D35" s="100" t="s">
        <v>182</v>
      </c>
      <c r="E35" s="100" t="s">
        <v>118</v>
      </c>
      <c r="F35" s="100" t="s">
        <v>183</v>
      </c>
      <c r="G35" s="99">
        <v>2025</v>
      </c>
      <c r="I35" s="100" t="str">
        <f t="shared" si="6"/>
        <v>20251031</v>
      </c>
      <c r="J35" s="100" t="str">
        <f t="shared" si="0"/>
        <v>10/31/2025</v>
      </c>
    </row>
  </sheetData>
  <autoFilter ref="A1:I35" xr:uid="{25181CD4-3E8D-47F0-AABC-35FC81A11F5B}"/>
  <pageMargins left="0.75" right="0.75" top="0.75" bottom="0.5" header="0.5" footer="0.7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132"/>
  <sheetViews>
    <sheetView topLeftCell="A79" zoomScale="70" zoomScaleNormal="70" workbookViewId="0">
      <selection activeCell="F112" sqref="F112"/>
    </sheetView>
  </sheetViews>
  <sheetFormatPr defaultColWidth="11.1796875" defaultRowHeight="15" customHeight="1"/>
  <cols>
    <col min="3" max="5" width="11.1796875" style="94"/>
    <col min="6" max="6" width="16.7265625" style="94" bestFit="1" customWidth="1"/>
    <col min="7" max="7" width="12.81640625" style="94" bestFit="1" customWidth="1"/>
  </cols>
  <sheetData>
    <row r="1" spans="1:7" ht="15" customHeight="1">
      <c r="E1" s="125"/>
      <c r="F1" s="125" t="s">
        <v>101</v>
      </c>
      <c r="G1" s="125" t="s">
        <v>102</v>
      </c>
    </row>
    <row r="2" spans="1:7" ht="15" customHeight="1">
      <c r="C2"/>
      <c r="D2"/>
      <c r="E2" s="131">
        <v>1</v>
      </c>
      <c r="F2" s="125">
        <v>2</v>
      </c>
      <c r="G2" s="125">
        <v>3</v>
      </c>
    </row>
    <row r="3" spans="1:7" ht="16.149999999999999">
      <c r="A3" s="66" t="s">
        <v>10</v>
      </c>
      <c r="B3" s="66" t="s">
        <v>11</v>
      </c>
      <c r="C3" s="66"/>
      <c r="D3" s="66"/>
      <c r="E3" s="66"/>
      <c r="F3" s="66" t="s">
        <v>21</v>
      </c>
      <c r="G3" s="66" t="s">
        <v>22</v>
      </c>
    </row>
    <row r="4" spans="1:7" ht="16.149999999999999">
      <c r="A4" s="67">
        <v>2023</v>
      </c>
      <c r="B4" s="68" t="s">
        <v>23</v>
      </c>
      <c r="C4" s="116">
        <f>A4</f>
        <v>2023</v>
      </c>
      <c r="D4" s="116">
        <v>1</v>
      </c>
      <c r="E4" s="116" t="str">
        <f>CONCATENATE(C4,D4)</f>
        <v>20231</v>
      </c>
      <c r="F4" s="69">
        <v>0</v>
      </c>
      <c r="G4" s="132"/>
    </row>
    <row r="5" spans="1:7" ht="16.149999999999999">
      <c r="A5" s="67">
        <v>2023</v>
      </c>
      <c r="B5" s="68" t="s">
        <v>24</v>
      </c>
      <c r="C5" s="116">
        <f t="shared" ref="C5:C15" si="0">A5</f>
        <v>2023</v>
      </c>
      <c r="D5" s="116">
        <v>2</v>
      </c>
      <c r="E5" s="116" t="str">
        <f t="shared" ref="E5:E15" si="1">CONCATENATE(C5,D5)</f>
        <v>20232</v>
      </c>
      <c r="F5" s="69">
        <v>0</v>
      </c>
      <c r="G5" s="132"/>
    </row>
    <row r="6" spans="1:7" ht="16.149999999999999">
      <c r="A6" s="67">
        <v>2023</v>
      </c>
      <c r="B6" s="68" t="s">
        <v>25</v>
      </c>
      <c r="C6" s="116">
        <f t="shared" si="0"/>
        <v>2023</v>
      </c>
      <c r="D6" s="116">
        <v>3</v>
      </c>
      <c r="E6" s="116" t="str">
        <f t="shared" si="1"/>
        <v>20233</v>
      </c>
      <c r="F6" s="69">
        <v>0</v>
      </c>
      <c r="G6" s="132"/>
    </row>
    <row r="7" spans="1:7" ht="16.149999999999999">
      <c r="A7" s="67">
        <v>2023</v>
      </c>
      <c r="B7" s="68" t="s">
        <v>26</v>
      </c>
      <c r="C7" s="116">
        <f t="shared" si="0"/>
        <v>2023</v>
      </c>
      <c r="D7" s="116">
        <v>4</v>
      </c>
      <c r="E7" s="116" t="str">
        <f t="shared" si="1"/>
        <v>20234</v>
      </c>
      <c r="F7" s="69">
        <v>8.3000000000000001E-3</v>
      </c>
      <c r="G7" s="132"/>
    </row>
    <row r="8" spans="1:7" ht="16.149999999999999">
      <c r="A8" s="67">
        <v>2023</v>
      </c>
      <c r="B8" s="68" t="s">
        <v>27</v>
      </c>
      <c r="C8" s="116">
        <f t="shared" si="0"/>
        <v>2023</v>
      </c>
      <c r="D8" s="116">
        <v>5</v>
      </c>
      <c r="E8" s="116" t="str">
        <f t="shared" si="1"/>
        <v>20235</v>
      </c>
      <c r="F8" s="69">
        <v>9.1000000000000004E-3</v>
      </c>
      <c r="G8" s="132"/>
    </row>
    <row r="9" spans="1:7" ht="16.149999999999999">
      <c r="A9" s="67">
        <v>2023</v>
      </c>
      <c r="B9" s="68" t="s">
        <v>28</v>
      </c>
      <c r="C9" s="116">
        <f t="shared" si="0"/>
        <v>2023</v>
      </c>
      <c r="D9" s="116">
        <v>6</v>
      </c>
      <c r="E9" s="116" t="str">
        <f t="shared" si="1"/>
        <v>20236</v>
      </c>
      <c r="F9" s="69">
        <v>9.7000000000000003E-3</v>
      </c>
      <c r="G9" s="132"/>
    </row>
    <row r="10" spans="1:7" ht="16.149999999999999">
      <c r="A10" s="67">
        <v>2023</v>
      </c>
      <c r="B10" s="68" t="s">
        <v>29</v>
      </c>
      <c r="C10" s="116">
        <f t="shared" si="0"/>
        <v>2023</v>
      </c>
      <c r="D10" s="116">
        <v>7</v>
      </c>
      <c r="E10" s="116" t="str">
        <f t="shared" si="1"/>
        <v>20237</v>
      </c>
      <c r="F10" s="69">
        <v>1.0200000000000001E-2</v>
      </c>
      <c r="G10" s="132"/>
    </row>
    <row r="11" spans="1:7" ht="16.149999999999999">
      <c r="A11" s="67">
        <v>2023</v>
      </c>
      <c r="B11" s="68" t="s">
        <v>30</v>
      </c>
      <c r="C11" s="116">
        <f t="shared" si="0"/>
        <v>2023</v>
      </c>
      <c r="D11" s="116">
        <v>8</v>
      </c>
      <c r="E11" s="116" t="str">
        <f t="shared" si="1"/>
        <v>20238</v>
      </c>
      <c r="F11" s="69">
        <v>1.06E-2</v>
      </c>
      <c r="G11" s="132"/>
    </row>
    <row r="12" spans="1:7" ht="16.149999999999999">
      <c r="A12" s="67">
        <v>2023</v>
      </c>
      <c r="B12" s="68" t="s">
        <v>31</v>
      </c>
      <c r="C12" s="116">
        <f t="shared" si="0"/>
        <v>2023</v>
      </c>
      <c r="D12" s="116">
        <v>9</v>
      </c>
      <c r="E12" s="116" t="str">
        <f t="shared" si="1"/>
        <v>20239</v>
      </c>
      <c r="F12" s="69">
        <v>1.2E-2</v>
      </c>
      <c r="G12" s="132"/>
    </row>
    <row r="13" spans="1:7" ht="16.149999999999999">
      <c r="A13" s="67">
        <v>2023</v>
      </c>
      <c r="B13" s="68" t="s">
        <v>32</v>
      </c>
      <c r="C13" s="116">
        <f t="shared" si="0"/>
        <v>2023</v>
      </c>
      <c r="D13" s="116">
        <v>10</v>
      </c>
      <c r="E13" s="116" t="str">
        <f t="shared" si="1"/>
        <v>202310</v>
      </c>
      <c r="F13" s="69">
        <v>1.2699999999999999E-2</v>
      </c>
      <c r="G13" s="132"/>
    </row>
    <row r="14" spans="1:7" ht="16.149999999999999">
      <c r="A14" s="67">
        <v>2023</v>
      </c>
      <c r="B14" s="68" t="s">
        <v>33</v>
      </c>
      <c r="C14" s="116">
        <f t="shared" si="0"/>
        <v>2023</v>
      </c>
      <c r="D14" s="116">
        <v>11</v>
      </c>
      <c r="E14" s="116" t="str">
        <f t="shared" si="1"/>
        <v>202311</v>
      </c>
      <c r="F14" s="69">
        <v>1.2999999999999999E-2</v>
      </c>
      <c r="G14" s="132"/>
    </row>
    <row r="15" spans="1:7" ht="16.149999999999999">
      <c r="A15" s="67">
        <v>2023</v>
      </c>
      <c r="B15" s="68" t="s">
        <v>34</v>
      </c>
      <c r="C15" s="116">
        <f t="shared" si="0"/>
        <v>2023</v>
      </c>
      <c r="D15" s="116">
        <v>12</v>
      </c>
      <c r="E15" s="116" t="str">
        <f t="shared" si="1"/>
        <v>202312</v>
      </c>
      <c r="F15" s="69">
        <v>1.37E-2</v>
      </c>
      <c r="G15" s="132"/>
    </row>
    <row r="16" spans="1:7" ht="16.149999999999999">
      <c r="A16" s="54"/>
      <c r="B16" s="54"/>
      <c r="C16" s="54"/>
      <c r="D16" s="54"/>
      <c r="E16" s="54"/>
      <c r="F16" s="132"/>
      <c r="G16" s="132"/>
    </row>
    <row r="17" spans="1:7" ht="16.149999999999999">
      <c r="A17" s="67">
        <v>2024</v>
      </c>
      <c r="B17" s="68" t="s">
        <v>23</v>
      </c>
      <c r="C17" s="116">
        <f t="shared" ref="C17:C28" si="2">A17</f>
        <v>2024</v>
      </c>
      <c r="D17" s="116">
        <v>1</v>
      </c>
      <c r="E17" s="116" t="str">
        <f t="shared" ref="E17:E28" si="3">CONCATENATE(C17,D17)</f>
        <v>20241</v>
      </c>
      <c r="F17" s="69">
        <v>1.43E-2</v>
      </c>
      <c r="G17" s="132"/>
    </row>
    <row r="18" spans="1:7" ht="16.149999999999999">
      <c r="A18" s="67">
        <v>2024</v>
      </c>
      <c r="B18" s="68" t="s">
        <v>24</v>
      </c>
      <c r="C18" s="116">
        <f t="shared" si="2"/>
        <v>2024</v>
      </c>
      <c r="D18" s="116">
        <v>2</v>
      </c>
      <c r="E18" s="116" t="str">
        <f t="shared" si="3"/>
        <v>20242</v>
      </c>
      <c r="F18" s="69">
        <v>2.0899999999999998E-2</v>
      </c>
      <c r="G18" s="132"/>
    </row>
    <row r="19" spans="1:7" ht="16.149999999999999">
      <c r="A19" s="67">
        <v>2024</v>
      </c>
      <c r="B19" s="68" t="s">
        <v>25</v>
      </c>
      <c r="C19" s="116">
        <f t="shared" si="2"/>
        <v>2024</v>
      </c>
      <c r="D19" s="116">
        <v>3</v>
      </c>
      <c r="E19" s="116" t="str">
        <f t="shared" si="3"/>
        <v>20243</v>
      </c>
      <c r="F19" s="69">
        <v>2.18E-2</v>
      </c>
      <c r="G19" s="132"/>
    </row>
    <row r="20" spans="1:7" ht="16.149999999999999">
      <c r="A20" s="67">
        <v>2024</v>
      </c>
      <c r="B20" s="68" t="s">
        <v>26</v>
      </c>
      <c r="C20" s="116">
        <f t="shared" si="2"/>
        <v>2024</v>
      </c>
      <c r="D20" s="116">
        <v>4</v>
      </c>
      <c r="E20" s="116" t="str">
        <f t="shared" si="3"/>
        <v>20244</v>
      </c>
      <c r="F20" s="69">
        <v>3.6200000000000003E-2</v>
      </c>
      <c r="G20" s="132"/>
    </row>
    <row r="21" spans="1:7" ht="16.149999999999999">
      <c r="A21" s="67">
        <v>2024</v>
      </c>
      <c r="B21" s="68" t="s">
        <v>27</v>
      </c>
      <c r="C21" s="116">
        <f t="shared" si="2"/>
        <v>2024</v>
      </c>
      <c r="D21" s="116">
        <v>5</v>
      </c>
      <c r="E21" s="116" t="str">
        <f t="shared" si="3"/>
        <v>20245</v>
      </c>
      <c r="F21" s="69">
        <v>6.8699999999999997E-2</v>
      </c>
      <c r="G21" s="132"/>
    </row>
    <row r="22" spans="1:7" ht="16.149999999999999">
      <c r="A22" s="67">
        <v>2024</v>
      </c>
      <c r="B22" s="68" t="s">
        <v>28</v>
      </c>
      <c r="C22" s="116">
        <f t="shared" si="2"/>
        <v>2024</v>
      </c>
      <c r="D22" s="116">
        <v>6</v>
      </c>
      <c r="E22" s="116" t="str">
        <f t="shared" si="3"/>
        <v>20246</v>
      </c>
      <c r="F22" s="69">
        <v>7.51E-2</v>
      </c>
      <c r="G22" s="132"/>
    </row>
    <row r="23" spans="1:7" ht="16.149999999999999">
      <c r="A23" s="67">
        <v>2024</v>
      </c>
      <c r="B23" s="68" t="s">
        <v>29</v>
      </c>
      <c r="C23" s="116">
        <f t="shared" si="2"/>
        <v>2024</v>
      </c>
      <c r="D23" s="116">
        <v>7</v>
      </c>
      <c r="E23" s="116" t="str">
        <f t="shared" si="3"/>
        <v>20247</v>
      </c>
      <c r="F23" s="69">
        <v>8.8800000000000004E-2</v>
      </c>
      <c r="G23" s="132"/>
    </row>
    <row r="24" spans="1:7" ht="16.149999999999999">
      <c r="A24" s="67">
        <v>2024</v>
      </c>
      <c r="B24" s="68" t="s">
        <v>30</v>
      </c>
      <c r="C24" s="116">
        <f t="shared" si="2"/>
        <v>2024</v>
      </c>
      <c r="D24" s="116">
        <v>8</v>
      </c>
      <c r="E24" s="116" t="str">
        <f t="shared" si="3"/>
        <v>20248</v>
      </c>
      <c r="F24" s="69">
        <v>9.8000000000000004E-2</v>
      </c>
      <c r="G24" s="132"/>
    </row>
    <row r="25" spans="1:7" ht="16.149999999999999">
      <c r="A25" s="67">
        <v>2024</v>
      </c>
      <c r="B25" s="68" t="s">
        <v>31</v>
      </c>
      <c r="C25" s="116">
        <f t="shared" si="2"/>
        <v>2024</v>
      </c>
      <c r="D25" s="116">
        <v>9</v>
      </c>
      <c r="E25" s="116" t="str">
        <f t="shared" si="3"/>
        <v>20249</v>
      </c>
      <c r="F25" s="69">
        <v>0.1137</v>
      </c>
      <c r="G25" s="132"/>
    </row>
    <row r="26" spans="1:7" ht="16.149999999999999">
      <c r="A26" s="67">
        <v>2024</v>
      </c>
      <c r="B26" s="68" t="s">
        <v>32</v>
      </c>
      <c r="C26" s="116">
        <f t="shared" si="2"/>
        <v>2024</v>
      </c>
      <c r="D26" s="116">
        <v>10</v>
      </c>
      <c r="E26" s="116" t="str">
        <f t="shared" si="3"/>
        <v>202410</v>
      </c>
      <c r="F26" s="70">
        <v>0.12479999999999999</v>
      </c>
      <c r="G26" s="50"/>
    </row>
    <row r="27" spans="1:7" ht="16.149999999999999">
      <c r="A27" s="67">
        <v>2024</v>
      </c>
      <c r="B27" s="68" t="s">
        <v>33</v>
      </c>
      <c r="C27" s="116">
        <f t="shared" si="2"/>
        <v>2024</v>
      </c>
      <c r="D27" s="116">
        <v>11</v>
      </c>
      <c r="E27" s="116" t="str">
        <f t="shared" si="3"/>
        <v>202411</v>
      </c>
      <c r="F27" s="70">
        <v>0.15040000000000001</v>
      </c>
      <c r="G27" s="50"/>
    </row>
    <row r="28" spans="1:7" ht="16.149999999999999">
      <c r="A28" s="67">
        <v>2024</v>
      </c>
      <c r="B28" s="68" t="s">
        <v>34</v>
      </c>
      <c r="C28" s="116">
        <f t="shared" si="2"/>
        <v>2024</v>
      </c>
      <c r="D28" s="116">
        <v>12</v>
      </c>
      <c r="E28" s="116" t="str">
        <f t="shared" si="3"/>
        <v>202412</v>
      </c>
      <c r="F28" s="70">
        <v>0.16300000000000001</v>
      </c>
      <c r="G28" s="50"/>
    </row>
    <row r="29" spans="1:7" ht="16.149999999999999">
      <c r="A29" s="54"/>
      <c r="B29" s="54"/>
      <c r="C29" s="54"/>
      <c r="D29" s="54"/>
      <c r="E29" s="54"/>
      <c r="F29" s="50"/>
      <c r="G29" s="50"/>
    </row>
    <row r="30" spans="1:7" ht="16.149999999999999">
      <c r="A30" s="67">
        <v>2025</v>
      </c>
      <c r="B30" s="68" t="s">
        <v>23</v>
      </c>
      <c r="C30" s="116">
        <f t="shared" ref="C30:C41" si="4">A30</f>
        <v>2025</v>
      </c>
      <c r="D30" s="116">
        <v>1</v>
      </c>
      <c r="E30" s="116" t="str">
        <f t="shared" ref="E30:E41" si="5">CONCATENATE(C30,D30)</f>
        <v>20251</v>
      </c>
      <c r="F30" s="70">
        <v>0.17810000000000001</v>
      </c>
      <c r="G30" s="70"/>
    </row>
    <row r="31" spans="1:7" ht="16.149999999999999">
      <c r="A31" s="67">
        <v>2025</v>
      </c>
      <c r="B31" s="68" t="s">
        <v>24</v>
      </c>
      <c r="C31" s="116">
        <f t="shared" si="4"/>
        <v>2025</v>
      </c>
      <c r="D31" s="116">
        <v>2</v>
      </c>
      <c r="E31" s="116" t="str">
        <f t="shared" si="5"/>
        <v>20252</v>
      </c>
      <c r="F31" s="70">
        <v>0.19500000000000001</v>
      </c>
      <c r="G31" s="70"/>
    </row>
    <row r="32" spans="1:7" ht="16.149999999999999">
      <c r="A32" s="67">
        <v>2025</v>
      </c>
      <c r="B32" s="68" t="s">
        <v>25</v>
      </c>
      <c r="C32" s="116">
        <f t="shared" si="4"/>
        <v>2025</v>
      </c>
      <c r="D32" s="116">
        <v>3</v>
      </c>
      <c r="E32" s="116" t="str">
        <f t="shared" si="5"/>
        <v>20253</v>
      </c>
      <c r="F32" s="70">
        <v>0.2109</v>
      </c>
      <c r="G32" s="70"/>
    </row>
    <row r="33" spans="1:7" ht="16.149999999999999">
      <c r="A33" s="67">
        <v>2025</v>
      </c>
      <c r="B33" s="68" t="s">
        <v>26</v>
      </c>
      <c r="C33" s="116">
        <f t="shared" si="4"/>
        <v>2025</v>
      </c>
      <c r="D33" s="116">
        <v>4</v>
      </c>
      <c r="E33" s="116" t="str">
        <f t="shared" si="5"/>
        <v>20254</v>
      </c>
      <c r="F33" s="70">
        <v>0.2233</v>
      </c>
      <c r="G33" s="70">
        <v>2.2200000000000001E-2</v>
      </c>
    </row>
    <row r="34" spans="1:7" ht="16.149999999999999">
      <c r="A34" s="67">
        <v>2025</v>
      </c>
      <c r="B34" s="68" t="s">
        <v>27</v>
      </c>
      <c r="C34" s="116">
        <f t="shared" si="4"/>
        <v>2025</v>
      </c>
      <c r="D34" s="116">
        <v>5</v>
      </c>
      <c r="E34" s="116" t="str">
        <f t="shared" si="5"/>
        <v>20255</v>
      </c>
      <c r="F34" s="70">
        <v>0.23580000000000001</v>
      </c>
      <c r="G34" s="70">
        <v>4.4400000000000002E-2</v>
      </c>
    </row>
    <row r="35" spans="1:7" ht="16.149999999999999">
      <c r="A35" s="67">
        <v>2025</v>
      </c>
      <c r="B35" s="68" t="s">
        <v>28</v>
      </c>
      <c r="C35" s="116">
        <f t="shared" si="4"/>
        <v>2025</v>
      </c>
      <c r="D35" s="116">
        <v>6</v>
      </c>
      <c r="E35" s="116" t="str">
        <f t="shared" si="5"/>
        <v>20256</v>
      </c>
      <c r="F35" s="70">
        <v>0.2482</v>
      </c>
      <c r="G35" s="70">
        <v>6.6699999999999995E-2</v>
      </c>
    </row>
    <row r="36" spans="1:7" ht="16.149999999999999">
      <c r="A36" s="67">
        <v>2025</v>
      </c>
      <c r="B36" s="68" t="s">
        <v>29</v>
      </c>
      <c r="C36" s="116">
        <f t="shared" si="4"/>
        <v>2025</v>
      </c>
      <c r="D36" s="116">
        <v>7</v>
      </c>
      <c r="E36" s="116" t="str">
        <f t="shared" si="5"/>
        <v>20257</v>
      </c>
      <c r="F36" s="70">
        <v>0.26069999999999999</v>
      </c>
      <c r="G36" s="70">
        <v>8.8900000000000007E-2</v>
      </c>
    </row>
    <row r="37" spans="1:7" ht="16.149999999999999">
      <c r="A37" s="67">
        <v>2025</v>
      </c>
      <c r="B37" s="68" t="s">
        <v>30</v>
      </c>
      <c r="C37" s="116">
        <f t="shared" si="4"/>
        <v>2025</v>
      </c>
      <c r="D37" s="116">
        <v>8</v>
      </c>
      <c r="E37" s="116" t="str">
        <f t="shared" si="5"/>
        <v>20258</v>
      </c>
      <c r="F37" s="70">
        <v>0.27310000000000001</v>
      </c>
      <c r="G37" s="70">
        <v>0.1111</v>
      </c>
    </row>
    <row r="38" spans="1:7" ht="16.149999999999999">
      <c r="A38" s="67">
        <v>2025</v>
      </c>
      <c r="B38" s="68" t="s">
        <v>31</v>
      </c>
      <c r="C38" s="116">
        <f t="shared" si="4"/>
        <v>2025</v>
      </c>
      <c r="D38" s="116">
        <v>9</v>
      </c>
      <c r="E38" s="116" t="str">
        <f t="shared" si="5"/>
        <v>20259</v>
      </c>
      <c r="F38" s="70">
        <v>0.28560000000000002</v>
      </c>
      <c r="G38" s="70">
        <v>0.1333</v>
      </c>
    </row>
    <row r="39" spans="1:7" ht="16.149999999999999">
      <c r="A39" s="67">
        <v>2025</v>
      </c>
      <c r="B39" s="68" t="s">
        <v>32</v>
      </c>
      <c r="C39" s="116">
        <f t="shared" si="4"/>
        <v>2025</v>
      </c>
      <c r="D39" s="116">
        <v>10</v>
      </c>
      <c r="E39" s="116" t="str">
        <f t="shared" si="5"/>
        <v>202510</v>
      </c>
      <c r="F39" s="70">
        <v>0.29799999999999999</v>
      </c>
      <c r="G39" s="70">
        <v>0.15559999999999999</v>
      </c>
    </row>
    <row r="40" spans="1:7" ht="16.149999999999999">
      <c r="A40" s="67">
        <v>2025</v>
      </c>
      <c r="B40" s="68" t="s">
        <v>33</v>
      </c>
      <c r="C40" s="116">
        <f t="shared" si="4"/>
        <v>2025</v>
      </c>
      <c r="D40" s="116">
        <v>11</v>
      </c>
      <c r="E40" s="116" t="str">
        <f t="shared" si="5"/>
        <v>202511</v>
      </c>
      <c r="F40" s="70">
        <v>0.31040000000000001</v>
      </c>
      <c r="G40" s="70">
        <v>0.17780000000000001</v>
      </c>
    </row>
    <row r="41" spans="1:7" ht="16.149999999999999">
      <c r="A41" s="67">
        <v>2025</v>
      </c>
      <c r="B41" s="68" t="s">
        <v>34</v>
      </c>
      <c r="C41" s="116">
        <f t="shared" si="4"/>
        <v>2025</v>
      </c>
      <c r="D41" s="116">
        <v>12</v>
      </c>
      <c r="E41" s="116" t="str">
        <f t="shared" si="5"/>
        <v>202512</v>
      </c>
      <c r="F41" s="70">
        <v>0.32290000000000002</v>
      </c>
      <c r="G41" s="70">
        <v>0.2</v>
      </c>
    </row>
    <row r="42" spans="1:7" ht="16.149999999999999">
      <c r="A42" s="54"/>
      <c r="B42" s="54"/>
      <c r="C42" s="54"/>
      <c r="D42" s="54"/>
      <c r="E42" s="54"/>
      <c r="F42" s="50"/>
      <c r="G42" s="50"/>
    </row>
    <row r="43" spans="1:7" ht="16.149999999999999">
      <c r="A43" s="67">
        <v>2026</v>
      </c>
      <c r="B43" s="68" t="s">
        <v>23</v>
      </c>
      <c r="C43" s="116">
        <f t="shared" ref="C43:C54" si="6">A43</f>
        <v>2026</v>
      </c>
      <c r="D43" s="116">
        <v>1</v>
      </c>
      <c r="E43" s="116" t="str">
        <f t="shared" ref="E43:E54" si="7">CONCATENATE(C43,D43)</f>
        <v>20261</v>
      </c>
      <c r="F43" s="70">
        <v>0.33529999999999999</v>
      </c>
      <c r="G43" s="70">
        <v>0.22220000000000001</v>
      </c>
    </row>
    <row r="44" spans="1:7" ht="16.149999999999999">
      <c r="A44" s="67">
        <v>2026</v>
      </c>
      <c r="B44" s="68" t="s">
        <v>24</v>
      </c>
      <c r="C44" s="116">
        <f t="shared" si="6"/>
        <v>2026</v>
      </c>
      <c r="D44" s="116">
        <v>2</v>
      </c>
      <c r="E44" s="116" t="str">
        <f t="shared" si="7"/>
        <v>20262</v>
      </c>
      <c r="F44" s="70">
        <v>0.3478</v>
      </c>
      <c r="G44" s="70">
        <v>0.24440000000000001</v>
      </c>
    </row>
    <row r="45" spans="1:7" ht="16.149999999999999">
      <c r="A45" s="67">
        <v>2026</v>
      </c>
      <c r="B45" s="68" t="s">
        <v>25</v>
      </c>
      <c r="C45" s="116">
        <f t="shared" si="6"/>
        <v>2026</v>
      </c>
      <c r="D45" s="116">
        <v>3</v>
      </c>
      <c r="E45" s="116" t="str">
        <f t="shared" si="7"/>
        <v>20263</v>
      </c>
      <c r="F45" s="70">
        <v>0.36020000000000002</v>
      </c>
      <c r="G45" s="70">
        <v>0.26669999999999999</v>
      </c>
    </row>
    <row r="46" spans="1:7" ht="16.149999999999999">
      <c r="A46" s="67">
        <v>2026</v>
      </c>
      <c r="B46" s="68" t="s">
        <v>26</v>
      </c>
      <c r="C46" s="116">
        <f t="shared" si="6"/>
        <v>2026</v>
      </c>
      <c r="D46" s="116">
        <v>4</v>
      </c>
      <c r="E46" s="116" t="str">
        <f t="shared" si="7"/>
        <v>20264</v>
      </c>
      <c r="F46" s="70">
        <v>0.37259999999999999</v>
      </c>
      <c r="G46" s="70">
        <v>0.28889999999999999</v>
      </c>
    </row>
    <row r="47" spans="1:7" ht="16.149999999999999">
      <c r="A47" s="67">
        <v>2026</v>
      </c>
      <c r="B47" s="68" t="s">
        <v>27</v>
      </c>
      <c r="C47" s="116">
        <f t="shared" si="6"/>
        <v>2026</v>
      </c>
      <c r="D47" s="116">
        <v>5</v>
      </c>
      <c r="E47" s="116" t="str">
        <f t="shared" si="7"/>
        <v>20265</v>
      </c>
      <c r="F47" s="70">
        <v>0.3851</v>
      </c>
      <c r="G47" s="70">
        <v>0.31109999999999999</v>
      </c>
    </row>
    <row r="48" spans="1:7" ht="16.149999999999999">
      <c r="A48" s="67">
        <v>2026</v>
      </c>
      <c r="B48" s="68" t="s">
        <v>28</v>
      </c>
      <c r="C48" s="116">
        <f t="shared" si="6"/>
        <v>2026</v>
      </c>
      <c r="D48" s="116">
        <v>6</v>
      </c>
      <c r="E48" s="116" t="str">
        <f t="shared" si="7"/>
        <v>20266</v>
      </c>
      <c r="F48" s="70">
        <v>0.39750000000000002</v>
      </c>
      <c r="G48" s="70">
        <v>0.33329999999999999</v>
      </c>
    </row>
    <row r="49" spans="1:7" ht="16.149999999999999">
      <c r="A49" s="67">
        <v>2026</v>
      </c>
      <c r="B49" s="68" t="s">
        <v>29</v>
      </c>
      <c r="C49" s="116">
        <f t="shared" si="6"/>
        <v>2026</v>
      </c>
      <c r="D49" s="116">
        <v>7</v>
      </c>
      <c r="E49" s="116" t="str">
        <f t="shared" si="7"/>
        <v>20267</v>
      </c>
      <c r="F49" s="70">
        <v>0.41</v>
      </c>
      <c r="G49" s="70">
        <v>0.35560000000000003</v>
      </c>
    </row>
    <row r="50" spans="1:7" ht="16.149999999999999">
      <c r="A50" s="67">
        <v>2026</v>
      </c>
      <c r="B50" s="68" t="s">
        <v>30</v>
      </c>
      <c r="C50" s="116">
        <f t="shared" si="6"/>
        <v>2026</v>
      </c>
      <c r="D50" s="116">
        <v>8</v>
      </c>
      <c r="E50" s="116" t="str">
        <f t="shared" si="7"/>
        <v>20268</v>
      </c>
      <c r="F50" s="70">
        <v>0.4224</v>
      </c>
      <c r="G50" s="70">
        <v>0.37780000000000002</v>
      </c>
    </row>
    <row r="51" spans="1:7" ht="16.149999999999999">
      <c r="A51" s="67">
        <v>2026</v>
      </c>
      <c r="B51" s="68" t="s">
        <v>31</v>
      </c>
      <c r="C51" s="116">
        <f t="shared" si="6"/>
        <v>2026</v>
      </c>
      <c r="D51" s="116">
        <v>9</v>
      </c>
      <c r="E51" s="116" t="str">
        <f t="shared" si="7"/>
        <v>20269</v>
      </c>
      <c r="F51" s="70">
        <v>0.43490000000000001</v>
      </c>
      <c r="G51" s="70">
        <v>0.4</v>
      </c>
    </row>
    <row r="52" spans="1:7" ht="16.149999999999999">
      <c r="A52" s="67">
        <v>2026</v>
      </c>
      <c r="B52" s="68" t="s">
        <v>32</v>
      </c>
      <c r="C52" s="116">
        <f t="shared" si="6"/>
        <v>2026</v>
      </c>
      <c r="D52" s="116">
        <v>10</v>
      </c>
      <c r="E52" s="116" t="str">
        <f t="shared" si="7"/>
        <v>202610</v>
      </c>
      <c r="F52" s="70">
        <v>0.44729999999999998</v>
      </c>
      <c r="G52" s="70">
        <v>0.42220000000000002</v>
      </c>
    </row>
    <row r="53" spans="1:7" ht="16.149999999999999">
      <c r="A53" s="67">
        <v>2026</v>
      </c>
      <c r="B53" s="68" t="s">
        <v>33</v>
      </c>
      <c r="C53" s="116">
        <f t="shared" si="6"/>
        <v>2026</v>
      </c>
      <c r="D53" s="116">
        <v>11</v>
      </c>
      <c r="E53" s="116" t="str">
        <f t="shared" si="7"/>
        <v>202611</v>
      </c>
      <c r="F53" s="70">
        <v>0.4597</v>
      </c>
      <c r="G53" s="70">
        <v>0.44440000000000002</v>
      </c>
    </row>
    <row r="54" spans="1:7" ht="16.149999999999999">
      <c r="A54" s="67">
        <v>2026</v>
      </c>
      <c r="B54" s="68" t="s">
        <v>34</v>
      </c>
      <c r="C54" s="116">
        <f t="shared" si="6"/>
        <v>2026</v>
      </c>
      <c r="D54" s="116">
        <v>12</v>
      </c>
      <c r="E54" s="116" t="str">
        <f t="shared" si="7"/>
        <v>202612</v>
      </c>
      <c r="F54" s="70">
        <v>0.47220000000000001</v>
      </c>
      <c r="G54" s="70">
        <v>0.4667</v>
      </c>
    </row>
    <row r="55" spans="1:7" ht="16.149999999999999">
      <c r="A55" s="54"/>
      <c r="B55" s="54"/>
      <c r="C55" s="54"/>
      <c r="D55" s="54"/>
      <c r="E55" s="54"/>
      <c r="F55" s="50"/>
      <c r="G55" s="50"/>
    </row>
    <row r="56" spans="1:7" ht="16.149999999999999">
      <c r="A56" s="67">
        <v>2027</v>
      </c>
      <c r="B56" s="68" t="s">
        <v>23</v>
      </c>
      <c r="C56" s="116">
        <f t="shared" ref="C56:C67" si="8">A56</f>
        <v>2027</v>
      </c>
      <c r="D56" s="116">
        <v>1</v>
      </c>
      <c r="E56" s="116" t="str">
        <f t="shared" ref="E56:E67" si="9">CONCATENATE(C56,D56)</f>
        <v>20271</v>
      </c>
      <c r="F56" s="70">
        <v>0.48459999999999998</v>
      </c>
      <c r="G56" s="70">
        <v>0.4889</v>
      </c>
    </row>
    <row r="57" spans="1:7" ht="16.149999999999999">
      <c r="A57" s="67">
        <v>2027</v>
      </c>
      <c r="B57" s="68" t="s">
        <v>24</v>
      </c>
      <c r="C57" s="116">
        <f t="shared" si="8"/>
        <v>2027</v>
      </c>
      <c r="D57" s="116">
        <v>2</v>
      </c>
      <c r="E57" s="116" t="str">
        <f t="shared" si="9"/>
        <v>20272</v>
      </c>
      <c r="F57" s="70">
        <v>0.49709999999999999</v>
      </c>
      <c r="G57" s="70">
        <v>0.5111</v>
      </c>
    </row>
    <row r="58" spans="1:7" ht="16.149999999999999">
      <c r="A58" s="67">
        <v>2027</v>
      </c>
      <c r="B58" s="68" t="s">
        <v>25</v>
      </c>
      <c r="C58" s="116">
        <f t="shared" si="8"/>
        <v>2027</v>
      </c>
      <c r="D58" s="116">
        <v>3</v>
      </c>
      <c r="E58" s="116" t="str">
        <f t="shared" si="9"/>
        <v>20273</v>
      </c>
      <c r="F58" s="70">
        <v>0.50949999999999995</v>
      </c>
      <c r="G58" s="70">
        <v>0.5333</v>
      </c>
    </row>
    <row r="59" spans="1:7" ht="16.149999999999999">
      <c r="A59" s="67">
        <v>2027</v>
      </c>
      <c r="B59" s="68" t="s">
        <v>26</v>
      </c>
      <c r="C59" s="116">
        <f t="shared" si="8"/>
        <v>2027</v>
      </c>
      <c r="D59" s="116">
        <v>4</v>
      </c>
      <c r="E59" s="116" t="str">
        <f t="shared" si="9"/>
        <v>20274</v>
      </c>
      <c r="F59" s="70">
        <v>0.52190000000000003</v>
      </c>
      <c r="G59" s="70">
        <v>0.55559999999999998</v>
      </c>
    </row>
    <row r="60" spans="1:7" ht="16.149999999999999">
      <c r="A60" s="67">
        <v>2027</v>
      </c>
      <c r="B60" s="68" t="s">
        <v>27</v>
      </c>
      <c r="C60" s="116">
        <f t="shared" si="8"/>
        <v>2027</v>
      </c>
      <c r="D60" s="116">
        <v>5</v>
      </c>
      <c r="E60" s="116" t="str">
        <f t="shared" si="9"/>
        <v>20275</v>
      </c>
      <c r="F60" s="70">
        <v>0.53439999999999999</v>
      </c>
      <c r="G60" s="70">
        <v>0.57779999999999998</v>
      </c>
    </row>
    <row r="61" spans="1:7" ht="16.149999999999999">
      <c r="A61" s="67">
        <v>2027</v>
      </c>
      <c r="B61" s="68" t="s">
        <v>28</v>
      </c>
      <c r="C61" s="116">
        <f t="shared" si="8"/>
        <v>2027</v>
      </c>
      <c r="D61" s="116">
        <v>6</v>
      </c>
      <c r="E61" s="116" t="str">
        <f t="shared" si="9"/>
        <v>20276</v>
      </c>
      <c r="F61" s="70">
        <v>0.54679999999999995</v>
      </c>
      <c r="G61" s="70">
        <v>0.6</v>
      </c>
    </row>
    <row r="62" spans="1:7" ht="16.149999999999999">
      <c r="A62" s="67">
        <v>2027</v>
      </c>
      <c r="B62" s="68" t="s">
        <v>29</v>
      </c>
      <c r="C62" s="116">
        <f t="shared" si="8"/>
        <v>2027</v>
      </c>
      <c r="D62" s="116">
        <v>7</v>
      </c>
      <c r="E62" s="116" t="str">
        <f t="shared" si="9"/>
        <v>20277</v>
      </c>
      <c r="F62" s="70">
        <v>0.55930000000000002</v>
      </c>
      <c r="G62" s="70">
        <v>0.62219999999999998</v>
      </c>
    </row>
    <row r="63" spans="1:7" ht="16.149999999999999">
      <c r="A63" s="67">
        <v>2027</v>
      </c>
      <c r="B63" s="68" t="s">
        <v>30</v>
      </c>
      <c r="C63" s="116">
        <f t="shared" si="8"/>
        <v>2027</v>
      </c>
      <c r="D63" s="116">
        <v>8</v>
      </c>
      <c r="E63" s="116" t="str">
        <f t="shared" si="9"/>
        <v>20278</v>
      </c>
      <c r="F63" s="70">
        <v>0.57169999999999999</v>
      </c>
      <c r="G63" s="70">
        <v>0.64439999999999997</v>
      </c>
    </row>
    <row r="64" spans="1:7" ht="16.149999999999999">
      <c r="A64" s="67">
        <v>2027</v>
      </c>
      <c r="B64" s="68" t="s">
        <v>31</v>
      </c>
      <c r="C64" s="116">
        <f t="shared" si="8"/>
        <v>2027</v>
      </c>
      <c r="D64" s="116">
        <v>9</v>
      </c>
      <c r="E64" s="116" t="str">
        <f t="shared" si="9"/>
        <v>20279</v>
      </c>
      <c r="F64" s="70">
        <v>0.58420000000000005</v>
      </c>
      <c r="G64" s="70">
        <v>0.66669999999999996</v>
      </c>
    </row>
    <row r="65" spans="1:7" ht="16.149999999999999">
      <c r="A65" s="67">
        <v>2027</v>
      </c>
      <c r="B65" s="68" t="s">
        <v>32</v>
      </c>
      <c r="C65" s="116">
        <f t="shared" si="8"/>
        <v>2027</v>
      </c>
      <c r="D65" s="116">
        <v>10</v>
      </c>
      <c r="E65" s="116" t="str">
        <f t="shared" si="9"/>
        <v>202710</v>
      </c>
      <c r="F65" s="70">
        <v>0.59660000000000002</v>
      </c>
      <c r="G65" s="70">
        <v>0.68889999999999996</v>
      </c>
    </row>
    <row r="66" spans="1:7" ht="16.149999999999999">
      <c r="A66" s="67">
        <v>2027</v>
      </c>
      <c r="B66" s="68" t="s">
        <v>33</v>
      </c>
      <c r="C66" s="116">
        <f t="shared" si="8"/>
        <v>2027</v>
      </c>
      <c r="D66" s="116">
        <v>11</v>
      </c>
      <c r="E66" s="116" t="str">
        <f t="shared" si="9"/>
        <v>202711</v>
      </c>
      <c r="F66" s="70">
        <v>0.60899999999999999</v>
      </c>
      <c r="G66" s="70">
        <v>0.71109999999999995</v>
      </c>
    </row>
    <row r="67" spans="1:7" ht="16.149999999999999">
      <c r="A67" s="67">
        <v>2027</v>
      </c>
      <c r="B67" s="68" t="s">
        <v>34</v>
      </c>
      <c r="C67" s="116">
        <f t="shared" si="8"/>
        <v>2027</v>
      </c>
      <c r="D67" s="116">
        <v>12</v>
      </c>
      <c r="E67" s="116" t="str">
        <f t="shared" si="9"/>
        <v>202712</v>
      </c>
      <c r="F67" s="70">
        <v>0.62150000000000005</v>
      </c>
      <c r="G67" s="70">
        <v>0.73329999999999995</v>
      </c>
    </row>
    <row r="68" spans="1:7" ht="16.149999999999999">
      <c r="A68" s="54"/>
      <c r="B68" s="54"/>
      <c r="C68" s="54"/>
      <c r="D68" s="54"/>
      <c r="E68" s="54"/>
      <c r="F68" s="50"/>
      <c r="G68" s="50"/>
    </row>
    <row r="69" spans="1:7" ht="16.149999999999999">
      <c r="A69" s="67">
        <v>2028</v>
      </c>
      <c r="B69" s="68" t="s">
        <v>23</v>
      </c>
      <c r="C69" s="116">
        <f t="shared" ref="C69:C80" si="10">A69</f>
        <v>2028</v>
      </c>
      <c r="D69" s="116">
        <v>1</v>
      </c>
      <c r="E69" s="116" t="str">
        <f t="shared" ref="E69:E80" si="11">CONCATENATE(C69,D69)</f>
        <v>20281</v>
      </c>
      <c r="F69" s="70">
        <v>0.63390000000000002</v>
      </c>
      <c r="G69" s="70">
        <v>0.75560000000000005</v>
      </c>
    </row>
    <row r="70" spans="1:7" ht="16.149999999999999">
      <c r="A70" s="67">
        <v>2028</v>
      </c>
      <c r="B70" s="68" t="s">
        <v>24</v>
      </c>
      <c r="C70" s="116">
        <f t="shared" si="10"/>
        <v>2028</v>
      </c>
      <c r="D70" s="116">
        <v>2</v>
      </c>
      <c r="E70" s="116" t="str">
        <f t="shared" si="11"/>
        <v>20282</v>
      </c>
      <c r="F70" s="70">
        <v>0.64639999999999997</v>
      </c>
      <c r="G70" s="70">
        <v>0.77780000000000005</v>
      </c>
    </row>
    <row r="71" spans="1:7" ht="16.149999999999999">
      <c r="A71" s="67">
        <v>2028</v>
      </c>
      <c r="B71" s="68" t="s">
        <v>25</v>
      </c>
      <c r="C71" s="116">
        <f t="shared" si="10"/>
        <v>2028</v>
      </c>
      <c r="D71" s="116">
        <v>3</v>
      </c>
      <c r="E71" s="116" t="str">
        <f t="shared" si="11"/>
        <v>20283</v>
      </c>
      <c r="F71" s="70">
        <v>0.65880000000000005</v>
      </c>
      <c r="G71" s="70">
        <v>0.8</v>
      </c>
    </row>
    <row r="72" spans="1:7" ht="16.149999999999999">
      <c r="A72" s="67">
        <v>2028</v>
      </c>
      <c r="B72" s="68" t="s">
        <v>26</v>
      </c>
      <c r="C72" s="116">
        <f t="shared" si="10"/>
        <v>2028</v>
      </c>
      <c r="D72" s="116">
        <v>4</v>
      </c>
      <c r="E72" s="116" t="str">
        <f t="shared" si="11"/>
        <v>20284</v>
      </c>
      <c r="F72" s="70">
        <v>0.67120000000000002</v>
      </c>
      <c r="G72" s="70">
        <v>0.82220000000000004</v>
      </c>
    </row>
    <row r="73" spans="1:7" ht="16.149999999999999">
      <c r="A73" s="67">
        <v>2028</v>
      </c>
      <c r="B73" s="68" t="s">
        <v>27</v>
      </c>
      <c r="C73" s="116">
        <f t="shared" si="10"/>
        <v>2028</v>
      </c>
      <c r="D73" s="116">
        <v>5</v>
      </c>
      <c r="E73" s="116" t="str">
        <f t="shared" si="11"/>
        <v>20285</v>
      </c>
      <c r="F73" s="70">
        <v>0.68369999999999997</v>
      </c>
      <c r="G73" s="70">
        <v>0.84440000000000004</v>
      </c>
    </row>
    <row r="74" spans="1:7" ht="16.149999999999999">
      <c r="A74" s="67">
        <v>2028</v>
      </c>
      <c r="B74" s="68" t="s">
        <v>28</v>
      </c>
      <c r="C74" s="116">
        <f t="shared" si="10"/>
        <v>2028</v>
      </c>
      <c r="D74" s="116">
        <v>6</v>
      </c>
      <c r="E74" s="116" t="str">
        <f t="shared" si="11"/>
        <v>20286</v>
      </c>
      <c r="F74" s="70">
        <v>0.69610000000000005</v>
      </c>
      <c r="G74" s="70">
        <v>0.86670000000000003</v>
      </c>
    </row>
    <row r="75" spans="1:7" ht="16.149999999999999">
      <c r="A75" s="67">
        <v>2028</v>
      </c>
      <c r="B75" s="68" t="s">
        <v>29</v>
      </c>
      <c r="C75" s="116">
        <f t="shared" si="10"/>
        <v>2028</v>
      </c>
      <c r="D75" s="116">
        <v>7</v>
      </c>
      <c r="E75" s="116" t="str">
        <f t="shared" si="11"/>
        <v>20287</v>
      </c>
      <c r="F75" s="70">
        <v>0.70860000000000001</v>
      </c>
      <c r="G75" s="70">
        <v>0.88890000000000002</v>
      </c>
    </row>
    <row r="76" spans="1:7" ht="16.149999999999999">
      <c r="A76" s="67">
        <v>2028</v>
      </c>
      <c r="B76" s="68" t="s">
        <v>30</v>
      </c>
      <c r="C76" s="116">
        <f t="shared" si="10"/>
        <v>2028</v>
      </c>
      <c r="D76" s="116">
        <v>8</v>
      </c>
      <c r="E76" s="116" t="str">
        <f t="shared" si="11"/>
        <v>20288</v>
      </c>
      <c r="F76" s="70">
        <v>0.72099999999999997</v>
      </c>
      <c r="G76" s="70">
        <v>0.91110000000000002</v>
      </c>
    </row>
    <row r="77" spans="1:7" ht="16.149999999999999">
      <c r="A77" s="67">
        <v>2028</v>
      </c>
      <c r="B77" s="68" t="s">
        <v>31</v>
      </c>
      <c r="C77" s="116">
        <f t="shared" si="10"/>
        <v>2028</v>
      </c>
      <c r="D77" s="116">
        <v>9</v>
      </c>
      <c r="E77" s="116" t="str">
        <f t="shared" si="11"/>
        <v>20289</v>
      </c>
      <c r="F77" s="70">
        <v>0.73350000000000004</v>
      </c>
      <c r="G77" s="70">
        <v>0.93330000000000002</v>
      </c>
    </row>
    <row r="78" spans="1:7" ht="16.149999999999999">
      <c r="A78" s="67">
        <v>2028</v>
      </c>
      <c r="B78" s="68" t="s">
        <v>32</v>
      </c>
      <c r="C78" s="116">
        <f t="shared" si="10"/>
        <v>2028</v>
      </c>
      <c r="D78" s="116">
        <v>10</v>
      </c>
      <c r="E78" s="116" t="str">
        <f t="shared" si="11"/>
        <v>202810</v>
      </c>
      <c r="F78" s="70">
        <v>0.74590000000000001</v>
      </c>
      <c r="G78" s="50"/>
    </row>
    <row r="79" spans="1:7" ht="16.149999999999999">
      <c r="A79" s="67">
        <v>2028</v>
      </c>
      <c r="B79" s="68" t="s">
        <v>33</v>
      </c>
      <c r="C79" s="116">
        <f t="shared" si="10"/>
        <v>2028</v>
      </c>
      <c r="D79" s="116">
        <v>11</v>
      </c>
      <c r="E79" s="116" t="str">
        <f t="shared" si="11"/>
        <v>202811</v>
      </c>
      <c r="F79" s="70">
        <v>0.75829999999999997</v>
      </c>
      <c r="G79" s="50"/>
    </row>
    <row r="80" spans="1:7" ht="16.149999999999999">
      <c r="A80" s="67">
        <v>2028</v>
      </c>
      <c r="B80" s="68" t="s">
        <v>34</v>
      </c>
      <c r="C80" s="116">
        <f t="shared" si="10"/>
        <v>2028</v>
      </c>
      <c r="D80" s="116">
        <v>12</v>
      </c>
      <c r="E80" s="116" t="str">
        <f t="shared" si="11"/>
        <v>202812</v>
      </c>
      <c r="F80" s="70">
        <v>0.77080000000000004</v>
      </c>
      <c r="G80" s="50"/>
    </row>
    <row r="81" spans="1:7" ht="16.149999999999999">
      <c r="A81" s="54"/>
      <c r="B81" s="54"/>
      <c r="C81" s="54"/>
      <c r="D81" s="54"/>
      <c r="E81" s="54"/>
      <c r="F81" s="50"/>
      <c r="G81" s="50"/>
    </row>
    <row r="82" spans="1:7" ht="16.149999999999999">
      <c r="A82" s="67">
        <v>2029</v>
      </c>
      <c r="B82" s="68" t="s">
        <v>23</v>
      </c>
      <c r="C82" s="116">
        <f t="shared" ref="C82:C93" si="12">A82</f>
        <v>2029</v>
      </c>
      <c r="D82" s="116">
        <v>1</v>
      </c>
      <c r="E82" s="116" t="str">
        <f t="shared" ref="E82:E93" si="13">CONCATENATE(C82,D82)</f>
        <v>20291</v>
      </c>
      <c r="F82" s="70">
        <v>0.78320000000000001</v>
      </c>
      <c r="G82" s="50"/>
    </row>
    <row r="83" spans="1:7" ht="16.149999999999999">
      <c r="A83" s="67">
        <v>2029</v>
      </c>
      <c r="B83" s="68" t="s">
        <v>24</v>
      </c>
      <c r="C83" s="116">
        <f t="shared" si="12"/>
        <v>2029</v>
      </c>
      <c r="D83" s="116">
        <v>2</v>
      </c>
      <c r="E83" s="116" t="str">
        <f t="shared" si="13"/>
        <v>20292</v>
      </c>
      <c r="F83" s="70">
        <v>0.79569999999999996</v>
      </c>
      <c r="G83" s="50"/>
    </row>
    <row r="84" spans="1:7" ht="16.149999999999999">
      <c r="A84" s="67">
        <v>2029</v>
      </c>
      <c r="B84" s="68" t="s">
        <v>25</v>
      </c>
      <c r="C84" s="116">
        <f t="shared" si="12"/>
        <v>2029</v>
      </c>
      <c r="D84" s="116">
        <v>3</v>
      </c>
      <c r="E84" s="116" t="str">
        <f t="shared" si="13"/>
        <v>20293</v>
      </c>
      <c r="F84" s="70">
        <v>0.80810000000000004</v>
      </c>
      <c r="G84" s="50"/>
    </row>
    <row r="85" spans="1:7" ht="16.149999999999999">
      <c r="A85" s="67">
        <v>2029</v>
      </c>
      <c r="B85" s="68" t="s">
        <v>26</v>
      </c>
      <c r="C85" s="116">
        <f t="shared" si="12"/>
        <v>2029</v>
      </c>
      <c r="D85" s="116">
        <v>4</v>
      </c>
      <c r="E85" s="116" t="str">
        <f t="shared" si="13"/>
        <v>20294</v>
      </c>
      <c r="F85" s="70">
        <v>0.82050000000000001</v>
      </c>
      <c r="G85" s="50"/>
    </row>
    <row r="86" spans="1:7" ht="16.149999999999999">
      <c r="A86" s="67">
        <v>2029</v>
      </c>
      <c r="B86" s="68" t="s">
        <v>27</v>
      </c>
      <c r="C86" s="116">
        <f t="shared" si="12"/>
        <v>2029</v>
      </c>
      <c r="D86" s="116">
        <v>5</v>
      </c>
      <c r="E86" s="116" t="str">
        <f t="shared" si="13"/>
        <v>20295</v>
      </c>
      <c r="F86" s="70">
        <v>0.83299999999999996</v>
      </c>
      <c r="G86" s="50"/>
    </row>
    <row r="87" spans="1:7" ht="16.149999999999999">
      <c r="A87" s="67">
        <v>2029</v>
      </c>
      <c r="B87" s="68" t="s">
        <v>28</v>
      </c>
      <c r="C87" s="116">
        <f t="shared" si="12"/>
        <v>2029</v>
      </c>
      <c r="D87" s="116">
        <v>6</v>
      </c>
      <c r="E87" s="116" t="str">
        <f t="shared" si="13"/>
        <v>20296</v>
      </c>
      <c r="F87" s="70">
        <v>0.84540000000000004</v>
      </c>
      <c r="G87" s="50"/>
    </row>
    <row r="88" spans="1:7" ht="16.149999999999999">
      <c r="A88" s="67">
        <v>2029</v>
      </c>
      <c r="B88" s="68" t="s">
        <v>29</v>
      </c>
      <c r="C88" s="116">
        <f t="shared" si="12"/>
        <v>2029</v>
      </c>
      <c r="D88" s="116">
        <v>7</v>
      </c>
      <c r="E88" s="116" t="str">
        <f t="shared" si="13"/>
        <v>20297</v>
      </c>
      <c r="F88" s="70">
        <v>0.8579</v>
      </c>
      <c r="G88" s="50"/>
    </row>
    <row r="89" spans="1:7" ht="16.149999999999999">
      <c r="A89" s="67">
        <v>2029</v>
      </c>
      <c r="B89" s="68" t="s">
        <v>30</v>
      </c>
      <c r="C89" s="116">
        <f t="shared" si="12"/>
        <v>2029</v>
      </c>
      <c r="D89" s="116">
        <v>8</v>
      </c>
      <c r="E89" s="116" t="str">
        <f t="shared" si="13"/>
        <v>20298</v>
      </c>
      <c r="F89" s="70">
        <v>0.87029999999999996</v>
      </c>
      <c r="G89" s="50"/>
    </row>
    <row r="90" spans="1:7" ht="16.149999999999999">
      <c r="A90" s="67">
        <v>2029</v>
      </c>
      <c r="B90" s="68" t="s">
        <v>31</v>
      </c>
      <c r="C90" s="116">
        <f t="shared" si="12"/>
        <v>2029</v>
      </c>
      <c r="D90" s="116">
        <v>9</v>
      </c>
      <c r="E90" s="116" t="str">
        <f t="shared" si="13"/>
        <v>20299</v>
      </c>
      <c r="F90" s="70">
        <v>0.88280000000000003</v>
      </c>
      <c r="G90" s="50"/>
    </row>
    <row r="91" spans="1:7" ht="16.149999999999999">
      <c r="A91" s="67">
        <v>2029</v>
      </c>
      <c r="B91" s="68" t="s">
        <v>32</v>
      </c>
      <c r="C91" s="116">
        <f t="shared" si="12"/>
        <v>2029</v>
      </c>
      <c r="D91" s="116">
        <v>10</v>
      </c>
      <c r="E91" s="116" t="str">
        <f t="shared" si="13"/>
        <v>202910</v>
      </c>
      <c r="F91" s="70">
        <v>0.8952</v>
      </c>
      <c r="G91" s="50"/>
    </row>
    <row r="92" spans="1:7" ht="16.149999999999999">
      <c r="A92" s="67">
        <v>2029</v>
      </c>
      <c r="B92" s="68" t="s">
        <v>33</v>
      </c>
      <c r="C92" s="116">
        <f t="shared" si="12"/>
        <v>2029</v>
      </c>
      <c r="D92" s="116">
        <v>11</v>
      </c>
      <c r="E92" s="116" t="str">
        <f t="shared" si="13"/>
        <v>202911</v>
      </c>
      <c r="F92" s="70">
        <v>0.90759999999999996</v>
      </c>
      <c r="G92" s="50"/>
    </row>
    <row r="93" spans="1:7" ht="16.149999999999999">
      <c r="A93" s="67">
        <v>2029</v>
      </c>
      <c r="B93" s="68" t="s">
        <v>34</v>
      </c>
      <c r="C93" s="116">
        <f t="shared" si="12"/>
        <v>2029</v>
      </c>
      <c r="D93" s="116">
        <v>12</v>
      </c>
      <c r="E93" s="116" t="str">
        <f t="shared" si="13"/>
        <v>202912</v>
      </c>
      <c r="F93" s="70">
        <v>0.92010000000000003</v>
      </c>
      <c r="G93" s="50"/>
    </row>
    <row r="94" spans="1:7" ht="16.149999999999999">
      <c r="A94" s="54"/>
      <c r="B94" s="54"/>
      <c r="C94" s="54"/>
      <c r="D94" s="54"/>
      <c r="E94" s="54"/>
      <c r="F94" s="50"/>
      <c r="G94" s="50"/>
    </row>
    <row r="95" spans="1:7" ht="16.149999999999999">
      <c r="A95" s="67">
        <v>2030</v>
      </c>
      <c r="B95" s="68" t="s">
        <v>23</v>
      </c>
      <c r="C95" s="116">
        <f t="shared" ref="C95:C106" si="14">A95</f>
        <v>2030</v>
      </c>
      <c r="D95" s="116">
        <v>1</v>
      </c>
      <c r="E95" s="116" t="str">
        <f t="shared" ref="E95:E106" si="15">CONCATENATE(C95,D95)</f>
        <v>20301</v>
      </c>
      <c r="F95" s="70">
        <v>0.9325</v>
      </c>
      <c r="G95" s="50"/>
    </row>
    <row r="96" spans="1:7" ht="16.149999999999999">
      <c r="A96" s="67">
        <v>2030</v>
      </c>
      <c r="B96" s="68" t="s">
        <v>24</v>
      </c>
      <c r="C96" s="116">
        <f t="shared" si="14"/>
        <v>2030</v>
      </c>
      <c r="D96" s="116">
        <v>2</v>
      </c>
      <c r="E96" s="116" t="str">
        <f t="shared" si="15"/>
        <v>20302</v>
      </c>
      <c r="F96" s="70">
        <v>0.94499999999999995</v>
      </c>
      <c r="G96" s="50"/>
    </row>
    <row r="97" spans="1:7" ht="16.149999999999999">
      <c r="A97" s="67">
        <v>2030</v>
      </c>
      <c r="B97" s="68" t="s">
        <v>25</v>
      </c>
      <c r="C97" s="116">
        <f t="shared" si="14"/>
        <v>2030</v>
      </c>
      <c r="D97" s="116">
        <v>3</v>
      </c>
      <c r="E97" s="116" t="str">
        <f t="shared" si="15"/>
        <v>20303</v>
      </c>
      <c r="F97" s="70">
        <v>0.95740000000000003</v>
      </c>
      <c r="G97" s="50"/>
    </row>
    <row r="98" spans="1:7" ht="16.149999999999999">
      <c r="A98" s="67">
        <v>2030</v>
      </c>
      <c r="B98" s="68" t="s">
        <v>26</v>
      </c>
      <c r="C98" s="116">
        <f t="shared" si="14"/>
        <v>2030</v>
      </c>
      <c r="D98" s="116">
        <v>4</v>
      </c>
      <c r="E98" s="116" t="str">
        <f t="shared" si="15"/>
        <v>20304</v>
      </c>
      <c r="F98" s="70">
        <v>0.9698</v>
      </c>
      <c r="G98" s="50"/>
    </row>
    <row r="99" spans="1:7" ht="16.149999999999999">
      <c r="A99" s="67">
        <v>2030</v>
      </c>
      <c r="B99" s="68" t="s">
        <v>27</v>
      </c>
      <c r="C99" s="116">
        <f t="shared" si="14"/>
        <v>2030</v>
      </c>
      <c r="D99" s="116">
        <v>5</v>
      </c>
      <c r="E99" s="116" t="str">
        <f t="shared" si="15"/>
        <v>20305</v>
      </c>
      <c r="F99" s="70">
        <v>0.98229999999999995</v>
      </c>
      <c r="G99" s="50"/>
    </row>
    <row r="100" spans="1:7" ht="16.149999999999999">
      <c r="A100" s="67">
        <v>2030</v>
      </c>
      <c r="B100" s="68" t="s">
        <v>28</v>
      </c>
      <c r="C100" s="116">
        <f t="shared" si="14"/>
        <v>2030</v>
      </c>
      <c r="D100" s="116">
        <v>6</v>
      </c>
      <c r="E100" s="116" t="str">
        <f t="shared" si="15"/>
        <v>20306</v>
      </c>
      <c r="F100" s="70">
        <v>0.99470000000000003</v>
      </c>
      <c r="G100" s="50"/>
    </row>
    <row r="101" spans="1:7" ht="16.149999999999999">
      <c r="A101" s="67">
        <v>2030</v>
      </c>
      <c r="B101" s="68" t="s">
        <v>29</v>
      </c>
      <c r="C101" s="116">
        <f t="shared" si="14"/>
        <v>2030</v>
      </c>
      <c r="D101" s="116">
        <v>7</v>
      </c>
      <c r="E101" s="116" t="str">
        <f t="shared" si="15"/>
        <v>20307</v>
      </c>
      <c r="F101" s="70">
        <v>1.0072000000000001</v>
      </c>
      <c r="G101" s="50"/>
    </row>
    <row r="102" spans="1:7" ht="16.149999999999999">
      <c r="A102" s="67">
        <v>2030</v>
      </c>
      <c r="B102" s="68" t="s">
        <v>30</v>
      </c>
      <c r="C102" s="116">
        <f t="shared" si="14"/>
        <v>2030</v>
      </c>
      <c r="D102" s="116">
        <v>8</v>
      </c>
      <c r="E102" s="116" t="str">
        <f t="shared" si="15"/>
        <v>20308</v>
      </c>
      <c r="F102" s="70">
        <v>1.0196000000000001</v>
      </c>
      <c r="G102" s="50"/>
    </row>
    <row r="103" spans="1:7" ht="16.149999999999999">
      <c r="A103" s="67">
        <v>2030</v>
      </c>
      <c r="B103" s="68" t="s">
        <v>31</v>
      </c>
      <c r="C103" s="116">
        <f t="shared" si="14"/>
        <v>2030</v>
      </c>
      <c r="D103" s="116">
        <v>9</v>
      </c>
      <c r="E103" s="116" t="str">
        <f t="shared" si="15"/>
        <v>20309</v>
      </c>
      <c r="F103" s="70">
        <v>1.0321</v>
      </c>
      <c r="G103" s="50"/>
    </row>
    <row r="104" spans="1:7" ht="16.149999999999999">
      <c r="A104" s="67">
        <v>2030</v>
      </c>
      <c r="B104" s="68" t="s">
        <v>32</v>
      </c>
      <c r="C104" s="116">
        <f t="shared" si="14"/>
        <v>2030</v>
      </c>
      <c r="D104" s="116">
        <v>10</v>
      </c>
      <c r="E104" s="116" t="str">
        <f t="shared" si="15"/>
        <v>203010</v>
      </c>
      <c r="F104" s="70">
        <v>1.0445</v>
      </c>
      <c r="G104" s="50"/>
    </row>
    <row r="105" spans="1:7" ht="16.149999999999999">
      <c r="A105" s="67">
        <v>2030</v>
      </c>
      <c r="B105" s="68" t="s">
        <v>33</v>
      </c>
      <c r="C105" s="116">
        <f t="shared" si="14"/>
        <v>2030</v>
      </c>
      <c r="D105" s="116">
        <v>11</v>
      </c>
      <c r="E105" s="116" t="str">
        <f t="shared" si="15"/>
        <v>203011</v>
      </c>
      <c r="F105" s="70">
        <v>1.0569</v>
      </c>
      <c r="G105" s="50"/>
    </row>
    <row r="106" spans="1:7" ht="16.149999999999999">
      <c r="A106" s="67">
        <v>2030</v>
      </c>
      <c r="B106" s="68" t="s">
        <v>34</v>
      </c>
      <c r="C106" s="116">
        <f t="shared" si="14"/>
        <v>2030</v>
      </c>
      <c r="D106" s="116">
        <v>12</v>
      </c>
      <c r="E106" s="116" t="str">
        <f t="shared" si="15"/>
        <v>203012</v>
      </c>
      <c r="F106" s="70">
        <v>1.0693999999999999</v>
      </c>
      <c r="G106" s="50"/>
    </row>
    <row r="107" spans="1:7" ht="16.149999999999999">
      <c r="A107" s="54"/>
      <c r="B107" s="54"/>
      <c r="C107" s="54"/>
      <c r="D107" s="54"/>
      <c r="E107" s="54"/>
      <c r="F107" s="50"/>
      <c r="G107" s="50"/>
    </row>
    <row r="108" spans="1:7" ht="16.149999999999999">
      <c r="A108" s="67">
        <v>2031</v>
      </c>
      <c r="B108" s="68" t="s">
        <v>23</v>
      </c>
      <c r="C108" s="116">
        <f t="shared" ref="C108:C119" si="16">A108</f>
        <v>2031</v>
      </c>
      <c r="D108" s="116">
        <v>1</v>
      </c>
      <c r="E108" s="116" t="str">
        <f t="shared" ref="E108:E119" si="17">CONCATENATE(C108,D108)</f>
        <v>20311</v>
      </c>
      <c r="F108" s="70">
        <v>1.0818000000000001</v>
      </c>
      <c r="G108" s="50"/>
    </row>
    <row r="109" spans="1:7" ht="16.149999999999999">
      <c r="A109" s="67">
        <v>2031</v>
      </c>
      <c r="B109" s="68" t="s">
        <v>24</v>
      </c>
      <c r="C109" s="116">
        <f t="shared" si="16"/>
        <v>2031</v>
      </c>
      <c r="D109" s="116">
        <v>2</v>
      </c>
      <c r="E109" s="116" t="str">
        <f t="shared" si="17"/>
        <v>20312</v>
      </c>
      <c r="F109" s="70">
        <v>1.0943000000000001</v>
      </c>
      <c r="G109" s="50"/>
    </row>
    <row r="110" spans="1:7" ht="16.149999999999999">
      <c r="A110" s="67">
        <v>2031</v>
      </c>
      <c r="B110" s="68" t="s">
        <v>25</v>
      </c>
      <c r="C110" s="116">
        <f t="shared" si="16"/>
        <v>2031</v>
      </c>
      <c r="D110" s="116">
        <v>3</v>
      </c>
      <c r="E110" s="116" t="str">
        <f t="shared" si="17"/>
        <v>20313</v>
      </c>
      <c r="F110" s="70">
        <v>1.1067</v>
      </c>
      <c r="G110" s="50"/>
    </row>
    <row r="111" spans="1:7" ht="16.149999999999999">
      <c r="A111" s="67">
        <v>2031</v>
      </c>
      <c r="B111" s="68" t="s">
        <v>26</v>
      </c>
      <c r="C111" s="116">
        <f t="shared" si="16"/>
        <v>2031</v>
      </c>
      <c r="D111" s="116">
        <v>4</v>
      </c>
      <c r="E111" s="116" t="str">
        <f t="shared" si="17"/>
        <v>20314</v>
      </c>
      <c r="F111" s="70">
        <v>1.1191</v>
      </c>
      <c r="G111" s="50"/>
    </row>
    <row r="112" spans="1:7" ht="16.149999999999999">
      <c r="A112" s="67">
        <v>2031</v>
      </c>
      <c r="B112" s="68" t="s">
        <v>27</v>
      </c>
      <c r="C112" s="116">
        <f t="shared" si="16"/>
        <v>2031</v>
      </c>
      <c r="D112" s="116">
        <v>5</v>
      </c>
      <c r="E112" s="116" t="str">
        <f t="shared" si="17"/>
        <v>20315</v>
      </c>
      <c r="F112" s="70">
        <v>1</v>
      </c>
      <c r="G112" s="50"/>
    </row>
    <row r="113" spans="1:7" ht="16.149999999999999">
      <c r="A113" s="67">
        <v>2031</v>
      </c>
      <c r="B113" s="68" t="s">
        <v>28</v>
      </c>
      <c r="C113" s="116">
        <f t="shared" si="16"/>
        <v>2031</v>
      </c>
      <c r="D113" s="116">
        <v>6</v>
      </c>
      <c r="E113" s="116" t="str">
        <f t="shared" si="17"/>
        <v>20316</v>
      </c>
      <c r="F113" s="56"/>
      <c r="G113" s="50"/>
    </row>
    <row r="114" spans="1:7" ht="16.149999999999999">
      <c r="A114" s="67">
        <v>2031</v>
      </c>
      <c r="B114" s="68" t="s">
        <v>29</v>
      </c>
      <c r="C114" s="116">
        <f t="shared" si="16"/>
        <v>2031</v>
      </c>
      <c r="D114" s="116">
        <v>7</v>
      </c>
      <c r="E114" s="116" t="str">
        <f t="shared" si="17"/>
        <v>20317</v>
      </c>
      <c r="F114" s="56"/>
      <c r="G114" s="50"/>
    </row>
    <row r="115" spans="1:7" ht="16.149999999999999">
      <c r="A115" s="67">
        <v>2031</v>
      </c>
      <c r="B115" s="68" t="s">
        <v>30</v>
      </c>
      <c r="C115" s="116">
        <f t="shared" si="16"/>
        <v>2031</v>
      </c>
      <c r="D115" s="116">
        <v>8</v>
      </c>
      <c r="E115" s="116" t="str">
        <f t="shared" si="17"/>
        <v>20318</v>
      </c>
      <c r="F115" s="56"/>
      <c r="G115" s="50"/>
    </row>
    <row r="116" spans="1:7" ht="16.149999999999999">
      <c r="A116" s="67">
        <v>2031</v>
      </c>
      <c r="B116" s="68" t="s">
        <v>31</v>
      </c>
      <c r="C116" s="116">
        <f t="shared" si="16"/>
        <v>2031</v>
      </c>
      <c r="D116" s="116">
        <v>9</v>
      </c>
      <c r="E116" s="116" t="str">
        <f t="shared" si="17"/>
        <v>20319</v>
      </c>
      <c r="F116" s="56"/>
      <c r="G116" s="50"/>
    </row>
    <row r="117" spans="1:7" ht="16.149999999999999">
      <c r="A117" s="67">
        <v>2031</v>
      </c>
      <c r="B117" s="68" t="s">
        <v>32</v>
      </c>
      <c r="C117" s="116">
        <f t="shared" si="16"/>
        <v>2031</v>
      </c>
      <c r="D117" s="116">
        <v>10</v>
      </c>
      <c r="E117" s="116" t="str">
        <f t="shared" si="17"/>
        <v>203110</v>
      </c>
      <c r="F117" s="56"/>
      <c r="G117" s="50"/>
    </row>
    <row r="118" spans="1:7" ht="16.149999999999999">
      <c r="A118" s="67">
        <v>2031</v>
      </c>
      <c r="B118" s="68" t="s">
        <v>33</v>
      </c>
      <c r="C118" s="116">
        <f t="shared" si="16"/>
        <v>2031</v>
      </c>
      <c r="D118" s="116">
        <v>11</v>
      </c>
      <c r="E118" s="116" t="str">
        <f t="shared" si="17"/>
        <v>203111</v>
      </c>
      <c r="F118" s="56"/>
      <c r="G118" s="50"/>
    </row>
    <row r="119" spans="1:7" ht="16.149999999999999">
      <c r="A119" s="67">
        <v>2031</v>
      </c>
      <c r="B119" s="68" t="s">
        <v>34</v>
      </c>
      <c r="C119" s="116">
        <f t="shared" si="16"/>
        <v>2031</v>
      </c>
      <c r="D119" s="116">
        <v>12</v>
      </c>
      <c r="E119" s="116" t="str">
        <f t="shared" si="17"/>
        <v>203112</v>
      </c>
      <c r="F119" s="56"/>
      <c r="G119" s="50"/>
    </row>
    <row r="120" spans="1:7" ht="16.149999999999999">
      <c r="A120" s="54"/>
      <c r="B120" s="54"/>
      <c r="C120" s="54"/>
      <c r="D120" s="54"/>
      <c r="E120" s="54"/>
      <c r="F120" s="50"/>
      <c r="G120" s="50"/>
    </row>
    <row r="121" spans="1:7" ht="16.149999999999999">
      <c r="A121" s="67">
        <v>2032</v>
      </c>
      <c r="B121" s="68" t="s">
        <v>23</v>
      </c>
      <c r="C121" s="116">
        <f t="shared" ref="C121:C132" si="18">A121</f>
        <v>2032</v>
      </c>
      <c r="D121" s="116">
        <v>1</v>
      </c>
      <c r="E121" s="116" t="str">
        <f t="shared" ref="E121:E132" si="19">CONCATENATE(C121,D121)</f>
        <v>20321</v>
      </c>
      <c r="F121" s="56"/>
      <c r="G121" s="50"/>
    </row>
    <row r="122" spans="1:7" ht="16.149999999999999">
      <c r="A122" s="67">
        <v>2032</v>
      </c>
      <c r="B122" s="68" t="s">
        <v>24</v>
      </c>
      <c r="C122" s="116">
        <f t="shared" si="18"/>
        <v>2032</v>
      </c>
      <c r="D122" s="116">
        <v>2</v>
      </c>
      <c r="E122" s="116" t="str">
        <f t="shared" si="19"/>
        <v>20322</v>
      </c>
      <c r="F122" s="56"/>
      <c r="G122" s="50"/>
    </row>
    <row r="123" spans="1:7" ht="16.149999999999999">
      <c r="A123" s="67">
        <v>2032</v>
      </c>
      <c r="B123" s="68" t="s">
        <v>25</v>
      </c>
      <c r="C123" s="116">
        <f t="shared" si="18"/>
        <v>2032</v>
      </c>
      <c r="D123" s="116">
        <v>3</v>
      </c>
      <c r="E123" s="116" t="str">
        <f t="shared" si="19"/>
        <v>20323</v>
      </c>
      <c r="F123" s="56"/>
      <c r="G123" s="50"/>
    </row>
    <row r="124" spans="1:7" ht="16.149999999999999">
      <c r="A124" s="67">
        <v>2032</v>
      </c>
      <c r="B124" s="68" t="s">
        <v>26</v>
      </c>
      <c r="C124" s="116">
        <f t="shared" si="18"/>
        <v>2032</v>
      </c>
      <c r="D124" s="116">
        <v>4</v>
      </c>
      <c r="E124" s="116" t="str">
        <f t="shared" si="19"/>
        <v>20324</v>
      </c>
      <c r="F124" s="50"/>
      <c r="G124" s="50"/>
    </row>
    <row r="125" spans="1:7" ht="16.149999999999999">
      <c r="A125" s="67">
        <v>2032</v>
      </c>
      <c r="B125" s="68" t="s">
        <v>27</v>
      </c>
      <c r="C125" s="116">
        <f t="shared" si="18"/>
        <v>2032</v>
      </c>
      <c r="D125" s="116">
        <v>5</v>
      </c>
      <c r="E125" s="116" t="str">
        <f t="shared" si="19"/>
        <v>20325</v>
      </c>
      <c r="F125" s="50"/>
      <c r="G125" s="50"/>
    </row>
    <row r="126" spans="1:7" ht="16.149999999999999">
      <c r="A126" s="67">
        <v>2032</v>
      </c>
      <c r="B126" s="68" t="s">
        <v>28</v>
      </c>
      <c r="C126" s="116">
        <f t="shared" si="18"/>
        <v>2032</v>
      </c>
      <c r="D126" s="116">
        <v>6</v>
      </c>
      <c r="E126" s="116" t="str">
        <f t="shared" si="19"/>
        <v>20326</v>
      </c>
      <c r="F126" s="50"/>
      <c r="G126" s="50"/>
    </row>
    <row r="127" spans="1:7" ht="16.149999999999999">
      <c r="A127" s="67">
        <v>2032</v>
      </c>
      <c r="B127" s="68" t="s">
        <v>29</v>
      </c>
      <c r="C127" s="116">
        <f t="shared" si="18"/>
        <v>2032</v>
      </c>
      <c r="D127" s="116">
        <v>7</v>
      </c>
      <c r="E127" s="116" t="str">
        <f t="shared" si="19"/>
        <v>20327</v>
      </c>
      <c r="F127" s="50"/>
      <c r="G127" s="50"/>
    </row>
    <row r="128" spans="1:7" ht="16.149999999999999">
      <c r="A128" s="67">
        <v>2032</v>
      </c>
      <c r="B128" s="68" t="s">
        <v>30</v>
      </c>
      <c r="C128" s="116">
        <f t="shared" si="18"/>
        <v>2032</v>
      </c>
      <c r="D128" s="116">
        <v>8</v>
      </c>
      <c r="E128" s="116" t="str">
        <f t="shared" si="19"/>
        <v>20328</v>
      </c>
      <c r="F128" s="50"/>
      <c r="G128" s="50"/>
    </row>
    <row r="129" spans="1:7" ht="16.149999999999999">
      <c r="A129" s="67">
        <v>2032</v>
      </c>
      <c r="B129" s="68" t="s">
        <v>31</v>
      </c>
      <c r="C129" s="116">
        <f t="shared" si="18"/>
        <v>2032</v>
      </c>
      <c r="D129" s="116">
        <v>9</v>
      </c>
      <c r="E129" s="116" t="str">
        <f t="shared" si="19"/>
        <v>20329</v>
      </c>
      <c r="F129" s="50"/>
      <c r="G129" s="50"/>
    </row>
    <row r="130" spans="1:7" ht="16.149999999999999">
      <c r="A130" s="67">
        <v>2032</v>
      </c>
      <c r="B130" s="68" t="s">
        <v>32</v>
      </c>
      <c r="C130" s="116">
        <f t="shared" si="18"/>
        <v>2032</v>
      </c>
      <c r="D130" s="116">
        <v>10</v>
      </c>
      <c r="E130" s="116" t="str">
        <f t="shared" si="19"/>
        <v>203210</v>
      </c>
      <c r="F130" s="50"/>
      <c r="G130" s="50"/>
    </row>
    <row r="131" spans="1:7" ht="16.149999999999999">
      <c r="A131" s="67">
        <v>2032</v>
      </c>
      <c r="B131" s="68" t="s">
        <v>33</v>
      </c>
      <c r="C131" s="116">
        <f t="shared" si="18"/>
        <v>2032</v>
      </c>
      <c r="D131" s="116">
        <v>11</v>
      </c>
      <c r="E131" s="116" t="str">
        <f t="shared" si="19"/>
        <v>203211</v>
      </c>
      <c r="F131" s="50"/>
      <c r="G131" s="50"/>
    </row>
    <row r="132" spans="1:7" ht="16.149999999999999">
      <c r="A132" s="67">
        <v>2032</v>
      </c>
      <c r="B132" s="68" t="s">
        <v>34</v>
      </c>
      <c r="C132" s="116">
        <f t="shared" si="18"/>
        <v>2032</v>
      </c>
      <c r="D132" s="116">
        <v>12</v>
      </c>
      <c r="E132" s="116" t="str">
        <f t="shared" si="19"/>
        <v>203212</v>
      </c>
      <c r="F132" s="50"/>
      <c r="G132" s="50"/>
    </row>
  </sheetData>
  <autoFilter ref="A1:H132" xr:uid="{00000000-0001-0000-0600-000000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C89BB-E9DC-4C5C-B21A-9CDC2CA7DD57}">
  <sheetPr>
    <outlinePr summaryBelow="0" summaryRight="0"/>
  </sheetPr>
  <dimension ref="A1:S87"/>
  <sheetViews>
    <sheetView workbookViewId="0">
      <selection activeCell="D11" sqref="D11"/>
    </sheetView>
  </sheetViews>
  <sheetFormatPr defaultColWidth="11.1796875" defaultRowHeight="15" customHeight="1"/>
  <cols>
    <col min="1" max="1" width="5.7265625" customWidth="1"/>
    <col min="2" max="2" width="22.7265625" customWidth="1"/>
    <col min="5" max="6" width="31.36328125" customWidth="1"/>
  </cols>
  <sheetData>
    <row r="1" spans="2:8" ht="15" customHeight="1">
      <c r="B1" s="143"/>
      <c r="C1" s="144"/>
      <c r="D1" s="144"/>
      <c r="E1" s="144"/>
      <c r="F1" s="144"/>
    </row>
    <row r="2" spans="2:8" ht="15" customHeight="1">
      <c r="B2" s="145" t="s">
        <v>205</v>
      </c>
      <c r="C2" s="144"/>
      <c r="D2" s="144"/>
      <c r="E2" s="144"/>
      <c r="F2" s="144"/>
    </row>
    <row r="3" spans="2:8" ht="15" customHeight="1">
      <c r="B3" s="145"/>
      <c r="C3" s="144"/>
      <c r="D3" s="144"/>
      <c r="E3" s="144" t="s">
        <v>195</v>
      </c>
      <c r="F3" s="144" t="s">
        <v>196</v>
      </c>
      <c r="G3" t="s">
        <v>200</v>
      </c>
      <c r="H3" s="144" t="s">
        <v>201</v>
      </c>
    </row>
    <row r="4" spans="2:8" ht="15" customHeight="1">
      <c r="B4" s="143"/>
      <c r="C4" s="144"/>
      <c r="D4" s="144">
        <v>1</v>
      </c>
      <c r="E4">
        <v>2</v>
      </c>
      <c r="F4">
        <v>3</v>
      </c>
      <c r="G4">
        <v>4</v>
      </c>
      <c r="H4">
        <v>5</v>
      </c>
    </row>
    <row r="5" spans="2:8" ht="15" customHeight="1">
      <c r="B5" s="143"/>
      <c r="C5" s="144"/>
      <c r="D5" s="144"/>
      <c r="E5" s="146" t="s">
        <v>206</v>
      </c>
      <c r="F5" s="146" t="s">
        <v>206</v>
      </c>
    </row>
    <row r="6" spans="2:8" ht="15" customHeight="1">
      <c r="B6" s="144">
        <v>2024</v>
      </c>
      <c r="C6" s="144">
        <v>1</v>
      </c>
      <c r="D6" s="144" t="str">
        <f>CONCATENATE(B6,C6)</f>
        <v>20241</v>
      </c>
      <c r="E6" s="147">
        <v>0</v>
      </c>
      <c r="F6" s="147">
        <v>0</v>
      </c>
      <c r="G6" s="148">
        <v>1</v>
      </c>
      <c r="H6" s="148">
        <v>1</v>
      </c>
    </row>
    <row r="7" spans="2:8" ht="15" customHeight="1">
      <c r="B7" s="144">
        <v>2024</v>
      </c>
      <c r="C7" s="144">
        <v>2</v>
      </c>
      <c r="D7" s="144" t="str">
        <f t="shared" ref="D7:D17" si="0">CONCATENATE(B7,C7)</f>
        <v>20242</v>
      </c>
      <c r="E7" s="147">
        <v>0</v>
      </c>
      <c r="F7" s="147">
        <v>0</v>
      </c>
      <c r="G7" s="148">
        <v>1</v>
      </c>
      <c r="H7" s="148">
        <v>1</v>
      </c>
    </row>
    <row r="8" spans="2:8" ht="15" customHeight="1">
      <c r="B8" s="144">
        <v>2024</v>
      </c>
      <c r="C8" s="144">
        <v>3</v>
      </c>
      <c r="D8" s="144" t="str">
        <f t="shared" si="0"/>
        <v>20243</v>
      </c>
      <c r="E8" s="147">
        <v>0</v>
      </c>
      <c r="F8" s="147">
        <v>0</v>
      </c>
      <c r="G8" s="148">
        <v>1</v>
      </c>
      <c r="H8" s="148">
        <v>1</v>
      </c>
    </row>
    <row r="9" spans="2:8" ht="15" customHeight="1">
      <c r="B9" s="144">
        <v>2024</v>
      </c>
      <c r="C9" s="144">
        <v>4</v>
      </c>
      <c r="D9" s="144" t="str">
        <f t="shared" si="0"/>
        <v>20244</v>
      </c>
      <c r="E9" s="147">
        <v>0</v>
      </c>
      <c r="F9" s="147">
        <v>0</v>
      </c>
      <c r="G9" s="148">
        <v>1</v>
      </c>
      <c r="H9" s="148">
        <v>1</v>
      </c>
    </row>
    <row r="10" spans="2:8" ht="15" customHeight="1">
      <c r="B10" s="144">
        <v>2024</v>
      </c>
      <c r="C10" s="144">
        <v>5</v>
      </c>
      <c r="D10" s="144" t="str">
        <f t="shared" si="0"/>
        <v>20245</v>
      </c>
      <c r="E10" s="147">
        <v>0</v>
      </c>
      <c r="F10" s="147">
        <v>0</v>
      </c>
      <c r="G10" s="148">
        <v>1</v>
      </c>
      <c r="H10" s="148">
        <v>1</v>
      </c>
    </row>
    <row r="11" spans="2:8" ht="15" customHeight="1">
      <c r="B11" s="144">
        <v>2024</v>
      </c>
      <c r="C11" s="144">
        <v>6</v>
      </c>
      <c r="D11" s="144" t="str">
        <f t="shared" si="0"/>
        <v>20246</v>
      </c>
      <c r="E11" s="147">
        <v>6.3E-3</v>
      </c>
      <c r="F11" s="147">
        <v>6.3E-3</v>
      </c>
      <c r="G11" s="148">
        <v>1</v>
      </c>
      <c r="H11" s="148">
        <v>1</v>
      </c>
    </row>
    <row r="12" spans="2:8" ht="15" customHeight="1">
      <c r="B12" s="144">
        <v>2024</v>
      </c>
      <c r="C12" s="144">
        <v>7</v>
      </c>
      <c r="D12" s="144" t="str">
        <f t="shared" si="0"/>
        <v>20247</v>
      </c>
      <c r="E12" s="147">
        <v>1.35E-2</v>
      </c>
      <c r="F12" s="147">
        <v>1.35E-2</v>
      </c>
      <c r="G12" s="148">
        <v>1</v>
      </c>
      <c r="H12" s="148">
        <v>1</v>
      </c>
    </row>
    <row r="13" spans="2:8" ht="15" customHeight="1">
      <c r="B13" s="144">
        <v>2024</v>
      </c>
      <c r="C13" s="144">
        <v>8</v>
      </c>
      <c r="D13" s="144" t="str">
        <f t="shared" si="0"/>
        <v>20248</v>
      </c>
      <c r="E13" s="147">
        <v>3.39E-2</v>
      </c>
      <c r="F13" s="147">
        <v>3.39E-2</v>
      </c>
      <c r="G13" s="148">
        <v>1</v>
      </c>
      <c r="H13" s="148">
        <v>1</v>
      </c>
    </row>
    <row r="14" spans="2:8" ht="15" customHeight="1">
      <c r="B14" s="144">
        <v>2024</v>
      </c>
      <c r="C14" s="144">
        <v>9</v>
      </c>
      <c r="D14" s="144" t="str">
        <f t="shared" si="0"/>
        <v>20249</v>
      </c>
      <c r="E14" s="147">
        <v>6.1699999999999998E-2</v>
      </c>
      <c r="F14" s="147">
        <v>6.1699999999999998E-2</v>
      </c>
      <c r="G14" s="148">
        <v>1</v>
      </c>
      <c r="H14" s="148">
        <v>1</v>
      </c>
    </row>
    <row r="15" spans="2:8" ht="15" customHeight="1">
      <c r="B15" s="144">
        <v>2024</v>
      </c>
      <c r="C15" s="144">
        <v>10</v>
      </c>
      <c r="D15" s="144" t="str">
        <f t="shared" si="0"/>
        <v>202410</v>
      </c>
      <c r="E15" s="147">
        <v>8.4099999999999994E-2</v>
      </c>
      <c r="F15" s="147">
        <v>8.4099999999999994E-2</v>
      </c>
      <c r="G15" s="148">
        <v>1</v>
      </c>
      <c r="H15" s="148">
        <v>1</v>
      </c>
    </row>
    <row r="16" spans="2:8" ht="15" customHeight="1">
      <c r="B16" s="144">
        <v>2024</v>
      </c>
      <c r="C16" s="144">
        <v>11</v>
      </c>
      <c r="D16" s="144" t="str">
        <f t="shared" si="0"/>
        <v>202411</v>
      </c>
      <c r="E16" s="147">
        <v>0.1065</v>
      </c>
      <c r="F16" s="147">
        <v>0.1065</v>
      </c>
      <c r="G16" s="148">
        <v>1</v>
      </c>
      <c r="H16" s="148">
        <v>1</v>
      </c>
    </row>
    <row r="17" spans="1:19" ht="15" customHeight="1">
      <c r="A17" s="145"/>
      <c r="B17" s="149">
        <v>2024</v>
      </c>
      <c r="C17" s="149">
        <v>12</v>
      </c>
      <c r="D17" s="144" t="str">
        <f t="shared" si="0"/>
        <v>202412</v>
      </c>
      <c r="E17" s="150">
        <v>0.13009999999999999</v>
      </c>
      <c r="F17" s="150">
        <v>0.13009999999999999</v>
      </c>
      <c r="G17" s="148">
        <v>1</v>
      </c>
      <c r="H17" s="148">
        <v>1</v>
      </c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</row>
    <row r="18" spans="1:19" ht="15" customHeight="1">
      <c r="B18" s="151"/>
      <c r="C18" s="144"/>
      <c r="D18" s="144"/>
      <c r="E18" s="152"/>
      <c r="F18" s="152"/>
    </row>
    <row r="19" spans="1:19" ht="15" customHeight="1">
      <c r="B19" s="144">
        <v>2025</v>
      </c>
      <c r="C19" s="144">
        <v>1</v>
      </c>
      <c r="D19" s="144" t="str">
        <f t="shared" ref="D19:D30" si="1">CONCATENATE(B19,C19)</f>
        <v>20251</v>
      </c>
      <c r="E19" s="147">
        <v>0.15509999999999999</v>
      </c>
      <c r="F19" s="147">
        <v>0.15509999999999999</v>
      </c>
      <c r="G19" s="148">
        <v>1</v>
      </c>
      <c r="H19" s="148">
        <v>1</v>
      </c>
    </row>
    <row r="20" spans="1:19" ht="15" customHeight="1">
      <c r="B20" s="144">
        <v>2025</v>
      </c>
      <c r="C20" s="144">
        <v>2</v>
      </c>
      <c r="D20" s="144" t="str">
        <f t="shared" si="1"/>
        <v>20252</v>
      </c>
      <c r="E20" s="147">
        <v>0.1799</v>
      </c>
      <c r="F20" s="147">
        <v>0.1799</v>
      </c>
      <c r="G20" s="148">
        <v>1</v>
      </c>
      <c r="H20" s="148">
        <v>1</v>
      </c>
    </row>
    <row r="21" spans="1:19" ht="15" customHeight="1">
      <c r="B21" s="144">
        <v>2025</v>
      </c>
      <c r="C21" s="144">
        <v>3</v>
      </c>
      <c r="D21" s="144" t="str">
        <f t="shared" si="1"/>
        <v>20253</v>
      </c>
      <c r="E21" s="147">
        <v>0.20419999999999999</v>
      </c>
      <c r="F21" s="147">
        <v>0.20419999999999999</v>
      </c>
      <c r="G21" s="148">
        <v>1</v>
      </c>
      <c r="H21" s="148">
        <v>1</v>
      </c>
    </row>
    <row r="22" spans="1:19" ht="15" customHeight="1">
      <c r="B22" s="144">
        <v>2025</v>
      </c>
      <c r="C22" s="144">
        <v>4</v>
      </c>
      <c r="D22" s="144" t="str">
        <f t="shared" si="1"/>
        <v>20254</v>
      </c>
      <c r="E22" s="147">
        <v>0.22656666666666669</v>
      </c>
      <c r="F22" s="147">
        <v>0.22656666666666669</v>
      </c>
      <c r="G22" s="148">
        <v>1</v>
      </c>
      <c r="H22" s="148">
        <v>1</v>
      </c>
    </row>
    <row r="23" spans="1:19" ht="15" customHeight="1">
      <c r="B23" s="144">
        <v>2025</v>
      </c>
      <c r="C23" s="144">
        <v>5</v>
      </c>
      <c r="D23" s="144" t="str">
        <f t="shared" si="1"/>
        <v>20255</v>
      </c>
      <c r="E23" s="147">
        <v>0.25068333333333337</v>
      </c>
      <c r="F23" s="147">
        <v>0.25068333333333337</v>
      </c>
      <c r="G23" s="148">
        <v>1</v>
      </c>
      <c r="H23" s="148">
        <v>1</v>
      </c>
    </row>
    <row r="24" spans="1:19" ht="15" customHeight="1">
      <c r="B24" s="144">
        <v>2025</v>
      </c>
      <c r="C24" s="144">
        <v>6</v>
      </c>
      <c r="D24" s="144" t="str">
        <f t="shared" si="1"/>
        <v>20256</v>
      </c>
      <c r="E24" s="147">
        <v>0.27480000000000004</v>
      </c>
      <c r="F24" s="147">
        <v>0.27480000000000004</v>
      </c>
      <c r="G24" s="148">
        <v>1</v>
      </c>
      <c r="H24" s="148">
        <v>1</v>
      </c>
    </row>
    <row r="25" spans="1:19" ht="15" customHeight="1">
      <c r="B25" s="144">
        <v>2025</v>
      </c>
      <c r="C25" s="144">
        <v>7</v>
      </c>
      <c r="D25" s="144" t="str">
        <f t="shared" si="1"/>
        <v>20257</v>
      </c>
      <c r="E25" s="147">
        <v>0.29891666666666672</v>
      </c>
      <c r="F25" s="147">
        <v>0.29891666666666672</v>
      </c>
      <c r="G25" s="148">
        <v>1</v>
      </c>
      <c r="H25" s="148">
        <v>1</v>
      </c>
    </row>
    <row r="26" spans="1:19" ht="15" customHeight="1">
      <c r="B26" s="144">
        <v>2025</v>
      </c>
      <c r="C26" s="144">
        <v>8</v>
      </c>
      <c r="D26" s="144" t="str">
        <f t="shared" si="1"/>
        <v>20258</v>
      </c>
      <c r="E26" s="147">
        <v>0.32303333333333339</v>
      </c>
      <c r="F26" s="147">
        <v>0.32303333333333339</v>
      </c>
      <c r="G26" s="148">
        <v>1</v>
      </c>
      <c r="H26" s="148">
        <v>1</v>
      </c>
    </row>
    <row r="27" spans="1:19" ht="15" customHeight="1">
      <c r="B27" s="144">
        <v>2025</v>
      </c>
      <c r="C27" s="144">
        <v>9</v>
      </c>
      <c r="D27" s="144" t="str">
        <f t="shared" si="1"/>
        <v>20259</v>
      </c>
      <c r="E27" s="147">
        <v>0.34715000000000007</v>
      </c>
      <c r="F27" s="147">
        <v>0.34715000000000007</v>
      </c>
      <c r="G27" s="148">
        <v>1</v>
      </c>
      <c r="H27" s="148">
        <v>1</v>
      </c>
    </row>
    <row r="28" spans="1:19" ht="15" customHeight="1">
      <c r="B28" s="144">
        <v>2025</v>
      </c>
      <c r="C28" s="144">
        <v>10</v>
      </c>
      <c r="D28" s="144" t="str">
        <f t="shared" si="1"/>
        <v>202510</v>
      </c>
      <c r="E28" s="147">
        <v>0.37126666666666674</v>
      </c>
      <c r="F28" s="147">
        <v>0.37126666666666674</v>
      </c>
      <c r="G28" s="148">
        <v>1</v>
      </c>
      <c r="H28" s="148">
        <v>1</v>
      </c>
    </row>
    <row r="29" spans="1:19" ht="15" customHeight="1">
      <c r="B29" s="144">
        <v>2025</v>
      </c>
      <c r="C29" s="144">
        <v>11</v>
      </c>
      <c r="D29" s="144" t="str">
        <f t="shared" si="1"/>
        <v>202511</v>
      </c>
      <c r="E29" s="147">
        <v>0.39538333333333342</v>
      </c>
      <c r="F29" s="147">
        <v>0.39538333333333342</v>
      </c>
      <c r="G29" s="148">
        <v>1</v>
      </c>
      <c r="H29" s="148">
        <v>1</v>
      </c>
    </row>
    <row r="30" spans="1:19" ht="16.149999999999999">
      <c r="A30" s="145"/>
      <c r="B30" s="149">
        <v>2025</v>
      </c>
      <c r="C30" s="149">
        <v>12</v>
      </c>
      <c r="D30" s="144" t="str">
        <f t="shared" si="1"/>
        <v>202512</v>
      </c>
      <c r="E30" s="150">
        <v>0.41949999999999998</v>
      </c>
      <c r="F30" s="150">
        <v>0.41949999999999998</v>
      </c>
      <c r="G30" s="148">
        <v>1</v>
      </c>
      <c r="H30" s="148">
        <v>1</v>
      </c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</row>
    <row r="31" spans="1:19" ht="16.149999999999999">
      <c r="B31" s="151"/>
      <c r="C31" s="144"/>
      <c r="D31" s="144"/>
      <c r="E31" s="152"/>
      <c r="F31" s="152"/>
    </row>
    <row r="32" spans="1:19" ht="16.149999999999999">
      <c r="B32" s="144">
        <v>2026</v>
      </c>
      <c r="C32" s="144">
        <v>1</v>
      </c>
      <c r="D32" s="144" t="str">
        <f t="shared" ref="D32:D43" si="2">CONCATENATE(B32,C32)</f>
        <v>20261</v>
      </c>
      <c r="E32" s="147">
        <v>0.44576666666666664</v>
      </c>
      <c r="F32" s="147">
        <v>0.44576666666666664</v>
      </c>
      <c r="G32" s="148">
        <v>1</v>
      </c>
      <c r="H32" s="148">
        <v>1</v>
      </c>
    </row>
    <row r="33" spans="1:19" ht="16.149999999999999">
      <c r="B33" s="144">
        <v>2026</v>
      </c>
      <c r="C33" s="144">
        <v>2</v>
      </c>
      <c r="D33" s="144" t="str">
        <f t="shared" si="2"/>
        <v>20262</v>
      </c>
      <c r="E33" s="147">
        <v>0.4720333333333333</v>
      </c>
      <c r="F33" s="147">
        <v>0.4720333333333333</v>
      </c>
      <c r="G33" s="148">
        <v>1</v>
      </c>
      <c r="H33" s="148">
        <v>1</v>
      </c>
    </row>
    <row r="34" spans="1:19" ht="16.149999999999999">
      <c r="B34" s="144">
        <v>2026</v>
      </c>
      <c r="C34" s="144">
        <v>3</v>
      </c>
      <c r="D34" s="144" t="str">
        <f t="shared" si="2"/>
        <v>20263</v>
      </c>
      <c r="E34" s="147">
        <v>0.49829999999999997</v>
      </c>
      <c r="F34" s="147">
        <v>0.49829999999999997</v>
      </c>
      <c r="G34" s="148">
        <v>1</v>
      </c>
      <c r="H34" s="148">
        <v>1</v>
      </c>
    </row>
    <row r="35" spans="1:19" ht="16.149999999999999">
      <c r="B35" s="144">
        <v>2026</v>
      </c>
      <c r="C35" s="144">
        <v>4</v>
      </c>
      <c r="D35" s="144" t="str">
        <f t="shared" si="2"/>
        <v>20264</v>
      </c>
      <c r="E35" s="147">
        <v>0.52456666666666663</v>
      </c>
      <c r="F35" s="147">
        <v>0.52456666666666663</v>
      </c>
      <c r="G35" s="148">
        <v>1</v>
      </c>
      <c r="H35" s="148">
        <v>1</v>
      </c>
    </row>
    <row r="36" spans="1:19" ht="16.149999999999999">
      <c r="B36" s="144">
        <v>2026</v>
      </c>
      <c r="C36" s="144">
        <v>5</v>
      </c>
      <c r="D36" s="144" t="str">
        <f t="shared" si="2"/>
        <v>20265</v>
      </c>
      <c r="E36" s="147">
        <v>0.55083333333333329</v>
      </c>
      <c r="F36" s="147">
        <v>0.55083333333333329</v>
      </c>
      <c r="G36" s="148">
        <v>1</v>
      </c>
      <c r="H36" s="148">
        <v>1</v>
      </c>
    </row>
    <row r="37" spans="1:19" ht="16.149999999999999">
      <c r="B37" s="144">
        <v>2026</v>
      </c>
      <c r="C37" s="144">
        <v>6</v>
      </c>
      <c r="D37" s="144" t="str">
        <f t="shared" si="2"/>
        <v>20266</v>
      </c>
      <c r="E37" s="147">
        <v>0.57709999999999995</v>
      </c>
      <c r="F37" s="147">
        <v>0.57709999999999995</v>
      </c>
      <c r="G37" s="148">
        <v>1</v>
      </c>
      <c r="H37" s="148">
        <v>1</v>
      </c>
    </row>
    <row r="38" spans="1:19" ht="16.149999999999999">
      <c r="B38" s="144">
        <v>2026</v>
      </c>
      <c r="C38" s="144">
        <v>7</v>
      </c>
      <c r="D38" s="144" t="str">
        <f t="shared" si="2"/>
        <v>20267</v>
      </c>
      <c r="E38" s="147">
        <v>0.60336666666666661</v>
      </c>
      <c r="F38" s="147">
        <v>0.60336666666666661</v>
      </c>
      <c r="G38" s="148">
        <v>1</v>
      </c>
      <c r="H38" s="148">
        <v>1</v>
      </c>
    </row>
    <row r="39" spans="1:19" ht="16.149999999999999">
      <c r="B39" s="144">
        <v>2026</v>
      </c>
      <c r="C39" s="144">
        <v>8</v>
      </c>
      <c r="D39" s="144" t="str">
        <f t="shared" si="2"/>
        <v>20268</v>
      </c>
      <c r="E39" s="147">
        <v>0.62963333333333327</v>
      </c>
      <c r="F39" s="147">
        <v>0.62963333333333327</v>
      </c>
      <c r="G39" s="148">
        <v>1</v>
      </c>
      <c r="H39" s="148">
        <v>1</v>
      </c>
    </row>
    <row r="40" spans="1:19" ht="16.149999999999999">
      <c r="B40" s="144">
        <v>2026</v>
      </c>
      <c r="C40" s="144">
        <v>9</v>
      </c>
      <c r="D40" s="144" t="str">
        <f t="shared" si="2"/>
        <v>20269</v>
      </c>
      <c r="E40" s="147">
        <v>0.65589999999999993</v>
      </c>
      <c r="F40" s="147">
        <v>0.65589999999999993</v>
      </c>
      <c r="G40" s="148">
        <v>1</v>
      </c>
      <c r="H40" s="148">
        <v>1</v>
      </c>
    </row>
    <row r="41" spans="1:19" ht="16.149999999999999">
      <c r="B41" s="144">
        <v>2026</v>
      </c>
      <c r="C41" s="144">
        <v>10</v>
      </c>
      <c r="D41" s="144" t="str">
        <f t="shared" si="2"/>
        <v>202610</v>
      </c>
      <c r="E41" s="147">
        <v>0.68216666666666659</v>
      </c>
      <c r="F41" s="147">
        <v>0.68216666666666659</v>
      </c>
      <c r="G41" s="148">
        <v>1</v>
      </c>
      <c r="H41" s="148">
        <v>1</v>
      </c>
    </row>
    <row r="42" spans="1:19" ht="16.149999999999999">
      <c r="B42" s="144">
        <v>2026</v>
      </c>
      <c r="C42" s="144">
        <v>11</v>
      </c>
      <c r="D42" s="144" t="str">
        <f t="shared" si="2"/>
        <v>202611</v>
      </c>
      <c r="E42" s="147">
        <v>0.70843333333333325</v>
      </c>
      <c r="F42" s="147">
        <v>0.70843333333333325</v>
      </c>
      <c r="G42" s="148">
        <v>1</v>
      </c>
      <c r="H42" s="148">
        <v>1</v>
      </c>
    </row>
    <row r="43" spans="1:19" ht="16.149999999999999">
      <c r="A43" s="145"/>
      <c r="B43" s="149">
        <v>2026</v>
      </c>
      <c r="C43" s="149">
        <v>12</v>
      </c>
      <c r="D43" s="144" t="str">
        <f t="shared" si="2"/>
        <v>202612</v>
      </c>
      <c r="E43" s="150">
        <v>0.73470000000000002</v>
      </c>
      <c r="F43" s="150">
        <v>0.73470000000000002</v>
      </c>
      <c r="G43" s="148">
        <v>1</v>
      </c>
      <c r="H43" s="148">
        <v>1</v>
      </c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</row>
    <row r="44" spans="1:19" ht="16.149999999999999">
      <c r="B44" s="144"/>
      <c r="C44" s="144"/>
      <c r="D44" s="144"/>
      <c r="E44" s="152"/>
      <c r="F44" s="152"/>
    </row>
    <row r="45" spans="1:19" ht="16.149999999999999">
      <c r="B45" s="144">
        <v>2027</v>
      </c>
      <c r="C45" s="144">
        <v>1</v>
      </c>
      <c r="D45" s="144" t="str">
        <f t="shared" ref="D45:D56" si="3">CONCATENATE(B45,C45)</f>
        <v>20271</v>
      </c>
      <c r="E45" s="152">
        <v>0.74688333333333334</v>
      </c>
      <c r="F45" s="152">
        <v>0.74688333333333334</v>
      </c>
      <c r="G45" s="148">
        <v>1</v>
      </c>
      <c r="H45" s="148">
        <v>1</v>
      </c>
    </row>
    <row r="46" spans="1:19" ht="16.149999999999999">
      <c r="B46" s="144">
        <v>2027</v>
      </c>
      <c r="C46" s="144">
        <v>2</v>
      </c>
      <c r="D46" s="144" t="str">
        <f t="shared" si="3"/>
        <v>20272</v>
      </c>
      <c r="E46" s="152">
        <v>0.75906666666666667</v>
      </c>
      <c r="F46" s="152">
        <v>0.75906666666666667</v>
      </c>
      <c r="G46" s="148">
        <v>1</v>
      </c>
      <c r="H46" s="148">
        <v>1</v>
      </c>
    </row>
    <row r="47" spans="1:19" ht="16.149999999999999">
      <c r="B47" s="144">
        <v>2027</v>
      </c>
      <c r="C47" s="144">
        <v>3</v>
      </c>
      <c r="D47" s="144" t="str">
        <f t="shared" si="3"/>
        <v>20273</v>
      </c>
      <c r="E47" s="152">
        <v>0.77124999999999999</v>
      </c>
      <c r="F47" s="152">
        <v>0.77124999999999999</v>
      </c>
      <c r="G47" s="148">
        <v>1</v>
      </c>
      <c r="H47" s="148">
        <v>1</v>
      </c>
    </row>
    <row r="48" spans="1:19" ht="16.149999999999999">
      <c r="B48" s="144">
        <v>2027</v>
      </c>
      <c r="C48" s="144">
        <v>4</v>
      </c>
      <c r="D48" s="144" t="str">
        <f t="shared" si="3"/>
        <v>20274</v>
      </c>
      <c r="E48" s="152">
        <v>0.78343333333333331</v>
      </c>
      <c r="F48" s="152">
        <v>0.78343333333333331</v>
      </c>
      <c r="G48" s="148">
        <v>1</v>
      </c>
      <c r="H48" s="148">
        <v>1</v>
      </c>
    </row>
    <row r="49" spans="1:19" ht="16.149999999999999">
      <c r="B49" s="144">
        <v>2027</v>
      </c>
      <c r="C49" s="144">
        <v>5</v>
      </c>
      <c r="D49" s="144" t="str">
        <f t="shared" si="3"/>
        <v>20275</v>
      </c>
      <c r="E49" s="152">
        <v>0.79561666666666664</v>
      </c>
      <c r="F49" s="152">
        <v>0.79561666666666664</v>
      </c>
      <c r="G49" s="148">
        <v>1</v>
      </c>
      <c r="H49" s="148">
        <v>1</v>
      </c>
    </row>
    <row r="50" spans="1:19" ht="16.149999999999999">
      <c r="B50" s="144">
        <v>2027</v>
      </c>
      <c r="C50" s="144">
        <v>6</v>
      </c>
      <c r="D50" s="144" t="str">
        <f t="shared" si="3"/>
        <v>20276</v>
      </c>
      <c r="E50" s="152">
        <v>0.80779999999999996</v>
      </c>
      <c r="F50" s="152">
        <v>0.80779999999999996</v>
      </c>
      <c r="G50" s="148">
        <v>1</v>
      </c>
      <c r="H50" s="148">
        <v>1</v>
      </c>
    </row>
    <row r="51" spans="1:19" ht="16.149999999999999">
      <c r="B51" s="144">
        <v>2027</v>
      </c>
      <c r="C51" s="144">
        <v>7</v>
      </c>
      <c r="D51" s="144" t="str">
        <f t="shared" si="3"/>
        <v>20277</v>
      </c>
      <c r="E51" s="152">
        <v>0.81998333333333329</v>
      </c>
      <c r="F51" s="152">
        <v>0.81998333333333329</v>
      </c>
      <c r="G51" s="148">
        <v>1</v>
      </c>
      <c r="H51" s="148">
        <v>1</v>
      </c>
    </row>
    <row r="52" spans="1:19" ht="16.149999999999999">
      <c r="B52" s="144">
        <v>2027</v>
      </c>
      <c r="C52" s="144">
        <v>8</v>
      </c>
      <c r="D52" s="144" t="str">
        <f t="shared" si="3"/>
        <v>20278</v>
      </c>
      <c r="E52" s="152">
        <v>0.83216666666666661</v>
      </c>
      <c r="F52" s="152">
        <v>0.83216666666666661</v>
      </c>
      <c r="G52" s="148">
        <v>1</v>
      </c>
      <c r="H52" s="148">
        <v>1</v>
      </c>
    </row>
    <row r="53" spans="1:19" ht="16.149999999999999">
      <c r="B53" s="144">
        <v>2027</v>
      </c>
      <c r="C53" s="144">
        <v>9</v>
      </c>
      <c r="D53" s="144" t="str">
        <f t="shared" si="3"/>
        <v>20279</v>
      </c>
      <c r="E53" s="152">
        <v>0.84434999999999993</v>
      </c>
      <c r="F53" s="152">
        <v>0.84434999999999993</v>
      </c>
      <c r="G53" s="148">
        <v>1</v>
      </c>
      <c r="H53" s="148">
        <v>1</v>
      </c>
    </row>
    <row r="54" spans="1:19" ht="16.149999999999999">
      <c r="B54" s="144">
        <v>2027</v>
      </c>
      <c r="C54" s="144">
        <v>10</v>
      </c>
      <c r="D54" s="144" t="str">
        <f t="shared" si="3"/>
        <v>202710</v>
      </c>
      <c r="E54" s="152">
        <v>0.85653333333333326</v>
      </c>
      <c r="F54" s="152">
        <v>0.85653333333333326</v>
      </c>
      <c r="G54" s="148">
        <v>1</v>
      </c>
      <c r="H54" s="148">
        <v>1</v>
      </c>
    </row>
    <row r="55" spans="1:19" ht="16.149999999999999">
      <c r="B55" s="144">
        <v>2027</v>
      </c>
      <c r="C55" s="144">
        <v>11</v>
      </c>
      <c r="D55" s="144" t="str">
        <f t="shared" si="3"/>
        <v>202711</v>
      </c>
      <c r="E55" s="152">
        <v>0.86871666666666658</v>
      </c>
      <c r="F55" s="152">
        <v>0.86871666666666658</v>
      </c>
      <c r="G55" s="148">
        <v>1</v>
      </c>
      <c r="H55" s="148">
        <v>1</v>
      </c>
    </row>
    <row r="56" spans="1:19" ht="16.149999999999999">
      <c r="A56" s="145"/>
      <c r="B56" s="149">
        <v>2027</v>
      </c>
      <c r="C56" s="149">
        <v>12</v>
      </c>
      <c r="D56" s="144" t="str">
        <f t="shared" si="3"/>
        <v>202712</v>
      </c>
      <c r="E56" s="153">
        <v>0.88090000000000002</v>
      </c>
      <c r="F56" s="153">
        <v>0.88090000000000002</v>
      </c>
      <c r="G56" s="148">
        <v>1</v>
      </c>
      <c r="H56" s="148">
        <v>1</v>
      </c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19" ht="16.149999999999999">
      <c r="B57" s="144"/>
      <c r="C57" s="144"/>
      <c r="D57" s="144"/>
      <c r="E57" s="144"/>
      <c r="F57" s="144"/>
    </row>
    <row r="58" spans="1:19" ht="16.149999999999999">
      <c r="B58" s="144">
        <v>2028</v>
      </c>
      <c r="C58" s="144">
        <v>1</v>
      </c>
      <c r="D58" s="144" t="str">
        <f t="shared" ref="D58:D69" si="4">CONCATENATE(B58,C58)</f>
        <v>20281</v>
      </c>
      <c r="E58" s="152">
        <v>0.89082499999999998</v>
      </c>
      <c r="F58" s="152">
        <v>0.89082499999999998</v>
      </c>
      <c r="G58" s="148">
        <v>1</v>
      </c>
      <c r="H58" s="148">
        <v>1</v>
      </c>
    </row>
    <row r="59" spans="1:19" ht="16.149999999999999">
      <c r="B59" s="144">
        <v>2028</v>
      </c>
      <c r="C59" s="144">
        <v>2</v>
      </c>
      <c r="D59" s="144" t="str">
        <f t="shared" si="4"/>
        <v>20282</v>
      </c>
      <c r="E59" s="152">
        <v>0.90074999999999994</v>
      </c>
      <c r="F59" s="152">
        <v>0.90074999999999994</v>
      </c>
      <c r="G59" s="148">
        <v>1</v>
      </c>
      <c r="H59" s="148">
        <v>1</v>
      </c>
    </row>
    <row r="60" spans="1:19" ht="16.149999999999999">
      <c r="B60" s="144">
        <v>2028</v>
      </c>
      <c r="C60" s="144">
        <v>3</v>
      </c>
      <c r="D60" s="144" t="str">
        <f t="shared" si="4"/>
        <v>20283</v>
      </c>
      <c r="E60" s="152">
        <v>0.9106749999999999</v>
      </c>
      <c r="F60" s="152">
        <v>0.9106749999999999</v>
      </c>
      <c r="G60" s="148">
        <v>1</v>
      </c>
      <c r="H60" s="148">
        <v>1</v>
      </c>
    </row>
    <row r="61" spans="1:19" ht="16.149999999999999">
      <c r="B61" s="144">
        <v>2028</v>
      </c>
      <c r="C61" s="144">
        <v>4</v>
      </c>
      <c r="D61" s="144" t="str">
        <f t="shared" si="4"/>
        <v>20284</v>
      </c>
      <c r="E61" s="152">
        <v>0.92059999999999986</v>
      </c>
      <c r="F61" s="152">
        <v>0.92059999999999986</v>
      </c>
      <c r="G61" s="148">
        <v>1</v>
      </c>
      <c r="H61" s="148">
        <v>1</v>
      </c>
    </row>
    <row r="62" spans="1:19" ht="16.149999999999999">
      <c r="B62" s="144">
        <v>2028</v>
      </c>
      <c r="C62" s="144">
        <v>5</v>
      </c>
      <c r="D62" s="144" t="str">
        <f t="shared" si="4"/>
        <v>20285</v>
      </c>
      <c r="E62" s="152">
        <v>0.93052499999999982</v>
      </c>
      <c r="F62" s="152">
        <v>0.93052499999999982</v>
      </c>
      <c r="G62" s="148">
        <v>1</v>
      </c>
      <c r="H62" s="148">
        <v>1</v>
      </c>
    </row>
    <row r="63" spans="1:19" ht="16.149999999999999">
      <c r="B63" s="144">
        <v>2028</v>
      </c>
      <c r="C63" s="144">
        <v>6</v>
      </c>
      <c r="D63" s="144" t="str">
        <f t="shared" si="4"/>
        <v>20286</v>
      </c>
      <c r="E63" s="152">
        <v>0.94044999999999979</v>
      </c>
      <c r="F63" s="152">
        <v>0.94044999999999979</v>
      </c>
      <c r="G63" s="148">
        <v>1</v>
      </c>
      <c r="H63" s="148">
        <v>1</v>
      </c>
    </row>
    <row r="64" spans="1:19" ht="16.149999999999999">
      <c r="B64" s="144">
        <v>2028</v>
      </c>
      <c r="C64" s="144">
        <v>7</v>
      </c>
      <c r="D64" s="144" t="str">
        <f t="shared" si="4"/>
        <v>20287</v>
      </c>
      <c r="E64" s="152">
        <v>0.95037499999999975</v>
      </c>
      <c r="F64" s="152">
        <v>0.95037499999999975</v>
      </c>
      <c r="G64" s="148">
        <v>1</v>
      </c>
      <c r="H64" s="148">
        <v>1</v>
      </c>
    </row>
    <row r="65" spans="1:19" ht="16.149999999999999">
      <c r="B65" s="144">
        <v>2028</v>
      </c>
      <c r="C65" s="144">
        <v>8</v>
      </c>
      <c r="D65" s="144" t="str">
        <f t="shared" si="4"/>
        <v>20288</v>
      </c>
      <c r="E65" s="152">
        <v>0.96029999999999971</v>
      </c>
      <c r="F65" s="152">
        <v>0.96029999999999971</v>
      </c>
      <c r="G65" s="148">
        <v>1</v>
      </c>
      <c r="H65" s="148">
        <v>1</v>
      </c>
    </row>
    <row r="66" spans="1:19" ht="16.149999999999999">
      <c r="B66" s="144">
        <v>2028</v>
      </c>
      <c r="C66" s="144">
        <v>9</v>
      </c>
      <c r="D66" s="144" t="str">
        <f t="shared" si="4"/>
        <v>20289</v>
      </c>
      <c r="E66" s="152">
        <v>0.97022499999999967</v>
      </c>
      <c r="F66" s="152">
        <v>0.97022499999999967</v>
      </c>
      <c r="G66" s="148">
        <v>1</v>
      </c>
      <c r="H66" s="148">
        <v>1</v>
      </c>
    </row>
    <row r="67" spans="1:19" ht="16.149999999999999">
      <c r="B67" s="144">
        <v>2028</v>
      </c>
      <c r="C67" s="144">
        <v>10</v>
      </c>
      <c r="D67" s="144" t="str">
        <f t="shared" si="4"/>
        <v>202810</v>
      </c>
      <c r="E67" s="152">
        <v>0.98014999999999963</v>
      </c>
      <c r="F67" s="152">
        <v>0.98014999999999963</v>
      </c>
      <c r="G67" s="148">
        <v>1</v>
      </c>
      <c r="H67" s="148">
        <v>1</v>
      </c>
    </row>
    <row r="68" spans="1:19" ht="16.149999999999999">
      <c r="B68" s="144">
        <v>2028</v>
      </c>
      <c r="C68" s="144">
        <v>11</v>
      </c>
      <c r="D68" s="144" t="str">
        <f t="shared" si="4"/>
        <v>202811</v>
      </c>
      <c r="E68" s="152">
        <v>0.99007499999999959</v>
      </c>
      <c r="F68" s="152">
        <v>0.99007499999999959</v>
      </c>
      <c r="G68" s="148">
        <v>1</v>
      </c>
      <c r="H68" s="148">
        <v>1</v>
      </c>
    </row>
    <row r="69" spans="1:19" ht="16.149999999999999">
      <c r="A69" s="145"/>
      <c r="B69" s="149">
        <v>2028</v>
      </c>
      <c r="C69" s="149">
        <v>12</v>
      </c>
      <c r="D69" s="144" t="str">
        <f t="shared" si="4"/>
        <v>202812</v>
      </c>
      <c r="E69" s="153">
        <v>1</v>
      </c>
      <c r="F69" s="153">
        <v>1</v>
      </c>
      <c r="G69" s="148">
        <v>1</v>
      </c>
      <c r="H69" s="148">
        <v>1</v>
      </c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</row>
    <row r="70" spans="1:19" ht="16.149999999999999">
      <c r="E70" s="154"/>
      <c r="F70" s="154"/>
    </row>
    <row r="71" spans="1:19" ht="16.149999999999999"/>
    <row r="72" spans="1:19" ht="16.149999999999999"/>
    <row r="73" spans="1:19" ht="16.149999999999999"/>
    <row r="74" spans="1:19" ht="16.149999999999999"/>
    <row r="75" spans="1:19" ht="16.149999999999999"/>
    <row r="76" spans="1:19" ht="16.149999999999999"/>
    <row r="77" spans="1:19" ht="16.149999999999999"/>
    <row r="78" spans="1:19" ht="16.149999999999999"/>
    <row r="79" spans="1:19" ht="16.149999999999999"/>
    <row r="80" spans="1:19" ht="16.149999999999999"/>
    <row r="81" ht="16.149999999999999"/>
    <row r="82" ht="16.149999999999999"/>
    <row r="83" ht="16.149999999999999"/>
    <row r="84" ht="16.149999999999999"/>
    <row r="85" ht="16.149999999999999"/>
    <row r="86" ht="16.149999999999999"/>
    <row r="87" ht="16.149999999999999"/>
  </sheetData>
  <autoFilter ref="D1:H87" xr:uid="{00000000-0001-0000-0100-000000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C31E-72F6-41D0-8B05-4935D42F50FC}">
  <sheetPr filterMode="1">
    <tabColor rgb="FF00B0F0"/>
  </sheetPr>
  <dimension ref="A2:Q3069"/>
  <sheetViews>
    <sheetView tabSelected="1" zoomScale="85" zoomScaleNormal="85" workbookViewId="0">
      <pane xSplit="7" ySplit="3" topLeftCell="H1944" activePane="bottomRight" state="frozen"/>
      <selection pane="topRight" activeCell="L1" sqref="L1"/>
      <selection pane="bottomLeft" activeCell="A4" sqref="A4"/>
      <selection pane="bottomRight" activeCell="K2064" sqref="K2064"/>
    </sheetView>
  </sheetViews>
  <sheetFormatPr defaultColWidth="8.08984375" defaultRowHeight="12.7"/>
  <cols>
    <col min="1" max="1" width="8.08984375" style="102"/>
    <col min="2" max="3" width="11.90625" style="103" customWidth="1"/>
    <col min="4" max="4" width="10.90625" style="103" customWidth="1"/>
    <col min="5" max="5" width="11.90625" style="103" customWidth="1"/>
    <col min="6" max="6" width="12.1796875" style="102" customWidth="1"/>
    <col min="7" max="7" width="1.453125" style="102" customWidth="1"/>
    <col min="8" max="8" width="8.08984375" style="104"/>
    <col min="9" max="9" width="8.08984375" style="102"/>
    <col min="10" max="10" width="8.08984375" style="107"/>
    <col min="11" max="11" width="9.08984375" style="106" bestFit="1" customWidth="1"/>
    <col min="12" max="14" width="8.08984375" style="102"/>
    <col min="15" max="15" width="34.7265625" style="102" customWidth="1"/>
    <col min="16" max="16384" width="8.08984375" style="102"/>
  </cols>
  <sheetData>
    <row r="2" spans="1:17">
      <c r="B2" s="103" t="s">
        <v>184</v>
      </c>
      <c r="D2" s="103" t="s">
        <v>185</v>
      </c>
      <c r="E2" s="103" t="s">
        <v>186</v>
      </c>
      <c r="J2" s="105" t="s">
        <v>187</v>
      </c>
    </row>
    <row r="3" spans="1:17">
      <c r="N3" s="108" t="s">
        <v>188</v>
      </c>
    </row>
    <row r="4" spans="1:17" hidden="1">
      <c r="A4" s="102" t="s">
        <v>189</v>
      </c>
      <c r="B4" s="103" t="s">
        <v>90</v>
      </c>
      <c r="D4" s="103">
        <v>2022</v>
      </c>
      <c r="E4" s="103">
        <v>11</v>
      </c>
      <c r="F4" s="102" t="str">
        <f t="shared" ref="F4:F67" si="0">CONCATENATE(B4,D4,E4)</f>
        <v>POHD202211</v>
      </c>
      <c r="H4" s="104">
        <f>HLOOKUP(B4,SVCI!$3:$4,2,FALSE)</f>
        <v>2</v>
      </c>
      <c r="I4" s="102" t="str">
        <f t="shared" ref="I4:I35" si="1">CONCATENATE(D4,E4)</f>
        <v>202211</v>
      </c>
      <c r="J4" s="107">
        <f>IF(M4=1,1,IFERROR(VLOOKUP(I4,SVCI!D:O,POC!H4,FALSE),0))</f>
        <v>0</v>
      </c>
      <c r="K4" s="102" t="str">
        <f>TEXT(VLOOKUP(B4,Summary!G:H,2,FALSE),"yyyym")</f>
        <v>20257</v>
      </c>
      <c r="L4" s="102">
        <f t="shared" ref="L4:L35" si="2">IF((LEFT(K4,4)-D4)&lt;&gt;0,0,IF((I4-K4)=0,1,0))</f>
        <v>0</v>
      </c>
      <c r="M4" s="102">
        <f t="shared" ref="M4:M35" si="3">IF(B4="",0,IF(AND(B3=B4,M3=1),1,IF(L4=1,1,0)))</f>
        <v>0</v>
      </c>
      <c r="N4" s="109">
        <f t="shared" ref="N4:N67" si="4">TRUNC(J4*100,2)</f>
        <v>0</v>
      </c>
      <c r="Q4" s="102" t="str">
        <f t="shared" ref="Q4:Q5" si="5">IF(AND(N4=0,N5&gt;0),1,"")</f>
        <v/>
      </c>
    </row>
    <row r="5" spans="1:17" hidden="1">
      <c r="A5" s="102" t="s">
        <v>189</v>
      </c>
      <c r="B5" s="103" t="s">
        <v>90</v>
      </c>
      <c r="D5" s="110">
        <v>2022</v>
      </c>
      <c r="E5" s="110">
        <v>12</v>
      </c>
      <c r="F5" s="102" t="str">
        <f t="shared" si="0"/>
        <v>POHD202212</v>
      </c>
      <c r="H5" s="104">
        <f>HLOOKUP(B5,SVCI!$3:$4,2,FALSE)</f>
        <v>2</v>
      </c>
      <c r="I5" s="102" t="str">
        <f t="shared" si="1"/>
        <v>202212</v>
      </c>
      <c r="J5" s="107">
        <f>IF(M5=1,1,IFERROR(VLOOKUP(I5,SVCI!D:O,POC!H5,FALSE),0))</f>
        <v>0</v>
      </c>
      <c r="K5" s="102" t="str">
        <f>TEXT(VLOOKUP(B5,Summary!G:H,2,FALSE),"yyyym")</f>
        <v>20257</v>
      </c>
      <c r="L5" s="102">
        <f t="shared" si="2"/>
        <v>0</v>
      </c>
      <c r="M5" s="102">
        <f t="shared" si="3"/>
        <v>0</v>
      </c>
      <c r="N5" s="109">
        <f t="shared" si="4"/>
        <v>0</v>
      </c>
      <c r="P5" s="102" t="s">
        <v>220</v>
      </c>
      <c r="Q5" s="102">
        <f t="shared" si="5"/>
        <v>1</v>
      </c>
    </row>
    <row r="6" spans="1:17" hidden="1">
      <c r="A6" s="102" t="s">
        <v>189</v>
      </c>
      <c r="B6" s="103" t="s">
        <v>90</v>
      </c>
      <c r="D6" s="103">
        <v>2023</v>
      </c>
      <c r="E6" s="103">
        <v>1</v>
      </c>
      <c r="F6" s="102" t="str">
        <f t="shared" si="0"/>
        <v>POHD20231</v>
      </c>
      <c r="H6" s="104">
        <f>HLOOKUP(B6,SVCI!$3:$4,2,FALSE)</f>
        <v>2</v>
      </c>
      <c r="I6" s="102" t="str">
        <f t="shared" si="1"/>
        <v>20231</v>
      </c>
      <c r="J6" s="107">
        <f>IF(M6=1,1,IFERROR(VLOOKUP(I6,SVCI!D:O,POC!H6,FALSE),0))</f>
        <v>8.5000000000000006E-3</v>
      </c>
      <c r="K6" s="102" t="str">
        <f>TEXT(VLOOKUP(B6,Summary!G:H,2,FALSE),"yyyym")</f>
        <v>20257</v>
      </c>
      <c r="L6" s="102">
        <f t="shared" si="2"/>
        <v>0</v>
      </c>
      <c r="M6" s="102">
        <f t="shared" si="3"/>
        <v>0</v>
      </c>
      <c r="N6" s="109">
        <f t="shared" si="4"/>
        <v>0.85</v>
      </c>
      <c r="P6" s="102" t="s">
        <v>220</v>
      </c>
    </row>
    <row r="7" spans="1:17" hidden="1">
      <c r="A7" s="102" t="s">
        <v>189</v>
      </c>
      <c r="B7" s="103" t="s">
        <v>90</v>
      </c>
      <c r="D7" s="103">
        <v>2023</v>
      </c>
      <c r="E7" s="103">
        <v>2</v>
      </c>
      <c r="F7" s="102" t="str">
        <f t="shared" si="0"/>
        <v>POHD20232</v>
      </c>
      <c r="H7" s="104">
        <f>HLOOKUP(B7,SVCI!$3:$4,2,FALSE)</f>
        <v>2</v>
      </c>
      <c r="I7" s="102" t="str">
        <f t="shared" si="1"/>
        <v>20232</v>
      </c>
      <c r="J7" s="107">
        <f>IF(M7=1,1,IFERROR(VLOOKUP(I7,SVCI!D:O,POC!H7,FALSE),0))</f>
        <v>1.7000000000000001E-2</v>
      </c>
      <c r="K7" s="102" t="str">
        <f>TEXT(VLOOKUP(B7,Summary!G:H,2,FALSE),"yyyym")</f>
        <v>20257</v>
      </c>
      <c r="L7" s="102">
        <f t="shared" si="2"/>
        <v>0</v>
      </c>
      <c r="M7" s="102">
        <f t="shared" si="3"/>
        <v>0</v>
      </c>
      <c r="N7" s="109">
        <f t="shared" si="4"/>
        <v>1.7</v>
      </c>
      <c r="P7" s="102" t="s">
        <v>220</v>
      </c>
    </row>
    <row r="8" spans="1:17" hidden="1">
      <c r="A8" s="102" t="s">
        <v>189</v>
      </c>
      <c r="B8" s="103" t="s">
        <v>90</v>
      </c>
      <c r="D8" s="103">
        <v>2023</v>
      </c>
      <c r="E8" s="103">
        <v>3</v>
      </c>
      <c r="F8" s="102" t="str">
        <f t="shared" si="0"/>
        <v>POHD20233</v>
      </c>
      <c r="H8" s="104">
        <f>HLOOKUP(B8,SVCI!$3:$4,2,FALSE)</f>
        <v>2</v>
      </c>
      <c r="I8" s="102" t="str">
        <f t="shared" si="1"/>
        <v>20233</v>
      </c>
      <c r="J8" s="107">
        <f>IF(M8=1,1,IFERROR(VLOOKUP(I8,SVCI!D:O,POC!H8,FALSE),0))</f>
        <v>2.5499999999999998E-2</v>
      </c>
      <c r="K8" s="102" t="str">
        <f>TEXT(VLOOKUP(B8,Summary!G:H,2,FALSE),"yyyym")</f>
        <v>20257</v>
      </c>
      <c r="L8" s="102">
        <f t="shared" si="2"/>
        <v>0</v>
      </c>
      <c r="M8" s="102">
        <f t="shared" si="3"/>
        <v>0</v>
      </c>
      <c r="N8" s="109">
        <f t="shared" si="4"/>
        <v>2.5499999999999998</v>
      </c>
      <c r="P8" s="102" t="s">
        <v>220</v>
      </c>
    </row>
    <row r="9" spans="1:17" hidden="1">
      <c r="A9" s="102" t="s">
        <v>189</v>
      </c>
      <c r="B9" s="103" t="s">
        <v>90</v>
      </c>
      <c r="D9" s="103">
        <v>2023</v>
      </c>
      <c r="E9" s="103">
        <v>4</v>
      </c>
      <c r="F9" s="102" t="str">
        <f t="shared" si="0"/>
        <v>POHD20234</v>
      </c>
      <c r="H9" s="104">
        <f>HLOOKUP(B9,SVCI!$3:$4,2,FALSE)</f>
        <v>2</v>
      </c>
      <c r="I9" s="102" t="str">
        <f t="shared" si="1"/>
        <v>20234</v>
      </c>
      <c r="J9" s="107">
        <f>IF(M9=1,1,IFERROR(VLOOKUP(I9,SVCI!D:O,POC!H9,FALSE),0))</f>
        <v>3.4000000000000002E-2</v>
      </c>
      <c r="K9" s="102" t="str">
        <f>TEXT(VLOOKUP(B9,Summary!G:H,2,FALSE),"yyyym")</f>
        <v>20257</v>
      </c>
      <c r="L9" s="102">
        <f t="shared" si="2"/>
        <v>0</v>
      </c>
      <c r="M9" s="102">
        <f t="shared" si="3"/>
        <v>0</v>
      </c>
      <c r="N9" s="109">
        <f t="shared" si="4"/>
        <v>3.4</v>
      </c>
      <c r="P9" s="102" t="s">
        <v>220</v>
      </c>
    </row>
    <row r="10" spans="1:17" hidden="1">
      <c r="A10" s="102" t="s">
        <v>189</v>
      </c>
      <c r="B10" s="103" t="s">
        <v>90</v>
      </c>
      <c r="D10" s="103">
        <v>2023</v>
      </c>
      <c r="E10" s="103">
        <v>5</v>
      </c>
      <c r="F10" s="102" t="str">
        <f t="shared" si="0"/>
        <v>POHD20235</v>
      </c>
      <c r="H10" s="104">
        <f>HLOOKUP(B10,SVCI!$3:$4,2,FALSE)</f>
        <v>2</v>
      </c>
      <c r="I10" s="102" t="str">
        <f t="shared" si="1"/>
        <v>20235</v>
      </c>
      <c r="J10" s="107">
        <f>IF(M10=1,1,IFERROR(VLOOKUP(I10,SVCI!D:O,POC!H10,FALSE),0))</f>
        <v>4.2500000000000003E-2</v>
      </c>
      <c r="K10" s="102" t="str">
        <f>TEXT(VLOOKUP(B10,Summary!G:H,2,FALSE),"yyyym")</f>
        <v>20257</v>
      </c>
      <c r="L10" s="102">
        <f t="shared" si="2"/>
        <v>0</v>
      </c>
      <c r="M10" s="102">
        <f t="shared" si="3"/>
        <v>0</v>
      </c>
      <c r="N10" s="109">
        <f t="shared" si="4"/>
        <v>4.25</v>
      </c>
      <c r="P10" s="102" t="s">
        <v>220</v>
      </c>
    </row>
    <row r="11" spans="1:17" hidden="1">
      <c r="A11" s="102" t="s">
        <v>189</v>
      </c>
      <c r="B11" s="103" t="s">
        <v>90</v>
      </c>
      <c r="D11" s="103">
        <v>2023</v>
      </c>
      <c r="E11" s="103">
        <v>6</v>
      </c>
      <c r="F11" s="102" t="str">
        <f t="shared" si="0"/>
        <v>POHD20236</v>
      </c>
      <c r="H11" s="104">
        <f>HLOOKUP(B11,SVCI!$3:$4,2,FALSE)</f>
        <v>2</v>
      </c>
      <c r="I11" s="102" t="str">
        <f t="shared" si="1"/>
        <v>20236</v>
      </c>
      <c r="J11" s="107">
        <f>IF(M11=1,1,IFERROR(VLOOKUP(I11,SVCI!D:O,POC!H11,FALSE),0))</f>
        <v>5.0999999999999997E-2</v>
      </c>
      <c r="K11" s="102" t="str">
        <f>TEXT(VLOOKUP(B11,Summary!G:H,2,FALSE),"yyyym")</f>
        <v>20257</v>
      </c>
      <c r="L11" s="102">
        <f t="shared" si="2"/>
        <v>0</v>
      </c>
      <c r="M11" s="102">
        <f t="shared" si="3"/>
        <v>0</v>
      </c>
      <c r="N11" s="109">
        <f t="shared" si="4"/>
        <v>5.0999999999999996</v>
      </c>
      <c r="P11" s="102" t="s">
        <v>220</v>
      </c>
    </row>
    <row r="12" spans="1:17" hidden="1">
      <c r="A12" s="102" t="s">
        <v>189</v>
      </c>
      <c r="B12" s="103" t="s">
        <v>90</v>
      </c>
      <c r="D12" s="103">
        <v>2023</v>
      </c>
      <c r="E12" s="103">
        <v>7</v>
      </c>
      <c r="F12" s="102" t="str">
        <f t="shared" si="0"/>
        <v>POHD20237</v>
      </c>
      <c r="H12" s="104">
        <f>HLOOKUP(B12,SVCI!$3:$4,2,FALSE)</f>
        <v>2</v>
      </c>
      <c r="I12" s="102" t="str">
        <f t="shared" si="1"/>
        <v>20237</v>
      </c>
      <c r="J12" s="107">
        <f>IF(M12=1,1,IFERROR(VLOOKUP(I12,SVCI!D:O,POC!H12,FALSE),0))</f>
        <v>5.9499999999999997E-2</v>
      </c>
      <c r="K12" s="102" t="str">
        <f>TEXT(VLOOKUP(B12,Summary!G:H,2,FALSE),"yyyym")</f>
        <v>20257</v>
      </c>
      <c r="L12" s="102">
        <f t="shared" si="2"/>
        <v>0</v>
      </c>
      <c r="M12" s="102">
        <f t="shared" si="3"/>
        <v>0</v>
      </c>
      <c r="N12" s="109">
        <f t="shared" si="4"/>
        <v>5.95</v>
      </c>
      <c r="P12" s="102" t="s">
        <v>220</v>
      </c>
    </row>
    <row r="13" spans="1:17" hidden="1">
      <c r="A13" s="102" t="s">
        <v>189</v>
      </c>
      <c r="B13" s="103" t="s">
        <v>90</v>
      </c>
      <c r="D13" s="103">
        <v>2023</v>
      </c>
      <c r="E13" s="103">
        <v>8</v>
      </c>
      <c r="F13" s="102" t="str">
        <f t="shared" si="0"/>
        <v>POHD20238</v>
      </c>
      <c r="H13" s="104">
        <f>HLOOKUP(B13,SVCI!$3:$4,2,FALSE)</f>
        <v>2</v>
      </c>
      <c r="I13" s="102" t="str">
        <f t="shared" si="1"/>
        <v>20238</v>
      </c>
      <c r="J13" s="107">
        <f>IF(M13=1,1,IFERROR(VLOOKUP(I13,SVCI!D:O,POC!H13,FALSE),0))</f>
        <v>6.8000000000000005E-2</v>
      </c>
      <c r="K13" s="102" t="str">
        <f>TEXT(VLOOKUP(B13,Summary!G:H,2,FALSE),"yyyym")</f>
        <v>20257</v>
      </c>
      <c r="L13" s="102">
        <f t="shared" si="2"/>
        <v>0</v>
      </c>
      <c r="M13" s="102">
        <f t="shared" si="3"/>
        <v>0</v>
      </c>
      <c r="N13" s="109">
        <f t="shared" si="4"/>
        <v>6.8</v>
      </c>
      <c r="P13" s="102" t="s">
        <v>220</v>
      </c>
    </row>
    <row r="14" spans="1:17" hidden="1">
      <c r="A14" s="102" t="s">
        <v>189</v>
      </c>
      <c r="B14" s="103" t="s">
        <v>90</v>
      </c>
      <c r="D14" s="103">
        <v>2023</v>
      </c>
      <c r="E14" s="103">
        <v>9</v>
      </c>
      <c r="F14" s="102" t="str">
        <f t="shared" si="0"/>
        <v>POHD20239</v>
      </c>
      <c r="H14" s="104">
        <f>HLOOKUP(B14,SVCI!$3:$4,2,FALSE)</f>
        <v>2</v>
      </c>
      <c r="I14" s="102" t="str">
        <f t="shared" si="1"/>
        <v>20239</v>
      </c>
      <c r="J14" s="107">
        <f>IF(M14=1,1,IFERROR(VLOOKUP(I14,SVCI!D:O,POC!H14,FALSE),0))</f>
        <v>7.6499999999999999E-2</v>
      </c>
      <c r="K14" s="102" t="str">
        <f>TEXT(VLOOKUP(B14,Summary!G:H,2,FALSE),"yyyym")</f>
        <v>20257</v>
      </c>
      <c r="L14" s="102">
        <f t="shared" si="2"/>
        <v>0</v>
      </c>
      <c r="M14" s="102">
        <f t="shared" si="3"/>
        <v>0</v>
      </c>
      <c r="N14" s="109">
        <f t="shared" si="4"/>
        <v>7.65</v>
      </c>
      <c r="P14" s="102" t="s">
        <v>220</v>
      </c>
    </row>
    <row r="15" spans="1:17" hidden="1">
      <c r="A15" s="102" t="s">
        <v>189</v>
      </c>
      <c r="B15" s="103" t="s">
        <v>90</v>
      </c>
      <c r="D15" s="103">
        <v>2023</v>
      </c>
      <c r="E15" s="103">
        <v>10</v>
      </c>
      <c r="F15" s="102" t="str">
        <f t="shared" si="0"/>
        <v>POHD202310</v>
      </c>
      <c r="H15" s="104">
        <f>HLOOKUP(B15,SVCI!$3:$4,2,FALSE)</f>
        <v>2</v>
      </c>
      <c r="I15" s="102" t="str">
        <f t="shared" si="1"/>
        <v>202310</v>
      </c>
      <c r="J15" s="107">
        <f>IF(M15=1,1,IFERROR(VLOOKUP(I15,SVCI!D:O,POC!H15,FALSE),0))</f>
        <v>8.5000000000000006E-2</v>
      </c>
      <c r="K15" s="102" t="str">
        <f>TEXT(VLOOKUP(B15,Summary!G:H,2,FALSE),"yyyym")</f>
        <v>20257</v>
      </c>
      <c r="L15" s="102">
        <f t="shared" si="2"/>
        <v>0</v>
      </c>
      <c r="M15" s="102">
        <f t="shared" si="3"/>
        <v>0</v>
      </c>
      <c r="N15" s="109">
        <f t="shared" si="4"/>
        <v>8.5</v>
      </c>
      <c r="P15" s="102" t="s">
        <v>220</v>
      </c>
    </row>
    <row r="16" spans="1:17" hidden="1">
      <c r="A16" s="102" t="s">
        <v>189</v>
      </c>
      <c r="B16" s="103" t="s">
        <v>90</v>
      </c>
      <c r="D16" s="103">
        <v>2023</v>
      </c>
      <c r="E16" s="103">
        <v>11</v>
      </c>
      <c r="F16" s="102" t="str">
        <f t="shared" si="0"/>
        <v>POHD202311</v>
      </c>
      <c r="H16" s="104">
        <f>HLOOKUP(B16,SVCI!$3:$4,2,FALSE)</f>
        <v>2</v>
      </c>
      <c r="I16" s="102" t="str">
        <f t="shared" si="1"/>
        <v>202311</v>
      </c>
      <c r="J16" s="107">
        <f>IF(M16=1,1,IFERROR(VLOOKUP(I16,SVCI!D:O,POC!H16,FALSE),0))</f>
        <v>9.35E-2</v>
      </c>
      <c r="K16" s="102" t="str">
        <f>TEXT(VLOOKUP(B16,Summary!G:H,2,FALSE),"yyyym")</f>
        <v>20257</v>
      </c>
      <c r="L16" s="102">
        <f t="shared" si="2"/>
        <v>0</v>
      </c>
      <c r="M16" s="102">
        <f t="shared" si="3"/>
        <v>0</v>
      </c>
      <c r="N16" s="109">
        <f t="shared" si="4"/>
        <v>9.35</v>
      </c>
      <c r="P16" s="102" t="s">
        <v>220</v>
      </c>
    </row>
    <row r="17" spans="1:16" hidden="1">
      <c r="A17" s="102" t="s">
        <v>189</v>
      </c>
      <c r="B17" s="103" t="s">
        <v>90</v>
      </c>
      <c r="D17" s="110">
        <v>2023</v>
      </c>
      <c r="E17" s="110">
        <v>12</v>
      </c>
      <c r="F17" s="102" t="str">
        <f t="shared" si="0"/>
        <v>POHD202312</v>
      </c>
      <c r="H17" s="104">
        <f>HLOOKUP(B17,SVCI!$3:$4,2,FALSE)</f>
        <v>2</v>
      </c>
      <c r="I17" s="102" t="str">
        <f t="shared" si="1"/>
        <v>202312</v>
      </c>
      <c r="J17" s="107">
        <f>IF(M17=1,1,IFERROR(VLOOKUP(I17,SVCI!D:O,POC!H17,FALSE),0))</f>
        <v>0.10199999999999999</v>
      </c>
      <c r="K17" s="102" t="str">
        <f>TEXT(VLOOKUP(B17,Summary!G:H,2,FALSE),"yyyym")</f>
        <v>20257</v>
      </c>
      <c r="L17" s="102">
        <f t="shared" si="2"/>
        <v>0</v>
      </c>
      <c r="M17" s="102">
        <f t="shared" si="3"/>
        <v>0</v>
      </c>
      <c r="N17" s="109">
        <f t="shared" si="4"/>
        <v>10.199999999999999</v>
      </c>
      <c r="P17" s="102" t="s">
        <v>220</v>
      </c>
    </row>
    <row r="18" spans="1:16" hidden="1">
      <c r="A18" s="102" t="s">
        <v>189</v>
      </c>
      <c r="B18" s="103" t="s">
        <v>90</v>
      </c>
      <c r="D18" s="103">
        <v>2024</v>
      </c>
      <c r="E18" s="103">
        <v>1</v>
      </c>
      <c r="F18" s="102" t="str">
        <f t="shared" si="0"/>
        <v>POHD20241</v>
      </c>
      <c r="H18" s="104">
        <f>HLOOKUP(B18,SVCI!$3:$4,2,FALSE)</f>
        <v>2</v>
      </c>
      <c r="I18" s="102" t="str">
        <f t="shared" si="1"/>
        <v>20241</v>
      </c>
      <c r="J18" s="107">
        <f>IF(M18=1,1,IFERROR(VLOOKUP(I18,SVCI!D:O,POC!H18,FALSE),0))</f>
        <v>0.151225</v>
      </c>
      <c r="K18" s="102" t="str">
        <f>TEXT(VLOOKUP(B18,Summary!G:H,2,FALSE),"yyyym")</f>
        <v>20257</v>
      </c>
      <c r="L18" s="102">
        <f t="shared" si="2"/>
        <v>0</v>
      </c>
      <c r="M18" s="102">
        <f t="shared" si="3"/>
        <v>0</v>
      </c>
      <c r="N18" s="109">
        <f t="shared" si="4"/>
        <v>15.12</v>
      </c>
      <c r="P18" s="102" t="s">
        <v>220</v>
      </c>
    </row>
    <row r="19" spans="1:16" hidden="1">
      <c r="A19" s="102" t="s">
        <v>189</v>
      </c>
      <c r="B19" s="103" t="s">
        <v>90</v>
      </c>
      <c r="D19" s="103">
        <v>2024</v>
      </c>
      <c r="E19" s="103">
        <v>2</v>
      </c>
      <c r="F19" s="102" t="str">
        <f t="shared" si="0"/>
        <v>POHD20242</v>
      </c>
      <c r="H19" s="104">
        <f>HLOOKUP(B19,SVCI!$3:$4,2,FALSE)</f>
        <v>2</v>
      </c>
      <c r="I19" s="102" t="str">
        <f t="shared" si="1"/>
        <v>20242</v>
      </c>
      <c r="J19" s="107">
        <f>IF(M19=1,1,IFERROR(VLOOKUP(I19,SVCI!D:O,POC!H19,FALSE),0))</f>
        <v>0.20044999999999999</v>
      </c>
      <c r="K19" s="102" t="str">
        <f>TEXT(VLOOKUP(B19,Summary!G:H,2,FALSE),"yyyym")</f>
        <v>20257</v>
      </c>
      <c r="L19" s="102">
        <f t="shared" si="2"/>
        <v>0</v>
      </c>
      <c r="M19" s="102">
        <f t="shared" si="3"/>
        <v>0</v>
      </c>
      <c r="N19" s="109">
        <f t="shared" si="4"/>
        <v>20.04</v>
      </c>
      <c r="P19" s="102" t="s">
        <v>220</v>
      </c>
    </row>
    <row r="20" spans="1:16" hidden="1">
      <c r="A20" s="102" t="s">
        <v>189</v>
      </c>
      <c r="B20" s="103" t="s">
        <v>90</v>
      </c>
      <c r="D20" s="103">
        <v>2024</v>
      </c>
      <c r="E20" s="103">
        <v>3</v>
      </c>
      <c r="F20" s="102" t="str">
        <f t="shared" si="0"/>
        <v>POHD20243</v>
      </c>
      <c r="H20" s="104">
        <f>HLOOKUP(B20,SVCI!$3:$4,2,FALSE)</f>
        <v>2</v>
      </c>
      <c r="I20" s="102" t="str">
        <f t="shared" si="1"/>
        <v>20243</v>
      </c>
      <c r="J20" s="107">
        <f>IF(M20=1,1,IFERROR(VLOOKUP(I20,SVCI!D:O,POC!H20,FALSE),0))</f>
        <v>0.24967499999999998</v>
      </c>
      <c r="K20" s="102" t="str">
        <f>TEXT(VLOOKUP(B20,Summary!G:H,2,FALSE),"yyyym")</f>
        <v>20257</v>
      </c>
      <c r="L20" s="102">
        <f t="shared" si="2"/>
        <v>0</v>
      </c>
      <c r="M20" s="102">
        <f t="shared" si="3"/>
        <v>0</v>
      </c>
      <c r="N20" s="109">
        <f t="shared" si="4"/>
        <v>24.96</v>
      </c>
      <c r="P20" s="102" t="s">
        <v>220</v>
      </c>
    </row>
    <row r="21" spans="1:16" hidden="1">
      <c r="A21" s="102" t="s">
        <v>189</v>
      </c>
      <c r="B21" s="103" t="s">
        <v>90</v>
      </c>
      <c r="D21" s="103">
        <v>2024</v>
      </c>
      <c r="E21" s="103">
        <v>4</v>
      </c>
      <c r="F21" s="102" t="str">
        <f t="shared" si="0"/>
        <v>POHD20244</v>
      </c>
      <c r="H21" s="104">
        <f>HLOOKUP(B21,SVCI!$3:$4,2,FALSE)</f>
        <v>2</v>
      </c>
      <c r="I21" s="102" t="str">
        <f t="shared" si="1"/>
        <v>20244</v>
      </c>
      <c r="J21" s="107">
        <f>IF(M21=1,1,IFERROR(VLOOKUP(I21,SVCI!D:O,POC!H21,FALSE),0))</f>
        <v>0.2989</v>
      </c>
      <c r="K21" s="102" t="str">
        <f>TEXT(VLOOKUP(B21,Summary!G:H,2,FALSE),"yyyym")</f>
        <v>20257</v>
      </c>
      <c r="L21" s="102">
        <f t="shared" si="2"/>
        <v>0</v>
      </c>
      <c r="M21" s="102">
        <f t="shared" si="3"/>
        <v>0</v>
      </c>
      <c r="N21" s="109">
        <f t="shared" si="4"/>
        <v>29.89</v>
      </c>
      <c r="P21" s="102" t="s">
        <v>220</v>
      </c>
    </row>
    <row r="22" spans="1:16" hidden="1">
      <c r="A22" s="102" t="s">
        <v>189</v>
      </c>
      <c r="B22" s="103" t="s">
        <v>90</v>
      </c>
      <c r="D22" s="103">
        <v>2024</v>
      </c>
      <c r="E22" s="103">
        <v>5</v>
      </c>
      <c r="F22" s="102" t="str">
        <f t="shared" si="0"/>
        <v>POHD20245</v>
      </c>
      <c r="H22" s="104">
        <f>HLOOKUP(B22,SVCI!$3:$4,2,FALSE)</f>
        <v>2</v>
      </c>
      <c r="I22" s="102" t="str">
        <f t="shared" si="1"/>
        <v>20245</v>
      </c>
      <c r="J22" s="107">
        <f>IF(M22=1,1,IFERROR(VLOOKUP(I22,SVCI!D:O,POC!H22,FALSE),0))</f>
        <v>0.34812500000000002</v>
      </c>
      <c r="K22" s="102" t="str">
        <f>TEXT(VLOOKUP(B22,Summary!G:H,2,FALSE),"yyyym")</f>
        <v>20257</v>
      </c>
      <c r="L22" s="102">
        <f t="shared" si="2"/>
        <v>0</v>
      </c>
      <c r="M22" s="102">
        <f t="shared" si="3"/>
        <v>0</v>
      </c>
      <c r="N22" s="109">
        <f t="shared" si="4"/>
        <v>34.81</v>
      </c>
      <c r="P22" s="102" t="s">
        <v>220</v>
      </c>
    </row>
    <row r="23" spans="1:16" hidden="1">
      <c r="A23" s="102" t="s">
        <v>189</v>
      </c>
      <c r="B23" s="103" t="s">
        <v>90</v>
      </c>
      <c r="D23" s="103">
        <v>2024</v>
      </c>
      <c r="E23" s="103">
        <v>6</v>
      </c>
      <c r="F23" s="102" t="str">
        <f t="shared" si="0"/>
        <v>POHD20246</v>
      </c>
      <c r="H23" s="104">
        <f>HLOOKUP(B23,SVCI!$3:$4,2,FALSE)</f>
        <v>2</v>
      </c>
      <c r="I23" s="102" t="str">
        <f t="shared" si="1"/>
        <v>20246</v>
      </c>
      <c r="J23" s="107">
        <f>IF(M23=1,1,IFERROR(VLOOKUP(I23,SVCI!D:O,POC!H23,FALSE),0))</f>
        <v>0.39735000000000004</v>
      </c>
      <c r="K23" s="102" t="str">
        <f>TEXT(VLOOKUP(B23,Summary!G:H,2,FALSE),"yyyym")</f>
        <v>20257</v>
      </c>
      <c r="L23" s="102">
        <f t="shared" si="2"/>
        <v>0</v>
      </c>
      <c r="M23" s="102">
        <f t="shared" si="3"/>
        <v>0</v>
      </c>
      <c r="N23" s="109">
        <f t="shared" si="4"/>
        <v>39.729999999999997</v>
      </c>
      <c r="P23" s="102" t="s">
        <v>220</v>
      </c>
    </row>
    <row r="24" spans="1:16" hidden="1">
      <c r="A24" s="102" t="s">
        <v>189</v>
      </c>
      <c r="B24" s="103" t="s">
        <v>90</v>
      </c>
      <c r="D24" s="103">
        <v>2024</v>
      </c>
      <c r="E24" s="103">
        <v>7</v>
      </c>
      <c r="F24" s="102" t="str">
        <f t="shared" si="0"/>
        <v>POHD20247</v>
      </c>
      <c r="H24" s="104">
        <f>HLOOKUP(B24,SVCI!$3:$4,2,FALSE)</f>
        <v>2</v>
      </c>
      <c r="I24" s="102" t="str">
        <f t="shared" si="1"/>
        <v>20247</v>
      </c>
      <c r="J24" s="107">
        <f>IF(M24=1,1,IFERROR(VLOOKUP(I24,SVCI!D:O,POC!H24,FALSE),0))</f>
        <v>0.44657500000000006</v>
      </c>
      <c r="K24" s="102" t="str">
        <f>TEXT(VLOOKUP(B24,Summary!G:H,2,FALSE),"yyyym")</f>
        <v>20257</v>
      </c>
      <c r="L24" s="102">
        <f t="shared" si="2"/>
        <v>0</v>
      </c>
      <c r="M24" s="102">
        <f t="shared" si="3"/>
        <v>0</v>
      </c>
      <c r="N24" s="109">
        <f t="shared" si="4"/>
        <v>44.65</v>
      </c>
      <c r="P24" s="102" t="s">
        <v>220</v>
      </c>
    </row>
    <row r="25" spans="1:16" hidden="1">
      <c r="A25" s="102" t="s">
        <v>189</v>
      </c>
      <c r="B25" s="103" t="s">
        <v>90</v>
      </c>
      <c r="D25" s="103">
        <v>2024</v>
      </c>
      <c r="E25" s="103">
        <v>8</v>
      </c>
      <c r="F25" s="102" t="str">
        <f t="shared" si="0"/>
        <v>POHD20248</v>
      </c>
      <c r="H25" s="104">
        <f>HLOOKUP(B25,SVCI!$3:$4,2,FALSE)</f>
        <v>2</v>
      </c>
      <c r="I25" s="102" t="str">
        <f t="shared" si="1"/>
        <v>20248</v>
      </c>
      <c r="J25" s="107">
        <f>IF(M25=1,1,IFERROR(VLOOKUP(I25,SVCI!D:O,POC!H25,FALSE),0))</f>
        <v>0.49580000000000007</v>
      </c>
      <c r="K25" s="102" t="str">
        <f>TEXT(VLOOKUP(B25,Summary!G:H,2,FALSE),"yyyym")</f>
        <v>20257</v>
      </c>
      <c r="L25" s="102">
        <f t="shared" si="2"/>
        <v>0</v>
      </c>
      <c r="M25" s="102">
        <f t="shared" si="3"/>
        <v>0</v>
      </c>
      <c r="N25" s="109">
        <f t="shared" si="4"/>
        <v>49.58</v>
      </c>
      <c r="P25" s="102" t="s">
        <v>220</v>
      </c>
    </row>
    <row r="26" spans="1:16" hidden="1">
      <c r="A26" s="102" t="s">
        <v>189</v>
      </c>
      <c r="B26" s="103" t="s">
        <v>90</v>
      </c>
      <c r="D26" s="103">
        <v>2024</v>
      </c>
      <c r="E26" s="103">
        <v>9</v>
      </c>
      <c r="F26" s="102" t="str">
        <f t="shared" si="0"/>
        <v>POHD20249</v>
      </c>
      <c r="H26" s="104">
        <f>HLOOKUP(B26,SVCI!$3:$4,2,FALSE)</f>
        <v>2</v>
      </c>
      <c r="I26" s="102" t="str">
        <f t="shared" si="1"/>
        <v>20249</v>
      </c>
      <c r="J26" s="107">
        <f>IF(M26=1,1,IFERROR(VLOOKUP(I26,SVCI!D:O,POC!H26,FALSE),0))</f>
        <v>0.54502500000000009</v>
      </c>
      <c r="K26" s="102" t="str">
        <f>TEXT(VLOOKUP(B26,Summary!G:H,2,FALSE),"yyyym")</f>
        <v>20257</v>
      </c>
      <c r="L26" s="102">
        <f t="shared" si="2"/>
        <v>0</v>
      </c>
      <c r="M26" s="102">
        <f t="shared" si="3"/>
        <v>0</v>
      </c>
      <c r="N26" s="109">
        <f t="shared" si="4"/>
        <v>54.5</v>
      </c>
      <c r="P26" s="102" t="s">
        <v>220</v>
      </c>
    </row>
    <row r="27" spans="1:16" hidden="1">
      <c r="A27" s="102" t="s">
        <v>189</v>
      </c>
      <c r="B27" s="103" t="s">
        <v>90</v>
      </c>
      <c r="D27" s="103">
        <v>2024</v>
      </c>
      <c r="E27" s="103">
        <v>10</v>
      </c>
      <c r="F27" s="102" t="str">
        <f t="shared" si="0"/>
        <v>POHD202410</v>
      </c>
      <c r="H27" s="104">
        <f>HLOOKUP(B27,SVCI!$3:$4,2,FALSE)</f>
        <v>2</v>
      </c>
      <c r="I27" s="102" t="str">
        <f t="shared" si="1"/>
        <v>202410</v>
      </c>
      <c r="J27" s="107">
        <f>IF(M27=1,1,IFERROR(VLOOKUP(I27,SVCI!D:O,POC!H27,FALSE),0))</f>
        <v>0.59425000000000006</v>
      </c>
      <c r="K27" s="102" t="str">
        <f>TEXT(VLOOKUP(B27,Summary!G:H,2,FALSE),"yyyym")</f>
        <v>20257</v>
      </c>
      <c r="L27" s="102">
        <f t="shared" si="2"/>
        <v>0</v>
      </c>
      <c r="M27" s="102">
        <f t="shared" si="3"/>
        <v>0</v>
      </c>
      <c r="N27" s="109">
        <f t="shared" si="4"/>
        <v>59.42</v>
      </c>
      <c r="P27" s="102" t="s">
        <v>220</v>
      </c>
    </row>
    <row r="28" spans="1:16" hidden="1">
      <c r="A28" s="102" t="s">
        <v>189</v>
      </c>
      <c r="B28" s="103" t="s">
        <v>90</v>
      </c>
      <c r="D28" s="103">
        <v>2024</v>
      </c>
      <c r="E28" s="103">
        <v>11</v>
      </c>
      <c r="F28" s="102" t="str">
        <f t="shared" si="0"/>
        <v>POHD202411</v>
      </c>
      <c r="H28" s="104">
        <f>HLOOKUP(B28,SVCI!$3:$4,2,FALSE)</f>
        <v>2</v>
      </c>
      <c r="I28" s="102" t="str">
        <f t="shared" si="1"/>
        <v>202411</v>
      </c>
      <c r="J28" s="107">
        <f>IF(M28=1,1,IFERROR(VLOOKUP(I28,SVCI!D:O,POC!H28,FALSE),0))</f>
        <v>0.64347500000000002</v>
      </c>
      <c r="K28" s="102" t="str">
        <f>TEXT(VLOOKUP(B28,Summary!G:H,2,FALSE),"yyyym")</f>
        <v>20257</v>
      </c>
      <c r="L28" s="102">
        <f t="shared" si="2"/>
        <v>0</v>
      </c>
      <c r="M28" s="102">
        <f t="shared" si="3"/>
        <v>0</v>
      </c>
      <c r="N28" s="109">
        <f t="shared" si="4"/>
        <v>64.34</v>
      </c>
      <c r="P28" s="102" t="s">
        <v>220</v>
      </c>
    </row>
    <row r="29" spans="1:16" hidden="1">
      <c r="A29" s="102" t="s">
        <v>189</v>
      </c>
      <c r="B29" s="103" t="s">
        <v>90</v>
      </c>
      <c r="D29" s="110">
        <v>2024</v>
      </c>
      <c r="E29" s="110">
        <v>12</v>
      </c>
      <c r="F29" s="102" t="str">
        <f t="shared" si="0"/>
        <v>POHD202412</v>
      </c>
      <c r="H29" s="104">
        <f>HLOOKUP(B29,SVCI!$3:$4,2,FALSE)</f>
        <v>2</v>
      </c>
      <c r="I29" s="102" t="str">
        <f t="shared" si="1"/>
        <v>202412</v>
      </c>
      <c r="J29" s="107">
        <f>IF(M29=1,1,IFERROR(VLOOKUP(I29,SVCI!D:O,POC!H29,FALSE),0))</f>
        <v>0.69269999999999998</v>
      </c>
      <c r="K29" s="102" t="str">
        <f>TEXT(VLOOKUP(B29,Summary!G:H,2,FALSE),"yyyym")</f>
        <v>20257</v>
      </c>
      <c r="L29" s="102">
        <f t="shared" si="2"/>
        <v>0</v>
      </c>
      <c r="M29" s="102">
        <f t="shared" si="3"/>
        <v>0</v>
      </c>
      <c r="N29" s="109">
        <f t="shared" si="4"/>
        <v>69.27</v>
      </c>
      <c r="O29" s="102" t="str">
        <f>PROPER(VLOOKUP(B29,'[1]TO year'!C:D,2,FALSE))</f>
        <v>Porto Hotel</v>
      </c>
      <c r="P29" s="102" t="s">
        <v>220</v>
      </c>
    </row>
    <row r="30" spans="1:16" hidden="1">
      <c r="A30" s="102" t="s">
        <v>189</v>
      </c>
      <c r="B30" s="103" t="s">
        <v>90</v>
      </c>
      <c r="D30" s="103">
        <v>2025</v>
      </c>
      <c r="E30" s="103">
        <v>1</v>
      </c>
      <c r="F30" s="102" t="str">
        <f t="shared" si="0"/>
        <v>POHD20251</v>
      </c>
      <c r="H30" s="104">
        <f>HLOOKUP(B30,SVCI!$3:$4,2,FALSE)</f>
        <v>2</v>
      </c>
      <c r="I30" s="102" t="str">
        <f t="shared" si="1"/>
        <v>20251</v>
      </c>
      <c r="J30" s="107">
        <f>IF(M30=1,1,IFERROR(VLOOKUP(I30,SVCI!D:O,POC!H30,FALSE),0))</f>
        <v>0.71179999999999999</v>
      </c>
      <c r="K30" s="102" t="str">
        <f>TEXT(VLOOKUP(B30,Summary!G:H,2,FALSE),"yyyym")</f>
        <v>20257</v>
      </c>
      <c r="L30" s="102">
        <f t="shared" si="2"/>
        <v>0</v>
      </c>
      <c r="M30" s="102">
        <f t="shared" si="3"/>
        <v>0</v>
      </c>
      <c r="N30" s="109">
        <f t="shared" si="4"/>
        <v>71.180000000000007</v>
      </c>
      <c r="P30" s="102" t="s">
        <v>220</v>
      </c>
    </row>
    <row r="31" spans="1:16" hidden="1">
      <c r="A31" s="102" t="s">
        <v>189</v>
      </c>
      <c r="B31" s="103" t="s">
        <v>90</v>
      </c>
      <c r="D31" s="103">
        <v>2025</v>
      </c>
      <c r="E31" s="103">
        <v>2</v>
      </c>
      <c r="F31" s="102" t="str">
        <f t="shared" si="0"/>
        <v>POHD20252</v>
      </c>
      <c r="H31" s="104">
        <f>HLOOKUP(B31,SVCI!$3:$4,2,FALSE)</f>
        <v>2</v>
      </c>
      <c r="I31" s="102" t="str">
        <f t="shared" si="1"/>
        <v>20252</v>
      </c>
      <c r="J31" s="107">
        <f>IF(M31=1,1,IFERROR(VLOOKUP(I31,SVCI!D:O,POC!H31,FALSE),0))</f>
        <v>0.72589999999999999</v>
      </c>
      <c r="K31" s="102" t="str">
        <f>TEXT(VLOOKUP(B31,Summary!G:H,2,FALSE),"yyyym")</f>
        <v>20257</v>
      </c>
      <c r="L31" s="102">
        <f t="shared" si="2"/>
        <v>0</v>
      </c>
      <c r="M31" s="102">
        <f t="shared" si="3"/>
        <v>0</v>
      </c>
      <c r="N31" s="109">
        <f t="shared" si="4"/>
        <v>72.59</v>
      </c>
      <c r="P31" s="102" t="s">
        <v>220</v>
      </c>
    </row>
    <row r="32" spans="1:16" hidden="1">
      <c r="A32" s="102" t="s">
        <v>189</v>
      </c>
      <c r="B32" s="103" t="s">
        <v>90</v>
      </c>
      <c r="D32" s="103">
        <v>2025</v>
      </c>
      <c r="E32" s="103">
        <v>3</v>
      </c>
      <c r="F32" s="102" t="str">
        <f t="shared" si="0"/>
        <v>POHD20253</v>
      </c>
      <c r="H32" s="104">
        <f>HLOOKUP(B32,SVCI!$3:$4,2,FALSE)</f>
        <v>2</v>
      </c>
      <c r="I32" s="102" t="str">
        <f t="shared" si="1"/>
        <v>20253</v>
      </c>
      <c r="J32" s="107">
        <f>IF(M32=1,1,IFERROR(VLOOKUP(I32,SVCI!D:O,POC!H32,FALSE),0))</f>
        <v>0.74109999999999998</v>
      </c>
      <c r="K32" s="102" t="str">
        <f>TEXT(VLOOKUP(B32,Summary!G:H,2,FALSE),"yyyym")</f>
        <v>20257</v>
      </c>
      <c r="L32" s="102">
        <f t="shared" si="2"/>
        <v>0</v>
      </c>
      <c r="M32" s="102">
        <f t="shared" si="3"/>
        <v>0</v>
      </c>
      <c r="N32" s="109">
        <f t="shared" si="4"/>
        <v>74.11</v>
      </c>
      <c r="O32" s="102" t="str">
        <f>PROPER(VLOOKUP(B32,'[1]TO year'!C:D,2,FALSE))</f>
        <v>Porto Hotel</v>
      </c>
      <c r="P32" s="102" t="s">
        <v>220</v>
      </c>
    </row>
    <row r="33" spans="1:16" hidden="1">
      <c r="A33" s="102" t="s">
        <v>189</v>
      </c>
      <c r="B33" s="103" t="s">
        <v>90</v>
      </c>
      <c r="D33" s="103">
        <v>2025</v>
      </c>
      <c r="E33" s="103">
        <v>4</v>
      </c>
      <c r="F33" s="102" t="str">
        <f t="shared" si="0"/>
        <v>POHD20254</v>
      </c>
      <c r="H33" s="104">
        <f>HLOOKUP(B33,SVCI!$3:$4,2,FALSE)</f>
        <v>2</v>
      </c>
      <c r="I33" s="102" t="str">
        <f t="shared" si="1"/>
        <v>20254</v>
      </c>
      <c r="J33" s="107">
        <f>IF(M33=1,1,IFERROR(VLOOKUP(I33,SVCI!D:O,POC!H33,FALSE),0))</f>
        <v>0.80582500000000001</v>
      </c>
      <c r="K33" s="102" t="str">
        <f>TEXT(VLOOKUP(B33,Summary!G:H,2,FALSE),"yyyym")</f>
        <v>20257</v>
      </c>
      <c r="L33" s="102">
        <f t="shared" si="2"/>
        <v>0</v>
      </c>
      <c r="M33" s="102">
        <f t="shared" si="3"/>
        <v>0</v>
      </c>
      <c r="N33" s="109">
        <f t="shared" si="4"/>
        <v>80.58</v>
      </c>
      <c r="P33" s="102" t="s">
        <v>220</v>
      </c>
    </row>
    <row r="34" spans="1:16" hidden="1">
      <c r="A34" s="102" t="s">
        <v>189</v>
      </c>
      <c r="B34" s="103" t="s">
        <v>90</v>
      </c>
      <c r="D34" s="103">
        <v>2025</v>
      </c>
      <c r="E34" s="103">
        <v>5</v>
      </c>
      <c r="F34" s="102" t="str">
        <f t="shared" si="0"/>
        <v>POHD20255</v>
      </c>
      <c r="H34" s="104">
        <f>HLOOKUP(B34,SVCI!$3:$4,2,FALSE)</f>
        <v>2</v>
      </c>
      <c r="I34" s="102" t="str">
        <f t="shared" si="1"/>
        <v>20255</v>
      </c>
      <c r="J34" s="107">
        <f>IF(M34=1,1,IFERROR(VLOOKUP(I34,SVCI!D:O,POC!H34,FALSE),0))</f>
        <v>0.87055000000000005</v>
      </c>
      <c r="K34" s="102" t="str">
        <f>TEXT(VLOOKUP(B34,Summary!G:H,2,FALSE),"yyyym")</f>
        <v>20257</v>
      </c>
      <c r="L34" s="102">
        <f t="shared" si="2"/>
        <v>0</v>
      </c>
      <c r="M34" s="102">
        <f t="shared" si="3"/>
        <v>0</v>
      </c>
      <c r="N34" s="109">
        <f t="shared" si="4"/>
        <v>87.05</v>
      </c>
      <c r="P34" s="102" t="s">
        <v>220</v>
      </c>
    </row>
    <row r="35" spans="1:16" hidden="1">
      <c r="A35" s="102" t="s">
        <v>189</v>
      </c>
      <c r="B35" s="103" t="s">
        <v>90</v>
      </c>
      <c r="D35" s="103">
        <v>2025</v>
      </c>
      <c r="E35" s="103">
        <v>6</v>
      </c>
      <c r="F35" s="102" t="str">
        <f t="shared" si="0"/>
        <v>POHD20256</v>
      </c>
      <c r="H35" s="104">
        <f>HLOOKUP(B35,SVCI!$3:$4,2,FALSE)</f>
        <v>2</v>
      </c>
      <c r="I35" s="102" t="str">
        <f t="shared" si="1"/>
        <v>20256</v>
      </c>
      <c r="J35" s="107">
        <f>IF(M35=1,1,IFERROR(VLOOKUP(I35,SVCI!D:O,POC!H35,FALSE),0))</f>
        <v>0.93527500000000008</v>
      </c>
      <c r="K35" s="102" t="str">
        <f>TEXT(VLOOKUP(B35,Summary!G:H,2,FALSE),"yyyym")</f>
        <v>20257</v>
      </c>
      <c r="L35" s="102">
        <f t="shared" si="2"/>
        <v>0</v>
      </c>
      <c r="M35" s="102">
        <f t="shared" si="3"/>
        <v>0</v>
      </c>
      <c r="N35" s="109">
        <f t="shared" si="4"/>
        <v>93.52</v>
      </c>
      <c r="P35" s="102" t="s">
        <v>220</v>
      </c>
    </row>
    <row r="36" spans="1:16" hidden="1">
      <c r="A36" s="102" t="s">
        <v>189</v>
      </c>
      <c r="B36" s="103" t="s">
        <v>90</v>
      </c>
      <c r="D36" s="103">
        <v>2025</v>
      </c>
      <c r="E36" s="103">
        <v>7</v>
      </c>
      <c r="F36" s="102" t="str">
        <f t="shared" si="0"/>
        <v>POHD20257</v>
      </c>
      <c r="H36" s="104">
        <f>HLOOKUP(B36,SVCI!$3:$4,2,FALSE)</f>
        <v>2</v>
      </c>
      <c r="I36" s="102" t="str">
        <f t="shared" ref="I36:I67" si="6">CONCATENATE(D36,E36)</f>
        <v>20257</v>
      </c>
      <c r="J36" s="107">
        <f>IF(M36=1,1,IFERROR(VLOOKUP(I36,SVCI!D:O,POC!H36,FALSE),0))</f>
        <v>1</v>
      </c>
      <c r="K36" s="102" t="str">
        <f>TEXT(VLOOKUP(B36,Summary!G:H,2,FALSE),"yyyym")</f>
        <v>20257</v>
      </c>
      <c r="L36" s="102">
        <f t="shared" ref="L36:L67" si="7">IF((LEFT(K36,4)-D36)&lt;&gt;0,0,IF((I36-K36)=0,1,0))</f>
        <v>1</v>
      </c>
      <c r="M36" s="102">
        <f t="shared" ref="M36:M67" si="8">IF(B36="",0,IF(AND(B35=B36,M35=1),1,IF(L36=1,1,0)))</f>
        <v>1</v>
      </c>
      <c r="N36" s="109">
        <f t="shared" si="4"/>
        <v>100</v>
      </c>
      <c r="P36" s="102" t="s">
        <v>220</v>
      </c>
    </row>
    <row r="37" spans="1:16" hidden="1">
      <c r="A37" s="102" t="s">
        <v>189</v>
      </c>
      <c r="B37" s="103" t="s">
        <v>90</v>
      </c>
      <c r="D37" s="103">
        <v>2025</v>
      </c>
      <c r="E37" s="103">
        <v>8</v>
      </c>
      <c r="F37" s="102" t="str">
        <f t="shared" si="0"/>
        <v>POHD20258</v>
      </c>
      <c r="H37" s="104">
        <f>HLOOKUP(B37,SVCI!$3:$4,2,FALSE)</f>
        <v>2</v>
      </c>
      <c r="I37" s="102" t="str">
        <f t="shared" si="6"/>
        <v>20258</v>
      </c>
      <c r="J37" s="107">
        <f>IF(M37=1,1,IFERROR(VLOOKUP(I37,SVCI!D:O,POC!H37,FALSE),0))</f>
        <v>1</v>
      </c>
      <c r="K37" s="102" t="str">
        <f>TEXT(VLOOKUP(B37,Summary!G:H,2,FALSE),"yyyym")</f>
        <v>20257</v>
      </c>
      <c r="L37" s="102">
        <f t="shared" si="7"/>
        <v>0</v>
      </c>
      <c r="M37" s="102">
        <f t="shared" si="8"/>
        <v>1</v>
      </c>
      <c r="N37" s="109">
        <f t="shared" si="4"/>
        <v>100</v>
      </c>
      <c r="P37" s="102" t="str">
        <f t="shared" ref="P6:P69" si="9">IF(AND(M37=1,L37&lt;&gt;1),"X","")</f>
        <v>X</v>
      </c>
    </row>
    <row r="38" spans="1:16" hidden="1">
      <c r="A38" s="102" t="s">
        <v>189</v>
      </c>
      <c r="B38" s="103" t="s">
        <v>90</v>
      </c>
      <c r="D38" s="103">
        <v>2025</v>
      </c>
      <c r="E38" s="103">
        <v>9</v>
      </c>
      <c r="F38" s="102" t="str">
        <f t="shared" si="0"/>
        <v>POHD20259</v>
      </c>
      <c r="H38" s="104">
        <f>HLOOKUP(B38,SVCI!$3:$4,2,FALSE)</f>
        <v>2</v>
      </c>
      <c r="I38" s="102" t="str">
        <f t="shared" si="6"/>
        <v>20259</v>
      </c>
      <c r="J38" s="107">
        <f>IF(M38=1,1,IFERROR(VLOOKUP(I38,SVCI!D:O,POC!H38,FALSE),0))</f>
        <v>1</v>
      </c>
      <c r="K38" s="102" t="str">
        <f>TEXT(VLOOKUP(B38,Summary!G:H,2,FALSE),"yyyym")</f>
        <v>20257</v>
      </c>
      <c r="L38" s="102">
        <f t="shared" si="7"/>
        <v>0</v>
      </c>
      <c r="M38" s="102">
        <f t="shared" si="8"/>
        <v>1</v>
      </c>
      <c r="N38" s="109">
        <f t="shared" si="4"/>
        <v>100</v>
      </c>
      <c r="P38" s="102" t="str">
        <f t="shared" si="9"/>
        <v>X</v>
      </c>
    </row>
    <row r="39" spans="1:16" hidden="1">
      <c r="A39" s="102" t="s">
        <v>189</v>
      </c>
      <c r="B39" s="103" t="s">
        <v>90</v>
      </c>
      <c r="D39" s="103">
        <v>2025</v>
      </c>
      <c r="E39" s="103">
        <v>10</v>
      </c>
      <c r="F39" s="102" t="str">
        <f t="shared" si="0"/>
        <v>POHD202510</v>
      </c>
      <c r="H39" s="104">
        <f>HLOOKUP(B39,SVCI!$3:$4,2,FALSE)</f>
        <v>2</v>
      </c>
      <c r="I39" s="102" t="str">
        <f t="shared" si="6"/>
        <v>202510</v>
      </c>
      <c r="J39" s="107">
        <f>IF(M39=1,1,IFERROR(VLOOKUP(I39,SVCI!D:O,POC!H39,FALSE),0))</f>
        <v>1</v>
      </c>
      <c r="K39" s="102" t="str">
        <f>TEXT(VLOOKUP(B39,Summary!G:H,2,FALSE),"yyyym")</f>
        <v>20257</v>
      </c>
      <c r="L39" s="102">
        <f t="shared" si="7"/>
        <v>0</v>
      </c>
      <c r="M39" s="102">
        <f t="shared" si="8"/>
        <v>1</v>
      </c>
      <c r="N39" s="109">
        <f t="shared" si="4"/>
        <v>100</v>
      </c>
      <c r="P39" s="102" t="str">
        <f t="shared" si="9"/>
        <v>X</v>
      </c>
    </row>
    <row r="40" spans="1:16" hidden="1">
      <c r="A40" s="102" t="s">
        <v>189</v>
      </c>
      <c r="B40" s="103" t="s">
        <v>90</v>
      </c>
      <c r="D40" s="103">
        <v>2025</v>
      </c>
      <c r="E40" s="103">
        <v>11</v>
      </c>
      <c r="F40" s="102" t="str">
        <f t="shared" si="0"/>
        <v>POHD202511</v>
      </c>
      <c r="H40" s="104">
        <f>HLOOKUP(B40,SVCI!$3:$4,2,FALSE)</f>
        <v>2</v>
      </c>
      <c r="I40" s="102" t="str">
        <f t="shared" si="6"/>
        <v>202511</v>
      </c>
      <c r="J40" s="107">
        <f>IF(M40=1,1,IFERROR(VLOOKUP(I40,SVCI!D:O,POC!H40,FALSE),0))</f>
        <v>1</v>
      </c>
      <c r="K40" s="102" t="str">
        <f>TEXT(VLOOKUP(B40,Summary!G:H,2,FALSE),"yyyym")</f>
        <v>20257</v>
      </c>
      <c r="L40" s="102">
        <f t="shared" si="7"/>
        <v>0</v>
      </c>
      <c r="M40" s="102">
        <f t="shared" si="8"/>
        <v>1</v>
      </c>
      <c r="N40" s="109">
        <f t="shared" si="4"/>
        <v>100</v>
      </c>
      <c r="P40" s="102" t="str">
        <f t="shared" si="9"/>
        <v>X</v>
      </c>
    </row>
    <row r="41" spans="1:16" hidden="1">
      <c r="A41" s="102" t="s">
        <v>189</v>
      </c>
      <c r="B41" s="103" t="s">
        <v>90</v>
      </c>
      <c r="D41" s="103">
        <v>2025</v>
      </c>
      <c r="E41" s="103">
        <v>12</v>
      </c>
      <c r="F41" s="102" t="str">
        <f t="shared" si="0"/>
        <v>POHD202512</v>
      </c>
      <c r="H41" s="104">
        <f>HLOOKUP(B41,SVCI!$3:$4,2,FALSE)</f>
        <v>2</v>
      </c>
      <c r="I41" s="102" t="str">
        <f t="shared" si="6"/>
        <v>202512</v>
      </c>
      <c r="J41" s="107">
        <f>IF(M41=1,1,IFERROR(VLOOKUP(I41,SVCI!D:O,POC!H41,FALSE),0))</f>
        <v>1</v>
      </c>
      <c r="K41" s="102" t="str">
        <f>TEXT(VLOOKUP(B41,Summary!G:H,2,FALSE),"yyyym")</f>
        <v>20257</v>
      </c>
      <c r="L41" s="102">
        <f t="shared" si="7"/>
        <v>0</v>
      </c>
      <c r="M41" s="102">
        <f t="shared" si="8"/>
        <v>1</v>
      </c>
      <c r="N41" s="109">
        <f t="shared" si="4"/>
        <v>100</v>
      </c>
      <c r="P41" s="102" t="str">
        <f t="shared" si="9"/>
        <v>X</v>
      </c>
    </row>
    <row r="42" spans="1:16" hidden="1">
      <c r="A42" s="102" t="s">
        <v>189</v>
      </c>
      <c r="B42" s="103" t="s">
        <v>90</v>
      </c>
      <c r="D42" s="103">
        <v>2026</v>
      </c>
      <c r="E42" s="103">
        <v>1</v>
      </c>
      <c r="F42" s="102" t="str">
        <f t="shared" si="0"/>
        <v>POHD20261</v>
      </c>
      <c r="H42" s="104">
        <f>HLOOKUP(B42,SVCI!$3:$4,2,FALSE)</f>
        <v>2</v>
      </c>
      <c r="I42" s="102" t="str">
        <f t="shared" si="6"/>
        <v>20261</v>
      </c>
      <c r="J42" s="107">
        <f>IF(M42=1,1,IFERROR(VLOOKUP(I42,SVCI!D:O,POC!H42,FALSE),0))</f>
        <v>1</v>
      </c>
      <c r="K42" s="102" t="str">
        <f>TEXT(VLOOKUP(B42,Summary!G:H,2,FALSE),"yyyym")</f>
        <v>20257</v>
      </c>
      <c r="L42" s="102">
        <f t="shared" si="7"/>
        <v>0</v>
      </c>
      <c r="M42" s="102">
        <f t="shared" si="8"/>
        <v>1</v>
      </c>
      <c r="N42" s="109">
        <f t="shared" si="4"/>
        <v>100</v>
      </c>
      <c r="P42" s="102" t="str">
        <f t="shared" si="9"/>
        <v>X</v>
      </c>
    </row>
    <row r="43" spans="1:16" hidden="1">
      <c r="A43" s="102" t="s">
        <v>189</v>
      </c>
      <c r="B43" s="103" t="s">
        <v>90</v>
      </c>
      <c r="D43" s="103">
        <v>2026</v>
      </c>
      <c r="E43" s="103">
        <v>2</v>
      </c>
      <c r="F43" s="102" t="str">
        <f t="shared" si="0"/>
        <v>POHD20262</v>
      </c>
      <c r="H43" s="104">
        <f>HLOOKUP(B43,SVCI!$3:$4,2,FALSE)</f>
        <v>2</v>
      </c>
      <c r="I43" s="102" t="str">
        <f t="shared" si="6"/>
        <v>20262</v>
      </c>
      <c r="J43" s="107">
        <f>IF(M43=1,1,IFERROR(VLOOKUP(I43,SVCI!D:O,POC!H43,FALSE),0))</f>
        <v>1</v>
      </c>
      <c r="K43" s="102" t="str">
        <f>TEXT(VLOOKUP(B43,Summary!G:H,2,FALSE),"yyyym")</f>
        <v>20257</v>
      </c>
      <c r="L43" s="102">
        <f t="shared" si="7"/>
        <v>0</v>
      </c>
      <c r="M43" s="102">
        <f t="shared" si="8"/>
        <v>1</v>
      </c>
      <c r="N43" s="109">
        <f t="shared" si="4"/>
        <v>100</v>
      </c>
      <c r="P43" s="102" t="str">
        <f t="shared" si="9"/>
        <v>X</v>
      </c>
    </row>
    <row r="44" spans="1:16" hidden="1">
      <c r="A44" s="102" t="s">
        <v>189</v>
      </c>
      <c r="B44" s="103" t="s">
        <v>90</v>
      </c>
      <c r="D44" s="103">
        <v>2026</v>
      </c>
      <c r="E44" s="103">
        <v>3</v>
      </c>
      <c r="F44" s="102" t="str">
        <f t="shared" si="0"/>
        <v>POHD20263</v>
      </c>
      <c r="H44" s="104">
        <f>HLOOKUP(B44,SVCI!$3:$4,2,FALSE)</f>
        <v>2</v>
      </c>
      <c r="I44" s="102" t="str">
        <f t="shared" si="6"/>
        <v>20263</v>
      </c>
      <c r="J44" s="107">
        <f>IF(M44=1,1,IFERROR(VLOOKUP(I44,SVCI!D:O,POC!H44,FALSE),0))</f>
        <v>1</v>
      </c>
      <c r="K44" s="102" t="str">
        <f>TEXT(VLOOKUP(B44,Summary!G:H,2,FALSE),"yyyym")</f>
        <v>20257</v>
      </c>
      <c r="L44" s="102">
        <f t="shared" si="7"/>
        <v>0</v>
      </c>
      <c r="M44" s="102">
        <f t="shared" si="8"/>
        <v>1</v>
      </c>
      <c r="N44" s="109">
        <f t="shared" si="4"/>
        <v>100</v>
      </c>
      <c r="P44" s="102" t="str">
        <f t="shared" si="9"/>
        <v>X</v>
      </c>
    </row>
    <row r="45" spans="1:16" hidden="1">
      <c r="A45" s="102" t="s">
        <v>189</v>
      </c>
      <c r="B45" s="103" t="s">
        <v>90</v>
      </c>
      <c r="D45" s="103">
        <v>2026</v>
      </c>
      <c r="E45" s="103">
        <v>4</v>
      </c>
      <c r="F45" s="102" t="str">
        <f t="shared" si="0"/>
        <v>POHD20264</v>
      </c>
      <c r="H45" s="104">
        <f>HLOOKUP(B45,SVCI!$3:$4,2,FALSE)</f>
        <v>2</v>
      </c>
      <c r="I45" s="102" t="str">
        <f t="shared" si="6"/>
        <v>20264</v>
      </c>
      <c r="J45" s="107">
        <f>IF(M45=1,1,IFERROR(VLOOKUP(I45,SVCI!D:O,POC!H45,FALSE),0))</f>
        <v>1</v>
      </c>
      <c r="K45" s="102" t="str">
        <f>TEXT(VLOOKUP(B45,Summary!G:H,2,FALSE),"yyyym")</f>
        <v>20257</v>
      </c>
      <c r="L45" s="102">
        <f t="shared" si="7"/>
        <v>0</v>
      </c>
      <c r="M45" s="102">
        <f t="shared" si="8"/>
        <v>1</v>
      </c>
      <c r="N45" s="109">
        <f t="shared" si="4"/>
        <v>100</v>
      </c>
      <c r="P45" s="102" t="str">
        <f t="shared" si="9"/>
        <v>X</v>
      </c>
    </row>
    <row r="46" spans="1:16" hidden="1">
      <c r="A46" s="102" t="s">
        <v>189</v>
      </c>
      <c r="B46" s="103" t="s">
        <v>90</v>
      </c>
      <c r="D46" s="103">
        <v>2026</v>
      </c>
      <c r="E46" s="103">
        <v>5</v>
      </c>
      <c r="F46" s="102" t="str">
        <f t="shared" si="0"/>
        <v>POHD20265</v>
      </c>
      <c r="H46" s="104">
        <f>HLOOKUP(B46,SVCI!$3:$4,2,FALSE)</f>
        <v>2</v>
      </c>
      <c r="I46" s="102" t="str">
        <f t="shared" si="6"/>
        <v>20265</v>
      </c>
      <c r="J46" s="107">
        <f>IF(M46=1,1,IFERROR(VLOOKUP(I46,SVCI!D:O,POC!H46,FALSE),0))</f>
        <v>1</v>
      </c>
      <c r="K46" s="102" t="str">
        <f>TEXT(VLOOKUP(B46,Summary!G:H,2,FALSE),"yyyym")</f>
        <v>20257</v>
      </c>
      <c r="L46" s="102">
        <f t="shared" si="7"/>
        <v>0</v>
      </c>
      <c r="M46" s="102">
        <f t="shared" si="8"/>
        <v>1</v>
      </c>
      <c r="N46" s="109">
        <f t="shared" si="4"/>
        <v>100</v>
      </c>
      <c r="P46" s="102" t="str">
        <f t="shared" si="9"/>
        <v>X</v>
      </c>
    </row>
    <row r="47" spans="1:16" hidden="1">
      <c r="A47" s="102" t="s">
        <v>189</v>
      </c>
      <c r="B47" s="103" t="s">
        <v>90</v>
      </c>
      <c r="D47" s="103">
        <v>2026</v>
      </c>
      <c r="E47" s="103">
        <v>6</v>
      </c>
      <c r="F47" s="102" t="str">
        <f t="shared" si="0"/>
        <v>POHD20266</v>
      </c>
      <c r="H47" s="104">
        <f>HLOOKUP(B47,SVCI!$3:$4,2,FALSE)</f>
        <v>2</v>
      </c>
      <c r="I47" s="102" t="str">
        <f t="shared" si="6"/>
        <v>20266</v>
      </c>
      <c r="J47" s="107">
        <f>IF(M47=1,1,IFERROR(VLOOKUP(I47,SVCI!D:O,POC!H47,FALSE),0))</f>
        <v>1</v>
      </c>
      <c r="K47" s="102" t="str">
        <f>TEXT(VLOOKUP(B47,Summary!G:H,2,FALSE),"yyyym")</f>
        <v>20257</v>
      </c>
      <c r="L47" s="102">
        <f t="shared" si="7"/>
        <v>0</v>
      </c>
      <c r="M47" s="102">
        <f t="shared" si="8"/>
        <v>1</v>
      </c>
      <c r="N47" s="109">
        <f t="shared" si="4"/>
        <v>100</v>
      </c>
      <c r="P47" s="102" t="str">
        <f t="shared" si="9"/>
        <v>X</v>
      </c>
    </row>
    <row r="48" spans="1:16" hidden="1">
      <c r="A48" s="102" t="s">
        <v>189</v>
      </c>
      <c r="B48" s="103" t="s">
        <v>90</v>
      </c>
      <c r="D48" s="103">
        <v>2026</v>
      </c>
      <c r="E48" s="103">
        <v>7</v>
      </c>
      <c r="F48" s="102" t="str">
        <f t="shared" si="0"/>
        <v>POHD20267</v>
      </c>
      <c r="H48" s="104">
        <f>HLOOKUP(B48,SVCI!$3:$4,2,FALSE)</f>
        <v>2</v>
      </c>
      <c r="I48" s="102" t="str">
        <f t="shared" si="6"/>
        <v>20267</v>
      </c>
      <c r="J48" s="107">
        <f>IF(M48=1,1,IFERROR(VLOOKUP(I48,SVCI!D:O,POC!H48,FALSE),0))</f>
        <v>1</v>
      </c>
      <c r="K48" s="102" t="str">
        <f>TEXT(VLOOKUP(B48,Summary!G:H,2,FALSE),"yyyym")</f>
        <v>20257</v>
      </c>
      <c r="L48" s="102">
        <f t="shared" si="7"/>
        <v>0</v>
      </c>
      <c r="M48" s="102">
        <f t="shared" si="8"/>
        <v>1</v>
      </c>
      <c r="N48" s="109">
        <f t="shared" si="4"/>
        <v>100</v>
      </c>
      <c r="P48" s="102" t="str">
        <f t="shared" si="9"/>
        <v>X</v>
      </c>
    </row>
    <row r="49" spans="1:16" hidden="1">
      <c r="A49" s="102" t="s">
        <v>189</v>
      </c>
      <c r="B49" s="103" t="s">
        <v>90</v>
      </c>
      <c r="D49" s="103">
        <v>2026</v>
      </c>
      <c r="E49" s="103">
        <v>8</v>
      </c>
      <c r="F49" s="102" t="str">
        <f t="shared" si="0"/>
        <v>POHD20268</v>
      </c>
      <c r="H49" s="104">
        <f>HLOOKUP(B49,SVCI!$3:$4,2,FALSE)</f>
        <v>2</v>
      </c>
      <c r="I49" s="102" t="str">
        <f t="shared" si="6"/>
        <v>20268</v>
      </c>
      <c r="J49" s="107">
        <f>IF(M49=1,1,IFERROR(VLOOKUP(I49,SVCI!D:O,POC!H49,FALSE),0))</f>
        <v>1</v>
      </c>
      <c r="K49" s="102" t="str">
        <f>TEXT(VLOOKUP(B49,Summary!G:H,2,FALSE),"yyyym")</f>
        <v>20257</v>
      </c>
      <c r="L49" s="102">
        <f t="shared" si="7"/>
        <v>0</v>
      </c>
      <c r="M49" s="102">
        <f t="shared" si="8"/>
        <v>1</v>
      </c>
      <c r="N49" s="109">
        <f t="shared" si="4"/>
        <v>100</v>
      </c>
      <c r="P49" s="102" t="str">
        <f t="shared" si="9"/>
        <v>X</v>
      </c>
    </row>
    <row r="50" spans="1:16" hidden="1">
      <c r="A50" s="102" t="s">
        <v>189</v>
      </c>
      <c r="B50" s="103" t="s">
        <v>90</v>
      </c>
      <c r="D50" s="103">
        <v>2026</v>
      </c>
      <c r="E50" s="103">
        <v>9</v>
      </c>
      <c r="F50" s="102" t="str">
        <f t="shared" si="0"/>
        <v>POHD20269</v>
      </c>
      <c r="H50" s="104">
        <f>HLOOKUP(B50,SVCI!$3:$4,2,FALSE)</f>
        <v>2</v>
      </c>
      <c r="I50" s="102" t="str">
        <f t="shared" si="6"/>
        <v>20269</v>
      </c>
      <c r="J50" s="107">
        <f>IF(M50=1,1,IFERROR(VLOOKUP(I50,SVCI!D:O,POC!H50,FALSE),0))</f>
        <v>1</v>
      </c>
      <c r="K50" s="102" t="str">
        <f>TEXT(VLOOKUP(B50,Summary!G:H,2,FALSE),"yyyym")</f>
        <v>20257</v>
      </c>
      <c r="L50" s="102">
        <f t="shared" si="7"/>
        <v>0</v>
      </c>
      <c r="M50" s="102">
        <f t="shared" si="8"/>
        <v>1</v>
      </c>
      <c r="N50" s="109">
        <f t="shared" si="4"/>
        <v>100</v>
      </c>
      <c r="P50" s="102" t="str">
        <f t="shared" si="9"/>
        <v>X</v>
      </c>
    </row>
    <row r="51" spans="1:16" hidden="1">
      <c r="A51" s="102" t="s">
        <v>189</v>
      </c>
      <c r="B51" s="103" t="s">
        <v>90</v>
      </c>
      <c r="D51" s="103">
        <v>2026</v>
      </c>
      <c r="E51" s="103">
        <v>10</v>
      </c>
      <c r="F51" s="102" t="str">
        <f t="shared" si="0"/>
        <v>POHD202610</v>
      </c>
      <c r="H51" s="104">
        <f>HLOOKUP(B51,SVCI!$3:$4,2,FALSE)</f>
        <v>2</v>
      </c>
      <c r="I51" s="102" t="str">
        <f t="shared" si="6"/>
        <v>202610</v>
      </c>
      <c r="J51" s="107">
        <f>IF(M51=1,1,IFERROR(VLOOKUP(I51,SVCI!D:O,POC!H51,FALSE),0))</f>
        <v>1</v>
      </c>
      <c r="K51" s="102" t="str">
        <f>TEXT(VLOOKUP(B51,Summary!G:H,2,FALSE),"yyyym")</f>
        <v>20257</v>
      </c>
      <c r="L51" s="102">
        <f t="shared" si="7"/>
        <v>0</v>
      </c>
      <c r="M51" s="102">
        <f t="shared" si="8"/>
        <v>1</v>
      </c>
      <c r="N51" s="109">
        <f t="shared" si="4"/>
        <v>100</v>
      </c>
      <c r="P51" s="102" t="str">
        <f t="shared" si="9"/>
        <v>X</v>
      </c>
    </row>
    <row r="52" spans="1:16" hidden="1">
      <c r="A52" s="102" t="s">
        <v>189</v>
      </c>
      <c r="B52" s="103" t="s">
        <v>90</v>
      </c>
      <c r="D52" s="103">
        <v>2026</v>
      </c>
      <c r="E52" s="103">
        <v>11</v>
      </c>
      <c r="F52" s="102" t="str">
        <f t="shared" si="0"/>
        <v>POHD202611</v>
      </c>
      <c r="H52" s="104">
        <f>HLOOKUP(B52,SVCI!$3:$4,2,FALSE)</f>
        <v>2</v>
      </c>
      <c r="I52" s="102" t="str">
        <f t="shared" si="6"/>
        <v>202611</v>
      </c>
      <c r="J52" s="107">
        <f>IF(M52=1,1,IFERROR(VLOOKUP(I52,SVCI!D:O,POC!H52,FALSE),0))</f>
        <v>1</v>
      </c>
      <c r="K52" s="102" t="str">
        <f>TEXT(VLOOKUP(B52,Summary!G:H,2,FALSE),"yyyym")</f>
        <v>20257</v>
      </c>
      <c r="L52" s="102">
        <f t="shared" si="7"/>
        <v>0</v>
      </c>
      <c r="M52" s="102">
        <f t="shared" si="8"/>
        <v>1</v>
      </c>
      <c r="N52" s="109">
        <f t="shared" si="4"/>
        <v>100</v>
      </c>
      <c r="P52" s="102" t="str">
        <f t="shared" si="9"/>
        <v>X</v>
      </c>
    </row>
    <row r="53" spans="1:16" hidden="1">
      <c r="A53" s="102" t="s">
        <v>189</v>
      </c>
      <c r="B53" s="103" t="s">
        <v>90</v>
      </c>
      <c r="D53" s="103">
        <v>2026</v>
      </c>
      <c r="E53" s="103">
        <v>12</v>
      </c>
      <c r="F53" s="102" t="str">
        <f t="shared" si="0"/>
        <v>POHD202612</v>
      </c>
      <c r="H53" s="104">
        <f>HLOOKUP(B53,SVCI!$3:$4,2,FALSE)</f>
        <v>2</v>
      </c>
      <c r="I53" s="102" t="str">
        <f t="shared" si="6"/>
        <v>202612</v>
      </c>
      <c r="J53" s="107">
        <f>IF(M53=1,1,IFERROR(VLOOKUP(I53,SVCI!D:O,POC!H53,FALSE),0))</f>
        <v>1</v>
      </c>
      <c r="K53" s="102" t="str">
        <f>TEXT(VLOOKUP(B53,Summary!G:H,2,FALSE),"yyyym")</f>
        <v>20257</v>
      </c>
      <c r="L53" s="102">
        <f t="shared" si="7"/>
        <v>0</v>
      </c>
      <c r="M53" s="102">
        <f t="shared" si="8"/>
        <v>1</v>
      </c>
      <c r="N53" s="109">
        <f t="shared" si="4"/>
        <v>100</v>
      </c>
      <c r="P53" s="102" t="str">
        <f t="shared" si="9"/>
        <v>X</v>
      </c>
    </row>
    <row r="54" spans="1:16" hidden="1">
      <c r="A54" s="102" t="s">
        <v>189</v>
      </c>
      <c r="B54" s="103" t="s">
        <v>90</v>
      </c>
      <c r="D54" s="103">
        <v>2027</v>
      </c>
      <c r="E54" s="103">
        <v>1</v>
      </c>
      <c r="F54" s="102" t="str">
        <f t="shared" si="0"/>
        <v>POHD20271</v>
      </c>
      <c r="H54" s="104">
        <f>HLOOKUP(B54,SVCI!$3:$4,2,FALSE)</f>
        <v>2</v>
      </c>
      <c r="I54" s="102" t="str">
        <f t="shared" si="6"/>
        <v>20271</v>
      </c>
      <c r="J54" s="107">
        <f>IF(M54=1,1,IFERROR(VLOOKUP(I54,SVCI!D:O,POC!H54,FALSE),0))</f>
        <v>1</v>
      </c>
      <c r="K54" s="102" t="str">
        <f>TEXT(VLOOKUP(B54,Summary!G:H,2,FALSE),"yyyym")</f>
        <v>20257</v>
      </c>
      <c r="L54" s="102">
        <f t="shared" si="7"/>
        <v>0</v>
      </c>
      <c r="M54" s="102">
        <f t="shared" si="8"/>
        <v>1</v>
      </c>
      <c r="N54" s="109">
        <f t="shared" si="4"/>
        <v>100</v>
      </c>
      <c r="P54" s="102" t="str">
        <f t="shared" si="9"/>
        <v>X</v>
      </c>
    </row>
    <row r="55" spans="1:16" hidden="1">
      <c r="A55" s="102" t="s">
        <v>189</v>
      </c>
      <c r="B55" s="103" t="s">
        <v>90</v>
      </c>
      <c r="D55" s="103">
        <v>2027</v>
      </c>
      <c r="E55" s="103">
        <v>2</v>
      </c>
      <c r="F55" s="102" t="str">
        <f t="shared" si="0"/>
        <v>POHD20272</v>
      </c>
      <c r="H55" s="104">
        <f>HLOOKUP(B55,SVCI!$3:$4,2,FALSE)</f>
        <v>2</v>
      </c>
      <c r="I55" s="102" t="str">
        <f t="shared" si="6"/>
        <v>20272</v>
      </c>
      <c r="J55" s="107">
        <f>IF(M55=1,1,IFERROR(VLOOKUP(I55,SVCI!D:O,POC!H55,FALSE),0))</f>
        <v>1</v>
      </c>
      <c r="K55" s="102" t="str">
        <f>TEXT(VLOOKUP(B55,Summary!G:H,2,FALSE),"yyyym")</f>
        <v>20257</v>
      </c>
      <c r="L55" s="102">
        <f t="shared" si="7"/>
        <v>0</v>
      </c>
      <c r="M55" s="102">
        <f t="shared" si="8"/>
        <v>1</v>
      </c>
      <c r="N55" s="109">
        <f t="shared" si="4"/>
        <v>100</v>
      </c>
      <c r="P55" s="102" t="str">
        <f t="shared" si="9"/>
        <v>X</v>
      </c>
    </row>
    <row r="56" spans="1:16" hidden="1">
      <c r="A56" s="102" t="s">
        <v>189</v>
      </c>
      <c r="B56" s="103" t="s">
        <v>90</v>
      </c>
      <c r="D56" s="103">
        <v>2027</v>
      </c>
      <c r="E56" s="103">
        <v>3</v>
      </c>
      <c r="F56" s="102" t="str">
        <f t="shared" si="0"/>
        <v>POHD20273</v>
      </c>
      <c r="H56" s="104">
        <f>HLOOKUP(B56,SVCI!$3:$4,2,FALSE)</f>
        <v>2</v>
      </c>
      <c r="I56" s="102" t="str">
        <f t="shared" si="6"/>
        <v>20273</v>
      </c>
      <c r="J56" s="107">
        <f>IF(M56=1,1,IFERROR(VLOOKUP(I56,SVCI!D:O,POC!H56,FALSE),0))</f>
        <v>1</v>
      </c>
      <c r="K56" s="102" t="str">
        <f>TEXT(VLOOKUP(B56,Summary!G:H,2,FALSE),"yyyym")</f>
        <v>20257</v>
      </c>
      <c r="L56" s="102">
        <f t="shared" si="7"/>
        <v>0</v>
      </c>
      <c r="M56" s="102">
        <f t="shared" si="8"/>
        <v>1</v>
      </c>
      <c r="N56" s="109">
        <f t="shared" si="4"/>
        <v>100</v>
      </c>
      <c r="P56" s="102" t="str">
        <f t="shared" si="9"/>
        <v>X</v>
      </c>
    </row>
    <row r="57" spans="1:16" hidden="1">
      <c r="A57" s="102" t="s">
        <v>189</v>
      </c>
      <c r="B57" s="103" t="s">
        <v>90</v>
      </c>
      <c r="D57" s="103">
        <v>2027</v>
      </c>
      <c r="E57" s="103">
        <v>4</v>
      </c>
      <c r="F57" s="102" t="str">
        <f t="shared" si="0"/>
        <v>POHD20274</v>
      </c>
      <c r="H57" s="104">
        <f>HLOOKUP(B57,SVCI!$3:$4,2,FALSE)</f>
        <v>2</v>
      </c>
      <c r="I57" s="102" t="str">
        <f t="shared" si="6"/>
        <v>20274</v>
      </c>
      <c r="J57" s="107">
        <f>IF(M57=1,1,IFERROR(VLOOKUP(I57,SVCI!D:O,POC!H57,FALSE),0))</f>
        <v>1</v>
      </c>
      <c r="K57" s="102" t="str">
        <f>TEXT(VLOOKUP(B57,Summary!G:H,2,FALSE),"yyyym")</f>
        <v>20257</v>
      </c>
      <c r="L57" s="102">
        <f t="shared" si="7"/>
        <v>0</v>
      </c>
      <c r="M57" s="102">
        <f t="shared" si="8"/>
        <v>1</v>
      </c>
      <c r="N57" s="109">
        <f t="shared" si="4"/>
        <v>100</v>
      </c>
      <c r="P57" s="102" t="str">
        <f t="shared" si="9"/>
        <v>X</v>
      </c>
    </row>
    <row r="58" spans="1:16" hidden="1">
      <c r="A58" s="102" t="s">
        <v>189</v>
      </c>
      <c r="B58" s="103" t="s">
        <v>90</v>
      </c>
      <c r="D58" s="103">
        <v>2027</v>
      </c>
      <c r="E58" s="103">
        <v>5</v>
      </c>
      <c r="F58" s="102" t="str">
        <f t="shared" si="0"/>
        <v>POHD20275</v>
      </c>
      <c r="H58" s="104">
        <f>HLOOKUP(B58,SVCI!$3:$4,2,FALSE)</f>
        <v>2</v>
      </c>
      <c r="I58" s="102" t="str">
        <f t="shared" si="6"/>
        <v>20275</v>
      </c>
      <c r="J58" s="107">
        <f>IF(M58=1,1,IFERROR(VLOOKUP(I58,SVCI!D:O,POC!H58,FALSE),0))</f>
        <v>1</v>
      </c>
      <c r="K58" s="102" t="str">
        <f>TEXT(VLOOKUP(B58,Summary!G:H,2,FALSE),"yyyym")</f>
        <v>20257</v>
      </c>
      <c r="L58" s="102">
        <f t="shared" si="7"/>
        <v>0</v>
      </c>
      <c r="M58" s="102">
        <f t="shared" si="8"/>
        <v>1</v>
      </c>
      <c r="N58" s="109">
        <f t="shared" si="4"/>
        <v>100</v>
      </c>
      <c r="P58" s="102" t="str">
        <f t="shared" si="9"/>
        <v>X</v>
      </c>
    </row>
    <row r="59" spans="1:16" hidden="1">
      <c r="A59" s="102" t="s">
        <v>189</v>
      </c>
      <c r="B59" s="103" t="s">
        <v>90</v>
      </c>
      <c r="D59" s="103">
        <v>2027</v>
      </c>
      <c r="E59" s="103">
        <v>6</v>
      </c>
      <c r="F59" s="102" t="str">
        <f t="shared" si="0"/>
        <v>POHD20276</v>
      </c>
      <c r="H59" s="104">
        <f>HLOOKUP(B59,SVCI!$3:$4,2,FALSE)</f>
        <v>2</v>
      </c>
      <c r="I59" s="102" t="str">
        <f t="shared" si="6"/>
        <v>20276</v>
      </c>
      <c r="J59" s="107">
        <f>IF(M59=1,1,IFERROR(VLOOKUP(I59,SVCI!D:O,POC!H59,FALSE),0))</f>
        <v>1</v>
      </c>
      <c r="K59" s="102" t="str">
        <f>TEXT(VLOOKUP(B59,Summary!G:H,2,FALSE),"yyyym")</f>
        <v>20257</v>
      </c>
      <c r="L59" s="102">
        <f t="shared" si="7"/>
        <v>0</v>
      </c>
      <c r="M59" s="102">
        <f t="shared" si="8"/>
        <v>1</v>
      </c>
      <c r="N59" s="109">
        <f t="shared" si="4"/>
        <v>100</v>
      </c>
      <c r="P59" s="102" t="str">
        <f t="shared" si="9"/>
        <v>X</v>
      </c>
    </row>
    <row r="60" spans="1:16" hidden="1">
      <c r="A60" s="102" t="s">
        <v>189</v>
      </c>
      <c r="B60" s="103" t="s">
        <v>90</v>
      </c>
      <c r="D60" s="103">
        <v>2027</v>
      </c>
      <c r="E60" s="103">
        <v>7</v>
      </c>
      <c r="F60" s="102" t="str">
        <f t="shared" si="0"/>
        <v>POHD20277</v>
      </c>
      <c r="H60" s="104">
        <f>HLOOKUP(B60,SVCI!$3:$4,2,FALSE)</f>
        <v>2</v>
      </c>
      <c r="I60" s="102" t="str">
        <f t="shared" si="6"/>
        <v>20277</v>
      </c>
      <c r="J60" s="107">
        <f>IF(M60=1,1,IFERROR(VLOOKUP(I60,SVCI!D:O,POC!H60,FALSE),0))</f>
        <v>1</v>
      </c>
      <c r="K60" s="102" t="str">
        <f>TEXT(VLOOKUP(B60,Summary!G:H,2,FALSE),"yyyym")</f>
        <v>20257</v>
      </c>
      <c r="L60" s="102">
        <f t="shared" si="7"/>
        <v>0</v>
      </c>
      <c r="M60" s="102">
        <f t="shared" si="8"/>
        <v>1</v>
      </c>
      <c r="N60" s="109">
        <f t="shared" si="4"/>
        <v>100</v>
      </c>
      <c r="P60" s="102" t="str">
        <f t="shared" si="9"/>
        <v>X</v>
      </c>
    </row>
    <row r="61" spans="1:16" hidden="1">
      <c r="A61" s="102" t="s">
        <v>189</v>
      </c>
      <c r="B61" s="103" t="s">
        <v>90</v>
      </c>
      <c r="D61" s="103">
        <v>2027</v>
      </c>
      <c r="E61" s="103">
        <v>8</v>
      </c>
      <c r="F61" s="102" t="str">
        <f t="shared" si="0"/>
        <v>POHD20278</v>
      </c>
      <c r="H61" s="104">
        <f>HLOOKUP(B61,SVCI!$3:$4,2,FALSE)</f>
        <v>2</v>
      </c>
      <c r="I61" s="102" t="str">
        <f t="shared" si="6"/>
        <v>20278</v>
      </c>
      <c r="J61" s="107">
        <f>IF(M61=1,1,IFERROR(VLOOKUP(I61,SVCI!D:O,POC!H61,FALSE),0))</f>
        <v>1</v>
      </c>
      <c r="K61" s="102" t="str">
        <f>TEXT(VLOOKUP(B61,Summary!G:H,2,FALSE),"yyyym")</f>
        <v>20257</v>
      </c>
      <c r="L61" s="102">
        <f t="shared" si="7"/>
        <v>0</v>
      </c>
      <c r="M61" s="102">
        <f t="shared" si="8"/>
        <v>1</v>
      </c>
      <c r="N61" s="109">
        <f t="shared" si="4"/>
        <v>100</v>
      </c>
      <c r="P61" s="102" t="str">
        <f t="shared" si="9"/>
        <v>X</v>
      </c>
    </row>
    <row r="62" spans="1:16" hidden="1">
      <c r="A62" s="102" t="s">
        <v>189</v>
      </c>
      <c r="B62" s="103" t="s">
        <v>90</v>
      </c>
      <c r="D62" s="103">
        <v>2027</v>
      </c>
      <c r="E62" s="103">
        <v>9</v>
      </c>
      <c r="F62" s="102" t="str">
        <f t="shared" si="0"/>
        <v>POHD20279</v>
      </c>
      <c r="H62" s="104">
        <f>HLOOKUP(B62,SVCI!$3:$4,2,FALSE)</f>
        <v>2</v>
      </c>
      <c r="I62" s="102" t="str">
        <f t="shared" si="6"/>
        <v>20279</v>
      </c>
      <c r="J62" s="107">
        <f>IF(M62=1,1,IFERROR(VLOOKUP(I62,SVCI!D:O,POC!H62,FALSE),0))</f>
        <v>1</v>
      </c>
      <c r="K62" s="102" t="str">
        <f>TEXT(VLOOKUP(B62,Summary!G:H,2,FALSE),"yyyym")</f>
        <v>20257</v>
      </c>
      <c r="L62" s="102">
        <f t="shared" si="7"/>
        <v>0</v>
      </c>
      <c r="M62" s="102">
        <f t="shared" si="8"/>
        <v>1</v>
      </c>
      <c r="N62" s="109">
        <f t="shared" si="4"/>
        <v>100</v>
      </c>
      <c r="P62" s="102" t="str">
        <f t="shared" si="9"/>
        <v>X</v>
      </c>
    </row>
    <row r="63" spans="1:16" hidden="1">
      <c r="A63" s="102" t="s">
        <v>189</v>
      </c>
      <c r="B63" s="103" t="s">
        <v>90</v>
      </c>
      <c r="D63" s="103">
        <v>2027</v>
      </c>
      <c r="E63" s="103">
        <v>10</v>
      </c>
      <c r="F63" s="102" t="str">
        <f t="shared" si="0"/>
        <v>POHD202710</v>
      </c>
      <c r="H63" s="104">
        <f>HLOOKUP(B63,SVCI!$3:$4,2,FALSE)</f>
        <v>2</v>
      </c>
      <c r="I63" s="102" t="str">
        <f t="shared" si="6"/>
        <v>202710</v>
      </c>
      <c r="J63" s="107">
        <f>IF(M63=1,1,IFERROR(VLOOKUP(I63,SVCI!D:O,POC!H63,FALSE),0))</f>
        <v>1</v>
      </c>
      <c r="K63" s="102" t="str">
        <f>TEXT(VLOOKUP(B63,Summary!G:H,2,FALSE),"yyyym")</f>
        <v>20257</v>
      </c>
      <c r="L63" s="102">
        <f t="shared" si="7"/>
        <v>0</v>
      </c>
      <c r="M63" s="102">
        <f t="shared" si="8"/>
        <v>1</v>
      </c>
      <c r="N63" s="109">
        <f t="shared" si="4"/>
        <v>100</v>
      </c>
      <c r="P63" s="102" t="str">
        <f t="shared" si="9"/>
        <v>X</v>
      </c>
    </row>
    <row r="64" spans="1:16" hidden="1">
      <c r="A64" s="102" t="s">
        <v>189</v>
      </c>
      <c r="B64" s="103" t="s">
        <v>90</v>
      </c>
      <c r="D64" s="103">
        <v>2027</v>
      </c>
      <c r="E64" s="103">
        <v>11</v>
      </c>
      <c r="F64" s="102" t="str">
        <f t="shared" si="0"/>
        <v>POHD202711</v>
      </c>
      <c r="H64" s="104">
        <f>HLOOKUP(B64,SVCI!$3:$4,2,FALSE)</f>
        <v>2</v>
      </c>
      <c r="I64" s="102" t="str">
        <f t="shared" si="6"/>
        <v>202711</v>
      </c>
      <c r="J64" s="107">
        <f>IF(M64=1,1,IFERROR(VLOOKUP(I64,SVCI!D:O,POC!H64,FALSE),0))</f>
        <v>1</v>
      </c>
      <c r="K64" s="102" t="str">
        <f>TEXT(VLOOKUP(B64,Summary!G:H,2,FALSE),"yyyym")</f>
        <v>20257</v>
      </c>
      <c r="L64" s="102">
        <f t="shared" si="7"/>
        <v>0</v>
      </c>
      <c r="M64" s="102">
        <f t="shared" si="8"/>
        <v>1</v>
      </c>
      <c r="N64" s="109">
        <f t="shared" si="4"/>
        <v>100</v>
      </c>
      <c r="P64" s="102" t="str">
        <f t="shared" si="9"/>
        <v>X</v>
      </c>
    </row>
    <row r="65" spans="1:17" hidden="1">
      <c r="A65" s="102" t="s">
        <v>189</v>
      </c>
      <c r="B65" s="103" t="s">
        <v>90</v>
      </c>
      <c r="D65" s="103">
        <v>2027</v>
      </c>
      <c r="E65" s="103">
        <v>12</v>
      </c>
      <c r="F65" s="102" t="str">
        <f t="shared" si="0"/>
        <v>POHD202712</v>
      </c>
      <c r="H65" s="104">
        <f>HLOOKUP(B65,SVCI!$3:$4,2,FALSE)</f>
        <v>2</v>
      </c>
      <c r="I65" s="102" t="str">
        <f t="shared" si="6"/>
        <v>202712</v>
      </c>
      <c r="J65" s="107">
        <f>IF(M65=1,1,IFERROR(VLOOKUP(I65,SVCI!D:O,POC!H65,FALSE),0))</f>
        <v>1</v>
      </c>
      <c r="K65" s="102" t="str">
        <f>TEXT(VLOOKUP(B65,Summary!G:H,2,FALSE),"yyyym")</f>
        <v>20257</v>
      </c>
      <c r="L65" s="102">
        <f t="shared" si="7"/>
        <v>0</v>
      </c>
      <c r="M65" s="102">
        <f t="shared" si="8"/>
        <v>1</v>
      </c>
      <c r="N65" s="109">
        <f t="shared" si="4"/>
        <v>100</v>
      </c>
      <c r="P65" s="102" t="str">
        <f t="shared" si="9"/>
        <v>X</v>
      </c>
    </row>
    <row r="66" spans="1:17" hidden="1">
      <c r="A66" s="102" t="s">
        <v>189</v>
      </c>
      <c r="B66" s="103" t="s">
        <v>90</v>
      </c>
      <c r="D66" s="103">
        <v>2028</v>
      </c>
      <c r="E66" s="103">
        <v>1</v>
      </c>
      <c r="F66" s="102" t="str">
        <f t="shared" si="0"/>
        <v>POHD20281</v>
      </c>
      <c r="H66" s="104">
        <f>HLOOKUP(B66,SVCI!$3:$4,2,FALSE)</f>
        <v>2</v>
      </c>
      <c r="I66" s="102" t="str">
        <f t="shared" si="6"/>
        <v>20281</v>
      </c>
      <c r="J66" s="107">
        <f>IF(M66=1,1,IFERROR(VLOOKUP(I66,SVCI!D:O,POC!H66,FALSE),0))</f>
        <v>1</v>
      </c>
      <c r="K66" s="102" t="str">
        <f>TEXT(VLOOKUP(B66,Summary!G:H,2,FALSE),"yyyym")</f>
        <v>20257</v>
      </c>
      <c r="L66" s="102">
        <f t="shared" si="7"/>
        <v>0</v>
      </c>
      <c r="M66" s="102">
        <f t="shared" si="8"/>
        <v>1</v>
      </c>
      <c r="N66" s="109">
        <f t="shared" si="4"/>
        <v>100</v>
      </c>
      <c r="P66" s="102" t="str">
        <f t="shared" si="9"/>
        <v>X</v>
      </c>
    </row>
    <row r="67" spans="1:17" hidden="1">
      <c r="A67" s="102" t="s">
        <v>189</v>
      </c>
      <c r="B67" s="103" t="s">
        <v>90</v>
      </c>
      <c r="D67" s="103">
        <v>2028</v>
      </c>
      <c r="E67" s="103">
        <v>2</v>
      </c>
      <c r="F67" s="102" t="str">
        <f t="shared" si="0"/>
        <v>POHD20282</v>
      </c>
      <c r="H67" s="104">
        <f>HLOOKUP(B67,SVCI!$3:$4,2,FALSE)</f>
        <v>2</v>
      </c>
      <c r="I67" s="102" t="str">
        <f t="shared" si="6"/>
        <v>20282</v>
      </c>
      <c r="J67" s="107">
        <f>IF(M67=1,1,IFERROR(VLOOKUP(I67,SVCI!D:O,POC!H67,FALSE),0))</f>
        <v>1</v>
      </c>
      <c r="K67" s="102" t="str">
        <f>TEXT(VLOOKUP(B67,Summary!G:H,2,FALSE),"yyyym")</f>
        <v>20257</v>
      </c>
      <c r="L67" s="102">
        <f t="shared" si="7"/>
        <v>0</v>
      </c>
      <c r="M67" s="102">
        <f t="shared" si="8"/>
        <v>1</v>
      </c>
      <c r="N67" s="109">
        <f t="shared" si="4"/>
        <v>100</v>
      </c>
      <c r="P67" s="102" t="str">
        <f t="shared" si="9"/>
        <v>X</v>
      </c>
    </row>
    <row r="68" spans="1:17" hidden="1">
      <c r="A68" s="102" t="s">
        <v>189</v>
      </c>
      <c r="B68" s="103" t="s">
        <v>90</v>
      </c>
      <c r="D68" s="103">
        <v>2028</v>
      </c>
      <c r="E68" s="103">
        <v>3</v>
      </c>
      <c r="F68" s="102" t="str">
        <f t="shared" ref="F68:F77" si="10">CONCATENATE(B68,D68,E68)</f>
        <v>POHD20283</v>
      </c>
      <c r="H68" s="104">
        <f>HLOOKUP(B68,SVCI!$3:$4,2,FALSE)</f>
        <v>2</v>
      </c>
      <c r="I68" s="102" t="str">
        <f t="shared" ref="I68:I77" si="11">CONCATENATE(D68,E68)</f>
        <v>20283</v>
      </c>
      <c r="J68" s="107">
        <f>IF(M68=1,1,IFERROR(VLOOKUP(I68,SVCI!D:O,POC!H68,FALSE),0))</f>
        <v>1</v>
      </c>
      <c r="K68" s="102" t="str">
        <f>TEXT(VLOOKUP(B68,Summary!G:H,2,FALSE),"yyyym")</f>
        <v>20257</v>
      </c>
      <c r="L68" s="102">
        <f t="shared" ref="L68:L77" si="12">IF((LEFT(K68,4)-D68)&lt;&gt;0,0,IF((I68-K68)=0,1,0))</f>
        <v>0</v>
      </c>
      <c r="M68" s="102">
        <f t="shared" ref="M68:M77" si="13">IF(B68="",0,IF(AND(B67=B68,M67=1),1,IF(L68=1,1,0)))</f>
        <v>1</v>
      </c>
      <c r="N68" s="109">
        <f t="shared" ref="N68:N131" si="14">TRUNC(J68*100,2)</f>
        <v>100</v>
      </c>
      <c r="P68" s="102" t="str">
        <f t="shared" si="9"/>
        <v>X</v>
      </c>
    </row>
    <row r="69" spans="1:17" hidden="1">
      <c r="A69" s="102" t="s">
        <v>189</v>
      </c>
      <c r="B69" s="103" t="s">
        <v>90</v>
      </c>
      <c r="D69" s="103">
        <v>2028</v>
      </c>
      <c r="E69" s="103">
        <v>4</v>
      </c>
      <c r="F69" s="102" t="str">
        <f t="shared" si="10"/>
        <v>POHD20284</v>
      </c>
      <c r="H69" s="104">
        <f>HLOOKUP(B69,SVCI!$3:$4,2,FALSE)</f>
        <v>2</v>
      </c>
      <c r="I69" s="102" t="str">
        <f t="shared" si="11"/>
        <v>20284</v>
      </c>
      <c r="J69" s="107">
        <f>IF(M69=1,1,IFERROR(VLOOKUP(I69,SVCI!D:O,POC!H69,FALSE),0))</f>
        <v>1</v>
      </c>
      <c r="K69" s="102" t="str">
        <f>TEXT(VLOOKUP(B69,Summary!G:H,2,FALSE),"yyyym")</f>
        <v>20257</v>
      </c>
      <c r="L69" s="102">
        <f t="shared" si="12"/>
        <v>0</v>
      </c>
      <c r="M69" s="102">
        <f t="shared" si="13"/>
        <v>1</v>
      </c>
      <c r="N69" s="109">
        <f t="shared" si="14"/>
        <v>100</v>
      </c>
      <c r="P69" s="102" t="str">
        <f t="shared" si="9"/>
        <v>X</v>
      </c>
    </row>
    <row r="70" spans="1:17" hidden="1">
      <c r="A70" s="102" t="s">
        <v>189</v>
      </c>
      <c r="B70" s="103" t="s">
        <v>90</v>
      </c>
      <c r="D70" s="103">
        <v>2028</v>
      </c>
      <c r="E70" s="103">
        <v>5</v>
      </c>
      <c r="F70" s="102" t="str">
        <f t="shared" si="10"/>
        <v>POHD20285</v>
      </c>
      <c r="H70" s="104">
        <f>HLOOKUP(B70,SVCI!$3:$4,2,FALSE)</f>
        <v>2</v>
      </c>
      <c r="I70" s="102" t="str">
        <f t="shared" si="11"/>
        <v>20285</v>
      </c>
      <c r="J70" s="107">
        <f>IF(M70=1,1,IFERROR(VLOOKUP(I70,SVCI!D:O,POC!H70,FALSE),0))</f>
        <v>1</v>
      </c>
      <c r="K70" s="102" t="str">
        <f>TEXT(VLOOKUP(B70,Summary!G:H,2,FALSE),"yyyym")</f>
        <v>20257</v>
      </c>
      <c r="L70" s="102">
        <f t="shared" si="12"/>
        <v>0</v>
      </c>
      <c r="M70" s="102">
        <f t="shared" si="13"/>
        <v>1</v>
      </c>
      <c r="N70" s="109">
        <f t="shared" si="14"/>
        <v>100</v>
      </c>
      <c r="P70" s="102" t="str">
        <f t="shared" ref="P70:P78" si="15">IF(AND(M70=1,L70&lt;&gt;1),"X","")</f>
        <v>X</v>
      </c>
    </row>
    <row r="71" spans="1:17" hidden="1">
      <c r="A71" s="102" t="s">
        <v>189</v>
      </c>
      <c r="B71" s="103" t="s">
        <v>90</v>
      </c>
      <c r="D71" s="103">
        <v>2028</v>
      </c>
      <c r="E71" s="103">
        <v>6</v>
      </c>
      <c r="F71" s="102" t="str">
        <f t="shared" si="10"/>
        <v>POHD20286</v>
      </c>
      <c r="H71" s="104">
        <f>HLOOKUP(B71,SVCI!$3:$4,2,FALSE)</f>
        <v>2</v>
      </c>
      <c r="I71" s="102" t="str">
        <f t="shared" si="11"/>
        <v>20286</v>
      </c>
      <c r="J71" s="107">
        <f>IF(M71=1,1,IFERROR(VLOOKUP(I71,SVCI!D:O,POC!H71,FALSE),0))</f>
        <v>1</v>
      </c>
      <c r="K71" s="102" t="str">
        <f>TEXT(VLOOKUP(B71,Summary!G:H,2,FALSE),"yyyym")</f>
        <v>20257</v>
      </c>
      <c r="L71" s="102">
        <f t="shared" si="12"/>
        <v>0</v>
      </c>
      <c r="M71" s="102">
        <f t="shared" si="13"/>
        <v>1</v>
      </c>
      <c r="N71" s="109">
        <f t="shared" si="14"/>
        <v>100</v>
      </c>
      <c r="P71" s="102" t="str">
        <f t="shared" si="15"/>
        <v>X</v>
      </c>
    </row>
    <row r="72" spans="1:17" hidden="1">
      <c r="A72" s="102" t="s">
        <v>189</v>
      </c>
      <c r="B72" s="103" t="s">
        <v>90</v>
      </c>
      <c r="D72" s="103">
        <v>2028</v>
      </c>
      <c r="E72" s="103">
        <v>7</v>
      </c>
      <c r="F72" s="102" t="str">
        <f t="shared" si="10"/>
        <v>POHD20287</v>
      </c>
      <c r="H72" s="104">
        <f>HLOOKUP(B72,SVCI!$3:$4,2,FALSE)</f>
        <v>2</v>
      </c>
      <c r="I72" s="102" t="str">
        <f t="shared" si="11"/>
        <v>20287</v>
      </c>
      <c r="J72" s="107">
        <f>IF(M72=1,1,IFERROR(VLOOKUP(I72,SVCI!D:O,POC!H72,FALSE),0))</f>
        <v>1</v>
      </c>
      <c r="K72" s="102" t="str">
        <f>TEXT(VLOOKUP(B72,Summary!G:H,2,FALSE),"yyyym")</f>
        <v>20257</v>
      </c>
      <c r="L72" s="102">
        <f t="shared" si="12"/>
        <v>0</v>
      </c>
      <c r="M72" s="102">
        <f t="shared" si="13"/>
        <v>1</v>
      </c>
      <c r="N72" s="109">
        <f t="shared" si="14"/>
        <v>100</v>
      </c>
      <c r="P72" s="102" t="str">
        <f t="shared" si="15"/>
        <v>X</v>
      </c>
    </row>
    <row r="73" spans="1:17" hidden="1">
      <c r="A73" s="102" t="s">
        <v>189</v>
      </c>
      <c r="B73" s="103" t="s">
        <v>90</v>
      </c>
      <c r="D73" s="103">
        <v>2028</v>
      </c>
      <c r="E73" s="103">
        <v>8</v>
      </c>
      <c r="F73" s="102" t="str">
        <f t="shared" si="10"/>
        <v>POHD20288</v>
      </c>
      <c r="H73" s="104">
        <f>HLOOKUP(B73,SVCI!$3:$4,2,FALSE)</f>
        <v>2</v>
      </c>
      <c r="I73" s="102" t="str">
        <f t="shared" si="11"/>
        <v>20288</v>
      </c>
      <c r="J73" s="107">
        <f>IF(M73=1,1,IFERROR(VLOOKUP(I73,SVCI!D:O,POC!H73,FALSE),0))</f>
        <v>1</v>
      </c>
      <c r="K73" s="102" t="str">
        <f>TEXT(VLOOKUP(B73,Summary!G:H,2,FALSE),"yyyym")</f>
        <v>20257</v>
      </c>
      <c r="L73" s="102">
        <f t="shared" si="12"/>
        <v>0</v>
      </c>
      <c r="M73" s="102">
        <f t="shared" si="13"/>
        <v>1</v>
      </c>
      <c r="N73" s="109">
        <f t="shared" si="14"/>
        <v>100</v>
      </c>
      <c r="P73" s="102" t="str">
        <f t="shared" si="15"/>
        <v>X</v>
      </c>
    </row>
    <row r="74" spans="1:17" hidden="1">
      <c r="A74" s="102" t="s">
        <v>189</v>
      </c>
      <c r="B74" s="103" t="s">
        <v>90</v>
      </c>
      <c r="D74" s="103">
        <v>2028</v>
      </c>
      <c r="E74" s="103">
        <v>9</v>
      </c>
      <c r="F74" s="102" t="str">
        <f t="shared" si="10"/>
        <v>POHD20289</v>
      </c>
      <c r="H74" s="104">
        <f>HLOOKUP(B74,SVCI!$3:$4,2,FALSE)</f>
        <v>2</v>
      </c>
      <c r="I74" s="102" t="str">
        <f t="shared" si="11"/>
        <v>20289</v>
      </c>
      <c r="J74" s="107">
        <f>IF(M74=1,1,IFERROR(VLOOKUP(I74,SVCI!D:O,POC!H74,FALSE),0))</f>
        <v>1</v>
      </c>
      <c r="K74" s="102" t="str">
        <f>TEXT(VLOOKUP(B74,Summary!G:H,2,FALSE),"yyyym")</f>
        <v>20257</v>
      </c>
      <c r="L74" s="102">
        <f t="shared" si="12"/>
        <v>0</v>
      </c>
      <c r="M74" s="102">
        <f t="shared" si="13"/>
        <v>1</v>
      </c>
      <c r="N74" s="109">
        <f t="shared" si="14"/>
        <v>100</v>
      </c>
      <c r="P74" s="102" t="str">
        <f t="shared" si="15"/>
        <v>X</v>
      </c>
    </row>
    <row r="75" spans="1:17" hidden="1">
      <c r="A75" s="102" t="s">
        <v>189</v>
      </c>
      <c r="B75" s="103" t="s">
        <v>90</v>
      </c>
      <c r="D75" s="103">
        <v>2028</v>
      </c>
      <c r="E75" s="103">
        <v>10</v>
      </c>
      <c r="F75" s="102" t="str">
        <f t="shared" si="10"/>
        <v>POHD202810</v>
      </c>
      <c r="H75" s="104">
        <f>HLOOKUP(B75,SVCI!$3:$4,2,FALSE)</f>
        <v>2</v>
      </c>
      <c r="I75" s="102" t="str">
        <f t="shared" si="11"/>
        <v>202810</v>
      </c>
      <c r="J75" s="107">
        <f>IF(M75=1,1,IFERROR(VLOOKUP(I75,SVCI!D:O,POC!H75,FALSE),0))</f>
        <v>1</v>
      </c>
      <c r="K75" s="102" t="str">
        <f>TEXT(VLOOKUP(B75,Summary!G:H,2,FALSE),"yyyym")</f>
        <v>20257</v>
      </c>
      <c r="L75" s="102">
        <f t="shared" si="12"/>
        <v>0</v>
      </c>
      <c r="M75" s="102">
        <f t="shared" si="13"/>
        <v>1</v>
      </c>
      <c r="N75" s="109">
        <f t="shared" si="14"/>
        <v>100</v>
      </c>
      <c r="P75" s="102" t="str">
        <f t="shared" si="15"/>
        <v>X</v>
      </c>
    </row>
    <row r="76" spans="1:17" hidden="1">
      <c r="A76" s="102" t="s">
        <v>189</v>
      </c>
      <c r="B76" s="103" t="s">
        <v>90</v>
      </c>
      <c r="D76" s="103">
        <v>2028</v>
      </c>
      <c r="E76" s="103">
        <v>11</v>
      </c>
      <c r="F76" s="102" t="str">
        <f t="shared" si="10"/>
        <v>POHD202811</v>
      </c>
      <c r="H76" s="104">
        <f>HLOOKUP(B76,SVCI!$3:$4,2,FALSE)</f>
        <v>2</v>
      </c>
      <c r="I76" s="102" t="str">
        <f t="shared" si="11"/>
        <v>202811</v>
      </c>
      <c r="J76" s="107">
        <f>IF(M76=1,1,IFERROR(VLOOKUP(I76,SVCI!D:O,POC!H76,FALSE),0))</f>
        <v>1</v>
      </c>
      <c r="K76" s="102" t="str">
        <f>TEXT(VLOOKUP(B76,Summary!G:H,2,FALSE),"yyyym")</f>
        <v>20257</v>
      </c>
      <c r="L76" s="102">
        <f t="shared" si="12"/>
        <v>0</v>
      </c>
      <c r="M76" s="102">
        <f t="shared" si="13"/>
        <v>1</v>
      </c>
      <c r="N76" s="109">
        <f t="shared" si="14"/>
        <v>100</v>
      </c>
      <c r="P76" s="102" t="str">
        <f t="shared" si="15"/>
        <v>X</v>
      </c>
    </row>
    <row r="77" spans="1:17" hidden="1">
      <c r="A77" s="102" t="s">
        <v>189</v>
      </c>
      <c r="B77" s="103" t="s">
        <v>90</v>
      </c>
      <c r="D77" s="110">
        <v>2028</v>
      </c>
      <c r="E77" s="110">
        <v>12</v>
      </c>
      <c r="F77" s="102" t="str">
        <f t="shared" si="10"/>
        <v>POHD202812</v>
      </c>
      <c r="H77" s="104">
        <f>HLOOKUP(B77,SVCI!$3:$4,2,FALSE)</f>
        <v>2</v>
      </c>
      <c r="I77" s="102" t="str">
        <f t="shared" si="11"/>
        <v>202812</v>
      </c>
      <c r="J77" s="107">
        <f>IF(M77=1,1,IFERROR(VLOOKUP(I77,SVCI!D:O,POC!H77,FALSE),0))</f>
        <v>1</v>
      </c>
      <c r="K77" s="102" t="str">
        <f>TEXT(VLOOKUP(B77,Summary!G:H,2,FALSE),"yyyym")</f>
        <v>20257</v>
      </c>
      <c r="L77" s="102">
        <f t="shared" si="12"/>
        <v>0</v>
      </c>
      <c r="M77" s="102">
        <f t="shared" si="13"/>
        <v>1</v>
      </c>
      <c r="N77" s="109">
        <f t="shared" si="14"/>
        <v>100</v>
      </c>
      <c r="P77" s="102" t="str">
        <f t="shared" si="15"/>
        <v>X</v>
      </c>
    </row>
    <row r="78" spans="1:17" hidden="1">
      <c r="D78" s="110"/>
      <c r="E78" s="110"/>
      <c r="K78" s="102"/>
      <c r="N78" s="109"/>
      <c r="P78" s="102" t="str">
        <f t="shared" si="15"/>
        <v/>
      </c>
    </row>
    <row r="79" spans="1:17" hidden="1">
      <c r="A79" s="102" t="s">
        <v>189</v>
      </c>
      <c r="B79" s="103" t="s">
        <v>89</v>
      </c>
      <c r="D79" s="110">
        <v>2022</v>
      </c>
      <c r="E79" s="110">
        <v>11</v>
      </c>
      <c r="F79" s="102" t="str">
        <f t="shared" ref="F79:F142" si="16">CONCATENATE(B79,D79,E79)</f>
        <v>MESD202211</v>
      </c>
      <c r="H79" s="104">
        <f>HLOOKUP(B79,SVCI!$3:$4,2,FALSE)</f>
        <v>4</v>
      </c>
      <c r="I79" s="102" t="str">
        <f t="shared" ref="I79:I110" si="17">CONCATENATE(D79,E79)</f>
        <v>202211</v>
      </c>
      <c r="J79" s="107">
        <f>IF(M79=1,1,IFERROR(VLOOKUP(I79,SVCI!D:O,POC!H79,FALSE),0))</f>
        <v>0</v>
      </c>
      <c r="K79" s="102" t="str">
        <f>TEXT(VLOOKUP(B79,Summary!G:H,2,FALSE),"yyyym")</f>
        <v>20257</v>
      </c>
      <c r="L79" s="102">
        <f t="shared" ref="L79:L110" si="18">IF((LEFT(K79,4)-D79)&lt;&gt;0,0,IF((I79-K79)=0,1,0))</f>
        <v>0</v>
      </c>
      <c r="M79" s="102">
        <f t="shared" ref="M79:M110" si="19">IF(B79="",0,IF(AND(B78=B79,M78=1),1,IF(L79=1,1,0)))</f>
        <v>0</v>
      </c>
      <c r="N79" s="109">
        <f t="shared" si="14"/>
        <v>0</v>
      </c>
      <c r="Q79" s="102" t="str">
        <f t="shared" ref="Q79:Q80" si="20">IF(AND(N79=0,N80&gt;0),1,"")</f>
        <v/>
      </c>
    </row>
    <row r="80" spans="1:17" hidden="1">
      <c r="A80" s="102" t="s">
        <v>189</v>
      </c>
      <c r="B80" s="103" t="s">
        <v>89</v>
      </c>
      <c r="D80" s="110">
        <v>2022</v>
      </c>
      <c r="E80" s="110">
        <v>12</v>
      </c>
      <c r="F80" s="102" t="str">
        <f t="shared" si="16"/>
        <v>MESD202212</v>
      </c>
      <c r="H80" s="104">
        <f>HLOOKUP(B80,SVCI!$3:$4,2,FALSE)</f>
        <v>4</v>
      </c>
      <c r="I80" s="102" t="str">
        <f t="shared" si="17"/>
        <v>202212</v>
      </c>
      <c r="J80" s="107">
        <f>IF(M80=1,1,IFERROR(VLOOKUP(I80,SVCI!D:O,POC!H80,FALSE),0))</f>
        <v>0</v>
      </c>
      <c r="K80" s="102" t="str">
        <f>TEXT(VLOOKUP(B80,Summary!G:H,2,FALSE),"yyyym")</f>
        <v>20257</v>
      </c>
      <c r="L80" s="102">
        <f t="shared" si="18"/>
        <v>0</v>
      </c>
      <c r="M80" s="102">
        <f t="shared" si="19"/>
        <v>0</v>
      </c>
      <c r="N80" s="109">
        <f t="shared" si="14"/>
        <v>0</v>
      </c>
      <c r="P80" s="102" t="s">
        <v>220</v>
      </c>
      <c r="Q80" s="102">
        <f t="shared" si="20"/>
        <v>1</v>
      </c>
    </row>
    <row r="81" spans="1:16" hidden="1">
      <c r="A81" s="102" t="s">
        <v>189</v>
      </c>
      <c r="B81" s="103" t="s">
        <v>89</v>
      </c>
      <c r="D81" s="103">
        <v>2023</v>
      </c>
      <c r="E81" s="103">
        <v>1</v>
      </c>
      <c r="F81" s="102" t="str">
        <f t="shared" si="16"/>
        <v>MESD20231</v>
      </c>
      <c r="H81" s="104">
        <f>HLOOKUP(B81,SVCI!$3:$4,2,FALSE)</f>
        <v>4</v>
      </c>
      <c r="I81" s="102" t="str">
        <f t="shared" si="17"/>
        <v>20231</v>
      </c>
      <c r="J81" s="107">
        <f>IF(M81=1,1,IFERROR(VLOOKUP(I81,SVCI!D:O,POC!H81,FALSE),0))</f>
        <v>8.5000000000000006E-3</v>
      </c>
      <c r="K81" s="102" t="str">
        <f>TEXT(VLOOKUP(B81,Summary!G:H,2,FALSE),"yyyym")</f>
        <v>20257</v>
      </c>
      <c r="L81" s="102">
        <f t="shared" si="18"/>
        <v>0</v>
      </c>
      <c r="M81" s="102">
        <f t="shared" si="19"/>
        <v>0</v>
      </c>
      <c r="N81" s="109">
        <f t="shared" si="14"/>
        <v>0.85</v>
      </c>
      <c r="P81" s="102" t="s">
        <v>220</v>
      </c>
    </row>
    <row r="82" spans="1:16" hidden="1">
      <c r="A82" s="102" t="s">
        <v>189</v>
      </c>
      <c r="B82" s="103" t="s">
        <v>89</v>
      </c>
      <c r="D82" s="103">
        <v>2023</v>
      </c>
      <c r="E82" s="103">
        <v>2</v>
      </c>
      <c r="F82" s="102" t="str">
        <f t="shared" si="16"/>
        <v>MESD20232</v>
      </c>
      <c r="H82" s="104">
        <f>HLOOKUP(B82,SVCI!$3:$4,2,FALSE)</f>
        <v>4</v>
      </c>
      <c r="I82" s="102" t="str">
        <f t="shared" si="17"/>
        <v>20232</v>
      </c>
      <c r="J82" s="107">
        <f>IF(M82=1,1,IFERROR(VLOOKUP(I82,SVCI!D:O,POC!H82,FALSE),0))</f>
        <v>1.7000000000000001E-2</v>
      </c>
      <c r="K82" s="102" t="str">
        <f>TEXT(VLOOKUP(B82,Summary!G:H,2,FALSE),"yyyym")</f>
        <v>20257</v>
      </c>
      <c r="L82" s="102">
        <f t="shared" si="18"/>
        <v>0</v>
      </c>
      <c r="M82" s="102">
        <f t="shared" si="19"/>
        <v>0</v>
      </c>
      <c r="N82" s="109">
        <f t="shared" si="14"/>
        <v>1.7</v>
      </c>
      <c r="P82" s="102" t="s">
        <v>220</v>
      </c>
    </row>
    <row r="83" spans="1:16" hidden="1">
      <c r="A83" s="102" t="s">
        <v>189</v>
      </c>
      <c r="B83" s="103" t="s">
        <v>89</v>
      </c>
      <c r="D83" s="103">
        <v>2023</v>
      </c>
      <c r="E83" s="103">
        <v>3</v>
      </c>
      <c r="F83" s="102" t="str">
        <f t="shared" si="16"/>
        <v>MESD20233</v>
      </c>
      <c r="H83" s="104">
        <f>HLOOKUP(B83,SVCI!$3:$4,2,FALSE)</f>
        <v>4</v>
      </c>
      <c r="I83" s="102" t="str">
        <f t="shared" si="17"/>
        <v>20233</v>
      </c>
      <c r="J83" s="107">
        <f>IF(M83=1,1,IFERROR(VLOOKUP(I83,SVCI!D:O,POC!H83,FALSE),0))</f>
        <v>2.5499999999999998E-2</v>
      </c>
      <c r="K83" s="102" t="str">
        <f>TEXT(VLOOKUP(B83,Summary!G:H,2,FALSE),"yyyym")</f>
        <v>20257</v>
      </c>
      <c r="L83" s="102">
        <f t="shared" si="18"/>
        <v>0</v>
      </c>
      <c r="M83" s="102">
        <f t="shared" si="19"/>
        <v>0</v>
      </c>
      <c r="N83" s="109">
        <f t="shared" si="14"/>
        <v>2.5499999999999998</v>
      </c>
      <c r="P83" s="102" t="s">
        <v>220</v>
      </c>
    </row>
    <row r="84" spans="1:16" hidden="1">
      <c r="A84" s="102" t="s">
        <v>189</v>
      </c>
      <c r="B84" s="103" t="s">
        <v>89</v>
      </c>
      <c r="D84" s="103">
        <v>2023</v>
      </c>
      <c r="E84" s="103">
        <v>4</v>
      </c>
      <c r="F84" s="102" t="str">
        <f t="shared" si="16"/>
        <v>MESD20234</v>
      </c>
      <c r="H84" s="104">
        <f>HLOOKUP(B84,SVCI!$3:$4,2,FALSE)</f>
        <v>4</v>
      </c>
      <c r="I84" s="102" t="str">
        <f t="shared" si="17"/>
        <v>20234</v>
      </c>
      <c r="J84" s="107">
        <f>IF(M84=1,1,IFERROR(VLOOKUP(I84,SVCI!D:O,POC!H84,FALSE),0))</f>
        <v>3.4000000000000002E-2</v>
      </c>
      <c r="K84" s="102" t="str">
        <f>TEXT(VLOOKUP(B84,Summary!G:H,2,FALSE),"yyyym")</f>
        <v>20257</v>
      </c>
      <c r="L84" s="102">
        <f t="shared" si="18"/>
        <v>0</v>
      </c>
      <c r="M84" s="102">
        <f t="shared" si="19"/>
        <v>0</v>
      </c>
      <c r="N84" s="109">
        <f t="shared" si="14"/>
        <v>3.4</v>
      </c>
      <c r="P84" s="102" t="s">
        <v>220</v>
      </c>
    </row>
    <row r="85" spans="1:16" hidden="1">
      <c r="A85" s="102" t="s">
        <v>189</v>
      </c>
      <c r="B85" s="103" t="s">
        <v>89</v>
      </c>
      <c r="D85" s="103">
        <v>2023</v>
      </c>
      <c r="E85" s="103">
        <v>5</v>
      </c>
      <c r="F85" s="102" t="str">
        <f t="shared" si="16"/>
        <v>MESD20235</v>
      </c>
      <c r="H85" s="104">
        <f>HLOOKUP(B85,SVCI!$3:$4,2,FALSE)</f>
        <v>4</v>
      </c>
      <c r="I85" s="102" t="str">
        <f t="shared" si="17"/>
        <v>20235</v>
      </c>
      <c r="J85" s="107">
        <f>IF(M85=1,1,IFERROR(VLOOKUP(I85,SVCI!D:O,POC!H85,FALSE),0))</f>
        <v>4.2500000000000003E-2</v>
      </c>
      <c r="K85" s="102" t="str">
        <f>TEXT(VLOOKUP(B85,Summary!G:H,2,FALSE),"yyyym")</f>
        <v>20257</v>
      </c>
      <c r="L85" s="102">
        <f t="shared" si="18"/>
        <v>0</v>
      </c>
      <c r="M85" s="102">
        <f t="shared" si="19"/>
        <v>0</v>
      </c>
      <c r="N85" s="109">
        <f t="shared" si="14"/>
        <v>4.25</v>
      </c>
      <c r="P85" s="102" t="s">
        <v>220</v>
      </c>
    </row>
    <row r="86" spans="1:16" hidden="1">
      <c r="A86" s="102" t="s">
        <v>189</v>
      </c>
      <c r="B86" s="103" t="s">
        <v>89</v>
      </c>
      <c r="D86" s="103">
        <v>2023</v>
      </c>
      <c r="E86" s="103">
        <v>6</v>
      </c>
      <c r="F86" s="102" t="str">
        <f t="shared" si="16"/>
        <v>MESD20236</v>
      </c>
      <c r="H86" s="104">
        <f>HLOOKUP(B86,SVCI!$3:$4,2,FALSE)</f>
        <v>4</v>
      </c>
      <c r="I86" s="102" t="str">
        <f t="shared" si="17"/>
        <v>20236</v>
      </c>
      <c r="J86" s="107">
        <f>IF(M86=1,1,IFERROR(VLOOKUP(I86,SVCI!D:O,POC!H86,FALSE),0))</f>
        <v>5.0999999999999997E-2</v>
      </c>
      <c r="K86" s="102" t="str">
        <f>TEXT(VLOOKUP(B86,Summary!G:H,2,FALSE),"yyyym")</f>
        <v>20257</v>
      </c>
      <c r="L86" s="102">
        <f t="shared" si="18"/>
        <v>0</v>
      </c>
      <c r="M86" s="102">
        <f t="shared" si="19"/>
        <v>0</v>
      </c>
      <c r="N86" s="109">
        <f t="shared" si="14"/>
        <v>5.0999999999999996</v>
      </c>
      <c r="P86" s="102" t="s">
        <v>220</v>
      </c>
    </row>
    <row r="87" spans="1:16" hidden="1">
      <c r="A87" s="102" t="s">
        <v>189</v>
      </c>
      <c r="B87" s="103" t="s">
        <v>89</v>
      </c>
      <c r="D87" s="103">
        <v>2023</v>
      </c>
      <c r="E87" s="103">
        <v>7</v>
      </c>
      <c r="F87" s="102" t="str">
        <f t="shared" si="16"/>
        <v>MESD20237</v>
      </c>
      <c r="H87" s="104">
        <f>HLOOKUP(B87,SVCI!$3:$4,2,FALSE)</f>
        <v>4</v>
      </c>
      <c r="I87" s="102" t="str">
        <f t="shared" si="17"/>
        <v>20237</v>
      </c>
      <c r="J87" s="107">
        <f>IF(M87=1,1,IFERROR(VLOOKUP(I87,SVCI!D:O,POC!H87,FALSE),0))</f>
        <v>5.9499999999999997E-2</v>
      </c>
      <c r="K87" s="102" t="str">
        <f>TEXT(VLOOKUP(B87,Summary!G:H,2,FALSE),"yyyym")</f>
        <v>20257</v>
      </c>
      <c r="L87" s="102">
        <f t="shared" si="18"/>
        <v>0</v>
      </c>
      <c r="M87" s="102">
        <f t="shared" si="19"/>
        <v>0</v>
      </c>
      <c r="N87" s="109">
        <f t="shared" si="14"/>
        <v>5.95</v>
      </c>
      <c r="P87" s="102" t="s">
        <v>220</v>
      </c>
    </row>
    <row r="88" spans="1:16" hidden="1">
      <c r="A88" s="102" t="s">
        <v>189</v>
      </c>
      <c r="B88" s="103" t="s">
        <v>89</v>
      </c>
      <c r="D88" s="103">
        <v>2023</v>
      </c>
      <c r="E88" s="103">
        <v>8</v>
      </c>
      <c r="F88" s="102" t="str">
        <f t="shared" si="16"/>
        <v>MESD20238</v>
      </c>
      <c r="H88" s="104">
        <f>HLOOKUP(B88,SVCI!$3:$4,2,FALSE)</f>
        <v>4</v>
      </c>
      <c r="I88" s="102" t="str">
        <f t="shared" si="17"/>
        <v>20238</v>
      </c>
      <c r="J88" s="107">
        <f>IF(M88=1,1,IFERROR(VLOOKUP(I88,SVCI!D:O,POC!H88,FALSE),0))</f>
        <v>6.8000000000000005E-2</v>
      </c>
      <c r="K88" s="102" t="str">
        <f>TEXT(VLOOKUP(B88,Summary!G:H,2,FALSE),"yyyym")</f>
        <v>20257</v>
      </c>
      <c r="L88" s="102">
        <f t="shared" si="18"/>
        <v>0</v>
      </c>
      <c r="M88" s="102">
        <f t="shared" si="19"/>
        <v>0</v>
      </c>
      <c r="N88" s="109">
        <f t="shared" si="14"/>
        <v>6.8</v>
      </c>
      <c r="P88" s="102" t="s">
        <v>220</v>
      </c>
    </row>
    <row r="89" spans="1:16" hidden="1">
      <c r="A89" s="102" t="s">
        <v>189</v>
      </c>
      <c r="B89" s="103" t="s">
        <v>89</v>
      </c>
      <c r="D89" s="103">
        <v>2023</v>
      </c>
      <c r="E89" s="103">
        <v>9</v>
      </c>
      <c r="F89" s="102" t="str">
        <f t="shared" si="16"/>
        <v>MESD20239</v>
      </c>
      <c r="H89" s="104">
        <f>HLOOKUP(B89,SVCI!$3:$4,2,FALSE)</f>
        <v>4</v>
      </c>
      <c r="I89" s="102" t="str">
        <f t="shared" si="17"/>
        <v>20239</v>
      </c>
      <c r="J89" s="107">
        <f>IF(M89=1,1,IFERROR(VLOOKUP(I89,SVCI!D:O,POC!H89,FALSE),0))</f>
        <v>7.6499999999999999E-2</v>
      </c>
      <c r="K89" s="102" t="str">
        <f>TEXT(VLOOKUP(B89,Summary!G:H,2,FALSE),"yyyym")</f>
        <v>20257</v>
      </c>
      <c r="L89" s="102">
        <f t="shared" si="18"/>
        <v>0</v>
      </c>
      <c r="M89" s="102">
        <f t="shared" si="19"/>
        <v>0</v>
      </c>
      <c r="N89" s="109">
        <f t="shared" si="14"/>
        <v>7.65</v>
      </c>
      <c r="P89" s="102" t="s">
        <v>220</v>
      </c>
    </row>
    <row r="90" spans="1:16" hidden="1">
      <c r="A90" s="102" t="s">
        <v>189</v>
      </c>
      <c r="B90" s="103" t="s">
        <v>89</v>
      </c>
      <c r="D90" s="103">
        <v>2023</v>
      </c>
      <c r="E90" s="103">
        <v>10</v>
      </c>
      <c r="F90" s="102" t="str">
        <f t="shared" si="16"/>
        <v>MESD202310</v>
      </c>
      <c r="H90" s="104">
        <f>HLOOKUP(B90,SVCI!$3:$4,2,FALSE)</f>
        <v>4</v>
      </c>
      <c r="I90" s="102" t="str">
        <f t="shared" si="17"/>
        <v>202310</v>
      </c>
      <c r="J90" s="107">
        <f>IF(M90=1,1,IFERROR(VLOOKUP(I90,SVCI!D:O,POC!H90,FALSE),0))</f>
        <v>8.5000000000000006E-2</v>
      </c>
      <c r="K90" s="102" t="str">
        <f>TEXT(VLOOKUP(B90,Summary!G:H,2,FALSE),"yyyym")</f>
        <v>20257</v>
      </c>
      <c r="L90" s="102">
        <f t="shared" si="18"/>
        <v>0</v>
      </c>
      <c r="M90" s="102">
        <f t="shared" si="19"/>
        <v>0</v>
      </c>
      <c r="N90" s="109">
        <f t="shared" si="14"/>
        <v>8.5</v>
      </c>
      <c r="P90" s="102" t="s">
        <v>220</v>
      </c>
    </row>
    <row r="91" spans="1:16" hidden="1">
      <c r="A91" s="102" t="s">
        <v>189</v>
      </c>
      <c r="B91" s="103" t="s">
        <v>89</v>
      </c>
      <c r="D91" s="103">
        <v>2023</v>
      </c>
      <c r="E91" s="103">
        <v>11</v>
      </c>
      <c r="F91" s="102" t="str">
        <f t="shared" si="16"/>
        <v>MESD202311</v>
      </c>
      <c r="H91" s="104">
        <f>HLOOKUP(B91,SVCI!$3:$4,2,FALSE)</f>
        <v>4</v>
      </c>
      <c r="I91" s="102" t="str">
        <f t="shared" si="17"/>
        <v>202311</v>
      </c>
      <c r="J91" s="107">
        <f>IF(M91=1,1,IFERROR(VLOOKUP(I91,SVCI!D:O,POC!H91,FALSE),0))</f>
        <v>9.35E-2</v>
      </c>
      <c r="K91" s="102" t="str">
        <f>TEXT(VLOOKUP(B91,Summary!G:H,2,FALSE),"yyyym")</f>
        <v>20257</v>
      </c>
      <c r="L91" s="102">
        <f t="shared" si="18"/>
        <v>0</v>
      </c>
      <c r="M91" s="102">
        <f t="shared" si="19"/>
        <v>0</v>
      </c>
      <c r="N91" s="109">
        <f t="shared" si="14"/>
        <v>9.35</v>
      </c>
      <c r="P91" s="102" t="s">
        <v>220</v>
      </c>
    </row>
    <row r="92" spans="1:16" hidden="1">
      <c r="A92" s="102" t="s">
        <v>189</v>
      </c>
      <c r="B92" s="103" t="s">
        <v>89</v>
      </c>
      <c r="D92" s="110">
        <v>2023</v>
      </c>
      <c r="E92" s="110">
        <v>12</v>
      </c>
      <c r="F92" s="102" t="str">
        <f t="shared" si="16"/>
        <v>MESD202312</v>
      </c>
      <c r="H92" s="104">
        <f>HLOOKUP(B92,SVCI!$3:$4,2,FALSE)</f>
        <v>4</v>
      </c>
      <c r="I92" s="102" t="str">
        <f t="shared" si="17"/>
        <v>202312</v>
      </c>
      <c r="J92" s="107">
        <f>IF(M92=1,1,IFERROR(VLOOKUP(I92,SVCI!D:O,POC!H92,FALSE),0))</f>
        <v>0.10199999999999999</v>
      </c>
      <c r="K92" s="102" t="str">
        <f>TEXT(VLOOKUP(B92,Summary!G:H,2,FALSE),"yyyym")</f>
        <v>20257</v>
      </c>
      <c r="L92" s="102">
        <f t="shared" si="18"/>
        <v>0</v>
      </c>
      <c r="M92" s="102">
        <f t="shared" si="19"/>
        <v>0</v>
      </c>
      <c r="N92" s="109">
        <f t="shared" si="14"/>
        <v>10.199999999999999</v>
      </c>
      <c r="P92" s="102" t="s">
        <v>220</v>
      </c>
    </row>
    <row r="93" spans="1:16" hidden="1">
      <c r="A93" s="102" t="s">
        <v>189</v>
      </c>
      <c r="B93" s="103" t="s">
        <v>89</v>
      </c>
      <c r="D93" s="103">
        <v>2024</v>
      </c>
      <c r="E93" s="103">
        <v>1</v>
      </c>
      <c r="F93" s="102" t="str">
        <f t="shared" si="16"/>
        <v>MESD20241</v>
      </c>
      <c r="H93" s="104">
        <f>HLOOKUP(B93,SVCI!$3:$4,2,FALSE)</f>
        <v>4</v>
      </c>
      <c r="I93" s="102" t="str">
        <f t="shared" si="17"/>
        <v>20241</v>
      </c>
      <c r="J93" s="107">
        <f>IF(M93=1,1,IFERROR(VLOOKUP(I93,SVCI!D:O,POC!H93,FALSE),0))</f>
        <v>0.151225</v>
      </c>
      <c r="K93" s="102" t="str">
        <f>TEXT(VLOOKUP(B93,Summary!G:H,2,FALSE),"yyyym")</f>
        <v>20257</v>
      </c>
      <c r="L93" s="102">
        <f t="shared" si="18"/>
        <v>0</v>
      </c>
      <c r="M93" s="102">
        <f t="shared" si="19"/>
        <v>0</v>
      </c>
      <c r="N93" s="109">
        <f t="shared" si="14"/>
        <v>15.12</v>
      </c>
      <c r="P93" s="102" t="s">
        <v>220</v>
      </c>
    </row>
    <row r="94" spans="1:16" hidden="1">
      <c r="A94" s="102" t="s">
        <v>189</v>
      </c>
      <c r="B94" s="103" t="s">
        <v>89</v>
      </c>
      <c r="D94" s="103">
        <v>2024</v>
      </c>
      <c r="E94" s="103">
        <v>2</v>
      </c>
      <c r="F94" s="102" t="str">
        <f t="shared" si="16"/>
        <v>MESD20242</v>
      </c>
      <c r="H94" s="104">
        <f>HLOOKUP(B94,SVCI!$3:$4,2,FALSE)</f>
        <v>4</v>
      </c>
      <c r="I94" s="102" t="str">
        <f t="shared" si="17"/>
        <v>20242</v>
      </c>
      <c r="J94" s="107">
        <f>IF(M94=1,1,IFERROR(VLOOKUP(I94,SVCI!D:O,POC!H94,FALSE),0))</f>
        <v>0.20044999999999999</v>
      </c>
      <c r="K94" s="102" t="str">
        <f>TEXT(VLOOKUP(B94,Summary!G:H,2,FALSE),"yyyym")</f>
        <v>20257</v>
      </c>
      <c r="L94" s="102">
        <f t="shared" si="18"/>
        <v>0</v>
      </c>
      <c r="M94" s="102">
        <f t="shared" si="19"/>
        <v>0</v>
      </c>
      <c r="N94" s="109">
        <f t="shared" si="14"/>
        <v>20.04</v>
      </c>
      <c r="P94" s="102" t="s">
        <v>220</v>
      </c>
    </row>
    <row r="95" spans="1:16" hidden="1">
      <c r="A95" s="102" t="s">
        <v>189</v>
      </c>
      <c r="B95" s="103" t="s">
        <v>89</v>
      </c>
      <c r="D95" s="103">
        <v>2024</v>
      </c>
      <c r="E95" s="103">
        <v>3</v>
      </c>
      <c r="F95" s="102" t="str">
        <f t="shared" si="16"/>
        <v>MESD20243</v>
      </c>
      <c r="H95" s="104">
        <f>HLOOKUP(B95,SVCI!$3:$4,2,FALSE)</f>
        <v>4</v>
      </c>
      <c r="I95" s="102" t="str">
        <f t="shared" si="17"/>
        <v>20243</v>
      </c>
      <c r="J95" s="107">
        <f>IF(M95=1,1,IFERROR(VLOOKUP(I95,SVCI!D:O,POC!H95,FALSE),0))</f>
        <v>0.24967499999999998</v>
      </c>
      <c r="K95" s="102" t="str">
        <f>TEXT(VLOOKUP(B95,Summary!G:H,2,FALSE),"yyyym")</f>
        <v>20257</v>
      </c>
      <c r="L95" s="102">
        <f t="shared" si="18"/>
        <v>0</v>
      </c>
      <c r="M95" s="102">
        <f t="shared" si="19"/>
        <v>0</v>
      </c>
      <c r="N95" s="109">
        <f t="shared" si="14"/>
        <v>24.96</v>
      </c>
      <c r="P95" s="102" t="s">
        <v>220</v>
      </c>
    </row>
    <row r="96" spans="1:16" hidden="1">
      <c r="A96" s="102" t="s">
        <v>189</v>
      </c>
      <c r="B96" s="103" t="s">
        <v>89</v>
      </c>
      <c r="D96" s="103">
        <v>2024</v>
      </c>
      <c r="E96" s="103">
        <v>4</v>
      </c>
      <c r="F96" s="102" t="str">
        <f t="shared" si="16"/>
        <v>MESD20244</v>
      </c>
      <c r="H96" s="104">
        <f>HLOOKUP(B96,SVCI!$3:$4,2,FALSE)</f>
        <v>4</v>
      </c>
      <c r="I96" s="102" t="str">
        <f t="shared" si="17"/>
        <v>20244</v>
      </c>
      <c r="J96" s="107">
        <f>IF(M96=1,1,IFERROR(VLOOKUP(I96,SVCI!D:O,POC!H96,FALSE),0))</f>
        <v>0.2989</v>
      </c>
      <c r="K96" s="102" t="str">
        <f>TEXT(VLOOKUP(B96,Summary!G:H,2,FALSE),"yyyym")</f>
        <v>20257</v>
      </c>
      <c r="L96" s="102">
        <f t="shared" si="18"/>
        <v>0</v>
      </c>
      <c r="M96" s="102">
        <f t="shared" si="19"/>
        <v>0</v>
      </c>
      <c r="N96" s="109">
        <f t="shared" si="14"/>
        <v>29.89</v>
      </c>
      <c r="P96" s="102" t="s">
        <v>220</v>
      </c>
    </row>
    <row r="97" spans="1:16" hidden="1">
      <c r="A97" s="102" t="s">
        <v>189</v>
      </c>
      <c r="B97" s="103" t="s">
        <v>89</v>
      </c>
      <c r="D97" s="103">
        <v>2024</v>
      </c>
      <c r="E97" s="103">
        <v>5</v>
      </c>
      <c r="F97" s="102" t="str">
        <f t="shared" si="16"/>
        <v>MESD20245</v>
      </c>
      <c r="H97" s="104">
        <f>HLOOKUP(B97,SVCI!$3:$4,2,FALSE)</f>
        <v>4</v>
      </c>
      <c r="I97" s="102" t="str">
        <f t="shared" si="17"/>
        <v>20245</v>
      </c>
      <c r="J97" s="107">
        <f>IF(M97=1,1,IFERROR(VLOOKUP(I97,SVCI!D:O,POC!H97,FALSE),0))</f>
        <v>0.34812500000000002</v>
      </c>
      <c r="K97" s="102" t="str">
        <f>TEXT(VLOOKUP(B97,Summary!G:H,2,FALSE),"yyyym")</f>
        <v>20257</v>
      </c>
      <c r="L97" s="102">
        <f t="shared" si="18"/>
        <v>0</v>
      </c>
      <c r="M97" s="102">
        <f t="shared" si="19"/>
        <v>0</v>
      </c>
      <c r="N97" s="109">
        <f t="shared" si="14"/>
        <v>34.81</v>
      </c>
      <c r="P97" s="102" t="s">
        <v>220</v>
      </c>
    </row>
    <row r="98" spans="1:16" hidden="1">
      <c r="A98" s="102" t="s">
        <v>189</v>
      </c>
      <c r="B98" s="103" t="s">
        <v>89</v>
      </c>
      <c r="D98" s="103">
        <v>2024</v>
      </c>
      <c r="E98" s="103">
        <v>6</v>
      </c>
      <c r="F98" s="102" t="str">
        <f t="shared" si="16"/>
        <v>MESD20246</v>
      </c>
      <c r="H98" s="104">
        <f>HLOOKUP(B98,SVCI!$3:$4,2,FALSE)</f>
        <v>4</v>
      </c>
      <c r="I98" s="102" t="str">
        <f t="shared" si="17"/>
        <v>20246</v>
      </c>
      <c r="J98" s="107">
        <f>IF(M98=1,1,IFERROR(VLOOKUP(I98,SVCI!D:O,POC!H98,FALSE),0))</f>
        <v>0.39735000000000004</v>
      </c>
      <c r="K98" s="102" t="str">
        <f>TEXT(VLOOKUP(B98,Summary!G:H,2,FALSE),"yyyym")</f>
        <v>20257</v>
      </c>
      <c r="L98" s="102">
        <f t="shared" si="18"/>
        <v>0</v>
      </c>
      <c r="M98" s="102">
        <f t="shared" si="19"/>
        <v>0</v>
      </c>
      <c r="N98" s="109">
        <f t="shared" si="14"/>
        <v>39.729999999999997</v>
      </c>
      <c r="P98" s="102" t="s">
        <v>220</v>
      </c>
    </row>
    <row r="99" spans="1:16" hidden="1">
      <c r="A99" s="102" t="s">
        <v>189</v>
      </c>
      <c r="B99" s="103" t="s">
        <v>89</v>
      </c>
      <c r="D99" s="103">
        <v>2024</v>
      </c>
      <c r="E99" s="103">
        <v>7</v>
      </c>
      <c r="F99" s="102" t="str">
        <f t="shared" si="16"/>
        <v>MESD20247</v>
      </c>
      <c r="H99" s="104">
        <f>HLOOKUP(B99,SVCI!$3:$4,2,FALSE)</f>
        <v>4</v>
      </c>
      <c r="I99" s="102" t="str">
        <f t="shared" si="17"/>
        <v>20247</v>
      </c>
      <c r="J99" s="107">
        <f>IF(M99=1,1,IFERROR(VLOOKUP(I99,SVCI!D:O,POC!H99,FALSE),0))</f>
        <v>0.44657500000000006</v>
      </c>
      <c r="K99" s="102" t="str">
        <f>TEXT(VLOOKUP(B99,Summary!G:H,2,FALSE),"yyyym")</f>
        <v>20257</v>
      </c>
      <c r="L99" s="102">
        <f t="shared" si="18"/>
        <v>0</v>
      </c>
      <c r="M99" s="102">
        <f t="shared" si="19"/>
        <v>0</v>
      </c>
      <c r="N99" s="109">
        <f t="shared" si="14"/>
        <v>44.65</v>
      </c>
      <c r="P99" s="102" t="s">
        <v>220</v>
      </c>
    </row>
    <row r="100" spans="1:16" hidden="1">
      <c r="A100" s="102" t="s">
        <v>189</v>
      </c>
      <c r="B100" s="103" t="s">
        <v>89</v>
      </c>
      <c r="D100" s="103">
        <v>2024</v>
      </c>
      <c r="E100" s="103">
        <v>8</v>
      </c>
      <c r="F100" s="102" t="str">
        <f t="shared" si="16"/>
        <v>MESD20248</v>
      </c>
      <c r="H100" s="104">
        <f>HLOOKUP(B100,SVCI!$3:$4,2,FALSE)</f>
        <v>4</v>
      </c>
      <c r="I100" s="102" t="str">
        <f t="shared" si="17"/>
        <v>20248</v>
      </c>
      <c r="J100" s="107">
        <f>IF(M100=1,1,IFERROR(VLOOKUP(I100,SVCI!D:O,POC!H100,FALSE),0))</f>
        <v>0.49580000000000007</v>
      </c>
      <c r="K100" s="102" t="str">
        <f>TEXT(VLOOKUP(B100,Summary!G:H,2,FALSE),"yyyym")</f>
        <v>20257</v>
      </c>
      <c r="L100" s="102">
        <f t="shared" si="18"/>
        <v>0</v>
      </c>
      <c r="M100" s="102">
        <f t="shared" si="19"/>
        <v>0</v>
      </c>
      <c r="N100" s="109">
        <f t="shared" si="14"/>
        <v>49.58</v>
      </c>
      <c r="P100" s="102" t="s">
        <v>220</v>
      </c>
    </row>
    <row r="101" spans="1:16" hidden="1">
      <c r="A101" s="102" t="s">
        <v>189</v>
      </c>
      <c r="B101" s="103" t="s">
        <v>89</v>
      </c>
      <c r="D101" s="103">
        <v>2024</v>
      </c>
      <c r="E101" s="103">
        <v>9</v>
      </c>
      <c r="F101" s="102" t="str">
        <f t="shared" si="16"/>
        <v>MESD20249</v>
      </c>
      <c r="H101" s="104">
        <f>HLOOKUP(B101,SVCI!$3:$4,2,FALSE)</f>
        <v>4</v>
      </c>
      <c r="I101" s="102" t="str">
        <f t="shared" si="17"/>
        <v>20249</v>
      </c>
      <c r="J101" s="107">
        <f>IF(M101=1,1,IFERROR(VLOOKUP(I101,SVCI!D:O,POC!H101,FALSE),0))</f>
        <v>0.54502500000000009</v>
      </c>
      <c r="K101" s="102" t="str">
        <f>TEXT(VLOOKUP(B101,Summary!G:H,2,FALSE),"yyyym")</f>
        <v>20257</v>
      </c>
      <c r="L101" s="102">
        <f t="shared" si="18"/>
        <v>0</v>
      </c>
      <c r="M101" s="102">
        <f t="shared" si="19"/>
        <v>0</v>
      </c>
      <c r="N101" s="109">
        <f t="shared" si="14"/>
        <v>54.5</v>
      </c>
      <c r="P101" s="102" t="s">
        <v>220</v>
      </c>
    </row>
    <row r="102" spans="1:16" hidden="1">
      <c r="A102" s="102" t="s">
        <v>189</v>
      </c>
      <c r="B102" s="103" t="s">
        <v>89</v>
      </c>
      <c r="D102" s="103">
        <v>2024</v>
      </c>
      <c r="E102" s="103">
        <v>10</v>
      </c>
      <c r="F102" s="102" t="str">
        <f t="shared" si="16"/>
        <v>MESD202410</v>
      </c>
      <c r="H102" s="104">
        <f>HLOOKUP(B102,SVCI!$3:$4,2,FALSE)</f>
        <v>4</v>
      </c>
      <c r="I102" s="102" t="str">
        <f t="shared" si="17"/>
        <v>202410</v>
      </c>
      <c r="J102" s="107">
        <f>IF(M102=1,1,IFERROR(VLOOKUP(I102,SVCI!D:O,POC!H102,FALSE),0))</f>
        <v>0.59425000000000006</v>
      </c>
      <c r="K102" s="102" t="str">
        <f>TEXT(VLOOKUP(B102,Summary!G:H,2,FALSE),"yyyym")</f>
        <v>20257</v>
      </c>
      <c r="L102" s="102">
        <f t="shared" si="18"/>
        <v>0</v>
      </c>
      <c r="M102" s="102">
        <f t="shared" si="19"/>
        <v>0</v>
      </c>
      <c r="N102" s="109">
        <f t="shared" si="14"/>
        <v>59.42</v>
      </c>
      <c r="P102" s="102" t="s">
        <v>220</v>
      </c>
    </row>
    <row r="103" spans="1:16" hidden="1">
      <c r="A103" s="102" t="s">
        <v>189</v>
      </c>
      <c r="B103" s="103" t="s">
        <v>89</v>
      </c>
      <c r="D103" s="103">
        <v>2024</v>
      </c>
      <c r="E103" s="103">
        <v>11</v>
      </c>
      <c r="F103" s="102" t="str">
        <f t="shared" si="16"/>
        <v>MESD202411</v>
      </c>
      <c r="H103" s="104">
        <f>HLOOKUP(B103,SVCI!$3:$4,2,FALSE)</f>
        <v>4</v>
      </c>
      <c r="I103" s="102" t="str">
        <f t="shared" si="17"/>
        <v>202411</v>
      </c>
      <c r="J103" s="107">
        <f>IF(M103=1,1,IFERROR(VLOOKUP(I103,SVCI!D:O,POC!H103,FALSE),0))</f>
        <v>0.64347500000000002</v>
      </c>
      <c r="K103" s="102" t="str">
        <f>TEXT(VLOOKUP(B103,Summary!G:H,2,FALSE),"yyyym")</f>
        <v>20257</v>
      </c>
      <c r="L103" s="102">
        <f t="shared" si="18"/>
        <v>0</v>
      </c>
      <c r="M103" s="102">
        <f t="shared" si="19"/>
        <v>0</v>
      </c>
      <c r="N103" s="109">
        <f t="shared" si="14"/>
        <v>64.34</v>
      </c>
      <c r="P103" s="102" t="s">
        <v>220</v>
      </c>
    </row>
    <row r="104" spans="1:16" hidden="1">
      <c r="A104" s="102" t="s">
        <v>189</v>
      </c>
      <c r="B104" s="103" t="s">
        <v>89</v>
      </c>
      <c r="D104" s="110">
        <v>2024</v>
      </c>
      <c r="E104" s="110">
        <v>12</v>
      </c>
      <c r="F104" s="102" t="str">
        <f t="shared" si="16"/>
        <v>MESD202412</v>
      </c>
      <c r="H104" s="104">
        <f>HLOOKUP(B104,SVCI!$3:$4,2,FALSE)</f>
        <v>4</v>
      </c>
      <c r="I104" s="102" t="str">
        <f t="shared" si="17"/>
        <v>202412</v>
      </c>
      <c r="J104" s="107">
        <f>IF(M104=1,1,IFERROR(VLOOKUP(I104,SVCI!D:O,POC!H104,FALSE),0))</f>
        <v>0.69269999999999998</v>
      </c>
      <c r="K104" s="102" t="str">
        <f>TEXT(VLOOKUP(B104,Summary!G:H,2,FALSE),"yyyym")</f>
        <v>20257</v>
      </c>
      <c r="L104" s="102">
        <f t="shared" si="18"/>
        <v>0</v>
      </c>
      <c r="M104" s="102">
        <f t="shared" si="19"/>
        <v>0</v>
      </c>
      <c r="N104" s="109">
        <f t="shared" si="14"/>
        <v>69.27</v>
      </c>
      <c r="O104" s="102" t="str">
        <f>PROPER(VLOOKUP(B104,'[1]TO year'!C:D,2,FALSE))</f>
        <v>Mercato Shophouse</v>
      </c>
      <c r="P104" s="102" t="s">
        <v>220</v>
      </c>
    </row>
    <row r="105" spans="1:16" hidden="1">
      <c r="A105" s="102" t="s">
        <v>189</v>
      </c>
      <c r="B105" s="103" t="s">
        <v>89</v>
      </c>
      <c r="D105" s="103">
        <v>2025</v>
      </c>
      <c r="E105" s="103">
        <v>1</v>
      </c>
      <c r="F105" s="102" t="str">
        <f t="shared" si="16"/>
        <v>MESD20251</v>
      </c>
      <c r="H105" s="104">
        <f>HLOOKUP(B105,SVCI!$3:$4,2,FALSE)</f>
        <v>4</v>
      </c>
      <c r="I105" s="102" t="str">
        <f t="shared" si="17"/>
        <v>20251</v>
      </c>
      <c r="J105" s="107">
        <f>IF(M105=1,1,IFERROR(VLOOKUP(I105,SVCI!D:O,POC!H105,FALSE),0))</f>
        <v>0.71179999999999999</v>
      </c>
      <c r="K105" s="102" t="str">
        <f>TEXT(VLOOKUP(B105,Summary!G:H,2,FALSE),"yyyym")</f>
        <v>20257</v>
      </c>
      <c r="L105" s="102">
        <f t="shared" si="18"/>
        <v>0</v>
      </c>
      <c r="M105" s="102">
        <f t="shared" si="19"/>
        <v>0</v>
      </c>
      <c r="N105" s="109">
        <f t="shared" si="14"/>
        <v>71.180000000000007</v>
      </c>
      <c r="P105" s="102" t="s">
        <v>220</v>
      </c>
    </row>
    <row r="106" spans="1:16" hidden="1">
      <c r="A106" s="102" t="s">
        <v>189</v>
      </c>
      <c r="B106" s="103" t="s">
        <v>89</v>
      </c>
      <c r="D106" s="103">
        <v>2025</v>
      </c>
      <c r="E106" s="103">
        <v>2</v>
      </c>
      <c r="F106" s="102" t="str">
        <f t="shared" si="16"/>
        <v>MESD20252</v>
      </c>
      <c r="H106" s="104">
        <f>HLOOKUP(B106,SVCI!$3:$4,2,FALSE)</f>
        <v>4</v>
      </c>
      <c r="I106" s="102" t="str">
        <f t="shared" si="17"/>
        <v>20252</v>
      </c>
      <c r="J106" s="107">
        <f>IF(M106=1,1,IFERROR(VLOOKUP(I106,SVCI!D:O,POC!H106,FALSE),0))</f>
        <v>0.72589999999999999</v>
      </c>
      <c r="K106" s="102" t="str">
        <f>TEXT(VLOOKUP(B106,Summary!G:H,2,FALSE),"yyyym")</f>
        <v>20257</v>
      </c>
      <c r="L106" s="102">
        <f t="shared" si="18"/>
        <v>0</v>
      </c>
      <c r="M106" s="102">
        <f t="shared" si="19"/>
        <v>0</v>
      </c>
      <c r="N106" s="109">
        <f t="shared" si="14"/>
        <v>72.59</v>
      </c>
      <c r="P106" s="102" t="s">
        <v>220</v>
      </c>
    </row>
    <row r="107" spans="1:16" hidden="1">
      <c r="A107" s="102" t="s">
        <v>189</v>
      </c>
      <c r="B107" s="103" t="s">
        <v>89</v>
      </c>
      <c r="D107" s="103">
        <v>2025</v>
      </c>
      <c r="E107" s="103">
        <v>3</v>
      </c>
      <c r="F107" s="102" t="str">
        <f t="shared" si="16"/>
        <v>MESD20253</v>
      </c>
      <c r="H107" s="104">
        <f>HLOOKUP(B107,SVCI!$3:$4,2,FALSE)</f>
        <v>4</v>
      </c>
      <c r="I107" s="102" t="str">
        <f t="shared" si="17"/>
        <v>20253</v>
      </c>
      <c r="J107" s="107">
        <f>IF(M107=1,1,IFERROR(VLOOKUP(I107,SVCI!D:O,POC!H107,FALSE),0))</f>
        <v>0.74109999999999998</v>
      </c>
      <c r="K107" s="102" t="str">
        <f>TEXT(VLOOKUP(B107,Summary!G:H,2,FALSE),"yyyym")</f>
        <v>20257</v>
      </c>
      <c r="L107" s="102">
        <f t="shared" si="18"/>
        <v>0</v>
      </c>
      <c r="M107" s="102">
        <f t="shared" si="19"/>
        <v>0</v>
      </c>
      <c r="N107" s="109">
        <f t="shared" si="14"/>
        <v>74.11</v>
      </c>
      <c r="O107" s="102" t="str">
        <f>PROPER(VLOOKUP(B107,'[1]TO year'!C:D,2,FALSE))</f>
        <v>Mercato Shophouse</v>
      </c>
      <c r="P107" s="102" t="s">
        <v>220</v>
      </c>
    </row>
    <row r="108" spans="1:16" hidden="1">
      <c r="A108" s="102" t="s">
        <v>189</v>
      </c>
      <c r="B108" s="103" t="s">
        <v>89</v>
      </c>
      <c r="D108" s="103">
        <v>2025</v>
      </c>
      <c r="E108" s="103">
        <v>4</v>
      </c>
      <c r="F108" s="102" t="str">
        <f t="shared" si="16"/>
        <v>MESD20254</v>
      </c>
      <c r="H108" s="104">
        <f>HLOOKUP(B108,SVCI!$3:$4,2,FALSE)</f>
        <v>4</v>
      </c>
      <c r="I108" s="102" t="str">
        <f t="shared" si="17"/>
        <v>20254</v>
      </c>
      <c r="J108" s="107">
        <f>IF(M108=1,1,IFERROR(VLOOKUP(I108,SVCI!D:O,POC!H108,FALSE),0))</f>
        <v>0.80582500000000001</v>
      </c>
      <c r="K108" s="102" t="str">
        <f>TEXT(VLOOKUP(B108,Summary!G:H,2,FALSE),"yyyym")</f>
        <v>20257</v>
      </c>
      <c r="L108" s="102">
        <f t="shared" si="18"/>
        <v>0</v>
      </c>
      <c r="M108" s="102">
        <f t="shared" si="19"/>
        <v>0</v>
      </c>
      <c r="N108" s="109">
        <f t="shared" si="14"/>
        <v>80.58</v>
      </c>
      <c r="P108" s="102" t="s">
        <v>220</v>
      </c>
    </row>
    <row r="109" spans="1:16" hidden="1">
      <c r="A109" s="102" t="s">
        <v>189</v>
      </c>
      <c r="B109" s="103" t="s">
        <v>89</v>
      </c>
      <c r="D109" s="103">
        <v>2025</v>
      </c>
      <c r="E109" s="103">
        <v>5</v>
      </c>
      <c r="F109" s="102" t="str">
        <f t="shared" si="16"/>
        <v>MESD20255</v>
      </c>
      <c r="H109" s="104">
        <f>HLOOKUP(B109,SVCI!$3:$4,2,FALSE)</f>
        <v>4</v>
      </c>
      <c r="I109" s="102" t="str">
        <f t="shared" si="17"/>
        <v>20255</v>
      </c>
      <c r="J109" s="107">
        <f>IF(M109=1,1,IFERROR(VLOOKUP(I109,SVCI!D:O,POC!H109,FALSE),0))</f>
        <v>0.87055000000000005</v>
      </c>
      <c r="K109" s="102" t="str">
        <f>TEXT(VLOOKUP(B109,Summary!G:H,2,FALSE),"yyyym")</f>
        <v>20257</v>
      </c>
      <c r="L109" s="102">
        <f t="shared" si="18"/>
        <v>0</v>
      </c>
      <c r="M109" s="102">
        <f t="shared" si="19"/>
        <v>0</v>
      </c>
      <c r="N109" s="109">
        <f t="shared" si="14"/>
        <v>87.05</v>
      </c>
      <c r="P109" s="102" t="s">
        <v>220</v>
      </c>
    </row>
    <row r="110" spans="1:16" hidden="1">
      <c r="A110" s="102" t="s">
        <v>189</v>
      </c>
      <c r="B110" s="103" t="s">
        <v>89</v>
      </c>
      <c r="D110" s="103">
        <v>2025</v>
      </c>
      <c r="E110" s="103">
        <v>6</v>
      </c>
      <c r="F110" s="102" t="str">
        <f t="shared" si="16"/>
        <v>MESD20256</v>
      </c>
      <c r="H110" s="104">
        <f>HLOOKUP(B110,SVCI!$3:$4,2,FALSE)</f>
        <v>4</v>
      </c>
      <c r="I110" s="102" t="str">
        <f t="shared" si="17"/>
        <v>20256</v>
      </c>
      <c r="J110" s="107">
        <f>IF(M110=1,1,IFERROR(VLOOKUP(I110,SVCI!D:O,POC!H110,FALSE),0))</f>
        <v>0.93527500000000008</v>
      </c>
      <c r="K110" s="102" t="str">
        <f>TEXT(VLOOKUP(B110,Summary!G:H,2,FALSE),"yyyym")</f>
        <v>20257</v>
      </c>
      <c r="L110" s="102">
        <f t="shared" si="18"/>
        <v>0</v>
      </c>
      <c r="M110" s="102">
        <f t="shared" si="19"/>
        <v>0</v>
      </c>
      <c r="N110" s="109">
        <f t="shared" si="14"/>
        <v>93.52</v>
      </c>
      <c r="P110" s="102" t="s">
        <v>220</v>
      </c>
    </row>
    <row r="111" spans="1:16" hidden="1">
      <c r="A111" s="102" t="s">
        <v>189</v>
      </c>
      <c r="B111" s="103" t="s">
        <v>89</v>
      </c>
      <c r="D111" s="103">
        <v>2025</v>
      </c>
      <c r="E111" s="103">
        <v>7</v>
      </c>
      <c r="F111" s="102" t="str">
        <f t="shared" si="16"/>
        <v>MESD20257</v>
      </c>
      <c r="H111" s="104">
        <f>HLOOKUP(B111,SVCI!$3:$4,2,FALSE)</f>
        <v>4</v>
      </c>
      <c r="I111" s="102" t="str">
        <f t="shared" ref="I111:I142" si="21">CONCATENATE(D111,E111)</f>
        <v>20257</v>
      </c>
      <c r="J111" s="107">
        <f>IF(M111=1,1,IFERROR(VLOOKUP(I111,SVCI!D:O,POC!H111,FALSE),0))</f>
        <v>1</v>
      </c>
      <c r="K111" s="102" t="str">
        <f>TEXT(VLOOKUP(B111,Summary!G:H,2,FALSE),"yyyym")</f>
        <v>20257</v>
      </c>
      <c r="L111" s="102">
        <f t="shared" ref="L111:L142" si="22">IF((LEFT(K111,4)-D111)&lt;&gt;0,0,IF((I111-K111)=0,1,0))</f>
        <v>1</v>
      </c>
      <c r="M111" s="102">
        <f t="shared" ref="M111:M142" si="23">IF(B111="",0,IF(AND(B110=B111,M110=1),1,IF(L111=1,1,0)))</f>
        <v>1</v>
      </c>
      <c r="N111" s="109">
        <f t="shared" si="14"/>
        <v>100</v>
      </c>
      <c r="P111" s="102" t="s">
        <v>220</v>
      </c>
    </row>
    <row r="112" spans="1:16" hidden="1">
      <c r="A112" s="102" t="s">
        <v>189</v>
      </c>
      <c r="B112" s="103" t="s">
        <v>89</v>
      </c>
      <c r="D112" s="103">
        <v>2025</v>
      </c>
      <c r="E112" s="103">
        <v>8</v>
      </c>
      <c r="F112" s="102" t="str">
        <f t="shared" si="16"/>
        <v>MESD20258</v>
      </c>
      <c r="H112" s="104">
        <f>HLOOKUP(B112,SVCI!$3:$4,2,FALSE)</f>
        <v>4</v>
      </c>
      <c r="I112" s="102" t="str">
        <f t="shared" si="21"/>
        <v>20258</v>
      </c>
      <c r="J112" s="107">
        <f>IF(M112=1,1,IFERROR(VLOOKUP(I112,SVCI!D:O,POC!H112,FALSE),0))</f>
        <v>1</v>
      </c>
      <c r="K112" s="102" t="str">
        <f>TEXT(VLOOKUP(B112,Summary!G:H,2,FALSE),"yyyym")</f>
        <v>20257</v>
      </c>
      <c r="L112" s="102">
        <f t="shared" si="22"/>
        <v>0</v>
      </c>
      <c r="M112" s="102">
        <f t="shared" si="23"/>
        <v>1</v>
      </c>
      <c r="N112" s="109">
        <f t="shared" si="14"/>
        <v>100</v>
      </c>
      <c r="P112" s="102" t="str">
        <f t="shared" ref="P81:P144" si="24">IF(AND(M112=1,L112&lt;&gt;1),"X","")</f>
        <v>X</v>
      </c>
    </row>
    <row r="113" spans="1:16" hidden="1">
      <c r="A113" s="102" t="s">
        <v>189</v>
      </c>
      <c r="B113" s="103" t="s">
        <v>89</v>
      </c>
      <c r="D113" s="103">
        <v>2025</v>
      </c>
      <c r="E113" s="103">
        <v>9</v>
      </c>
      <c r="F113" s="102" t="str">
        <f t="shared" si="16"/>
        <v>MESD20259</v>
      </c>
      <c r="H113" s="104">
        <f>HLOOKUP(B113,SVCI!$3:$4,2,FALSE)</f>
        <v>4</v>
      </c>
      <c r="I113" s="102" t="str">
        <f t="shared" si="21"/>
        <v>20259</v>
      </c>
      <c r="J113" s="107">
        <f>IF(M113=1,1,IFERROR(VLOOKUP(I113,SVCI!D:O,POC!H113,FALSE),0))</f>
        <v>1</v>
      </c>
      <c r="K113" s="102" t="str">
        <f>TEXT(VLOOKUP(B113,Summary!G:H,2,FALSE),"yyyym")</f>
        <v>20257</v>
      </c>
      <c r="L113" s="102">
        <f t="shared" si="22"/>
        <v>0</v>
      </c>
      <c r="M113" s="102">
        <f t="shared" si="23"/>
        <v>1</v>
      </c>
      <c r="N113" s="109">
        <f t="shared" si="14"/>
        <v>100</v>
      </c>
      <c r="P113" s="102" t="str">
        <f t="shared" si="24"/>
        <v>X</v>
      </c>
    </row>
    <row r="114" spans="1:16" hidden="1">
      <c r="A114" s="102" t="s">
        <v>189</v>
      </c>
      <c r="B114" s="103" t="s">
        <v>89</v>
      </c>
      <c r="D114" s="103">
        <v>2025</v>
      </c>
      <c r="E114" s="103">
        <v>10</v>
      </c>
      <c r="F114" s="102" t="str">
        <f t="shared" si="16"/>
        <v>MESD202510</v>
      </c>
      <c r="H114" s="104">
        <f>HLOOKUP(B114,SVCI!$3:$4,2,FALSE)</f>
        <v>4</v>
      </c>
      <c r="I114" s="102" t="str">
        <f t="shared" si="21"/>
        <v>202510</v>
      </c>
      <c r="J114" s="107">
        <f>IF(M114=1,1,IFERROR(VLOOKUP(I114,SVCI!D:O,POC!H114,FALSE),0))</f>
        <v>1</v>
      </c>
      <c r="K114" s="102" t="str">
        <f>TEXT(VLOOKUP(B114,Summary!G:H,2,FALSE),"yyyym")</f>
        <v>20257</v>
      </c>
      <c r="L114" s="102">
        <f t="shared" si="22"/>
        <v>0</v>
      </c>
      <c r="M114" s="102">
        <f t="shared" si="23"/>
        <v>1</v>
      </c>
      <c r="N114" s="109">
        <f t="shared" si="14"/>
        <v>100</v>
      </c>
      <c r="P114" s="102" t="str">
        <f t="shared" si="24"/>
        <v>X</v>
      </c>
    </row>
    <row r="115" spans="1:16" hidden="1">
      <c r="A115" s="102" t="s">
        <v>189</v>
      </c>
      <c r="B115" s="103" t="s">
        <v>89</v>
      </c>
      <c r="D115" s="103">
        <v>2025</v>
      </c>
      <c r="E115" s="103">
        <v>11</v>
      </c>
      <c r="F115" s="102" t="str">
        <f t="shared" si="16"/>
        <v>MESD202511</v>
      </c>
      <c r="H115" s="104">
        <f>HLOOKUP(B115,SVCI!$3:$4,2,FALSE)</f>
        <v>4</v>
      </c>
      <c r="I115" s="102" t="str">
        <f t="shared" si="21"/>
        <v>202511</v>
      </c>
      <c r="J115" s="107">
        <f>IF(M115=1,1,IFERROR(VLOOKUP(I115,SVCI!D:O,POC!H115,FALSE),0))</f>
        <v>1</v>
      </c>
      <c r="K115" s="102" t="str">
        <f>TEXT(VLOOKUP(B115,Summary!G:H,2,FALSE),"yyyym")</f>
        <v>20257</v>
      </c>
      <c r="L115" s="102">
        <f t="shared" si="22"/>
        <v>0</v>
      </c>
      <c r="M115" s="102">
        <f t="shared" si="23"/>
        <v>1</v>
      </c>
      <c r="N115" s="109">
        <f t="shared" si="14"/>
        <v>100</v>
      </c>
      <c r="P115" s="102" t="str">
        <f t="shared" si="24"/>
        <v>X</v>
      </c>
    </row>
    <row r="116" spans="1:16" hidden="1">
      <c r="A116" s="102" t="s">
        <v>189</v>
      </c>
      <c r="B116" s="103" t="s">
        <v>89</v>
      </c>
      <c r="D116" s="103">
        <v>2025</v>
      </c>
      <c r="E116" s="103">
        <v>12</v>
      </c>
      <c r="F116" s="102" t="str">
        <f t="shared" si="16"/>
        <v>MESD202512</v>
      </c>
      <c r="H116" s="104">
        <f>HLOOKUP(B116,SVCI!$3:$4,2,FALSE)</f>
        <v>4</v>
      </c>
      <c r="I116" s="102" t="str">
        <f t="shared" si="21"/>
        <v>202512</v>
      </c>
      <c r="J116" s="107">
        <f>IF(M116=1,1,IFERROR(VLOOKUP(I116,SVCI!D:O,POC!H116,FALSE),0))</f>
        <v>1</v>
      </c>
      <c r="K116" s="102" t="str">
        <f>TEXT(VLOOKUP(B116,Summary!G:H,2,FALSE),"yyyym")</f>
        <v>20257</v>
      </c>
      <c r="L116" s="102">
        <f t="shared" si="22"/>
        <v>0</v>
      </c>
      <c r="M116" s="102">
        <f t="shared" si="23"/>
        <v>1</v>
      </c>
      <c r="N116" s="109">
        <f t="shared" si="14"/>
        <v>100</v>
      </c>
      <c r="P116" s="102" t="str">
        <f t="shared" si="24"/>
        <v>X</v>
      </c>
    </row>
    <row r="117" spans="1:16" hidden="1">
      <c r="A117" s="102" t="s">
        <v>189</v>
      </c>
      <c r="B117" s="103" t="s">
        <v>89</v>
      </c>
      <c r="D117" s="103">
        <v>2026</v>
      </c>
      <c r="E117" s="103">
        <v>1</v>
      </c>
      <c r="F117" s="102" t="str">
        <f t="shared" si="16"/>
        <v>MESD20261</v>
      </c>
      <c r="H117" s="104">
        <f>HLOOKUP(B117,SVCI!$3:$4,2,FALSE)</f>
        <v>4</v>
      </c>
      <c r="I117" s="102" t="str">
        <f t="shared" si="21"/>
        <v>20261</v>
      </c>
      <c r="J117" s="107">
        <f>IF(M117=1,1,IFERROR(VLOOKUP(I117,SVCI!D:O,POC!H117,FALSE),0))</f>
        <v>1</v>
      </c>
      <c r="K117" s="102" t="str">
        <f>TEXT(VLOOKUP(B117,Summary!G:H,2,FALSE),"yyyym")</f>
        <v>20257</v>
      </c>
      <c r="L117" s="102">
        <f t="shared" si="22"/>
        <v>0</v>
      </c>
      <c r="M117" s="102">
        <f t="shared" si="23"/>
        <v>1</v>
      </c>
      <c r="N117" s="109">
        <f t="shared" si="14"/>
        <v>100</v>
      </c>
      <c r="P117" s="102" t="str">
        <f t="shared" si="24"/>
        <v>X</v>
      </c>
    </row>
    <row r="118" spans="1:16" hidden="1">
      <c r="A118" s="102" t="s">
        <v>189</v>
      </c>
      <c r="B118" s="103" t="s">
        <v>89</v>
      </c>
      <c r="D118" s="103">
        <v>2026</v>
      </c>
      <c r="E118" s="103">
        <v>2</v>
      </c>
      <c r="F118" s="102" t="str">
        <f t="shared" si="16"/>
        <v>MESD20262</v>
      </c>
      <c r="H118" s="104">
        <f>HLOOKUP(B118,SVCI!$3:$4,2,FALSE)</f>
        <v>4</v>
      </c>
      <c r="I118" s="102" t="str">
        <f t="shared" si="21"/>
        <v>20262</v>
      </c>
      <c r="J118" s="107">
        <f>IF(M118=1,1,IFERROR(VLOOKUP(I118,SVCI!D:O,POC!H118,FALSE),0))</f>
        <v>1</v>
      </c>
      <c r="K118" s="102" t="str">
        <f>TEXT(VLOOKUP(B118,Summary!G:H,2,FALSE),"yyyym")</f>
        <v>20257</v>
      </c>
      <c r="L118" s="102">
        <f t="shared" si="22"/>
        <v>0</v>
      </c>
      <c r="M118" s="102">
        <f t="shared" si="23"/>
        <v>1</v>
      </c>
      <c r="N118" s="109">
        <f t="shared" si="14"/>
        <v>100</v>
      </c>
      <c r="P118" s="102" t="str">
        <f t="shared" si="24"/>
        <v>X</v>
      </c>
    </row>
    <row r="119" spans="1:16" hidden="1">
      <c r="A119" s="102" t="s">
        <v>189</v>
      </c>
      <c r="B119" s="103" t="s">
        <v>89</v>
      </c>
      <c r="D119" s="103">
        <v>2026</v>
      </c>
      <c r="E119" s="103">
        <v>3</v>
      </c>
      <c r="F119" s="102" t="str">
        <f t="shared" si="16"/>
        <v>MESD20263</v>
      </c>
      <c r="H119" s="104">
        <f>HLOOKUP(B119,SVCI!$3:$4,2,FALSE)</f>
        <v>4</v>
      </c>
      <c r="I119" s="102" t="str">
        <f t="shared" si="21"/>
        <v>20263</v>
      </c>
      <c r="J119" s="107">
        <f>IF(M119=1,1,IFERROR(VLOOKUP(I119,SVCI!D:O,POC!H119,FALSE),0))</f>
        <v>1</v>
      </c>
      <c r="K119" s="102" t="str">
        <f>TEXT(VLOOKUP(B119,Summary!G:H,2,FALSE),"yyyym")</f>
        <v>20257</v>
      </c>
      <c r="L119" s="102">
        <f t="shared" si="22"/>
        <v>0</v>
      </c>
      <c r="M119" s="102">
        <f t="shared" si="23"/>
        <v>1</v>
      </c>
      <c r="N119" s="109">
        <f t="shared" si="14"/>
        <v>100</v>
      </c>
      <c r="P119" s="102" t="str">
        <f t="shared" si="24"/>
        <v>X</v>
      </c>
    </row>
    <row r="120" spans="1:16" hidden="1">
      <c r="A120" s="102" t="s">
        <v>189</v>
      </c>
      <c r="B120" s="103" t="s">
        <v>89</v>
      </c>
      <c r="D120" s="103">
        <v>2026</v>
      </c>
      <c r="E120" s="103">
        <v>4</v>
      </c>
      <c r="F120" s="102" t="str">
        <f t="shared" si="16"/>
        <v>MESD20264</v>
      </c>
      <c r="H120" s="104">
        <f>HLOOKUP(B120,SVCI!$3:$4,2,FALSE)</f>
        <v>4</v>
      </c>
      <c r="I120" s="102" t="str">
        <f t="shared" si="21"/>
        <v>20264</v>
      </c>
      <c r="J120" s="107">
        <f>IF(M120=1,1,IFERROR(VLOOKUP(I120,SVCI!D:O,POC!H120,FALSE),0))</f>
        <v>1</v>
      </c>
      <c r="K120" s="102" t="str">
        <f>TEXT(VLOOKUP(B120,Summary!G:H,2,FALSE),"yyyym")</f>
        <v>20257</v>
      </c>
      <c r="L120" s="102">
        <f t="shared" si="22"/>
        <v>0</v>
      </c>
      <c r="M120" s="102">
        <f t="shared" si="23"/>
        <v>1</v>
      </c>
      <c r="N120" s="109">
        <f t="shared" si="14"/>
        <v>100</v>
      </c>
      <c r="P120" s="102" t="str">
        <f t="shared" si="24"/>
        <v>X</v>
      </c>
    </row>
    <row r="121" spans="1:16" hidden="1">
      <c r="A121" s="102" t="s">
        <v>189</v>
      </c>
      <c r="B121" s="103" t="s">
        <v>89</v>
      </c>
      <c r="D121" s="103">
        <v>2026</v>
      </c>
      <c r="E121" s="103">
        <v>5</v>
      </c>
      <c r="F121" s="102" t="str">
        <f t="shared" si="16"/>
        <v>MESD20265</v>
      </c>
      <c r="H121" s="104">
        <f>HLOOKUP(B121,SVCI!$3:$4,2,FALSE)</f>
        <v>4</v>
      </c>
      <c r="I121" s="102" t="str">
        <f t="shared" si="21"/>
        <v>20265</v>
      </c>
      <c r="J121" s="107">
        <f>IF(M121=1,1,IFERROR(VLOOKUP(I121,SVCI!D:O,POC!H121,FALSE),0))</f>
        <v>1</v>
      </c>
      <c r="K121" s="102" t="str">
        <f>TEXT(VLOOKUP(B121,Summary!G:H,2,FALSE),"yyyym")</f>
        <v>20257</v>
      </c>
      <c r="L121" s="102">
        <f t="shared" si="22"/>
        <v>0</v>
      </c>
      <c r="M121" s="102">
        <f t="shared" si="23"/>
        <v>1</v>
      </c>
      <c r="N121" s="109">
        <f t="shared" si="14"/>
        <v>100</v>
      </c>
      <c r="P121" s="102" t="str">
        <f t="shared" si="24"/>
        <v>X</v>
      </c>
    </row>
    <row r="122" spans="1:16" hidden="1">
      <c r="A122" s="102" t="s">
        <v>189</v>
      </c>
      <c r="B122" s="103" t="s">
        <v>89</v>
      </c>
      <c r="D122" s="103">
        <v>2026</v>
      </c>
      <c r="E122" s="103">
        <v>6</v>
      </c>
      <c r="F122" s="102" t="str">
        <f t="shared" si="16"/>
        <v>MESD20266</v>
      </c>
      <c r="H122" s="104">
        <f>HLOOKUP(B122,SVCI!$3:$4,2,FALSE)</f>
        <v>4</v>
      </c>
      <c r="I122" s="102" t="str">
        <f t="shared" si="21"/>
        <v>20266</v>
      </c>
      <c r="J122" s="107">
        <f>IF(M122=1,1,IFERROR(VLOOKUP(I122,SVCI!D:O,POC!H122,FALSE),0))</f>
        <v>1</v>
      </c>
      <c r="K122" s="102" t="str">
        <f>TEXT(VLOOKUP(B122,Summary!G:H,2,FALSE),"yyyym")</f>
        <v>20257</v>
      </c>
      <c r="L122" s="102">
        <f t="shared" si="22"/>
        <v>0</v>
      </c>
      <c r="M122" s="102">
        <f t="shared" si="23"/>
        <v>1</v>
      </c>
      <c r="N122" s="109">
        <f t="shared" si="14"/>
        <v>100</v>
      </c>
      <c r="P122" s="102" t="str">
        <f t="shared" si="24"/>
        <v>X</v>
      </c>
    </row>
    <row r="123" spans="1:16" hidden="1">
      <c r="A123" s="102" t="s">
        <v>189</v>
      </c>
      <c r="B123" s="103" t="s">
        <v>89</v>
      </c>
      <c r="D123" s="103">
        <v>2026</v>
      </c>
      <c r="E123" s="103">
        <v>7</v>
      </c>
      <c r="F123" s="102" t="str">
        <f t="shared" si="16"/>
        <v>MESD20267</v>
      </c>
      <c r="H123" s="104">
        <f>HLOOKUP(B123,SVCI!$3:$4,2,FALSE)</f>
        <v>4</v>
      </c>
      <c r="I123" s="102" t="str">
        <f t="shared" si="21"/>
        <v>20267</v>
      </c>
      <c r="J123" s="107">
        <f>IF(M123=1,1,IFERROR(VLOOKUP(I123,SVCI!D:O,POC!H123,FALSE),0))</f>
        <v>1</v>
      </c>
      <c r="K123" s="102" t="str">
        <f>TEXT(VLOOKUP(B123,Summary!G:H,2,FALSE),"yyyym")</f>
        <v>20257</v>
      </c>
      <c r="L123" s="102">
        <f t="shared" si="22"/>
        <v>0</v>
      </c>
      <c r="M123" s="102">
        <f t="shared" si="23"/>
        <v>1</v>
      </c>
      <c r="N123" s="109">
        <f t="shared" si="14"/>
        <v>100</v>
      </c>
      <c r="P123" s="102" t="str">
        <f t="shared" si="24"/>
        <v>X</v>
      </c>
    </row>
    <row r="124" spans="1:16" hidden="1">
      <c r="A124" s="102" t="s">
        <v>189</v>
      </c>
      <c r="B124" s="103" t="s">
        <v>89</v>
      </c>
      <c r="D124" s="103">
        <v>2026</v>
      </c>
      <c r="E124" s="103">
        <v>8</v>
      </c>
      <c r="F124" s="102" t="str">
        <f t="shared" si="16"/>
        <v>MESD20268</v>
      </c>
      <c r="H124" s="104">
        <f>HLOOKUP(B124,SVCI!$3:$4,2,FALSE)</f>
        <v>4</v>
      </c>
      <c r="I124" s="102" t="str">
        <f t="shared" si="21"/>
        <v>20268</v>
      </c>
      <c r="J124" s="107">
        <f>IF(M124=1,1,IFERROR(VLOOKUP(I124,SVCI!D:O,POC!H124,FALSE),0))</f>
        <v>1</v>
      </c>
      <c r="K124" s="102" t="str">
        <f>TEXT(VLOOKUP(B124,Summary!G:H,2,FALSE),"yyyym")</f>
        <v>20257</v>
      </c>
      <c r="L124" s="102">
        <f t="shared" si="22"/>
        <v>0</v>
      </c>
      <c r="M124" s="102">
        <f t="shared" si="23"/>
        <v>1</v>
      </c>
      <c r="N124" s="109">
        <f t="shared" si="14"/>
        <v>100</v>
      </c>
      <c r="P124" s="102" t="str">
        <f t="shared" si="24"/>
        <v>X</v>
      </c>
    </row>
    <row r="125" spans="1:16" hidden="1">
      <c r="A125" s="102" t="s">
        <v>189</v>
      </c>
      <c r="B125" s="103" t="s">
        <v>89</v>
      </c>
      <c r="D125" s="103">
        <v>2026</v>
      </c>
      <c r="E125" s="103">
        <v>9</v>
      </c>
      <c r="F125" s="102" t="str">
        <f t="shared" si="16"/>
        <v>MESD20269</v>
      </c>
      <c r="H125" s="104">
        <f>HLOOKUP(B125,SVCI!$3:$4,2,FALSE)</f>
        <v>4</v>
      </c>
      <c r="I125" s="102" t="str">
        <f t="shared" si="21"/>
        <v>20269</v>
      </c>
      <c r="J125" s="107">
        <f>IF(M125=1,1,IFERROR(VLOOKUP(I125,SVCI!D:O,POC!H125,FALSE),0))</f>
        <v>1</v>
      </c>
      <c r="K125" s="102" t="str">
        <f>TEXT(VLOOKUP(B125,Summary!G:H,2,FALSE),"yyyym")</f>
        <v>20257</v>
      </c>
      <c r="L125" s="102">
        <f t="shared" si="22"/>
        <v>0</v>
      </c>
      <c r="M125" s="102">
        <f t="shared" si="23"/>
        <v>1</v>
      </c>
      <c r="N125" s="109">
        <f t="shared" si="14"/>
        <v>100</v>
      </c>
      <c r="P125" s="102" t="str">
        <f t="shared" si="24"/>
        <v>X</v>
      </c>
    </row>
    <row r="126" spans="1:16" hidden="1">
      <c r="A126" s="102" t="s">
        <v>189</v>
      </c>
      <c r="B126" s="103" t="s">
        <v>89</v>
      </c>
      <c r="D126" s="103">
        <v>2026</v>
      </c>
      <c r="E126" s="103">
        <v>10</v>
      </c>
      <c r="F126" s="102" t="str">
        <f t="shared" si="16"/>
        <v>MESD202610</v>
      </c>
      <c r="H126" s="104">
        <f>HLOOKUP(B126,SVCI!$3:$4,2,FALSE)</f>
        <v>4</v>
      </c>
      <c r="I126" s="102" t="str">
        <f t="shared" si="21"/>
        <v>202610</v>
      </c>
      <c r="J126" s="107">
        <f>IF(M126=1,1,IFERROR(VLOOKUP(I126,SVCI!D:O,POC!H126,FALSE),0))</f>
        <v>1</v>
      </c>
      <c r="K126" s="102" t="str">
        <f>TEXT(VLOOKUP(B126,Summary!G:H,2,FALSE),"yyyym")</f>
        <v>20257</v>
      </c>
      <c r="L126" s="102">
        <f t="shared" si="22"/>
        <v>0</v>
      </c>
      <c r="M126" s="102">
        <f t="shared" si="23"/>
        <v>1</v>
      </c>
      <c r="N126" s="109">
        <f t="shared" si="14"/>
        <v>100</v>
      </c>
      <c r="P126" s="102" t="str">
        <f t="shared" si="24"/>
        <v>X</v>
      </c>
    </row>
    <row r="127" spans="1:16" hidden="1">
      <c r="A127" s="102" t="s">
        <v>189</v>
      </c>
      <c r="B127" s="103" t="s">
        <v>89</v>
      </c>
      <c r="D127" s="103">
        <v>2026</v>
      </c>
      <c r="E127" s="103">
        <v>11</v>
      </c>
      <c r="F127" s="102" t="str">
        <f t="shared" si="16"/>
        <v>MESD202611</v>
      </c>
      <c r="H127" s="104">
        <f>HLOOKUP(B127,SVCI!$3:$4,2,FALSE)</f>
        <v>4</v>
      </c>
      <c r="I127" s="102" t="str">
        <f t="shared" si="21"/>
        <v>202611</v>
      </c>
      <c r="J127" s="107">
        <f>IF(M127=1,1,IFERROR(VLOOKUP(I127,SVCI!D:O,POC!H127,FALSE),0))</f>
        <v>1</v>
      </c>
      <c r="K127" s="102" t="str">
        <f>TEXT(VLOOKUP(B127,Summary!G:H,2,FALSE),"yyyym")</f>
        <v>20257</v>
      </c>
      <c r="L127" s="102">
        <f t="shared" si="22"/>
        <v>0</v>
      </c>
      <c r="M127" s="102">
        <f t="shared" si="23"/>
        <v>1</v>
      </c>
      <c r="N127" s="109">
        <f t="shared" si="14"/>
        <v>100</v>
      </c>
      <c r="P127" s="102" t="str">
        <f t="shared" si="24"/>
        <v>X</v>
      </c>
    </row>
    <row r="128" spans="1:16" hidden="1">
      <c r="A128" s="102" t="s">
        <v>189</v>
      </c>
      <c r="B128" s="103" t="s">
        <v>89</v>
      </c>
      <c r="D128" s="103">
        <v>2026</v>
      </c>
      <c r="E128" s="103">
        <v>12</v>
      </c>
      <c r="F128" s="102" t="str">
        <f t="shared" si="16"/>
        <v>MESD202612</v>
      </c>
      <c r="H128" s="104">
        <f>HLOOKUP(B128,SVCI!$3:$4,2,FALSE)</f>
        <v>4</v>
      </c>
      <c r="I128" s="102" t="str">
        <f t="shared" si="21"/>
        <v>202612</v>
      </c>
      <c r="J128" s="107">
        <f>IF(M128=1,1,IFERROR(VLOOKUP(I128,SVCI!D:O,POC!H128,FALSE),0))</f>
        <v>1</v>
      </c>
      <c r="K128" s="102" t="str">
        <f>TEXT(VLOOKUP(B128,Summary!G:H,2,FALSE),"yyyym")</f>
        <v>20257</v>
      </c>
      <c r="L128" s="102">
        <f t="shared" si="22"/>
        <v>0</v>
      </c>
      <c r="M128" s="102">
        <f t="shared" si="23"/>
        <v>1</v>
      </c>
      <c r="N128" s="109">
        <f t="shared" si="14"/>
        <v>100</v>
      </c>
      <c r="P128" s="102" t="str">
        <f t="shared" si="24"/>
        <v>X</v>
      </c>
    </row>
    <row r="129" spans="1:16" hidden="1">
      <c r="A129" s="102" t="s">
        <v>189</v>
      </c>
      <c r="B129" s="103" t="s">
        <v>89</v>
      </c>
      <c r="D129" s="103">
        <v>2027</v>
      </c>
      <c r="E129" s="103">
        <v>1</v>
      </c>
      <c r="F129" s="102" t="str">
        <f t="shared" si="16"/>
        <v>MESD20271</v>
      </c>
      <c r="H129" s="104">
        <f>HLOOKUP(B129,SVCI!$3:$4,2,FALSE)</f>
        <v>4</v>
      </c>
      <c r="I129" s="102" t="str">
        <f t="shared" si="21"/>
        <v>20271</v>
      </c>
      <c r="J129" s="107">
        <f>IF(M129=1,1,IFERROR(VLOOKUP(I129,SVCI!D:O,POC!H129,FALSE),0))</f>
        <v>1</v>
      </c>
      <c r="K129" s="102" t="str">
        <f>TEXT(VLOOKUP(B129,Summary!G:H,2,FALSE),"yyyym")</f>
        <v>20257</v>
      </c>
      <c r="L129" s="102">
        <f t="shared" si="22"/>
        <v>0</v>
      </c>
      <c r="M129" s="102">
        <f t="shared" si="23"/>
        <v>1</v>
      </c>
      <c r="N129" s="109">
        <f t="shared" si="14"/>
        <v>100</v>
      </c>
      <c r="P129" s="102" t="str">
        <f t="shared" si="24"/>
        <v>X</v>
      </c>
    </row>
    <row r="130" spans="1:16" hidden="1">
      <c r="A130" s="102" t="s">
        <v>189</v>
      </c>
      <c r="B130" s="103" t="s">
        <v>89</v>
      </c>
      <c r="D130" s="103">
        <v>2027</v>
      </c>
      <c r="E130" s="103">
        <v>2</v>
      </c>
      <c r="F130" s="102" t="str">
        <f t="shared" si="16"/>
        <v>MESD20272</v>
      </c>
      <c r="H130" s="104">
        <f>HLOOKUP(B130,SVCI!$3:$4,2,FALSE)</f>
        <v>4</v>
      </c>
      <c r="I130" s="102" t="str">
        <f t="shared" si="21"/>
        <v>20272</v>
      </c>
      <c r="J130" s="107">
        <f>IF(M130=1,1,IFERROR(VLOOKUP(I130,SVCI!D:O,POC!H130,FALSE),0))</f>
        <v>1</v>
      </c>
      <c r="K130" s="102" t="str">
        <f>TEXT(VLOOKUP(B130,Summary!G:H,2,FALSE),"yyyym")</f>
        <v>20257</v>
      </c>
      <c r="L130" s="102">
        <f t="shared" si="22"/>
        <v>0</v>
      </c>
      <c r="M130" s="102">
        <f t="shared" si="23"/>
        <v>1</v>
      </c>
      <c r="N130" s="109">
        <f t="shared" si="14"/>
        <v>100</v>
      </c>
      <c r="P130" s="102" t="str">
        <f t="shared" si="24"/>
        <v>X</v>
      </c>
    </row>
    <row r="131" spans="1:16" hidden="1">
      <c r="A131" s="102" t="s">
        <v>189</v>
      </c>
      <c r="B131" s="103" t="s">
        <v>89</v>
      </c>
      <c r="D131" s="103">
        <v>2027</v>
      </c>
      <c r="E131" s="103">
        <v>3</v>
      </c>
      <c r="F131" s="102" t="str">
        <f t="shared" si="16"/>
        <v>MESD20273</v>
      </c>
      <c r="H131" s="104">
        <f>HLOOKUP(B131,SVCI!$3:$4,2,FALSE)</f>
        <v>4</v>
      </c>
      <c r="I131" s="102" t="str">
        <f t="shared" si="21"/>
        <v>20273</v>
      </c>
      <c r="J131" s="107">
        <f>IF(M131=1,1,IFERROR(VLOOKUP(I131,SVCI!D:O,POC!H131,FALSE),0))</f>
        <v>1</v>
      </c>
      <c r="K131" s="102" t="str">
        <f>TEXT(VLOOKUP(B131,Summary!G:H,2,FALSE),"yyyym")</f>
        <v>20257</v>
      </c>
      <c r="L131" s="102">
        <f t="shared" si="22"/>
        <v>0</v>
      </c>
      <c r="M131" s="102">
        <f t="shared" si="23"/>
        <v>1</v>
      </c>
      <c r="N131" s="109">
        <f t="shared" si="14"/>
        <v>100</v>
      </c>
      <c r="P131" s="102" t="str">
        <f t="shared" si="24"/>
        <v>X</v>
      </c>
    </row>
    <row r="132" spans="1:16" hidden="1">
      <c r="A132" s="102" t="s">
        <v>189</v>
      </c>
      <c r="B132" s="103" t="s">
        <v>89</v>
      </c>
      <c r="D132" s="103">
        <v>2027</v>
      </c>
      <c r="E132" s="103">
        <v>4</v>
      </c>
      <c r="F132" s="102" t="str">
        <f t="shared" si="16"/>
        <v>MESD20274</v>
      </c>
      <c r="H132" s="104">
        <f>HLOOKUP(B132,SVCI!$3:$4,2,FALSE)</f>
        <v>4</v>
      </c>
      <c r="I132" s="102" t="str">
        <f t="shared" si="21"/>
        <v>20274</v>
      </c>
      <c r="J132" s="107">
        <f>IF(M132=1,1,IFERROR(VLOOKUP(I132,SVCI!D:O,POC!H132,FALSE),0))</f>
        <v>1</v>
      </c>
      <c r="K132" s="102" t="str">
        <f>TEXT(VLOOKUP(B132,Summary!G:H,2,FALSE),"yyyym")</f>
        <v>20257</v>
      </c>
      <c r="L132" s="102">
        <f t="shared" si="22"/>
        <v>0</v>
      </c>
      <c r="M132" s="102">
        <f t="shared" si="23"/>
        <v>1</v>
      </c>
      <c r="N132" s="109">
        <f t="shared" ref="N132:N152" si="25">TRUNC(J132*100,2)</f>
        <v>100</v>
      </c>
      <c r="P132" s="102" t="str">
        <f t="shared" si="24"/>
        <v>X</v>
      </c>
    </row>
    <row r="133" spans="1:16" hidden="1">
      <c r="A133" s="102" t="s">
        <v>189</v>
      </c>
      <c r="B133" s="103" t="s">
        <v>89</v>
      </c>
      <c r="D133" s="103">
        <v>2027</v>
      </c>
      <c r="E133" s="103">
        <v>5</v>
      </c>
      <c r="F133" s="102" t="str">
        <f t="shared" si="16"/>
        <v>MESD20275</v>
      </c>
      <c r="H133" s="104">
        <f>HLOOKUP(B133,SVCI!$3:$4,2,FALSE)</f>
        <v>4</v>
      </c>
      <c r="I133" s="102" t="str">
        <f t="shared" si="21"/>
        <v>20275</v>
      </c>
      <c r="J133" s="107">
        <f>IF(M133=1,1,IFERROR(VLOOKUP(I133,SVCI!D:O,POC!H133,FALSE),0))</f>
        <v>1</v>
      </c>
      <c r="K133" s="102" t="str">
        <f>TEXT(VLOOKUP(B133,Summary!G:H,2,FALSE),"yyyym")</f>
        <v>20257</v>
      </c>
      <c r="L133" s="102">
        <f t="shared" si="22"/>
        <v>0</v>
      </c>
      <c r="M133" s="102">
        <f t="shared" si="23"/>
        <v>1</v>
      </c>
      <c r="N133" s="109">
        <f t="shared" si="25"/>
        <v>100</v>
      </c>
      <c r="P133" s="102" t="str">
        <f t="shared" si="24"/>
        <v>X</v>
      </c>
    </row>
    <row r="134" spans="1:16" hidden="1">
      <c r="A134" s="102" t="s">
        <v>189</v>
      </c>
      <c r="B134" s="103" t="s">
        <v>89</v>
      </c>
      <c r="D134" s="103">
        <v>2027</v>
      </c>
      <c r="E134" s="103">
        <v>6</v>
      </c>
      <c r="F134" s="102" t="str">
        <f t="shared" si="16"/>
        <v>MESD20276</v>
      </c>
      <c r="H134" s="104">
        <f>HLOOKUP(B134,SVCI!$3:$4,2,FALSE)</f>
        <v>4</v>
      </c>
      <c r="I134" s="102" t="str">
        <f t="shared" si="21"/>
        <v>20276</v>
      </c>
      <c r="J134" s="107">
        <f>IF(M134=1,1,IFERROR(VLOOKUP(I134,SVCI!D:O,POC!H134,FALSE),0))</f>
        <v>1</v>
      </c>
      <c r="K134" s="102" t="str">
        <f>TEXT(VLOOKUP(B134,Summary!G:H,2,FALSE),"yyyym")</f>
        <v>20257</v>
      </c>
      <c r="L134" s="102">
        <f t="shared" si="22"/>
        <v>0</v>
      </c>
      <c r="M134" s="102">
        <f t="shared" si="23"/>
        <v>1</v>
      </c>
      <c r="N134" s="109">
        <f t="shared" si="25"/>
        <v>100</v>
      </c>
      <c r="P134" s="102" t="str">
        <f t="shared" si="24"/>
        <v>X</v>
      </c>
    </row>
    <row r="135" spans="1:16" hidden="1">
      <c r="A135" s="102" t="s">
        <v>189</v>
      </c>
      <c r="B135" s="103" t="s">
        <v>89</v>
      </c>
      <c r="D135" s="103">
        <v>2027</v>
      </c>
      <c r="E135" s="103">
        <v>7</v>
      </c>
      <c r="F135" s="102" t="str">
        <f t="shared" si="16"/>
        <v>MESD20277</v>
      </c>
      <c r="H135" s="104">
        <f>HLOOKUP(B135,SVCI!$3:$4,2,FALSE)</f>
        <v>4</v>
      </c>
      <c r="I135" s="102" t="str">
        <f t="shared" si="21"/>
        <v>20277</v>
      </c>
      <c r="J135" s="107">
        <f>IF(M135=1,1,IFERROR(VLOOKUP(I135,SVCI!D:O,POC!H135,FALSE),0))</f>
        <v>1</v>
      </c>
      <c r="K135" s="102" t="str">
        <f>TEXT(VLOOKUP(B135,Summary!G:H,2,FALSE),"yyyym")</f>
        <v>20257</v>
      </c>
      <c r="L135" s="102">
        <f t="shared" si="22"/>
        <v>0</v>
      </c>
      <c r="M135" s="102">
        <f t="shared" si="23"/>
        <v>1</v>
      </c>
      <c r="N135" s="109">
        <f t="shared" si="25"/>
        <v>100</v>
      </c>
      <c r="P135" s="102" t="str">
        <f t="shared" si="24"/>
        <v>X</v>
      </c>
    </row>
    <row r="136" spans="1:16" hidden="1">
      <c r="A136" s="102" t="s">
        <v>189</v>
      </c>
      <c r="B136" s="103" t="s">
        <v>89</v>
      </c>
      <c r="D136" s="103">
        <v>2027</v>
      </c>
      <c r="E136" s="103">
        <v>8</v>
      </c>
      <c r="F136" s="102" t="str">
        <f t="shared" si="16"/>
        <v>MESD20278</v>
      </c>
      <c r="H136" s="104">
        <f>HLOOKUP(B136,SVCI!$3:$4,2,FALSE)</f>
        <v>4</v>
      </c>
      <c r="I136" s="102" t="str">
        <f t="shared" si="21"/>
        <v>20278</v>
      </c>
      <c r="J136" s="107">
        <f>IF(M136=1,1,IFERROR(VLOOKUP(I136,SVCI!D:O,POC!H136,FALSE),0))</f>
        <v>1</v>
      </c>
      <c r="K136" s="102" t="str">
        <f>TEXT(VLOOKUP(B136,Summary!G:H,2,FALSE),"yyyym")</f>
        <v>20257</v>
      </c>
      <c r="L136" s="102">
        <f t="shared" si="22"/>
        <v>0</v>
      </c>
      <c r="M136" s="102">
        <f t="shared" si="23"/>
        <v>1</v>
      </c>
      <c r="N136" s="109">
        <f t="shared" si="25"/>
        <v>100</v>
      </c>
      <c r="P136" s="102" t="str">
        <f t="shared" si="24"/>
        <v>X</v>
      </c>
    </row>
    <row r="137" spans="1:16" hidden="1">
      <c r="A137" s="102" t="s">
        <v>189</v>
      </c>
      <c r="B137" s="103" t="s">
        <v>89</v>
      </c>
      <c r="D137" s="103">
        <v>2027</v>
      </c>
      <c r="E137" s="103">
        <v>9</v>
      </c>
      <c r="F137" s="102" t="str">
        <f t="shared" si="16"/>
        <v>MESD20279</v>
      </c>
      <c r="H137" s="104">
        <f>HLOOKUP(B137,SVCI!$3:$4,2,FALSE)</f>
        <v>4</v>
      </c>
      <c r="I137" s="102" t="str">
        <f t="shared" si="21"/>
        <v>20279</v>
      </c>
      <c r="J137" s="107">
        <f>IF(M137=1,1,IFERROR(VLOOKUP(I137,SVCI!D:O,POC!H137,FALSE),0))</f>
        <v>1</v>
      </c>
      <c r="K137" s="102" t="str">
        <f>TEXT(VLOOKUP(B137,Summary!G:H,2,FALSE),"yyyym")</f>
        <v>20257</v>
      </c>
      <c r="L137" s="102">
        <f t="shared" si="22"/>
        <v>0</v>
      </c>
      <c r="M137" s="102">
        <f t="shared" si="23"/>
        <v>1</v>
      </c>
      <c r="N137" s="109">
        <f t="shared" si="25"/>
        <v>100</v>
      </c>
      <c r="P137" s="102" t="str">
        <f t="shared" si="24"/>
        <v>X</v>
      </c>
    </row>
    <row r="138" spans="1:16" hidden="1">
      <c r="A138" s="102" t="s">
        <v>189</v>
      </c>
      <c r="B138" s="103" t="s">
        <v>89</v>
      </c>
      <c r="D138" s="103">
        <v>2027</v>
      </c>
      <c r="E138" s="103">
        <v>10</v>
      </c>
      <c r="F138" s="102" t="str">
        <f t="shared" si="16"/>
        <v>MESD202710</v>
      </c>
      <c r="H138" s="104">
        <f>HLOOKUP(B138,SVCI!$3:$4,2,FALSE)</f>
        <v>4</v>
      </c>
      <c r="I138" s="102" t="str">
        <f t="shared" si="21"/>
        <v>202710</v>
      </c>
      <c r="J138" s="107">
        <f>IF(M138=1,1,IFERROR(VLOOKUP(I138,SVCI!D:O,POC!H138,FALSE),0))</f>
        <v>1</v>
      </c>
      <c r="K138" s="102" t="str">
        <f>TEXT(VLOOKUP(B138,Summary!G:H,2,FALSE),"yyyym")</f>
        <v>20257</v>
      </c>
      <c r="L138" s="102">
        <f t="shared" si="22"/>
        <v>0</v>
      </c>
      <c r="M138" s="102">
        <f t="shared" si="23"/>
        <v>1</v>
      </c>
      <c r="N138" s="109">
        <f t="shared" si="25"/>
        <v>100</v>
      </c>
      <c r="P138" s="102" t="str">
        <f t="shared" si="24"/>
        <v>X</v>
      </c>
    </row>
    <row r="139" spans="1:16" hidden="1">
      <c r="A139" s="102" t="s">
        <v>189</v>
      </c>
      <c r="B139" s="103" t="s">
        <v>89</v>
      </c>
      <c r="D139" s="103">
        <v>2027</v>
      </c>
      <c r="E139" s="103">
        <v>11</v>
      </c>
      <c r="F139" s="102" t="str">
        <f t="shared" si="16"/>
        <v>MESD202711</v>
      </c>
      <c r="H139" s="104">
        <f>HLOOKUP(B139,SVCI!$3:$4,2,FALSE)</f>
        <v>4</v>
      </c>
      <c r="I139" s="102" t="str">
        <f t="shared" si="21"/>
        <v>202711</v>
      </c>
      <c r="J139" s="107">
        <f>IF(M139=1,1,IFERROR(VLOOKUP(I139,SVCI!D:O,POC!H139,FALSE),0))</f>
        <v>1</v>
      </c>
      <c r="K139" s="102" t="str">
        <f>TEXT(VLOOKUP(B139,Summary!G:H,2,FALSE),"yyyym")</f>
        <v>20257</v>
      </c>
      <c r="L139" s="102">
        <f t="shared" si="22"/>
        <v>0</v>
      </c>
      <c r="M139" s="102">
        <f t="shared" si="23"/>
        <v>1</v>
      </c>
      <c r="N139" s="109">
        <f t="shared" si="25"/>
        <v>100</v>
      </c>
      <c r="P139" s="102" t="str">
        <f t="shared" si="24"/>
        <v>X</v>
      </c>
    </row>
    <row r="140" spans="1:16" hidden="1">
      <c r="A140" s="102" t="s">
        <v>189</v>
      </c>
      <c r="B140" s="103" t="s">
        <v>89</v>
      </c>
      <c r="D140" s="103">
        <v>2027</v>
      </c>
      <c r="E140" s="103">
        <v>12</v>
      </c>
      <c r="F140" s="102" t="str">
        <f t="shared" si="16"/>
        <v>MESD202712</v>
      </c>
      <c r="H140" s="104">
        <f>HLOOKUP(B140,SVCI!$3:$4,2,FALSE)</f>
        <v>4</v>
      </c>
      <c r="I140" s="102" t="str">
        <f t="shared" si="21"/>
        <v>202712</v>
      </c>
      <c r="J140" s="107">
        <f>IF(M140=1,1,IFERROR(VLOOKUP(I140,SVCI!D:O,POC!H140,FALSE),0))</f>
        <v>1</v>
      </c>
      <c r="K140" s="102" t="str">
        <f>TEXT(VLOOKUP(B140,Summary!G:H,2,FALSE),"yyyym")</f>
        <v>20257</v>
      </c>
      <c r="L140" s="102">
        <f t="shared" si="22"/>
        <v>0</v>
      </c>
      <c r="M140" s="102">
        <f t="shared" si="23"/>
        <v>1</v>
      </c>
      <c r="N140" s="109">
        <f t="shared" si="25"/>
        <v>100</v>
      </c>
      <c r="P140" s="102" t="str">
        <f t="shared" si="24"/>
        <v>X</v>
      </c>
    </row>
    <row r="141" spans="1:16" hidden="1">
      <c r="A141" s="102" t="s">
        <v>189</v>
      </c>
      <c r="B141" s="103" t="s">
        <v>89</v>
      </c>
      <c r="D141" s="103">
        <v>2028</v>
      </c>
      <c r="E141" s="103">
        <v>1</v>
      </c>
      <c r="F141" s="102" t="str">
        <f t="shared" si="16"/>
        <v>MESD20281</v>
      </c>
      <c r="H141" s="104">
        <f>HLOOKUP(B141,SVCI!$3:$4,2,FALSE)</f>
        <v>4</v>
      </c>
      <c r="I141" s="102" t="str">
        <f t="shared" si="21"/>
        <v>20281</v>
      </c>
      <c r="J141" s="107">
        <f>IF(M141=1,1,IFERROR(VLOOKUP(I141,SVCI!D:O,POC!H141,FALSE),0))</f>
        <v>1</v>
      </c>
      <c r="K141" s="102" t="str">
        <f>TEXT(VLOOKUP(B141,Summary!G:H,2,FALSE),"yyyym")</f>
        <v>20257</v>
      </c>
      <c r="L141" s="102">
        <f t="shared" si="22"/>
        <v>0</v>
      </c>
      <c r="M141" s="102">
        <f t="shared" si="23"/>
        <v>1</v>
      </c>
      <c r="N141" s="109">
        <f t="shared" si="25"/>
        <v>100</v>
      </c>
      <c r="P141" s="102" t="str">
        <f t="shared" si="24"/>
        <v>X</v>
      </c>
    </row>
    <row r="142" spans="1:16" hidden="1">
      <c r="A142" s="102" t="s">
        <v>189</v>
      </c>
      <c r="B142" s="103" t="s">
        <v>89</v>
      </c>
      <c r="D142" s="103">
        <v>2028</v>
      </c>
      <c r="E142" s="103">
        <v>2</v>
      </c>
      <c r="F142" s="102" t="str">
        <f t="shared" si="16"/>
        <v>MESD20282</v>
      </c>
      <c r="H142" s="104">
        <f>HLOOKUP(B142,SVCI!$3:$4,2,FALSE)</f>
        <v>4</v>
      </c>
      <c r="I142" s="102" t="str">
        <f t="shared" si="21"/>
        <v>20282</v>
      </c>
      <c r="J142" s="107">
        <f>IF(M142=1,1,IFERROR(VLOOKUP(I142,SVCI!D:O,POC!H142,FALSE),0))</f>
        <v>1</v>
      </c>
      <c r="K142" s="102" t="str">
        <f>TEXT(VLOOKUP(B142,Summary!G:H,2,FALSE),"yyyym")</f>
        <v>20257</v>
      </c>
      <c r="L142" s="102">
        <f t="shared" si="22"/>
        <v>0</v>
      </c>
      <c r="M142" s="102">
        <f t="shared" si="23"/>
        <v>1</v>
      </c>
      <c r="N142" s="109">
        <f t="shared" si="25"/>
        <v>100</v>
      </c>
      <c r="P142" s="102" t="str">
        <f t="shared" si="24"/>
        <v>X</v>
      </c>
    </row>
    <row r="143" spans="1:16" hidden="1">
      <c r="A143" s="102" t="s">
        <v>189</v>
      </c>
      <c r="B143" s="103" t="s">
        <v>89</v>
      </c>
      <c r="D143" s="103">
        <v>2028</v>
      </c>
      <c r="E143" s="103">
        <v>3</v>
      </c>
      <c r="F143" s="102" t="str">
        <f t="shared" ref="F143:F152" si="26">CONCATENATE(B143,D143,E143)</f>
        <v>MESD20283</v>
      </c>
      <c r="H143" s="104">
        <f>HLOOKUP(B143,SVCI!$3:$4,2,FALSE)</f>
        <v>4</v>
      </c>
      <c r="I143" s="102" t="str">
        <f t="shared" ref="I143:I152" si="27">CONCATENATE(D143,E143)</f>
        <v>20283</v>
      </c>
      <c r="J143" s="107">
        <f>IF(M143=1,1,IFERROR(VLOOKUP(I143,SVCI!D:O,POC!H143,FALSE),0))</f>
        <v>1</v>
      </c>
      <c r="K143" s="102" t="str">
        <f>TEXT(VLOOKUP(B143,Summary!G:H,2,FALSE),"yyyym")</f>
        <v>20257</v>
      </c>
      <c r="L143" s="102">
        <f t="shared" ref="L143:L152" si="28">IF((LEFT(K143,4)-D143)&lt;&gt;0,0,IF((I143-K143)=0,1,0))</f>
        <v>0</v>
      </c>
      <c r="M143" s="102">
        <f t="shared" ref="M143:M152" si="29">IF(B143="",0,IF(AND(B142=B143,M142=1),1,IF(L143=1,1,0)))</f>
        <v>1</v>
      </c>
      <c r="N143" s="109">
        <f t="shared" si="25"/>
        <v>100</v>
      </c>
      <c r="P143" s="102" t="str">
        <f t="shared" si="24"/>
        <v>X</v>
      </c>
    </row>
    <row r="144" spans="1:16" hidden="1">
      <c r="A144" s="102" t="s">
        <v>189</v>
      </c>
      <c r="B144" s="103" t="s">
        <v>89</v>
      </c>
      <c r="D144" s="103">
        <v>2028</v>
      </c>
      <c r="E144" s="103">
        <v>4</v>
      </c>
      <c r="F144" s="102" t="str">
        <f t="shared" si="26"/>
        <v>MESD20284</v>
      </c>
      <c r="H144" s="104">
        <f>HLOOKUP(B144,SVCI!$3:$4,2,FALSE)</f>
        <v>4</v>
      </c>
      <c r="I144" s="102" t="str">
        <f t="shared" si="27"/>
        <v>20284</v>
      </c>
      <c r="J144" s="107">
        <f>IF(M144=1,1,IFERROR(VLOOKUP(I144,SVCI!D:O,POC!H144,FALSE),0))</f>
        <v>1</v>
      </c>
      <c r="K144" s="102" t="str">
        <f>TEXT(VLOOKUP(B144,Summary!G:H,2,FALSE),"yyyym")</f>
        <v>20257</v>
      </c>
      <c r="L144" s="102">
        <f t="shared" si="28"/>
        <v>0</v>
      </c>
      <c r="M144" s="102">
        <f t="shared" si="29"/>
        <v>1</v>
      </c>
      <c r="N144" s="109">
        <f t="shared" si="25"/>
        <v>100</v>
      </c>
      <c r="P144" s="102" t="str">
        <f t="shared" si="24"/>
        <v>X</v>
      </c>
    </row>
    <row r="145" spans="1:17" hidden="1">
      <c r="A145" s="102" t="s">
        <v>189</v>
      </c>
      <c r="B145" s="103" t="s">
        <v>89</v>
      </c>
      <c r="D145" s="103">
        <v>2028</v>
      </c>
      <c r="E145" s="103">
        <v>5</v>
      </c>
      <c r="F145" s="102" t="str">
        <f t="shared" si="26"/>
        <v>MESD20285</v>
      </c>
      <c r="H145" s="104">
        <f>HLOOKUP(B145,SVCI!$3:$4,2,FALSE)</f>
        <v>4</v>
      </c>
      <c r="I145" s="102" t="str">
        <f t="shared" si="27"/>
        <v>20285</v>
      </c>
      <c r="J145" s="107">
        <f>IF(M145=1,1,IFERROR(VLOOKUP(I145,SVCI!D:O,POC!H145,FALSE),0))</f>
        <v>1</v>
      </c>
      <c r="K145" s="102" t="str">
        <f>TEXT(VLOOKUP(B145,Summary!G:H,2,FALSE),"yyyym")</f>
        <v>20257</v>
      </c>
      <c r="L145" s="102">
        <f t="shared" si="28"/>
        <v>0</v>
      </c>
      <c r="M145" s="102">
        <f t="shared" si="29"/>
        <v>1</v>
      </c>
      <c r="N145" s="109">
        <f t="shared" si="25"/>
        <v>100</v>
      </c>
      <c r="P145" s="102" t="str">
        <f t="shared" ref="P145:P153" si="30">IF(AND(M145=1,L145&lt;&gt;1),"X","")</f>
        <v>X</v>
      </c>
    </row>
    <row r="146" spans="1:17" hidden="1">
      <c r="A146" s="102" t="s">
        <v>189</v>
      </c>
      <c r="B146" s="103" t="s">
        <v>89</v>
      </c>
      <c r="D146" s="103">
        <v>2028</v>
      </c>
      <c r="E146" s="103">
        <v>6</v>
      </c>
      <c r="F146" s="102" t="str">
        <f t="shared" si="26"/>
        <v>MESD20286</v>
      </c>
      <c r="H146" s="104">
        <f>HLOOKUP(B146,SVCI!$3:$4,2,FALSE)</f>
        <v>4</v>
      </c>
      <c r="I146" s="102" t="str">
        <f t="shared" si="27"/>
        <v>20286</v>
      </c>
      <c r="J146" s="107">
        <f>IF(M146=1,1,IFERROR(VLOOKUP(I146,SVCI!D:O,POC!H146,FALSE),0))</f>
        <v>1</v>
      </c>
      <c r="K146" s="102" t="str">
        <f>TEXT(VLOOKUP(B146,Summary!G:H,2,FALSE),"yyyym")</f>
        <v>20257</v>
      </c>
      <c r="L146" s="102">
        <f t="shared" si="28"/>
        <v>0</v>
      </c>
      <c r="M146" s="102">
        <f t="shared" si="29"/>
        <v>1</v>
      </c>
      <c r="N146" s="109">
        <f t="shared" si="25"/>
        <v>100</v>
      </c>
      <c r="P146" s="102" t="str">
        <f t="shared" si="30"/>
        <v>X</v>
      </c>
    </row>
    <row r="147" spans="1:17" hidden="1">
      <c r="A147" s="102" t="s">
        <v>189</v>
      </c>
      <c r="B147" s="103" t="s">
        <v>89</v>
      </c>
      <c r="D147" s="103">
        <v>2028</v>
      </c>
      <c r="E147" s="103">
        <v>7</v>
      </c>
      <c r="F147" s="102" t="str">
        <f t="shared" si="26"/>
        <v>MESD20287</v>
      </c>
      <c r="H147" s="104">
        <f>HLOOKUP(B147,SVCI!$3:$4,2,FALSE)</f>
        <v>4</v>
      </c>
      <c r="I147" s="102" t="str">
        <f t="shared" si="27"/>
        <v>20287</v>
      </c>
      <c r="J147" s="107">
        <f>IF(M147=1,1,IFERROR(VLOOKUP(I147,SVCI!D:O,POC!H147,FALSE),0))</f>
        <v>1</v>
      </c>
      <c r="K147" s="102" t="str">
        <f>TEXT(VLOOKUP(B147,Summary!G:H,2,FALSE),"yyyym")</f>
        <v>20257</v>
      </c>
      <c r="L147" s="102">
        <f t="shared" si="28"/>
        <v>0</v>
      </c>
      <c r="M147" s="102">
        <f t="shared" si="29"/>
        <v>1</v>
      </c>
      <c r="N147" s="109">
        <f t="shared" si="25"/>
        <v>100</v>
      </c>
      <c r="P147" s="102" t="str">
        <f t="shared" si="30"/>
        <v>X</v>
      </c>
    </row>
    <row r="148" spans="1:17" hidden="1">
      <c r="A148" s="102" t="s">
        <v>189</v>
      </c>
      <c r="B148" s="103" t="s">
        <v>89</v>
      </c>
      <c r="D148" s="103">
        <v>2028</v>
      </c>
      <c r="E148" s="103">
        <v>8</v>
      </c>
      <c r="F148" s="102" t="str">
        <f t="shared" si="26"/>
        <v>MESD20288</v>
      </c>
      <c r="H148" s="104">
        <f>HLOOKUP(B148,SVCI!$3:$4,2,FALSE)</f>
        <v>4</v>
      </c>
      <c r="I148" s="102" t="str">
        <f t="shared" si="27"/>
        <v>20288</v>
      </c>
      <c r="J148" s="107">
        <f>IF(M148=1,1,IFERROR(VLOOKUP(I148,SVCI!D:O,POC!H148,FALSE),0))</f>
        <v>1</v>
      </c>
      <c r="K148" s="102" t="str">
        <f>TEXT(VLOOKUP(B148,Summary!G:H,2,FALSE),"yyyym")</f>
        <v>20257</v>
      </c>
      <c r="L148" s="102">
        <f t="shared" si="28"/>
        <v>0</v>
      </c>
      <c r="M148" s="102">
        <f t="shared" si="29"/>
        <v>1</v>
      </c>
      <c r="N148" s="109">
        <f t="shared" si="25"/>
        <v>100</v>
      </c>
      <c r="P148" s="102" t="str">
        <f t="shared" si="30"/>
        <v>X</v>
      </c>
    </row>
    <row r="149" spans="1:17" hidden="1">
      <c r="A149" s="102" t="s">
        <v>189</v>
      </c>
      <c r="B149" s="103" t="s">
        <v>89</v>
      </c>
      <c r="D149" s="103">
        <v>2028</v>
      </c>
      <c r="E149" s="103">
        <v>9</v>
      </c>
      <c r="F149" s="102" t="str">
        <f t="shared" si="26"/>
        <v>MESD20289</v>
      </c>
      <c r="H149" s="104">
        <f>HLOOKUP(B149,SVCI!$3:$4,2,FALSE)</f>
        <v>4</v>
      </c>
      <c r="I149" s="102" t="str">
        <f t="shared" si="27"/>
        <v>20289</v>
      </c>
      <c r="J149" s="107">
        <f>IF(M149=1,1,IFERROR(VLOOKUP(I149,SVCI!D:O,POC!H149,FALSE),0))</f>
        <v>1</v>
      </c>
      <c r="K149" s="102" t="str">
        <f>TEXT(VLOOKUP(B149,Summary!G:H,2,FALSE),"yyyym")</f>
        <v>20257</v>
      </c>
      <c r="L149" s="102">
        <f t="shared" si="28"/>
        <v>0</v>
      </c>
      <c r="M149" s="102">
        <f t="shared" si="29"/>
        <v>1</v>
      </c>
      <c r="N149" s="109">
        <f t="shared" si="25"/>
        <v>100</v>
      </c>
      <c r="P149" s="102" t="str">
        <f t="shared" si="30"/>
        <v>X</v>
      </c>
    </row>
    <row r="150" spans="1:17" hidden="1">
      <c r="A150" s="102" t="s">
        <v>189</v>
      </c>
      <c r="B150" s="103" t="s">
        <v>89</v>
      </c>
      <c r="D150" s="103">
        <v>2028</v>
      </c>
      <c r="E150" s="103">
        <v>10</v>
      </c>
      <c r="F150" s="102" t="str">
        <f t="shared" si="26"/>
        <v>MESD202810</v>
      </c>
      <c r="H150" s="104">
        <f>HLOOKUP(B150,SVCI!$3:$4,2,FALSE)</f>
        <v>4</v>
      </c>
      <c r="I150" s="102" t="str">
        <f t="shared" si="27"/>
        <v>202810</v>
      </c>
      <c r="J150" s="107">
        <f>IF(M150=1,1,IFERROR(VLOOKUP(I150,SVCI!D:O,POC!H150,FALSE),0))</f>
        <v>1</v>
      </c>
      <c r="K150" s="102" t="str">
        <f>TEXT(VLOOKUP(B150,Summary!G:H,2,FALSE),"yyyym")</f>
        <v>20257</v>
      </c>
      <c r="L150" s="102">
        <f t="shared" si="28"/>
        <v>0</v>
      </c>
      <c r="M150" s="102">
        <f t="shared" si="29"/>
        <v>1</v>
      </c>
      <c r="N150" s="109">
        <f t="shared" si="25"/>
        <v>100</v>
      </c>
      <c r="P150" s="102" t="str">
        <f t="shared" si="30"/>
        <v>X</v>
      </c>
    </row>
    <row r="151" spans="1:17" hidden="1">
      <c r="A151" s="102" t="s">
        <v>189</v>
      </c>
      <c r="B151" s="103" t="s">
        <v>89</v>
      </c>
      <c r="D151" s="103">
        <v>2028</v>
      </c>
      <c r="E151" s="103">
        <v>11</v>
      </c>
      <c r="F151" s="102" t="str">
        <f t="shared" si="26"/>
        <v>MESD202811</v>
      </c>
      <c r="H151" s="104">
        <f>HLOOKUP(B151,SVCI!$3:$4,2,FALSE)</f>
        <v>4</v>
      </c>
      <c r="I151" s="102" t="str">
        <f t="shared" si="27"/>
        <v>202811</v>
      </c>
      <c r="J151" s="107">
        <f>IF(M151=1,1,IFERROR(VLOOKUP(I151,SVCI!D:O,POC!H151,FALSE),0))</f>
        <v>1</v>
      </c>
      <c r="K151" s="102" t="str">
        <f>TEXT(VLOOKUP(B151,Summary!G:H,2,FALSE),"yyyym")</f>
        <v>20257</v>
      </c>
      <c r="L151" s="102">
        <f t="shared" si="28"/>
        <v>0</v>
      </c>
      <c r="M151" s="102">
        <f t="shared" si="29"/>
        <v>1</v>
      </c>
      <c r="N151" s="109">
        <f t="shared" si="25"/>
        <v>100</v>
      </c>
      <c r="P151" s="102" t="str">
        <f t="shared" si="30"/>
        <v>X</v>
      </c>
    </row>
    <row r="152" spans="1:17" hidden="1">
      <c r="A152" s="102" t="s">
        <v>189</v>
      </c>
      <c r="B152" s="103" t="s">
        <v>89</v>
      </c>
      <c r="D152" s="110">
        <v>2028</v>
      </c>
      <c r="E152" s="110">
        <v>12</v>
      </c>
      <c r="F152" s="102" t="str">
        <f t="shared" si="26"/>
        <v>MESD202812</v>
      </c>
      <c r="H152" s="104">
        <f>HLOOKUP(B152,SVCI!$3:$4,2,FALSE)</f>
        <v>4</v>
      </c>
      <c r="I152" s="102" t="str">
        <f t="shared" si="27"/>
        <v>202812</v>
      </c>
      <c r="J152" s="107">
        <f>IF(M152=1,1,IFERROR(VLOOKUP(I152,SVCI!D:O,POC!H152,FALSE),0))</f>
        <v>1</v>
      </c>
      <c r="K152" s="102" t="str">
        <f>TEXT(VLOOKUP(B152,Summary!G:H,2,FALSE),"yyyym")</f>
        <v>20257</v>
      </c>
      <c r="L152" s="102">
        <f t="shared" si="28"/>
        <v>0</v>
      </c>
      <c r="M152" s="102">
        <f t="shared" si="29"/>
        <v>1</v>
      </c>
      <c r="N152" s="109">
        <f t="shared" si="25"/>
        <v>100</v>
      </c>
      <c r="P152" s="102" t="str">
        <f t="shared" si="30"/>
        <v>X</v>
      </c>
    </row>
    <row r="153" spans="1:17" hidden="1">
      <c r="K153" s="102"/>
      <c r="N153" s="109"/>
      <c r="P153" s="102" t="str">
        <f t="shared" si="30"/>
        <v/>
      </c>
    </row>
    <row r="154" spans="1:17" hidden="1">
      <c r="A154" s="102" t="s">
        <v>190</v>
      </c>
      <c r="B154" s="111" t="s">
        <v>96</v>
      </c>
      <c r="C154" s="111"/>
      <c r="D154" s="103">
        <v>2022</v>
      </c>
      <c r="E154" s="103">
        <v>11</v>
      </c>
      <c r="F154" s="102" t="str">
        <f t="shared" ref="F154:F217" si="31">CONCATENATE(B154,D154,E154)</f>
        <v>NOMS202211</v>
      </c>
      <c r="H154" s="104">
        <f>HLOOKUP(B154,NPI!$2:$3,2,FALSE)</f>
        <v>2</v>
      </c>
      <c r="I154" s="102" t="str">
        <f t="shared" ref="I154:I185" si="32">CONCATENATE(D154,E154)</f>
        <v>202211</v>
      </c>
      <c r="J154" s="107">
        <f>IF(M154=1,1,IFERROR(VLOOKUP(I154,NPI!D:G,POC!H154,FALSE),0))</f>
        <v>0</v>
      </c>
      <c r="K154" s="102" t="str">
        <f>TEXT(VLOOKUP(B154,Summary!G:H,2,FALSE),"yyyym")</f>
        <v>202612</v>
      </c>
      <c r="L154" s="102">
        <f t="shared" ref="L154:L185" si="33">IF((LEFT(K154,4)-D154)&lt;&gt;0,0,IF((I154-K154)=0,1,0))</f>
        <v>0</v>
      </c>
      <c r="M154" s="102">
        <f t="shared" ref="M154:M185" si="34">IF(B154="",0,IF(AND(B153=B154,M153=1),1,IF(L154=1,1,0)))</f>
        <v>0</v>
      </c>
      <c r="N154" s="109">
        <f>TRUNC(J154*100,2)</f>
        <v>0</v>
      </c>
      <c r="Q154" s="102" t="str">
        <f t="shared" ref="Q154:Q155" si="35">IF(AND(N154=0,N155&gt;0),1,"")</f>
        <v/>
      </c>
    </row>
    <row r="155" spans="1:17" hidden="1">
      <c r="A155" s="102" t="s">
        <v>190</v>
      </c>
      <c r="B155" s="111" t="s">
        <v>96</v>
      </c>
      <c r="C155" s="111"/>
      <c r="D155" s="103">
        <v>2022</v>
      </c>
      <c r="E155" s="103">
        <v>12</v>
      </c>
      <c r="F155" s="102" t="str">
        <f t="shared" si="31"/>
        <v>NOMS202212</v>
      </c>
      <c r="H155" s="104">
        <f>HLOOKUP(B155,NPI!$2:$3,2,FALSE)</f>
        <v>2</v>
      </c>
      <c r="I155" s="102" t="str">
        <f t="shared" si="32"/>
        <v>202212</v>
      </c>
      <c r="J155" s="107">
        <f>IF(M155=1,1,IFERROR(VLOOKUP(I155,NPI!D:G,POC!H155,FALSE),0))</f>
        <v>0</v>
      </c>
      <c r="K155" s="102" t="str">
        <f>TEXT(VLOOKUP(B155,Summary!G:H,2,FALSE),"yyyym")</f>
        <v>202612</v>
      </c>
      <c r="L155" s="102">
        <f t="shared" si="33"/>
        <v>0</v>
      </c>
      <c r="M155" s="102">
        <f t="shared" si="34"/>
        <v>0</v>
      </c>
      <c r="N155" s="109">
        <f t="shared" ref="N155:N218" si="36">TRUNC(J155*100,2)</f>
        <v>0</v>
      </c>
      <c r="P155" s="102" t="s">
        <v>220</v>
      </c>
      <c r="Q155" s="102">
        <f t="shared" si="35"/>
        <v>1</v>
      </c>
    </row>
    <row r="156" spans="1:17" hidden="1">
      <c r="A156" s="102" t="s">
        <v>190</v>
      </c>
      <c r="B156" s="111" t="s">
        <v>96</v>
      </c>
      <c r="C156" s="111"/>
      <c r="D156" s="112">
        <v>2023</v>
      </c>
      <c r="E156" s="112">
        <v>1</v>
      </c>
      <c r="F156" s="102" t="str">
        <f t="shared" si="31"/>
        <v>NOMS20231</v>
      </c>
      <c r="H156" s="104">
        <f>HLOOKUP(B156,NPI!$2:$3,2,FALSE)</f>
        <v>2</v>
      </c>
      <c r="I156" s="102" t="str">
        <f t="shared" si="32"/>
        <v>20231</v>
      </c>
      <c r="J156" s="107">
        <f>IF(M156=1,1,IFERROR(VLOOKUP(I156,NPI!D:G,POC!H156,FALSE),0))</f>
        <v>1.5100000000000001E-2</v>
      </c>
      <c r="K156" s="102" t="str">
        <f>TEXT(VLOOKUP(B156,Summary!G:H,2,FALSE),"yyyym")</f>
        <v>202612</v>
      </c>
      <c r="L156" s="102">
        <f t="shared" si="33"/>
        <v>0</v>
      </c>
      <c r="M156" s="102">
        <f t="shared" si="34"/>
        <v>0</v>
      </c>
      <c r="N156" s="109">
        <f t="shared" si="36"/>
        <v>1.51</v>
      </c>
      <c r="P156" s="102" t="s">
        <v>220</v>
      </c>
    </row>
    <row r="157" spans="1:17" hidden="1">
      <c r="A157" s="102" t="s">
        <v>190</v>
      </c>
      <c r="B157" s="111" t="s">
        <v>96</v>
      </c>
      <c r="C157" s="111"/>
      <c r="D157" s="112">
        <v>2023</v>
      </c>
      <c r="E157" s="112">
        <v>2</v>
      </c>
      <c r="F157" s="102" t="str">
        <f t="shared" si="31"/>
        <v>NOMS20232</v>
      </c>
      <c r="H157" s="104">
        <f>HLOOKUP(B157,NPI!$2:$3,2,FALSE)</f>
        <v>2</v>
      </c>
      <c r="I157" s="102" t="str">
        <f t="shared" si="32"/>
        <v>20232</v>
      </c>
      <c r="J157" s="107">
        <f>IF(M157=1,1,IFERROR(VLOOKUP(I157,NPI!D:G,POC!H157,FALSE),0))</f>
        <v>3.0200000000000001E-2</v>
      </c>
      <c r="K157" s="102" t="str">
        <f>TEXT(VLOOKUP(B157,Summary!G:H,2,FALSE),"yyyym")</f>
        <v>202612</v>
      </c>
      <c r="L157" s="102">
        <f t="shared" si="33"/>
        <v>0</v>
      </c>
      <c r="M157" s="102">
        <f t="shared" si="34"/>
        <v>0</v>
      </c>
      <c r="N157" s="109">
        <f t="shared" si="36"/>
        <v>3.02</v>
      </c>
      <c r="P157" s="102" t="s">
        <v>220</v>
      </c>
    </row>
    <row r="158" spans="1:17" hidden="1">
      <c r="A158" s="102" t="s">
        <v>190</v>
      </c>
      <c r="B158" s="111" t="s">
        <v>96</v>
      </c>
      <c r="C158" s="111"/>
      <c r="D158" s="112">
        <v>2023</v>
      </c>
      <c r="E158" s="112">
        <v>3</v>
      </c>
      <c r="F158" s="102" t="str">
        <f t="shared" si="31"/>
        <v>NOMS20233</v>
      </c>
      <c r="H158" s="104">
        <f>HLOOKUP(B158,NPI!$2:$3,2,FALSE)</f>
        <v>2</v>
      </c>
      <c r="I158" s="102" t="str">
        <f t="shared" si="32"/>
        <v>20233</v>
      </c>
      <c r="J158" s="107">
        <f>IF(M158=1,1,IFERROR(VLOOKUP(I158,NPI!D:G,POC!H158,FALSE),0))</f>
        <v>4.53E-2</v>
      </c>
      <c r="K158" s="102" t="str">
        <f>TEXT(VLOOKUP(B158,Summary!G:H,2,FALSE),"yyyym")</f>
        <v>202612</v>
      </c>
      <c r="L158" s="102">
        <f t="shared" si="33"/>
        <v>0</v>
      </c>
      <c r="M158" s="102">
        <f t="shared" si="34"/>
        <v>0</v>
      </c>
      <c r="N158" s="109">
        <f t="shared" si="36"/>
        <v>4.53</v>
      </c>
      <c r="P158" s="102" t="s">
        <v>220</v>
      </c>
    </row>
    <row r="159" spans="1:17" hidden="1">
      <c r="A159" s="102" t="s">
        <v>190</v>
      </c>
      <c r="B159" s="111" t="s">
        <v>96</v>
      </c>
      <c r="C159" s="111"/>
      <c r="D159" s="112">
        <v>2023</v>
      </c>
      <c r="E159" s="112">
        <v>4</v>
      </c>
      <c r="F159" s="102" t="str">
        <f t="shared" si="31"/>
        <v>NOMS20234</v>
      </c>
      <c r="H159" s="104">
        <f>HLOOKUP(B159,NPI!$2:$3,2,FALSE)</f>
        <v>2</v>
      </c>
      <c r="I159" s="102" t="str">
        <f t="shared" si="32"/>
        <v>20234</v>
      </c>
      <c r="J159" s="107">
        <f>IF(M159=1,1,IFERROR(VLOOKUP(I159,NPI!D:G,POC!H159,FALSE),0))</f>
        <v>6.0400000000000002E-2</v>
      </c>
      <c r="K159" s="102" t="str">
        <f>TEXT(VLOOKUP(B159,Summary!G:H,2,FALSE),"yyyym")</f>
        <v>202612</v>
      </c>
      <c r="L159" s="102">
        <f t="shared" si="33"/>
        <v>0</v>
      </c>
      <c r="M159" s="102">
        <f t="shared" si="34"/>
        <v>0</v>
      </c>
      <c r="N159" s="109">
        <f t="shared" si="36"/>
        <v>6.04</v>
      </c>
      <c r="P159" s="102" t="s">
        <v>220</v>
      </c>
    </row>
    <row r="160" spans="1:17" hidden="1">
      <c r="A160" s="102" t="s">
        <v>190</v>
      </c>
      <c r="B160" s="111" t="s">
        <v>96</v>
      </c>
      <c r="C160" s="111"/>
      <c r="D160" s="112">
        <v>2023</v>
      </c>
      <c r="E160" s="112">
        <v>5</v>
      </c>
      <c r="F160" s="102" t="str">
        <f t="shared" si="31"/>
        <v>NOMS20235</v>
      </c>
      <c r="H160" s="104">
        <f>HLOOKUP(B160,NPI!$2:$3,2,FALSE)</f>
        <v>2</v>
      </c>
      <c r="I160" s="102" t="str">
        <f t="shared" si="32"/>
        <v>20235</v>
      </c>
      <c r="J160" s="107">
        <f>IF(M160=1,1,IFERROR(VLOOKUP(I160,NPI!D:G,POC!H160,FALSE),0))</f>
        <v>7.5499999999999998E-2</v>
      </c>
      <c r="K160" s="102" t="str">
        <f>TEXT(VLOOKUP(B160,Summary!G:H,2,FALSE),"yyyym")</f>
        <v>202612</v>
      </c>
      <c r="L160" s="102">
        <f t="shared" si="33"/>
        <v>0</v>
      </c>
      <c r="M160" s="102">
        <f t="shared" si="34"/>
        <v>0</v>
      </c>
      <c r="N160" s="109">
        <f t="shared" si="36"/>
        <v>7.55</v>
      </c>
      <c r="P160" s="102" t="s">
        <v>220</v>
      </c>
    </row>
    <row r="161" spans="1:16" hidden="1">
      <c r="A161" s="102" t="s">
        <v>190</v>
      </c>
      <c r="B161" s="111" t="s">
        <v>96</v>
      </c>
      <c r="C161" s="111"/>
      <c r="D161" s="112">
        <v>2023</v>
      </c>
      <c r="E161" s="112">
        <v>6</v>
      </c>
      <c r="F161" s="102" t="str">
        <f t="shared" si="31"/>
        <v>NOMS20236</v>
      </c>
      <c r="H161" s="104">
        <f>HLOOKUP(B161,NPI!$2:$3,2,FALSE)</f>
        <v>2</v>
      </c>
      <c r="I161" s="102" t="str">
        <f t="shared" si="32"/>
        <v>20236</v>
      </c>
      <c r="J161" s="107">
        <f>IF(M161=1,1,IFERROR(VLOOKUP(I161,NPI!D:G,POC!H161,FALSE),0))</f>
        <v>9.0700000000000003E-2</v>
      </c>
      <c r="K161" s="102" t="str">
        <f>TEXT(VLOOKUP(B161,Summary!G:H,2,FALSE),"yyyym")</f>
        <v>202612</v>
      </c>
      <c r="L161" s="102">
        <f t="shared" si="33"/>
        <v>0</v>
      </c>
      <c r="M161" s="102">
        <f t="shared" si="34"/>
        <v>0</v>
      </c>
      <c r="N161" s="109">
        <f t="shared" si="36"/>
        <v>9.07</v>
      </c>
      <c r="P161" s="102" t="s">
        <v>220</v>
      </c>
    </row>
    <row r="162" spans="1:16" hidden="1">
      <c r="A162" s="102" t="s">
        <v>190</v>
      </c>
      <c r="B162" s="111" t="s">
        <v>96</v>
      </c>
      <c r="C162" s="111"/>
      <c r="D162" s="112">
        <v>2023</v>
      </c>
      <c r="E162" s="112">
        <v>7</v>
      </c>
      <c r="F162" s="102" t="str">
        <f t="shared" si="31"/>
        <v>NOMS20237</v>
      </c>
      <c r="H162" s="104">
        <f>HLOOKUP(B162,NPI!$2:$3,2,FALSE)</f>
        <v>2</v>
      </c>
      <c r="I162" s="102" t="str">
        <f t="shared" si="32"/>
        <v>20237</v>
      </c>
      <c r="J162" s="107">
        <f>IF(M162=1,1,IFERROR(VLOOKUP(I162,NPI!D:G,POC!H162,FALSE),0))</f>
        <v>0.10580000000000001</v>
      </c>
      <c r="K162" s="102" t="str">
        <f>TEXT(VLOOKUP(B162,Summary!G:H,2,FALSE),"yyyym")</f>
        <v>202612</v>
      </c>
      <c r="L162" s="102">
        <f t="shared" si="33"/>
        <v>0</v>
      </c>
      <c r="M162" s="102">
        <f t="shared" si="34"/>
        <v>0</v>
      </c>
      <c r="N162" s="109">
        <f t="shared" si="36"/>
        <v>10.58</v>
      </c>
      <c r="P162" s="102" t="s">
        <v>220</v>
      </c>
    </row>
    <row r="163" spans="1:16" hidden="1">
      <c r="A163" s="102" t="s">
        <v>190</v>
      </c>
      <c r="B163" s="111" t="s">
        <v>96</v>
      </c>
      <c r="C163" s="111"/>
      <c r="D163" s="112">
        <v>2023</v>
      </c>
      <c r="E163" s="112">
        <v>8</v>
      </c>
      <c r="F163" s="102" t="str">
        <f t="shared" si="31"/>
        <v>NOMS20238</v>
      </c>
      <c r="H163" s="104">
        <f>HLOOKUP(B163,NPI!$2:$3,2,FALSE)</f>
        <v>2</v>
      </c>
      <c r="I163" s="102" t="str">
        <f t="shared" si="32"/>
        <v>20238</v>
      </c>
      <c r="J163" s="107">
        <f>IF(M163=1,1,IFERROR(VLOOKUP(I163,NPI!D:G,POC!H163,FALSE),0))</f>
        <v>0.12089999999999999</v>
      </c>
      <c r="K163" s="102" t="str">
        <f>TEXT(VLOOKUP(B163,Summary!G:H,2,FALSE),"yyyym")</f>
        <v>202612</v>
      </c>
      <c r="L163" s="102">
        <f t="shared" si="33"/>
        <v>0</v>
      </c>
      <c r="M163" s="102">
        <f t="shared" si="34"/>
        <v>0</v>
      </c>
      <c r="N163" s="109">
        <f t="shared" si="36"/>
        <v>12.09</v>
      </c>
      <c r="P163" s="102" t="s">
        <v>220</v>
      </c>
    </row>
    <row r="164" spans="1:16" hidden="1">
      <c r="A164" s="102" t="s">
        <v>190</v>
      </c>
      <c r="B164" s="111" t="s">
        <v>96</v>
      </c>
      <c r="C164" s="111"/>
      <c r="D164" s="112">
        <v>2023</v>
      </c>
      <c r="E164" s="112">
        <v>9</v>
      </c>
      <c r="F164" s="102" t="str">
        <f t="shared" si="31"/>
        <v>NOMS20239</v>
      </c>
      <c r="H164" s="104">
        <f>HLOOKUP(B164,NPI!$2:$3,2,FALSE)</f>
        <v>2</v>
      </c>
      <c r="I164" s="102" t="str">
        <f t="shared" si="32"/>
        <v>20239</v>
      </c>
      <c r="J164" s="107">
        <f>IF(M164=1,1,IFERROR(VLOOKUP(I164,NPI!D:G,POC!H164,FALSE),0))</f>
        <v>0.13600000000000001</v>
      </c>
      <c r="K164" s="102" t="str">
        <f>TEXT(VLOOKUP(B164,Summary!G:H,2,FALSE),"yyyym")</f>
        <v>202612</v>
      </c>
      <c r="L164" s="102">
        <f t="shared" si="33"/>
        <v>0</v>
      </c>
      <c r="M164" s="102">
        <f t="shared" si="34"/>
        <v>0</v>
      </c>
      <c r="N164" s="109">
        <f t="shared" si="36"/>
        <v>13.6</v>
      </c>
      <c r="P164" s="102" t="s">
        <v>220</v>
      </c>
    </row>
    <row r="165" spans="1:16" hidden="1">
      <c r="A165" s="102" t="s">
        <v>190</v>
      </c>
      <c r="B165" s="111" t="s">
        <v>96</v>
      </c>
      <c r="C165" s="111"/>
      <c r="D165" s="112">
        <v>2023</v>
      </c>
      <c r="E165" s="112">
        <v>10</v>
      </c>
      <c r="F165" s="102" t="str">
        <f t="shared" si="31"/>
        <v>NOMS202310</v>
      </c>
      <c r="H165" s="104">
        <f>HLOOKUP(B165,NPI!$2:$3,2,FALSE)</f>
        <v>2</v>
      </c>
      <c r="I165" s="102" t="str">
        <f t="shared" si="32"/>
        <v>202310</v>
      </c>
      <c r="J165" s="107">
        <f>IF(M165=1,1,IFERROR(VLOOKUP(I165,NPI!D:G,POC!H165,FALSE),0))</f>
        <v>0.15110000000000001</v>
      </c>
      <c r="K165" s="102" t="str">
        <f>TEXT(VLOOKUP(B165,Summary!G:H,2,FALSE),"yyyym")</f>
        <v>202612</v>
      </c>
      <c r="L165" s="102">
        <f t="shared" si="33"/>
        <v>0</v>
      </c>
      <c r="M165" s="102">
        <f t="shared" si="34"/>
        <v>0</v>
      </c>
      <c r="N165" s="109">
        <f t="shared" si="36"/>
        <v>15.11</v>
      </c>
      <c r="P165" s="102" t="s">
        <v>220</v>
      </c>
    </row>
    <row r="166" spans="1:16" hidden="1">
      <c r="A166" s="102" t="s">
        <v>190</v>
      </c>
      <c r="B166" s="111" t="s">
        <v>96</v>
      </c>
      <c r="C166" s="111"/>
      <c r="D166" s="112">
        <v>2023</v>
      </c>
      <c r="E166" s="112">
        <v>11</v>
      </c>
      <c r="F166" s="102" t="str">
        <f t="shared" si="31"/>
        <v>NOMS202311</v>
      </c>
      <c r="H166" s="104">
        <f>HLOOKUP(B166,NPI!$2:$3,2,FALSE)</f>
        <v>2</v>
      </c>
      <c r="I166" s="102" t="str">
        <f t="shared" si="32"/>
        <v>202311</v>
      </c>
      <c r="J166" s="107">
        <f>IF(M166=1,1,IFERROR(VLOOKUP(I166,NPI!D:G,POC!H166,FALSE),0))</f>
        <v>0.16619999999999999</v>
      </c>
      <c r="K166" s="102" t="str">
        <f>TEXT(VLOOKUP(B166,Summary!G:H,2,FALSE),"yyyym")</f>
        <v>202612</v>
      </c>
      <c r="L166" s="102">
        <f t="shared" si="33"/>
        <v>0</v>
      </c>
      <c r="M166" s="102">
        <f t="shared" si="34"/>
        <v>0</v>
      </c>
      <c r="N166" s="109">
        <f t="shared" si="36"/>
        <v>16.62</v>
      </c>
      <c r="P166" s="102" t="s">
        <v>220</v>
      </c>
    </row>
    <row r="167" spans="1:16" hidden="1">
      <c r="A167" s="102" t="s">
        <v>190</v>
      </c>
      <c r="B167" s="111" t="s">
        <v>96</v>
      </c>
      <c r="C167" s="111"/>
      <c r="D167" s="110">
        <v>2023</v>
      </c>
      <c r="E167" s="110">
        <v>12</v>
      </c>
      <c r="F167" s="102" t="str">
        <f t="shared" si="31"/>
        <v>NOMS202312</v>
      </c>
      <c r="H167" s="104">
        <f>HLOOKUP(B167,NPI!$2:$3,2,FALSE)</f>
        <v>2</v>
      </c>
      <c r="I167" s="102" t="str">
        <f t="shared" si="32"/>
        <v>202312</v>
      </c>
      <c r="J167" s="107">
        <f>IF(M167=1,1,IFERROR(VLOOKUP(I167,NPI!D:G,POC!H167,FALSE),0))</f>
        <v>0.18129999999999999</v>
      </c>
      <c r="K167" s="102" t="str">
        <f>TEXT(VLOOKUP(B167,Summary!G:H,2,FALSE),"yyyym")</f>
        <v>202612</v>
      </c>
      <c r="L167" s="102">
        <f t="shared" si="33"/>
        <v>0</v>
      </c>
      <c r="M167" s="102">
        <f t="shared" si="34"/>
        <v>0</v>
      </c>
      <c r="N167" s="109">
        <f t="shared" si="36"/>
        <v>18.13</v>
      </c>
      <c r="P167" s="102" t="s">
        <v>220</v>
      </c>
    </row>
    <row r="168" spans="1:16" hidden="1">
      <c r="A168" s="102" t="s">
        <v>190</v>
      </c>
      <c r="B168" s="111" t="s">
        <v>96</v>
      </c>
      <c r="C168" s="111"/>
      <c r="D168" s="112">
        <v>2024</v>
      </c>
      <c r="E168" s="112">
        <v>1</v>
      </c>
      <c r="F168" s="102" t="str">
        <f t="shared" si="31"/>
        <v>NOMS20241</v>
      </c>
      <c r="H168" s="104">
        <f>HLOOKUP(B168,NPI!$2:$3,2,FALSE)</f>
        <v>2</v>
      </c>
      <c r="I168" s="102" t="str">
        <f t="shared" si="32"/>
        <v>20241</v>
      </c>
      <c r="J168" s="107">
        <f>IF(M168=1,1,IFERROR(VLOOKUP(I168,NPI!D:G,POC!H168,FALSE),0))</f>
        <v>0.21323333333333333</v>
      </c>
      <c r="K168" s="102" t="str">
        <f>TEXT(VLOOKUP(B168,Summary!G:H,2,FALSE),"yyyym")</f>
        <v>202612</v>
      </c>
      <c r="L168" s="102">
        <f t="shared" si="33"/>
        <v>0</v>
      </c>
      <c r="M168" s="102">
        <f t="shared" si="34"/>
        <v>0</v>
      </c>
      <c r="N168" s="109">
        <f t="shared" si="36"/>
        <v>21.32</v>
      </c>
      <c r="P168" s="102" t="s">
        <v>220</v>
      </c>
    </row>
    <row r="169" spans="1:16" hidden="1">
      <c r="A169" s="102" t="s">
        <v>190</v>
      </c>
      <c r="B169" s="111" t="s">
        <v>96</v>
      </c>
      <c r="C169" s="111"/>
      <c r="D169" s="112">
        <v>2024</v>
      </c>
      <c r="E169" s="112">
        <v>2</v>
      </c>
      <c r="F169" s="102" t="str">
        <f t="shared" si="31"/>
        <v>NOMS20242</v>
      </c>
      <c r="H169" s="104">
        <f>HLOOKUP(B169,NPI!$2:$3,2,FALSE)</f>
        <v>2</v>
      </c>
      <c r="I169" s="102" t="str">
        <f t="shared" si="32"/>
        <v>20242</v>
      </c>
      <c r="J169" s="107">
        <f>IF(M169=1,1,IFERROR(VLOOKUP(I169,NPI!D:G,POC!H169,FALSE),0))</f>
        <v>0.24516666666666667</v>
      </c>
      <c r="K169" s="102" t="str">
        <f>TEXT(VLOOKUP(B169,Summary!G:H,2,FALSE),"yyyym")</f>
        <v>202612</v>
      </c>
      <c r="L169" s="102">
        <f t="shared" si="33"/>
        <v>0</v>
      </c>
      <c r="M169" s="102">
        <f t="shared" si="34"/>
        <v>0</v>
      </c>
      <c r="N169" s="109">
        <f t="shared" si="36"/>
        <v>24.51</v>
      </c>
      <c r="P169" s="102" t="s">
        <v>220</v>
      </c>
    </row>
    <row r="170" spans="1:16" hidden="1">
      <c r="A170" s="102" t="s">
        <v>190</v>
      </c>
      <c r="B170" s="111" t="s">
        <v>96</v>
      </c>
      <c r="C170" s="111"/>
      <c r="D170" s="112">
        <v>2024</v>
      </c>
      <c r="E170" s="112">
        <v>3</v>
      </c>
      <c r="F170" s="102" t="str">
        <f t="shared" si="31"/>
        <v>NOMS20243</v>
      </c>
      <c r="H170" s="104">
        <f>HLOOKUP(B170,NPI!$2:$3,2,FALSE)</f>
        <v>2</v>
      </c>
      <c r="I170" s="102" t="str">
        <f t="shared" si="32"/>
        <v>20243</v>
      </c>
      <c r="J170" s="107">
        <f>IF(M170=1,1,IFERROR(VLOOKUP(I170,NPI!D:G,POC!H170,FALSE),0))</f>
        <v>0.27710000000000001</v>
      </c>
      <c r="K170" s="102" t="str">
        <f>TEXT(VLOOKUP(B170,Summary!G:H,2,FALSE),"yyyym")</f>
        <v>202612</v>
      </c>
      <c r="L170" s="102">
        <f t="shared" si="33"/>
        <v>0</v>
      </c>
      <c r="M170" s="102">
        <f t="shared" si="34"/>
        <v>0</v>
      </c>
      <c r="N170" s="109">
        <f t="shared" si="36"/>
        <v>27.71</v>
      </c>
      <c r="P170" s="102" t="s">
        <v>220</v>
      </c>
    </row>
    <row r="171" spans="1:16" hidden="1">
      <c r="A171" s="102" t="s">
        <v>190</v>
      </c>
      <c r="B171" s="111" t="s">
        <v>96</v>
      </c>
      <c r="C171" s="111"/>
      <c r="D171" s="112">
        <v>2024</v>
      </c>
      <c r="E171" s="112">
        <v>4</v>
      </c>
      <c r="F171" s="102" t="str">
        <f t="shared" si="31"/>
        <v>NOMS20244</v>
      </c>
      <c r="H171" s="104">
        <f>HLOOKUP(B171,NPI!$2:$3,2,FALSE)</f>
        <v>2</v>
      </c>
      <c r="I171" s="102" t="str">
        <f t="shared" si="32"/>
        <v>20244</v>
      </c>
      <c r="J171" s="107">
        <f>IF(M171=1,1,IFERROR(VLOOKUP(I171,NPI!D:G,POC!H171,FALSE),0))</f>
        <v>0.30903333333333333</v>
      </c>
      <c r="K171" s="102" t="str">
        <f>TEXT(VLOOKUP(B171,Summary!G:H,2,FALSE),"yyyym")</f>
        <v>202612</v>
      </c>
      <c r="L171" s="102">
        <f t="shared" si="33"/>
        <v>0</v>
      </c>
      <c r="M171" s="102">
        <f t="shared" si="34"/>
        <v>0</v>
      </c>
      <c r="N171" s="109">
        <f t="shared" si="36"/>
        <v>30.9</v>
      </c>
      <c r="P171" s="102" t="s">
        <v>220</v>
      </c>
    </row>
    <row r="172" spans="1:16" hidden="1">
      <c r="A172" s="102" t="s">
        <v>190</v>
      </c>
      <c r="B172" s="111" t="s">
        <v>96</v>
      </c>
      <c r="C172" s="111"/>
      <c r="D172" s="112">
        <v>2024</v>
      </c>
      <c r="E172" s="112">
        <v>5</v>
      </c>
      <c r="F172" s="102" t="str">
        <f t="shared" si="31"/>
        <v>NOMS20245</v>
      </c>
      <c r="H172" s="104">
        <f>HLOOKUP(B172,NPI!$2:$3,2,FALSE)</f>
        <v>2</v>
      </c>
      <c r="I172" s="102" t="str">
        <f t="shared" si="32"/>
        <v>20245</v>
      </c>
      <c r="J172" s="107">
        <f>IF(M172=1,1,IFERROR(VLOOKUP(I172,NPI!D:G,POC!H172,FALSE),0))</f>
        <v>0.34096666666666664</v>
      </c>
      <c r="K172" s="102" t="str">
        <f>TEXT(VLOOKUP(B172,Summary!G:H,2,FALSE),"yyyym")</f>
        <v>202612</v>
      </c>
      <c r="L172" s="102">
        <f t="shared" si="33"/>
        <v>0</v>
      </c>
      <c r="M172" s="102">
        <f t="shared" si="34"/>
        <v>0</v>
      </c>
      <c r="N172" s="109">
        <f t="shared" si="36"/>
        <v>34.090000000000003</v>
      </c>
      <c r="P172" s="102" t="s">
        <v>220</v>
      </c>
    </row>
    <row r="173" spans="1:16" hidden="1">
      <c r="A173" s="102" t="s">
        <v>190</v>
      </c>
      <c r="B173" s="111" t="s">
        <v>96</v>
      </c>
      <c r="C173" s="111"/>
      <c r="D173" s="112">
        <v>2024</v>
      </c>
      <c r="E173" s="112">
        <v>6</v>
      </c>
      <c r="F173" s="102" t="str">
        <f t="shared" si="31"/>
        <v>NOMS20246</v>
      </c>
      <c r="H173" s="104">
        <f>HLOOKUP(B173,NPI!$2:$3,2,FALSE)</f>
        <v>2</v>
      </c>
      <c r="I173" s="102" t="str">
        <f t="shared" si="32"/>
        <v>20246</v>
      </c>
      <c r="J173" s="107">
        <f>IF(M173=1,1,IFERROR(VLOOKUP(I173,NPI!D:G,POC!H173,FALSE),0))</f>
        <v>0.37289999999999995</v>
      </c>
      <c r="K173" s="102" t="str">
        <f>TEXT(VLOOKUP(B173,Summary!G:H,2,FALSE),"yyyym")</f>
        <v>202612</v>
      </c>
      <c r="L173" s="102">
        <f t="shared" si="33"/>
        <v>0</v>
      </c>
      <c r="M173" s="102">
        <f t="shared" si="34"/>
        <v>0</v>
      </c>
      <c r="N173" s="109">
        <f t="shared" si="36"/>
        <v>37.29</v>
      </c>
      <c r="P173" s="102" t="s">
        <v>220</v>
      </c>
    </row>
    <row r="174" spans="1:16" hidden="1">
      <c r="A174" s="102" t="s">
        <v>190</v>
      </c>
      <c r="B174" s="111" t="s">
        <v>96</v>
      </c>
      <c r="C174" s="111"/>
      <c r="D174" s="112">
        <v>2024</v>
      </c>
      <c r="E174" s="112">
        <v>7</v>
      </c>
      <c r="F174" s="102" t="str">
        <f t="shared" si="31"/>
        <v>NOMS20247</v>
      </c>
      <c r="H174" s="104">
        <f>HLOOKUP(B174,NPI!$2:$3,2,FALSE)</f>
        <v>2</v>
      </c>
      <c r="I174" s="102" t="str">
        <f t="shared" si="32"/>
        <v>20247</v>
      </c>
      <c r="J174" s="107">
        <f>IF(M174=1,1,IFERROR(VLOOKUP(I174,NPI!D:G,POC!H174,FALSE),0))</f>
        <v>0.40483333333333327</v>
      </c>
      <c r="K174" s="102" t="str">
        <f>TEXT(VLOOKUP(B174,Summary!G:H,2,FALSE),"yyyym")</f>
        <v>202612</v>
      </c>
      <c r="L174" s="102">
        <f t="shared" si="33"/>
        <v>0</v>
      </c>
      <c r="M174" s="102">
        <f t="shared" si="34"/>
        <v>0</v>
      </c>
      <c r="N174" s="109">
        <f t="shared" si="36"/>
        <v>40.479999999999997</v>
      </c>
      <c r="P174" s="102" t="s">
        <v>220</v>
      </c>
    </row>
    <row r="175" spans="1:16" hidden="1">
      <c r="A175" s="102" t="s">
        <v>190</v>
      </c>
      <c r="B175" s="111" t="s">
        <v>96</v>
      </c>
      <c r="C175" s="111"/>
      <c r="D175" s="112">
        <v>2024</v>
      </c>
      <c r="E175" s="112">
        <v>8</v>
      </c>
      <c r="F175" s="102" t="str">
        <f t="shared" si="31"/>
        <v>NOMS20248</v>
      </c>
      <c r="H175" s="104">
        <f>HLOOKUP(B175,NPI!$2:$3,2,FALSE)</f>
        <v>2</v>
      </c>
      <c r="I175" s="102" t="str">
        <f t="shared" si="32"/>
        <v>20248</v>
      </c>
      <c r="J175" s="107">
        <f>IF(M175=1,1,IFERROR(VLOOKUP(I175,NPI!D:G,POC!H175,FALSE),0))</f>
        <v>0.43676666666666658</v>
      </c>
      <c r="K175" s="102" t="str">
        <f>TEXT(VLOOKUP(B175,Summary!G:H,2,FALSE),"yyyym")</f>
        <v>202612</v>
      </c>
      <c r="L175" s="102">
        <f t="shared" si="33"/>
        <v>0</v>
      </c>
      <c r="M175" s="102">
        <f t="shared" si="34"/>
        <v>0</v>
      </c>
      <c r="N175" s="109">
        <f t="shared" si="36"/>
        <v>43.67</v>
      </c>
      <c r="P175" s="102" t="s">
        <v>220</v>
      </c>
    </row>
    <row r="176" spans="1:16" hidden="1">
      <c r="A176" s="102" t="s">
        <v>190</v>
      </c>
      <c r="B176" s="111" t="s">
        <v>96</v>
      </c>
      <c r="C176" s="111"/>
      <c r="D176" s="112">
        <v>2024</v>
      </c>
      <c r="E176" s="112">
        <v>9</v>
      </c>
      <c r="F176" s="102" t="str">
        <f t="shared" si="31"/>
        <v>NOMS20249</v>
      </c>
      <c r="H176" s="104">
        <f>HLOOKUP(B176,NPI!$2:$3,2,FALSE)</f>
        <v>2</v>
      </c>
      <c r="I176" s="102" t="str">
        <f t="shared" si="32"/>
        <v>20249</v>
      </c>
      <c r="J176" s="107">
        <f>IF(M176=1,1,IFERROR(VLOOKUP(I176,NPI!D:G,POC!H176,FALSE),0))</f>
        <v>0.46869999999999989</v>
      </c>
      <c r="K176" s="102" t="str">
        <f>TEXT(VLOOKUP(B176,Summary!G:H,2,FALSE),"yyyym")</f>
        <v>202612</v>
      </c>
      <c r="L176" s="102">
        <f t="shared" si="33"/>
        <v>0</v>
      </c>
      <c r="M176" s="102">
        <f t="shared" si="34"/>
        <v>0</v>
      </c>
      <c r="N176" s="109">
        <f t="shared" si="36"/>
        <v>46.87</v>
      </c>
      <c r="P176" s="102" t="s">
        <v>220</v>
      </c>
    </row>
    <row r="177" spans="1:16" hidden="1">
      <c r="A177" s="102" t="s">
        <v>190</v>
      </c>
      <c r="B177" s="111" t="s">
        <v>96</v>
      </c>
      <c r="C177" s="111"/>
      <c r="D177" s="112">
        <v>2024</v>
      </c>
      <c r="E177" s="112">
        <v>10</v>
      </c>
      <c r="F177" s="102" t="str">
        <f t="shared" si="31"/>
        <v>NOMS202410</v>
      </c>
      <c r="H177" s="104">
        <f>HLOOKUP(B177,NPI!$2:$3,2,FALSE)</f>
        <v>2</v>
      </c>
      <c r="I177" s="102" t="str">
        <f t="shared" si="32"/>
        <v>202410</v>
      </c>
      <c r="J177" s="107">
        <f>IF(M177=1,1,IFERROR(VLOOKUP(I177,NPI!D:G,POC!H177,FALSE),0))</f>
        <v>0.50063333333333326</v>
      </c>
      <c r="K177" s="102" t="str">
        <f>TEXT(VLOOKUP(B177,Summary!G:H,2,FALSE),"yyyym")</f>
        <v>202612</v>
      </c>
      <c r="L177" s="102">
        <f t="shared" si="33"/>
        <v>0</v>
      </c>
      <c r="M177" s="102">
        <f t="shared" si="34"/>
        <v>0</v>
      </c>
      <c r="N177" s="109">
        <f t="shared" si="36"/>
        <v>50.06</v>
      </c>
      <c r="P177" s="102" t="s">
        <v>220</v>
      </c>
    </row>
    <row r="178" spans="1:16" hidden="1">
      <c r="A178" s="102" t="s">
        <v>190</v>
      </c>
      <c r="B178" s="111" t="s">
        <v>96</v>
      </c>
      <c r="C178" s="111"/>
      <c r="D178" s="112">
        <v>2024</v>
      </c>
      <c r="E178" s="112">
        <v>11</v>
      </c>
      <c r="F178" s="102" t="str">
        <f t="shared" si="31"/>
        <v>NOMS202411</v>
      </c>
      <c r="H178" s="104">
        <f>HLOOKUP(B178,NPI!$2:$3,2,FALSE)</f>
        <v>2</v>
      </c>
      <c r="I178" s="102" t="str">
        <f t="shared" si="32"/>
        <v>202411</v>
      </c>
      <c r="J178" s="107">
        <f>IF(M178=1,1,IFERROR(VLOOKUP(I178,NPI!D:G,POC!H178,FALSE),0))</f>
        <v>0.53256666666666663</v>
      </c>
      <c r="K178" s="102" t="str">
        <f>TEXT(VLOOKUP(B178,Summary!G:H,2,FALSE),"yyyym")</f>
        <v>202612</v>
      </c>
      <c r="L178" s="102">
        <f t="shared" si="33"/>
        <v>0</v>
      </c>
      <c r="M178" s="102">
        <f t="shared" si="34"/>
        <v>0</v>
      </c>
      <c r="N178" s="109">
        <f t="shared" si="36"/>
        <v>53.25</v>
      </c>
      <c r="P178" s="102" t="s">
        <v>220</v>
      </c>
    </row>
    <row r="179" spans="1:16" hidden="1">
      <c r="A179" s="102" t="s">
        <v>190</v>
      </c>
      <c r="B179" s="111" t="s">
        <v>96</v>
      </c>
      <c r="C179" s="111"/>
      <c r="D179" s="111">
        <v>2024</v>
      </c>
      <c r="E179" s="111">
        <v>12</v>
      </c>
      <c r="F179" s="102" t="str">
        <f t="shared" si="31"/>
        <v>NOMS202412</v>
      </c>
      <c r="H179" s="104">
        <f>HLOOKUP(B179,NPI!$2:$3,2,FALSE)</f>
        <v>2</v>
      </c>
      <c r="I179" s="102" t="str">
        <f t="shared" si="32"/>
        <v>202412</v>
      </c>
      <c r="J179" s="107">
        <f>IF(M179=1,1,IFERROR(VLOOKUP(I179,NPI!D:G,POC!H179,FALSE),0))</f>
        <v>0.5645</v>
      </c>
      <c r="K179" s="102" t="str">
        <f>TEXT(VLOOKUP(B179,Summary!G:H,2,FALSE),"yyyym")</f>
        <v>202612</v>
      </c>
      <c r="L179" s="102">
        <f t="shared" si="33"/>
        <v>0</v>
      </c>
      <c r="M179" s="102">
        <f t="shared" si="34"/>
        <v>0</v>
      </c>
      <c r="N179" s="109">
        <f t="shared" si="36"/>
        <v>56.45</v>
      </c>
      <c r="O179" s="102" t="str">
        <f>PROPER(VLOOKUP(B179,'[1]TO year'!C:D,2,FALSE))</f>
        <v>Northwin Main Street</v>
      </c>
      <c r="P179" s="102" t="s">
        <v>220</v>
      </c>
    </row>
    <row r="180" spans="1:16" hidden="1">
      <c r="A180" s="102" t="s">
        <v>190</v>
      </c>
      <c r="B180" s="111" t="s">
        <v>96</v>
      </c>
      <c r="C180" s="111"/>
      <c r="D180" s="112">
        <v>2025</v>
      </c>
      <c r="E180" s="112">
        <v>1</v>
      </c>
      <c r="F180" s="102" t="str">
        <f t="shared" si="31"/>
        <v>NOMS20251</v>
      </c>
      <c r="H180" s="104">
        <f>HLOOKUP(B180,NPI!$2:$3,2,FALSE)</f>
        <v>2</v>
      </c>
      <c r="I180" s="102" t="str">
        <f t="shared" si="32"/>
        <v>20251</v>
      </c>
      <c r="J180" s="107">
        <f>IF(M180=1,1,IFERROR(VLOOKUP(I180,NPI!D:G,POC!H180,FALSE),0))</f>
        <v>0.60329999999999995</v>
      </c>
      <c r="K180" s="102" t="str">
        <f>TEXT(VLOOKUP(B180,Summary!G:H,2,FALSE),"yyyym")</f>
        <v>202612</v>
      </c>
      <c r="L180" s="102">
        <f t="shared" si="33"/>
        <v>0</v>
      </c>
      <c r="M180" s="102">
        <f t="shared" si="34"/>
        <v>0</v>
      </c>
      <c r="N180" s="109">
        <f t="shared" si="36"/>
        <v>60.33</v>
      </c>
      <c r="P180" s="102" t="s">
        <v>220</v>
      </c>
    </row>
    <row r="181" spans="1:16" hidden="1">
      <c r="A181" s="102" t="s">
        <v>190</v>
      </c>
      <c r="B181" s="111" t="s">
        <v>96</v>
      </c>
      <c r="C181" s="111"/>
      <c r="D181" s="112">
        <v>2025</v>
      </c>
      <c r="E181" s="112">
        <v>2</v>
      </c>
      <c r="F181" s="102" t="str">
        <f t="shared" si="31"/>
        <v>NOMS20252</v>
      </c>
      <c r="H181" s="104">
        <f>HLOOKUP(B181,NPI!$2:$3,2,FALSE)</f>
        <v>2</v>
      </c>
      <c r="I181" s="102" t="str">
        <f t="shared" si="32"/>
        <v>20252</v>
      </c>
      <c r="J181" s="107">
        <f>IF(M181=1,1,IFERROR(VLOOKUP(I181,NPI!D:G,POC!H181,FALSE),0))</f>
        <v>0.64280000000000004</v>
      </c>
      <c r="K181" s="102" t="str">
        <f>TEXT(VLOOKUP(B181,Summary!G:H,2,FALSE),"yyyym")</f>
        <v>202612</v>
      </c>
      <c r="L181" s="102">
        <f t="shared" si="33"/>
        <v>0</v>
      </c>
      <c r="M181" s="102">
        <f t="shared" si="34"/>
        <v>0</v>
      </c>
      <c r="N181" s="109">
        <f t="shared" si="36"/>
        <v>64.28</v>
      </c>
      <c r="P181" s="102" t="s">
        <v>220</v>
      </c>
    </row>
    <row r="182" spans="1:16" hidden="1">
      <c r="A182" s="102" t="s">
        <v>190</v>
      </c>
      <c r="B182" s="111" t="s">
        <v>96</v>
      </c>
      <c r="C182" s="111"/>
      <c r="D182" s="112">
        <v>2025</v>
      </c>
      <c r="E182" s="112">
        <v>3</v>
      </c>
      <c r="F182" s="102" t="str">
        <f t="shared" si="31"/>
        <v>NOMS20253</v>
      </c>
      <c r="H182" s="104">
        <f>HLOOKUP(B182,NPI!$2:$3,2,FALSE)</f>
        <v>2</v>
      </c>
      <c r="I182" s="102" t="str">
        <f t="shared" si="32"/>
        <v>20253</v>
      </c>
      <c r="J182" s="107">
        <f>IF(M182=1,1,IFERROR(VLOOKUP(I182,NPI!D:G,POC!H182,FALSE),0))</f>
        <v>0.6784</v>
      </c>
      <c r="K182" s="102" t="str">
        <f>TEXT(VLOOKUP(B182,Summary!G:H,2,FALSE),"yyyym")</f>
        <v>202612</v>
      </c>
      <c r="L182" s="102">
        <f t="shared" si="33"/>
        <v>0</v>
      </c>
      <c r="M182" s="102">
        <f t="shared" si="34"/>
        <v>0</v>
      </c>
      <c r="N182" s="109">
        <f t="shared" si="36"/>
        <v>67.84</v>
      </c>
      <c r="O182" s="102" t="str">
        <f>PROPER(VLOOKUP(B182,'[1]TO year'!C:D,2,FALSE))</f>
        <v>Northwin Main Street</v>
      </c>
      <c r="P182" s="102" t="s">
        <v>220</v>
      </c>
    </row>
    <row r="183" spans="1:16" hidden="1">
      <c r="A183" s="102" t="s">
        <v>190</v>
      </c>
      <c r="B183" s="111" t="s">
        <v>96</v>
      </c>
      <c r="C183" s="111"/>
      <c r="D183" s="112">
        <v>2025</v>
      </c>
      <c r="E183" s="112">
        <v>4</v>
      </c>
      <c r="F183" s="102" t="str">
        <f t="shared" si="31"/>
        <v>NOMS20254</v>
      </c>
      <c r="H183" s="104">
        <f>HLOOKUP(B183,NPI!$2:$3,2,FALSE)</f>
        <v>2</v>
      </c>
      <c r="I183" s="102" t="str">
        <f t="shared" si="32"/>
        <v>20254</v>
      </c>
      <c r="J183" s="107">
        <f>IF(M183=1,1,IFERROR(VLOOKUP(I183,NPI!D:G,POC!H183,FALSE),0))</f>
        <v>0.68987777777777781</v>
      </c>
      <c r="K183" s="102" t="str">
        <f>TEXT(VLOOKUP(B183,Summary!G:H,2,FALSE),"yyyym")</f>
        <v>202612</v>
      </c>
      <c r="L183" s="102">
        <f t="shared" si="33"/>
        <v>0</v>
      </c>
      <c r="M183" s="102">
        <f t="shared" si="34"/>
        <v>0</v>
      </c>
      <c r="N183" s="109">
        <f t="shared" si="36"/>
        <v>68.98</v>
      </c>
      <c r="P183" s="102" t="s">
        <v>220</v>
      </c>
    </row>
    <row r="184" spans="1:16" hidden="1">
      <c r="A184" s="102" t="s">
        <v>190</v>
      </c>
      <c r="B184" s="111" t="s">
        <v>96</v>
      </c>
      <c r="C184" s="111"/>
      <c r="D184" s="112">
        <v>2025</v>
      </c>
      <c r="E184" s="112">
        <v>5</v>
      </c>
      <c r="F184" s="102" t="str">
        <f t="shared" si="31"/>
        <v>NOMS20255</v>
      </c>
      <c r="H184" s="104">
        <f>HLOOKUP(B184,NPI!$2:$3,2,FALSE)</f>
        <v>2</v>
      </c>
      <c r="I184" s="102" t="str">
        <f t="shared" si="32"/>
        <v>20255</v>
      </c>
      <c r="J184" s="107">
        <f>IF(M184=1,1,IFERROR(VLOOKUP(I184,NPI!D:G,POC!H184,FALSE),0))</f>
        <v>0.70135555555555562</v>
      </c>
      <c r="K184" s="102" t="str">
        <f>TEXT(VLOOKUP(B184,Summary!G:H,2,FALSE),"yyyym")</f>
        <v>202612</v>
      </c>
      <c r="L184" s="102">
        <f t="shared" si="33"/>
        <v>0</v>
      </c>
      <c r="M184" s="102">
        <f t="shared" si="34"/>
        <v>0</v>
      </c>
      <c r="N184" s="109">
        <f t="shared" si="36"/>
        <v>70.13</v>
      </c>
      <c r="P184" s="102" t="s">
        <v>220</v>
      </c>
    </row>
    <row r="185" spans="1:16" hidden="1">
      <c r="A185" s="102" t="s">
        <v>190</v>
      </c>
      <c r="B185" s="111" t="s">
        <v>96</v>
      </c>
      <c r="C185" s="111"/>
      <c r="D185" s="112">
        <v>2025</v>
      </c>
      <c r="E185" s="112">
        <v>6</v>
      </c>
      <c r="F185" s="102" t="str">
        <f t="shared" si="31"/>
        <v>NOMS20256</v>
      </c>
      <c r="H185" s="104">
        <f>HLOOKUP(B185,NPI!$2:$3,2,FALSE)</f>
        <v>2</v>
      </c>
      <c r="I185" s="102" t="str">
        <f t="shared" si="32"/>
        <v>20256</v>
      </c>
      <c r="J185" s="107">
        <f>IF(M185=1,1,IFERROR(VLOOKUP(I185,NPI!D:G,POC!H185,FALSE),0))</f>
        <v>0.71283333333333343</v>
      </c>
      <c r="K185" s="102" t="str">
        <f>TEXT(VLOOKUP(B185,Summary!G:H,2,FALSE),"yyyym")</f>
        <v>202612</v>
      </c>
      <c r="L185" s="102">
        <f t="shared" si="33"/>
        <v>0</v>
      </c>
      <c r="M185" s="102">
        <f t="shared" si="34"/>
        <v>0</v>
      </c>
      <c r="N185" s="109">
        <f t="shared" si="36"/>
        <v>71.28</v>
      </c>
      <c r="P185" s="102" t="s">
        <v>220</v>
      </c>
    </row>
    <row r="186" spans="1:16" hidden="1">
      <c r="A186" s="102" t="s">
        <v>190</v>
      </c>
      <c r="B186" s="111" t="s">
        <v>96</v>
      </c>
      <c r="C186" s="111"/>
      <c r="D186" s="112">
        <v>2025</v>
      </c>
      <c r="E186" s="112">
        <v>7</v>
      </c>
      <c r="F186" s="102" t="str">
        <f t="shared" si="31"/>
        <v>NOMS20257</v>
      </c>
      <c r="H186" s="104">
        <f>HLOOKUP(B186,NPI!$2:$3,2,FALSE)</f>
        <v>2</v>
      </c>
      <c r="I186" s="102" t="str">
        <f t="shared" ref="I186:I217" si="37">CONCATENATE(D186,E186)</f>
        <v>20257</v>
      </c>
      <c r="J186" s="107">
        <f>IF(M186=1,1,IFERROR(VLOOKUP(I186,NPI!D:G,POC!H186,FALSE),0))</f>
        <v>0.72431111111111124</v>
      </c>
      <c r="K186" s="102" t="str">
        <f>TEXT(VLOOKUP(B186,Summary!G:H,2,FALSE),"yyyym")</f>
        <v>202612</v>
      </c>
      <c r="L186" s="102">
        <f t="shared" ref="L186:L217" si="38">IF((LEFT(K186,4)-D186)&lt;&gt;0,0,IF((I186-K186)=0,1,0))</f>
        <v>0</v>
      </c>
      <c r="M186" s="102">
        <f t="shared" ref="M186:M217" si="39">IF(B186="",0,IF(AND(B185=B186,M185=1),1,IF(L186=1,1,0)))</f>
        <v>0</v>
      </c>
      <c r="N186" s="109">
        <f t="shared" si="36"/>
        <v>72.430000000000007</v>
      </c>
      <c r="P186" s="102" t="s">
        <v>220</v>
      </c>
    </row>
    <row r="187" spans="1:16" hidden="1">
      <c r="A187" s="102" t="s">
        <v>190</v>
      </c>
      <c r="B187" s="111" t="s">
        <v>96</v>
      </c>
      <c r="C187" s="111"/>
      <c r="D187" s="112">
        <v>2025</v>
      </c>
      <c r="E187" s="112">
        <v>8</v>
      </c>
      <c r="F187" s="102" t="str">
        <f t="shared" si="31"/>
        <v>NOMS20258</v>
      </c>
      <c r="H187" s="104">
        <f>HLOOKUP(B187,NPI!$2:$3,2,FALSE)</f>
        <v>2</v>
      </c>
      <c r="I187" s="102" t="str">
        <f t="shared" si="37"/>
        <v>20258</v>
      </c>
      <c r="J187" s="107">
        <f>IF(M187=1,1,IFERROR(VLOOKUP(I187,NPI!D:G,POC!H187,FALSE),0))</f>
        <v>0.73578888888888905</v>
      </c>
      <c r="K187" s="102" t="str">
        <f>TEXT(VLOOKUP(B187,Summary!G:H,2,FALSE),"yyyym")</f>
        <v>202612</v>
      </c>
      <c r="L187" s="102">
        <f t="shared" si="38"/>
        <v>0</v>
      </c>
      <c r="M187" s="102">
        <f t="shared" si="39"/>
        <v>0</v>
      </c>
      <c r="N187" s="109">
        <f t="shared" si="36"/>
        <v>73.569999999999993</v>
      </c>
      <c r="P187" s="102" t="s">
        <v>220</v>
      </c>
    </row>
    <row r="188" spans="1:16" hidden="1">
      <c r="A188" s="102" t="s">
        <v>190</v>
      </c>
      <c r="B188" s="111" t="s">
        <v>96</v>
      </c>
      <c r="C188" s="111"/>
      <c r="D188" s="112">
        <v>2025</v>
      </c>
      <c r="E188" s="112">
        <v>9</v>
      </c>
      <c r="F188" s="102" t="str">
        <f t="shared" si="31"/>
        <v>NOMS20259</v>
      </c>
      <c r="H188" s="104">
        <f>HLOOKUP(B188,NPI!$2:$3,2,FALSE)</f>
        <v>2</v>
      </c>
      <c r="I188" s="102" t="str">
        <f t="shared" si="37"/>
        <v>20259</v>
      </c>
      <c r="J188" s="107">
        <f>IF(M188=1,1,IFERROR(VLOOKUP(I188,NPI!D:G,POC!H188,FALSE),0))</f>
        <v>0.74726666666666686</v>
      </c>
      <c r="K188" s="102" t="str">
        <f>TEXT(VLOOKUP(B188,Summary!G:H,2,FALSE),"yyyym")</f>
        <v>202612</v>
      </c>
      <c r="L188" s="102">
        <f t="shared" si="38"/>
        <v>0</v>
      </c>
      <c r="M188" s="102">
        <f t="shared" si="39"/>
        <v>0</v>
      </c>
      <c r="N188" s="109">
        <f t="shared" si="36"/>
        <v>74.72</v>
      </c>
      <c r="P188" s="102" t="s">
        <v>220</v>
      </c>
    </row>
    <row r="189" spans="1:16" hidden="1">
      <c r="A189" s="102" t="s">
        <v>190</v>
      </c>
      <c r="B189" s="111" t="s">
        <v>96</v>
      </c>
      <c r="C189" s="111"/>
      <c r="D189" s="112">
        <v>2025</v>
      </c>
      <c r="E189" s="112">
        <v>10</v>
      </c>
      <c r="F189" s="102" t="str">
        <f t="shared" si="31"/>
        <v>NOMS202510</v>
      </c>
      <c r="H189" s="104">
        <f>HLOOKUP(B189,NPI!$2:$3,2,FALSE)</f>
        <v>2</v>
      </c>
      <c r="I189" s="102" t="str">
        <f t="shared" si="37"/>
        <v>202510</v>
      </c>
      <c r="J189" s="107">
        <f>IF(M189=1,1,IFERROR(VLOOKUP(I189,NPI!D:G,POC!H189,FALSE),0))</f>
        <v>0.75874444444444467</v>
      </c>
      <c r="K189" s="102" t="str">
        <f>TEXT(VLOOKUP(B189,Summary!G:H,2,FALSE),"yyyym")</f>
        <v>202612</v>
      </c>
      <c r="L189" s="102">
        <f t="shared" si="38"/>
        <v>0</v>
      </c>
      <c r="M189" s="102">
        <f t="shared" si="39"/>
        <v>0</v>
      </c>
      <c r="N189" s="109">
        <f t="shared" si="36"/>
        <v>75.87</v>
      </c>
      <c r="P189" s="102" t="s">
        <v>220</v>
      </c>
    </row>
    <row r="190" spans="1:16" hidden="1">
      <c r="A190" s="102" t="s">
        <v>190</v>
      </c>
      <c r="B190" s="111" t="s">
        <v>96</v>
      </c>
      <c r="C190" s="111"/>
      <c r="D190" s="112">
        <v>2025</v>
      </c>
      <c r="E190" s="112">
        <v>11</v>
      </c>
      <c r="F190" s="102" t="str">
        <f t="shared" si="31"/>
        <v>NOMS202511</v>
      </c>
      <c r="H190" s="104">
        <f>HLOOKUP(B190,NPI!$2:$3,2,FALSE)</f>
        <v>2</v>
      </c>
      <c r="I190" s="102" t="str">
        <f t="shared" si="37"/>
        <v>202511</v>
      </c>
      <c r="J190" s="107">
        <f>IF(M190=1,1,IFERROR(VLOOKUP(I190,NPI!D:G,POC!H190,FALSE),0))</f>
        <v>0.77022222222222247</v>
      </c>
      <c r="K190" s="102" t="str">
        <f>TEXT(VLOOKUP(B190,Summary!G:H,2,FALSE),"yyyym")</f>
        <v>202612</v>
      </c>
      <c r="L190" s="102">
        <f t="shared" si="38"/>
        <v>0</v>
      </c>
      <c r="M190" s="102">
        <f t="shared" si="39"/>
        <v>0</v>
      </c>
      <c r="N190" s="109">
        <f t="shared" si="36"/>
        <v>77.02</v>
      </c>
      <c r="P190" s="102" t="s">
        <v>220</v>
      </c>
    </row>
    <row r="191" spans="1:16" hidden="1">
      <c r="A191" s="102" t="s">
        <v>190</v>
      </c>
      <c r="B191" s="111" t="s">
        <v>96</v>
      </c>
      <c r="C191" s="111"/>
      <c r="D191" s="111">
        <v>2025</v>
      </c>
      <c r="E191" s="111">
        <v>12</v>
      </c>
      <c r="F191" s="102" t="str">
        <f t="shared" si="31"/>
        <v>NOMS202512</v>
      </c>
      <c r="H191" s="104">
        <f>HLOOKUP(B191,NPI!$2:$3,2,FALSE)</f>
        <v>2</v>
      </c>
      <c r="I191" s="102" t="str">
        <f t="shared" si="37"/>
        <v>202512</v>
      </c>
      <c r="J191" s="107">
        <f>IF(M191=1,1,IFERROR(VLOOKUP(I191,NPI!D:G,POC!H191,FALSE),0))</f>
        <v>0.78169999999999995</v>
      </c>
      <c r="K191" s="102" t="str">
        <f>TEXT(VLOOKUP(B191,Summary!G:H,2,FALSE),"yyyym")</f>
        <v>202612</v>
      </c>
      <c r="L191" s="102">
        <f t="shared" si="38"/>
        <v>0</v>
      </c>
      <c r="M191" s="102">
        <f t="shared" si="39"/>
        <v>0</v>
      </c>
      <c r="N191" s="109">
        <f t="shared" si="36"/>
        <v>78.17</v>
      </c>
      <c r="P191" s="102" t="s">
        <v>220</v>
      </c>
    </row>
    <row r="192" spans="1:16" hidden="1">
      <c r="A192" s="102" t="s">
        <v>190</v>
      </c>
      <c r="B192" s="111" t="s">
        <v>96</v>
      </c>
      <c r="C192" s="111"/>
      <c r="D192" s="112">
        <v>2026</v>
      </c>
      <c r="E192" s="112">
        <v>1</v>
      </c>
      <c r="F192" s="102" t="str">
        <f t="shared" si="31"/>
        <v>NOMS20261</v>
      </c>
      <c r="H192" s="104">
        <f>HLOOKUP(B192,NPI!$2:$3,2,FALSE)</f>
        <v>2</v>
      </c>
      <c r="I192" s="102" t="str">
        <f t="shared" si="37"/>
        <v>20261</v>
      </c>
      <c r="J192" s="107">
        <f>IF(M192=1,1,IFERROR(VLOOKUP(I192,NPI!D:G,POC!H192,FALSE),0))</f>
        <v>0.79989166666666667</v>
      </c>
      <c r="K192" s="102" t="str">
        <f>TEXT(VLOOKUP(B192,Summary!G:H,2,FALSE),"yyyym")</f>
        <v>202612</v>
      </c>
      <c r="L192" s="102">
        <f t="shared" si="38"/>
        <v>0</v>
      </c>
      <c r="M192" s="102">
        <f t="shared" si="39"/>
        <v>0</v>
      </c>
      <c r="N192" s="109">
        <f t="shared" si="36"/>
        <v>79.98</v>
      </c>
      <c r="P192" s="102" t="s">
        <v>220</v>
      </c>
    </row>
    <row r="193" spans="1:16" hidden="1">
      <c r="A193" s="102" t="s">
        <v>190</v>
      </c>
      <c r="B193" s="111" t="s">
        <v>96</v>
      </c>
      <c r="C193" s="111"/>
      <c r="D193" s="112">
        <v>2026</v>
      </c>
      <c r="E193" s="112">
        <v>2</v>
      </c>
      <c r="F193" s="102" t="str">
        <f t="shared" si="31"/>
        <v>NOMS20262</v>
      </c>
      <c r="H193" s="104">
        <f>HLOOKUP(B193,NPI!$2:$3,2,FALSE)</f>
        <v>2</v>
      </c>
      <c r="I193" s="102" t="str">
        <f t="shared" si="37"/>
        <v>20262</v>
      </c>
      <c r="J193" s="107">
        <f>IF(M193=1,1,IFERROR(VLOOKUP(I193,NPI!D:G,POC!H193,FALSE),0))</f>
        <v>0.81808333333333338</v>
      </c>
      <c r="K193" s="102" t="str">
        <f>TEXT(VLOOKUP(B193,Summary!G:H,2,FALSE),"yyyym")</f>
        <v>202612</v>
      </c>
      <c r="L193" s="102">
        <f t="shared" si="38"/>
        <v>0</v>
      </c>
      <c r="M193" s="102">
        <f t="shared" si="39"/>
        <v>0</v>
      </c>
      <c r="N193" s="109">
        <f t="shared" si="36"/>
        <v>81.8</v>
      </c>
      <c r="P193" s="102" t="s">
        <v>220</v>
      </c>
    </row>
    <row r="194" spans="1:16" hidden="1">
      <c r="A194" s="102" t="s">
        <v>190</v>
      </c>
      <c r="B194" s="111" t="s">
        <v>96</v>
      </c>
      <c r="C194" s="111"/>
      <c r="D194" s="112">
        <v>2026</v>
      </c>
      <c r="E194" s="112">
        <v>3</v>
      </c>
      <c r="F194" s="102" t="str">
        <f t="shared" si="31"/>
        <v>NOMS20263</v>
      </c>
      <c r="H194" s="104">
        <f>HLOOKUP(B194,NPI!$2:$3,2,FALSE)</f>
        <v>2</v>
      </c>
      <c r="I194" s="102" t="str">
        <f t="shared" si="37"/>
        <v>20263</v>
      </c>
      <c r="J194" s="107">
        <f>IF(M194=1,1,IFERROR(VLOOKUP(I194,NPI!D:G,POC!H194,FALSE),0))</f>
        <v>0.8362750000000001</v>
      </c>
      <c r="K194" s="102" t="str">
        <f>TEXT(VLOOKUP(B194,Summary!G:H,2,FALSE),"yyyym")</f>
        <v>202612</v>
      </c>
      <c r="L194" s="102">
        <f t="shared" si="38"/>
        <v>0</v>
      </c>
      <c r="M194" s="102">
        <f t="shared" si="39"/>
        <v>0</v>
      </c>
      <c r="N194" s="109">
        <f t="shared" si="36"/>
        <v>83.62</v>
      </c>
      <c r="P194" s="102" t="s">
        <v>220</v>
      </c>
    </row>
    <row r="195" spans="1:16" hidden="1">
      <c r="A195" s="102" t="s">
        <v>190</v>
      </c>
      <c r="B195" s="111" t="s">
        <v>96</v>
      </c>
      <c r="C195" s="111"/>
      <c r="D195" s="112">
        <v>2026</v>
      </c>
      <c r="E195" s="112">
        <v>4</v>
      </c>
      <c r="F195" s="102" t="str">
        <f t="shared" si="31"/>
        <v>NOMS20264</v>
      </c>
      <c r="H195" s="104">
        <f>HLOOKUP(B195,NPI!$2:$3,2,FALSE)</f>
        <v>2</v>
      </c>
      <c r="I195" s="102" t="str">
        <f t="shared" si="37"/>
        <v>20264</v>
      </c>
      <c r="J195" s="107">
        <f>IF(M195=1,1,IFERROR(VLOOKUP(I195,NPI!D:G,POC!H195,FALSE),0))</f>
        <v>0.85446666666666682</v>
      </c>
      <c r="K195" s="102" t="str">
        <f>TEXT(VLOOKUP(B195,Summary!G:H,2,FALSE),"yyyym")</f>
        <v>202612</v>
      </c>
      <c r="L195" s="102">
        <f t="shared" si="38"/>
        <v>0</v>
      </c>
      <c r="M195" s="102">
        <f t="shared" si="39"/>
        <v>0</v>
      </c>
      <c r="N195" s="109">
        <f t="shared" si="36"/>
        <v>85.44</v>
      </c>
      <c r="P195" s="102" t="s">
        <v>220</v>
      </c>
    </row>
    <row r="196" spans="1:16" hidden="1">
      <c r="A196" s="102" t="s">
        <v>190</v>
      </c>
      <c r="B196" s="111" t="s">
        <v>96</v>
      </c>
      <c r="C196" s="111"/>
      <c r="D196" s="112">
        <v>2026</v>
      </c>
      <c r="E196" s="112">
        <v>5</v>
      </c>
      <c r="F196" s="102" t="str">
        <f t="shared" si="31"/>
        <v>NOMS20265</v>
      </c>
      <c r="H196" s="104">
        <f>HLOOKUP(B196,NPI!$2:$3,2,FALSE)</f>
        <v>2</v>
      </c>
      <c r="I196" s="102" t="str">
        <f t="shared" si="37"/>
        <v>20265</v>
      </c>
      <c r="J196" s="107">
        <f>IF(M196=1,1,IFERROR(VLOOKUP(I196,NPI!D:G,POC!H196,FALSE),0))</f>
        <v>0.87265833333333354</v>
      </c>
      <c r="K196" s="102" t="str">
        <f>TEXT(VLOOKUP(B196,Summary!G:H,2,FALSE),"yyyym")</f>
        <v>202612</v>
      </c>
      <c r="L196" s="102">
        <f t="shared" si="38"/>
        <v>0</v>
      </c>
      <c r="M196" s="102">
        <f t="shared" si="39"/>
        <v>0</v>
      </c>
      <c r="N196" s="109">
        <f t="shared" si="36"/>
        <v>87.26</v>
      </c>
      <c r="P196" s="102" t="s">
        <v>220</v>
      </c>
    </row>
    <row r="197" spans="1:16" hidden="1">
      <c r="A197" s="102" t="s">
        <v>190</v>
      </c>
      <c r="B197" s="111" t="s">
        <v>96</v>
      </c>
      <c r="C197" s="111"/>
      <c r="D197" s="112">
        <v>2026</v>
      </c>
      <c r="E197" s="112">
        <v>6</v>
      </c>
      <c r="F197" s="102" t="str">
        <f t="shared" si="31"/>
        <v>NOMS20266</v>
      </c>
      <c r="H197" s="104">
        <f>HLOOKUP(B197,NPI!$2:$3,2,FALSE)</f>
        <v>2</v>
      </c>
      <c r="I197" s="102" t="str">
        <f t="shared" si="37"/>
        <v>20266</v>
      </c>
      <c r="J197" s="107">
        <f>IF(M197=1,1,IFERROR(VLOOKUP(I197,NPI!D:G,POC!H197,FALSE),0))</f>
        <v>0.89085000000000025</v>
      </c>
      <c r="K197" s="102" t="str">
        <f>TEXT(VLOOKUP(B197,Summary!G:H,2,FALSE),"yyyym")</f>
        <v>202612</v>
      </c>
      <c r="L197" s="102">
        <f t="shared" si="38"/>
        <v>0</v>
      </c>
      <c r="M197" s="102">
        <f t="shared" si="39"/>
        <v>0</v>
      </c>
      <c r="N197" s="109">
        <f t="shared" si="36"/>
        <v>89.08</v>
      </c>
      <c r="P197" s="102" t="s">
        <v>220</v>
      </c>
    </row>
    <row r="198" spans="1:16" hidden="1">
      <c r="A198" s="102" t="s">
        <v>190</v>
      </c>
      <c r="B198" s="111" t="s">
        <v>96</v>
      </c>
      <c r="C198" s="111"/>
      <c r="D198" s="112">
        <v>2026</v>
      </c>
      <c r="E198" s="112">
        <v>7</v>
      </c>
      <c r="F198" s="102" t="str">
        <f t="shared" si="31"/>
        <v>NOMS20267</v>
      </c>
      <c r="H198" s="104">
        <f>HLOOKUP(B198,NPI!$2:$3,2,FALSE)</f>
        <v>2</v>
      </c>
      <c r="I198" s="102" t="str">
        <f t="shared" si="37"/>
        <v>20267</v>
      </c>
      <c r="J198" s="107">
        <f>IF(M198=1,1,IFERROR(VLOOKUP(I198,NPI!D:G,POC!H198,FALSE),0))</f>
        <v>0.90904166666666697</v>
      </c>
      <c r="K198" s="102" t="str">
        <f>TEXT(VLOOKUP(B198,Summary!G:H,2,FALSE),"yyyym")</f>
        <v>202612</v>
      </c>
      <c r="L198" s="102">
        <f t="shared" si="38"/>
        <v>0</v>
      </c>
      <c r="M198" s="102">
        <f t="shared" si="39"/>
        <v>0</v>
      </c>
      <c r="N198" s="109">
        <f t="shared" si="36"/>
        <v>90.9</v>
      </c>
      <c r="P198" s="102" t="s">
        <v>220</v>
      </c>
    </row>
    <row r="199" spans="1:16" hidden="1">
      <c r="A199" s="102" t="s">
        <v>190</v>
      </c>
      <c r="B199" s="111" t="s">
        <v>96</v>
      </c>
      <c r="C199" s="111"/>
      <c r="D199" s="112">
        <v>2026</v>
      </c>
      <c r="E199" s="112">
        <v>8</v>
      </c>
      <c r="F199" s="102" t="str">
        <f t="shared" si="31"/>
        <v>NOMS20268</v>
      </c>
      <c r="H199" s="104">
        <f>HLOOKUP(B199,NPI!$2:$3,2,FALSE)</f>
        <v>2</v>
      </c>
      <c r="I199" s="102" t="str">
        <f t="shared" si="37"/>
        <v>20268</v>
      </c>
      <c r="J199" s="107">
        <f>IF(M199=1,1,IFERROR(VLOOKUP(I199,NPI!D:G,POC!H199,FALSE),0))</f>
        <v>0.92723333333333369</v>
      </c>
      <c r="K199" s="102" t="str">
        <f>TEXT(VLOOKUP(B199,Summary!G:H,2,FALSE),"yyyym")</f>
        <v>202612</v>
      </c>
      <c r="L199" s="102">
        <f t="shared" si="38"/>
        <v>0</v>
      </c>
      <c r="M199" s="102">
        <f t="shared" si="39"/>
        <v>0</v>
      </c>
      <c r="N199" s="109">
        <f t="shared" si="36"/>
        <v>92.72</v>
      </c>
      <c r="P199" s="102" t="s">
        <v>220</v>
      </c>
    </row>
    <row r="200" spans="1:16" hidden="1">
      <c r="A200" s="102" t="s">
        <v>190</v>
      </c>
      <c r="B200" s="111" t="s">
        <v>96</v>
      </c>
      <c r="C200" s="111"/>
      <c r="D200" s="112">
        <v>2026</v>
      </c>
      <c r="E200" s="112">
        <v>9</v>
      </c>
      <c r="F200" s="102" t="str">
        <f t="shared" si="31"/>
        <v>NOMS20269</v>
      </c>
      <c r="H200" s="104">
        <f>HLOOKUP(B200,NPI!$2:$3,2,FALSE)</f>
        <v>2</v>
      </c>
      <c r="I200" s="102" t="str">
        <f t="shared" si="37"/>
        <v>20269</v>
      </c>
      <c r="J200" s="107">
        <f>IF(M200=1,1,IFERROR(VLOOKUP(I200,NPI!D:G,POC!H200,FALSE),0))</f>
        <v>0.9454250000000004</v>
      </c>
      <c r="K200" s="102" t="str">
        <f>TEXT(VLOOKUP(B200,Summary!G:H,2,FALSE),"yyyym")</f>
        <v>202612</v>
      </c>
      <c r="L200" s="102">
        <f t="shared" si="38"/>
        <v>0</v>
      </c>
      <c r="M200" s="102">
        <f t="shared" si="39"/>
        <v>0</v>
      </c>
      <c r="N200" s="109">
        <f t="shared" si="36"/>
        <v>94.54</v>
      </c>
      <c r="P200" s="102" t="s">
        <v>220</v>
      </c>
    </row>
    <row r="201" spans="1:16" hidden="1">
      <c r="A201" s="102" t="s">
        <v>190</v>
      </c>
      <c r="B201" s="111" t="s">
        <v>96</v>
      </c>
      <c r="C201" s="111"/>
      <c r="D201" s="112">
        <v>2026</v>
      </c>
      <c r="E201" s="112">
        <v>10</v>
      </c>
      <c r="F201" s="102" t="str">
        <f t="shared" si="31"/>
        <v>NOMS202610</v>
      </c>
      <c r="H201" s="104">
        <f>HLOOKUP(B201,NPI!$2:$3,2,FALSE)</f>
        <v>2</v>
      </c>
      <c r="I201" s="102" t="str">
        <f t="shared" si="37"/>
        <v>202610</v>
      </c>
      <c r="J201" s="107">
        <f>IF(M201=1,1,IFERROR(VLOOKUP(I201,NPI!D:G,POC!H201,FALSE),0))</f>
        <v>0.96361666666666712</v>
      </c>
      <c r="K201" s="102" t="str">
        <f>TEXT(VLOOKUP(B201,Summary!G:H,2,FALSE),"yyyym")</f>
        <v>202612</v>
      </c>
      <c r="L201" s="102">
        <f t="shared" si="38"/>
        <v>0</v>
      </c>
      <c r="M201" s="102">
        <f t="shared" si="39"/>
        <v>0</v>
      </c>
      <c r="N201" s="109">
        <f t="shared" si="36"/>
        <v>96.36</v>
      </c>
      <c r="P201" s="102" t="s">
        <v>220</v>
      </c>
    </row>
    <row r="202" spans="1:16" hidden="1">
      <c r="A202" s="102" t="s">
        <v>190</v>
      </c>
      <c r="B202" s="111" t="s">
        <v>96</v>
      </c>
      <c r="C202" s="111"/>
      <c r="D202" s="112">
        <v>2026</v>
      </c>
      <c r="E202" s="112">
        <v>11</v>
      </c>
      <c r="F202" s="102" t="str">
        <f t="shared" si="31"/>
        <v>NOMS202611</v>
      </c>
      <c r="H202" s="104">
        <f>HLOOKUP(B202,NPI!$2:$3,2,FALSE)</f>
        <v>2</v>
      </c>
      <c r="I202" s="102" t="str">
        <f t="shared" si="37"/>
        <v>202611</v>
      </c>
      <c r="J202" s="107">
        <f>IF(M202=1,1,IFERROR(VLOOKUP(I202,NPI!D:G,POC!H202,FALSE),0))</f>
        <v>0.98180833333333384</v>
      </c>
      <c r="K202" s="102" t="str">
        <f>TEXT(VLOOKUP(B202,Summary!G:H,2,FALSE),"yyyym")</f>
        <v>202612</v>
      </c>
      <c r="L202" s="102">
        <f t="shared" si="38"/>
        <v>0</v>
      </c>
      <c r="M202" s="102">
        <f t="shared" si="39"/>
        <v>0</v>
      </c>
      <c r="N202" s="109">
        <f t="shared" si="36"/>
        <v>98.18</v>
      </c>
      <c r="P202" s="102" t="s">
        <v>220</v>
      </c>
    </row>
    <row r="203" spans="1:16" hidden="1">
      <c r="A203" s="102" t="s">
        <v>190</v>
      </c>
      <c r="B203" s="111" t="s">
        <v>96</v>
      </c>
      <c r="C203" s="111"/>
      <c r="D203" s="111">
        <v>2026</v>
      </c>
      <c r="E203" s="111">
        <v>12</v>
      </c>
      <c r="F203" s="102" t="str">
        <f t="shared" si="31"/>
        <v>NOMS202612</v>
      </c>
      <c r="H203" s="104">
        <f>HLOOKUP(B203,NPI!$2:$3,2,FALSE)</f>
        <v>2</v>
      </c>
      <c r="I203" s="102" t="str">
        <f t="shared" si="37"/>
        <v>202612</v>
      </c>
      <c r="J203" s="107">
        <f>IF(M203=1,1,IFERROR(VLOOKUP(I203,NPI!D:G,POC!H203,FALSE),0))</f>
        <v>1</v>
      </c>
      <c r="K203" s="102" t="str">
        <f>TEXT(VLOOKUP(B203,Summary!G:H,2,FALSE),"yyyym")</f>
        <v>202612</v>
      </c>
      <c r="L203" s="102">
        <f t="shared" si="38"/>
        <v>1</v>
      </c>
      <c r="M203" s="102">
        <f t="shared" si="39"/>
        <v>1</v>
      </c>
      <c r="N203" s="109">
        <f t="shared" si="36"/>
        <v>100</v>
      </c>
      <c r="P203" s="102" t="s">
        <v>220</v>
      </c>
    </row>
    <row r="204" spans="1:16" hidden="1">
      <c r="A204" s="102" t="s">
        <v>190</v>
      </c>
      <c r="B204" s="111" t="s">
        <v>96</v>
      </c>
      <c r="C204" s="111"/>
      <c r="D204" s="112">
        <v>2027</v>
      </c>
      <c r="E204" s="112">
        <v>1</v>
      </c>
      <c r="F204" s="102" t="str">
        <f t="shared" si="31"/>
        <v>NOMS20271</v>
      </c>
      <c r="H204" s="104">
        <f>HLOOKUP(B204,NPI!$2:$3,2,FALSE)</f>
        <v>2</v>
      </c>
      <c r="I204" s="102" t="str">
        <f t="shared" si="37"/>
        <v>20271</v>
      </c>
      <c r="J204" s="107">
        <f>IF(M204=1,1,IFERROR(VLOOKUP(I204,NPI!D:G,POC!H204,FALSE),0))</f>
        <v>1</v>
      </c>
      <c r="K204" s="102" t="str">
        <f>TEXT(VLOOKUP(B204,Summary!G:H,2,FALSE),"yyyym")</f>
        <v>202612</v>
      </c>
      <c r="L204" s="102">
        <f t="shared" si="38"/>
        <v>0</v>
      </c>
      <c r="M204" s="102">
        <f t="shared" si="39"/>
        <v>1</v>
      </c>
      <c r="N204" s="109">
        <f t="shared" si="36"/>
        <v>100</v>
      </c>
      <c r="P204" s="102" t="str">
        <f t="shared" ref="P156:P219" si="40">IF(AND(M204=1,L204&lt;&gt;1),"X","")</f>
        <v>X</v>
      </c>
    </row>
    <row r="205" spans="1:16" hidden="1">
      <c r="A205" s="102" t="s">
        <v>190</v>
      </c>
      <c r="B205" s="111" t="s">
        <v>96</v>
      </c>
      <c r="C205" s="111"/>
      <c r="D205" s="112">
        <v>2027</v>
      </c>
      <c r="E205" s="112">
        <v>2</v>
      </c>
      <c r="F205" s="102" t="str">
        <f t="shared" si="31"/>
        <v>NOMS20272</v>
      </c>
      <c r="H205" s="104">
        <f>HLOOKUP(B205,NPI!$2:$3,2,FALSE)</f>
        <v>2</v>
      </c>
      <c r="I205" s="102" t="str">
        <f t="shared" si="37"/>
        <v>20272</v>
      </c>
      <c r="J205" s="107">
        <f>IF(M205=1,1,IFERROR(VLOOKUP(I205,NPI!D:G,POC!H205,FALSE),0))</f>
        <v>1</v>
      </c>
      <c r="K205" s="102" t="str">
        <f>TEXT(VLOOKUP(B205,Summary!G:H,2,FALSE),"yyyym")</f>
        <v>202612</v>
      </c>
      <c r="L205" s="102">
        <f t="shared" si="38"/>
        <v>0</v>
      </c>
      <c r="M205" s="102">
        <f t="shared" si="39"/>
        <v>1</v>
      </c>
      <c r="N205" s="109">
        <f t="shared" si="36"/>
        <v>100</v>
      </c>
      <c r="P205" s="102" t="str">
        <f t="shared" si="40"/>
        <v>X</v>
      </c>
    </row>
    <row r="206" spans="1:16" hidden="1">
      <c r="A206" s="102" t="s">
        <v>190</v>
      </c>
      <c r="B206" s="111" t="s">
        <v>96</v>
      </c>
      <c r="C206" s="111"/>
      <c r="D206" s="112">
        <v>2027</v>
      </c>
      <c r="E206" s="112">
        <v>3</v>
      </c>
      <c r="F206" s="102" t="str">
        <f t="shared" si="31"/>
        <v>NOMS20273</v>
      </c>
      <c r="H206" s="104">
        <f>HLOOKUP(B206,NPI!$2:$3,2,FALSE)</f>
        <v>2</v>
      </c>
      <c r="I206" s="102" t="str">
        <f t="shared" si="37"/>
        <v>20273</v>
      </c>
      <c r="J206" s="107">
        <f>IF(M206=1,1,IFERROR(VLOOKUP(I206,NPI!D:G,POC!H206,FALSE),0))</f>
        <v>1</v>
      </c>
      <c r="K206" s="102" t="str">
        <f>TEXT(VLOOKUP(B206,Summary!G:H,2,FALSE),"yyyym")</f>
        <v>202612</v>
      </c>
      <c r="L206" s="102">
        <f t="shared" si="38"/>
        <v>0</v>
      </c>
      <c r="M206" s="102">
        <f t="shared" si="39"/>
        <v>1</v>
      </c>
      <c r="N206" s="109">
        <f t="shared" si="36"/>
        <v>100</v>
      </c>
      <c r="P206" s="102" t="str">
        <f t="shared" si="40"/>
        <v>X</v>
      </c>
    </row>
    <row r="207" spans="1:16" hidden="1">
      <c r="A207" s="102" t="s">
        <v>190</v>
      </c>
      <c r="B207" s="111" t="s">
        <v>96</v>
      </c>
      <c r="C207" s="111"/>
      <c r="D207" s="112">
        <v>2027</v>
      </c>
      <c r="E207" s="112">
        <v>4</v>
      </c>
      <c r="F207" s="102" t="str">
        <f t="shared" si="31"/>
        <v>NOMS20274</v>
      </c>
      <c r="H207" s="104">
        <f>HLOOKUP(B207,NPI!$2:$3,2,FALSE)</f>
        <v>2</v>
      </c>
      <c r="I207" s="102" t="str">
        <f t="shared" si="37"/>
        <v>20274</v>
      </c>
      <c r="J207" s="107">
        <f>IF(M207=1,1,IFERROR(VLOOKUP(I207,NPI!D:G,POC!H207,FALSE),0))</f>
        <v>1</v>
      </c>
      <c r="K207" s="102" t="str">
        <f>TEXT(VLOOKUP(B207,Summary!G:H,2,FALSE),"yyyym")</f>
        <v>202612</v>
      </c>
      <c r="L207" s="102">
        <f t="shared" si="38"/>
        <v>0</v>
      </c>
      <c r="M207" s="102">
        <f t="shared" si="39"/>
        <v>1</v>
      </c>
      <c r="N207" s="109">
        <f t="shared" si="36"/>
        <v>100</v>
      </c>
      <c r="P207" s="102" t="str">
        <f t="shared" si="40"/>
        <v>X</v>
      </c>
    </row>
    <row r="208" spans="1:16" hidden="1">
      <c r="A208" s="102" t="s">
        <v>190</v>
      </c>
      <c r="B208" s="111" t="s">
        <v>96</v>
      </c>
      <c r="C208" s="111"/>
      <c r="D208" s="112">
        <v>2027</v>
      </c>
      <c r="E208" s="112">
        <v>5</v>
      </c>
      <c r="F208" s="102" t="str">
        <f t="shared" si="31"/>
        <v>NOMS20275</v>
      </c>
      <c r="H208" s="104">
        <f>HLOOKUP(B208,NPI!$2:$3,2,FALSE)</f>
        <v>2</v>
      </c>
      <c r="I208" s="102" t="str">
        <f t="shared" si="37"/>
        <v>20275</v>
      </c>
      <c r="J208" s="107">
        <f>IF(M208=1,1,IFERROR(VLOOKUP(I208,NPI!D:G,POC!H208,FALSE),0))</f>
        <v>1</v>
      </c>
      <c r="K208" s="102" t="str">
        <f>TEXT(VLOOKUP(B208,Summary!G:H,2,FALSE),"yyyym")</f>
        <v>202612</v>
      </c>
      <c r="L208" s="102">
        <f t="shared" si="38"/>
        <v>0</v>
      </c>
      <c r="M208" s="102">
        <f t="shared" si="39"/>
        <v>1</v>
      </c>
      <c r="N208" s="109">
        <f t="shared" si="36"/>
        <v>100</v>
      </c>
      <c r="P208" s="102" t="str">
        <f t="shared" si="40"/>
        <v>X</v>
      </c>
    </row>
    <row r="209" spans="1:16" hidden="1">
      <c r="A209" s="102" t="s">
        <v>190</v>
      </c>
      <c r="B209" s="111" t="s">
        <v>96</v>
      </c>
      <c r="C209" s="111"/>
      <c r="D209" s="112">
        <v>2027</v>
      </c>
      <c r="E209" s="112">
        <v>6</v>
      </c>
      <c r="F209" s="102" t="str">
        <f t="shared" si="31"/>
        <v>NOMS20276</v>
      </c>
      <c r="H209" s="104">
        <f>HLOOKUP(B209,NPI!$2:$3,2,FALSE)</f>
        <v>2</v>
      </c>
      <c r="I209" s="102" t="str">
        <f t="shared" si="37"/>
        <v>20276</v>
      </c>
      <c r="J209" s="107">
        <f>IF(M209=1,1,IFERROR(VLOOKUP(I209,NPI!D:G,POC!H209,FALSE),0))</f>
        <v>1</v>
      </c>
      <c r="K209" s="102" t="str">
        <f>TEXT(VLOOKUP(B209,Summary!G:H,2,FALSE),"yyyym")</f>
        <v>202612</v>
      </c>
      <c r="L209" s="102">
        <f t="shared" si="38"/>
        <v>0</v>
      </c>
      <c r="M209" s="102">
        <f t="shared" si="39"/>
        <v>1</v>
      </c>
      <c r="N209" s="109">
        <f t="shared" si="36"/>
        <v>100</v>
      </c>
      <c r="P209" s="102" t="str">
        <f t="shared" si="40"/>
        <v>X</v>
      </c>
    </row>
    <row r="210" spans="1:16" hidden="1">
      <c r="A210" s="102" t="s">
        <v>190</v>
      </c>
      <c r="B210" s="111" t="s">
        <v>96</v>
      </c>
      <c r="C210" s="111"/>
      <c r="D210" s="112">
        <v>2027</v>
      </c>
      <c r="E210" s="112">
        <v>7</v>
      </c>
      <c r="F210" s="102" t="str">
        <f t="shared" si="31"/>
        <v>NOMS20277</v>
      </c>
      <c r="H210" s="104">
        <f>HLOOKUP(B210,NPI!$2:$3,2,FALSE)</f>
        <v>2</v>
      </c>
      <c r="I210" s="102" t="str">
        <f t="shared" si="37"/>
        <v>20277</v>
      </c>
      <c r="J210" s="107">
        <f>IF(M210=1,1,IFERROR(VLOOKUP(I210,NPI!D:G,POC!H210,FALSE),0))</f>
        <v>1</v>
      </c>
      <c r="K210" s="102" t="str">
        <f>TEXT(VLOOKUP(B210,Summary!G:H,2,FALSE),"yyyym")</f>
        <v>202612</v>
      </c>
      <c r="L210" s="102">
        <f t="shared" si="38"/>
        <v>0</v>
      </c>
      <c r="M210" s="102">
        <f t="shared" si="39"/>
        <v>1</v>
      </c>
      <c r="N210" s="109">
        <f t="shared" si="36"/>
        <v>100</v>
      </c>
      <c r="P210" s="102" t="str">
        <f t="shared" si="40"/>
        <v>X</v>
      </c>
    </row>
    <row r="211" spans="1:16" hidden="1">
      <c r="A211" s="102" t="s">
        <v>190</v>
      </c>
      <c r="B211" s="111" t="s">
        <v>96</v>
      </c>
      <c r="C211" s="111"/>
      <c r="D211" s="112">
        <v>2027</v>
      </c>
      <c r="E211" s="112">
        <v>8</v>
      </c>
      <c r="F211" s="102" t="str">
        <f t="shared" si="31"/>
        <v>NOMS20278</v>
      </c>
      <c r="H211" s="104">
        <f>HLOOKUP(B211,NPI!$2:$3,2,FALSE)</f>
        <v>2</v>
      </c>
      <c r="I211" s="102" t="str">
        <f t="shared" si="37"/>
        <v>20278</v>
      </c>
      <c r="J211" s="107">
        <f>IF(M211=1,1,IFERROR(VLOOKUP(I211,NPI!D:G,POC!H211,FALSE),0))</f>
        <v>1</v>
      </c>
      <c r="K211" s="102" t="str">
        <f>TEXT(VLOOKUP(B211,Summary!G:H,2,FALSE),"yyyym")</f>
        <v>202612</v>
      </c>
      <c r="L211" s="102">
        <f t="shared" si="38"/>
        <v>0</v>
      </c>
      <c r="M211" s="102">
        <f t="shared" si="39"/>
        <v>1</v>
      </c>
      <c r="N211" s="109">
        <f t="shared" si="36"/>
        <v>100</v>
      </c>
      <c r="P211" s="102" t="str">
        <f t="shared" si="40"/>
        <v>X</v>
      </c>
    </row>
    <row r="212" spans="1:16" hidden="1">
      <c r="A212" s="102" t="s">
        <v>190</v>
      </c>
      <c r="B212" s="111" t="s">
        <v>96</v>
      </c>
      <c r="C212" s="111"/>
      <c r="D212" s="112">
        <v>2027</v>
      </c>
      <c r="E212" s="112">
        <v>9</v>
      </c>
      <c r="F212" s="102" t="str">
        <f t="shared" si="31"/>
        <v>NOMS20279</v>
      </c>
      <c r="H212" s="104">
        <f>HLOOKUP(B212,NPI!$2:$3,2,FALSE)</f>
        <v>2</v>
      </c>
      <c r="I212" s="102" t="str">
        <f t="shared" si="37"/>
        <v>20279</v>
      </c>
      <c r="J212" s="107">
        <f>IF(M212=1,1,IFERROR(VLOOKUP(I212,NPI!D:G,POC!H212,FALSE),0))</f>
        <v>1</v>
      </c>
      <c r="K212" s="102" t="str">
        <f>TEXT(VLOOKUP(B212,Summary!G:H,2,FALSE),"yyyym")</f>
        <v>202612</v>
      </c>
      <c r="L212" s="102">
        <f t="shared" si="38"/>
        <v>0</v>
      </c>
      <c r="M212" s="102">
        <f t="shared" si="39"/>
        <v>1</v>
      </c>
      <c r="N212" s="109">
        <f t="shared" si="36"/>
        <v>100</v>
      </c>
      <c r="P212" s="102" t="str">
        <f t="shared" si="40"/>
        <v>X</v>
      </c>
    </row>
    <row r="213" spans="1:16" hidden="1">
      <c r="A213" s="102" t="s">
        <v>190</v>
      </c>
      <c r="B213" s="111" t="s">
        <v>96</v>
      </c>
      <c r="C213" s="111"/>
      <c r="D213" s="112">
        <v>2027</v>
      </c>
      <c r="E213" s="112">
        <v>10</v>
      </c>
      <c r="F213" s="102" t="str">
        <f t="shared" si="31"/>
        <v>NOMS202710</v>
      </c>
      <c r="H213" s="104">
        <f>HLOOKUP(B213,NPI!$2:$3,2,FALSE)</f>
        <v>2</v>
      </c>
      <c r="I213" s="102" t="str">
        <f t="shared" si="37"/>
        <v>202710</v>
      </c>
      <c r="J213" s="107">
        <f>IF(M213=1,1,IFERROR(VLOOKUP(I213,NPI!D:G,POC!H213,FALSE),0))</f>
        <v>1</v>
      </c>
      <c r="K213" s="102" t="str">
        <f>TEXT(VLOOKUP(B213,Summary!G:H,2,FALSE),"yyyym")</f>
        <v>202612</v>
      </c>
      <c r="L213" s="102">
        <f t="shared" si="38"/>
        <v>0</v>
      </c>
      <c r="M213" s="102">
        <f t="shared" si="39"/>
        <v>1</v>
      </c>
      <c r="N213" s="109">
        <f t="shared" si="36"/>
        <v>100</v>
      </c>
      <c r="P213" s="102" t="str">
        <f t="shared" si="40"/>
        <v>X</v>
      </c>
    </row>
    <row r="214" spans="1:16" hidden="1">
      <c r="A214" s="102" t="s">
        <v>190</v>
      </c>
      <c r="B214" s="111" t="s">
        <v>96</v>
      </c>
      <c r="C214" s="111"/>
      <c r="D214" s="112">
        <v>2027</v>
      </c>
      <c r="E214" s="112">
        <v>11</v>
      </c>
      <c r="F214" s="102" t="str">
        <f t="shared" si="31"/>
        <v>NOMS202711</v>
      </c>
      <c r="H214" s="104">
        <f>HLOOKUP(B214,NPI!$2:$3,2,FALSE)</f>
        <v>2</v>
      </c>
      <c r="I214" s="102" t="str">
        <f t="shared" si="37"/>
        <v>202711</v>
      </c>
      <c r="J214" s="107">
        <f>IF(M214=1,1,IFERROR(VLOOKUP(I214,NPI!D:G,POC!H214,FALSE),0))</f>
        <v>1</v>
      </c>
      <c r="K214" s="102" t="str">
        <f>TEXT(VLOOKUP(B214,Summary!G:H,2,FALSE),"yyyym")</f>
        <v>202612</v>
      </c>
      <c r="L214" s="102">
        <f t="shared" si="38"/>
        <v>0</v>
      </c>
      <c r="M214" s="102">
        <f t="shared" si="39"/>
        <v>1</v>
      </c>
      <c r="N214" s="109">
        <f t="shared" si="36"/>
        <v>100</v>
      </c>
      <c r="P214" s="102" t="str">
        <f t="shared" si="40"/>
        <v>X</v>
      </c>
    </row>
    <row r="215" spans="1:16" hidden="1">
      <c r="A215" s="102" t="s">
        <v>190</v>
      </c>
      <c r="B215" s="111" t="s">
        <v>96</v>
      </c>
      <c r="C215" s="111"/>
      <c r="D215" s="111">
        <v>2027</v>
      </c>
      <c r="E215" s="111">
        <v>12</v>
      </c>
      <c r="F215" s="102" t="str">
        <f t="shared" si="31"/>
        <v>NOMS202712</v>
      </c>
      <c r="H215" s="104">
        <f>HLOOKUP(B215,NPI!$2:$3,2,FALSE)</f>
        <v>2</v>
      </c>
      <c r="I215" s="102" t="str">
        <f t="shared" si="37"/>
        <v>202712</v>
      </c>
      <c r="J215" s="107">
        <f>IF(M215=1,1,IFERROR(VLOOKUP(I215,NPI!D:G,POC!H215,FALSE),0))</f>
        <v>1</v>
      </c>
      <c r="K215" s="102" t="str">
        <f>TEXT(VLOOKUP(B215,Summary!G:H,2,FALSE),"yyyym")</f>
        <v>202612</v>
      </c>
      <c r="L215" s="102">
        <f t="shared" si="38"/>
        <v>0</v>
      </c>
      <c r="M215" s="102">
        <f t="shared" si="39"/>
        <v>1</v>
      </c>
      <c r="N215" s="109">
        <f t="shared" si="36"/>
        <v>100</v>
      </c>
      <c r="P215" s="102" t="str">
        <f t="shared" si="40"/>
        <v>X</v>
      </c>
    </row>
    <row r="216" spans="1:16" hidden="1">
      <c r="A216" s="102" t="s">
        <v>190</v>
      </c>
      <c r="B216" s="111" t="s">
        <v>96</v>
      </c>
      <c r="C216" s="111"/>
      <c r="D216" s="112">
        <v>2028</v>
      </c>
      <c r="E216" s="112">
        <v>1</v>
      </c>
      <c r="F216" s="102" t="str">
        <f t="shared" si="31"/>
        <v>NOMS20281</v>
      </c>
      <c r="H216" s="104">
        <f>HLOOKUP(B216,NPI!$2:$3,2,FALSE)</f>
        <v>2</v>
      </c>
      <c r="I216" s="102" t="str">
        <f t="shared" si="37"/>
        <v>20281</v>
      </c>
      <c r="J216" s="107">
        <f>IF(M216=1,1,IFERROR(VLOOKUP(I216,NPI!D:G,POC!H216,FALSE),0))</f>
        <v>1</v>
      </c>
      <c r="K216" s="102" t="str">
        <f>TEXT(VLOOKUP(B216,Summary!G:H,2,FALSE),"yyyym")</f>
        <v>202612</v>
      </c>
      <c r="L216" s="102">
        <f t="shared" si="38"/>
        <v>0</v>
      </c>
      <c r="M216" s="102">
        <f t="shared" si="39"/>
        <v>1</v>
      </c>
      <c r="N216" s="109">
        <f t="shared" si="36"/>
        <v>100</v>
      </c>
      <c r="P216" s="102" t="str">
        <f t="shared" si="40"/>
        <v>X</v>
      </c>
    </row>
    <row r="217" spans="1:16" hidden="1">
      <c r="A217" s="102" t="s">
        <v>190</v>
      </c>
      <c r="B217" s="111" t="s">
        <v>96</v>
      </c>
      <c r="C217" s="111"/>
      <c r="D217" s="112">
        <v>2028</v>
      </c>
      <c r="E217" s="112">
        <v>2</v>
      </c>
      <c r="F217" s="102" t="str">
        <f t="shared" si="31"/>
        <v>NOMS20282</v>
      </c>
      <c r="H217" s="104">
        <f>HLOOKUP(B217,NPI!$2:$3,2,FALSE)</f>
        <v>2</v>
      </c>
      <c r="I217" s="102" t="str">
        <f t="shared" si="37"/>
        <v>20282</v>
      </c>
      <c r="J217" s="107">
        <f>IF(M217=1,1,IFERROR(VLOOKUP(I217,NPI!D:G,POC!H217,FALSE),0))</f>
        <v>1</v>
      </c>
      <c r="K217" s="102" t="str">
        <f>TEXT(VLOOKUP(B217,Summary!G:H,2,FALSE),"yyyym")</f>
        <v>202612</v>
      </c>
      <c r="L217" s="102">
        <f t="shared" si="38"/>
        <v>0</v>
      </c>
      <c r="M217" s="102">
        <f t="shared" si="39"/>
        <v>1</v>
      </c>
      <c r="N217" s="109">
        <f t="shared" si="36"/>
        <v>100</v>
      </c>
      <c r="P217" s="102" t="str">
        <f t="shared" si="40"/>
        <v>X</v>
      </c>
    </row>
    <row r="218" spans="1:16" hidden="1">
      <c r="A218" s="102" t="s">
        <v>190</v>
      </c>
      <c r="B218" s="111" t="s">
        <v>96</v>
      </c>
      <c r="C218" s="111"/>
      <c r="D218" s="112">
        <v>2028</v>
      </c>
      <c r="E218" s="112">
        <v>3</v>
      </c>
      <c r="F218" s="102" t="str">
        <f t="shared" ref="F218:F305" si="41">CONCATENATE(B218,D218,E218)</f>
        <v>NOMS20283</v>
      </c>
      <c r="H218" s="104">
        <f>HLOOKUP(B218,NPI!$2:$3,2,FALSE)</f>
        <v>2</v>
      </c>
      <c r="I218" s="102" t="str">
        <f t="shared" ref="I218:I251" si="42">CONCATENATE(D218,E218)</f>
        <v>20283</v>
      </c>
      <c r="J218" s="107">
        <f>IF(M218=1,1,IFERROR(VLOOKUP(I218,NPI!D:G,POC!H218,FALSE),0))</f>
        <v>1</v>
      </c>
      <c r="K218" s="102" t="str">
        <f>TEXT(VLOOKUP(B218,Summary!G:H,2,FALSE),"yyyym")</f>
        <v>202612</v>
      </c>
      <c r="L218" s="102">
        <f t="shared" ref="L218:L249" si="43">IF((LEFT(K218,4)-D218)&lt;&gt;0,0,IF((I218-K218)=0,1,0))</f>
        <v>0</v>
      </c>
      <c r="M218" s="102">
        <f t="shared" ref="M218:M249" si="44">IF(B218="",0,IF(AND(B217=B218,M217=1),1,IF(L218=1,1,0)))</f>
        <v>1</v>
      </c>
      <c r="N218" s="109">
        <f t="shared" si="36"/>
        <v>100</v>
      </c>
      <c r="P218" s="102" t="str">
        <f t="shared" si="40"/>
        <v>X</v>
      </c>
    </row>
    <row r="219" spans="1:16" hidden="1">
      <c r="A219" s="102" t="s">
        <v>190</v>
      </c>
      <c r="B219" s="111" t="s">
        <v>96</v>
      </c>
      <c r="C219" s="111"/>
      <c r="D219" s="112">
        <v>2028</v>
      </c>
      <c r="E219" s="112">
        <v>4</v>
      </c>
      <c r="F219" s="102" t="str">
        <f t="shared" si="41"/>
        <v>NOMS20284</v>
      </c>
      <c r="H219" s="104">
        <f>HLOOKUP(B219,NPI!$2:$3,2,FALSE)</f>
        <v>2</v>
      </c>
      <c r="I219" s="102" t="str">
        <f t="shared" si="42"/>
        <v>20284</v>
      </c>
      <c r="J219" s="107">
        <f>IF(M219=1,1,IFERROR(VLOOKUP(I219,NPI!D:G,POC!H219,FALSE),0))</f>
        <v>1</v>
      </c>
      <c r="K219" s="102" t="str">
        <f>TEXT(VLOOKUP(B219,Summary!G:H,2,FALSE),"yyyym")</f>
        <v>202612</v>
      </c>
      <c r="L219" s="102">
        <f t="shared" si="43"/>
        <v>0</v>
      </c>
      <c r="M219" s="102">
        <f t="shared" si="44"/>
        <v>1</v>
      </c>
      <c r="N219" s="109">
        <f t="shared" ref="N219:N306" si="45">TRUNC(J219*100,2)</f>
        <v>100</v>
      </c>
      <c r="P219" s="102" t="str">
        <f t="shared" si="40"/>
        <v>X</v>
      </c>
    </row>
    <row r="220" spans="1:16" hidden="1">
      <c r="A220" s="102" t="s">
        <v>190</v>
      </c>
      <c r="B220" s="111" t="s">
        <v>96</v>
      </c>
      <c r="C220" s="111"/>
      <c r="D220" s="112">
        <v>2028</v>
      </c>
      <c r="E220" s="112">
        <v>5</v>
      </c>
      <c r="F220" s="102" t="str">
        <f t="shared" si="41"/>
        <v>NOMS20285</v>
      </c>
      <c r="H220" s="104">
        <f>HLOOKUP(B220,NPI!$2:$3,2,FALSE)</f>
        <v>2</v>
      </c>
      <c r="I220" s="102" t="str">
        <f t="shared" si="42"/>
        <v>20285</v>
      </c>
      <c r="J220" s="107">
        <f>IF(M220=1,1,IFERROR(VLOOKUP(I220,NPI!D:G,POC!H220,FALSE),0))</f>
        <v>1</v>
      </c>
      <c r="K220" s="102" t="str">
        <f>TEXT(VLOOKUP(B220,Summary!G:H,2,FALSE),"yyyym")</f>
        <v>202612</v>
      </c>
      <c r="L220" s="102">
        <f t="shared" si="43"/>
        <v>0</v>
      </c>
      <c r="M220" s="102">
        <f t="shared" si="44"/>
        <v>1</v>
      </c>
      <c r="N220" s="109">
        <f t="shared" si="45"/>
        <v>100</v>
      </c>
      <c r="P220" s="102" t="str">
        <f t="shared" ref="P220:P252" si="46">IF(AND(M220=1,L220&lt;&gt;1),"X","")</f>
        <v>X</v>
      </c>
    </row>
    <row r="221" spans="1:16" hidden="1">
      <c r="A221" s="102" t="s">
        <v>190</v>
      </c>
      <c r="B221" s="111" t="s">
        <v>96</v>
      </c>
      <c r="C221" s="111"/>
      <c r="D221" s="112">
        <v>2028</v>
      </c>
      <c r="E221" s="112">
        <v>6</v>
      </c>
      <c r="F221" s="102" t="str">
        <f t="shared" si="41"/>
        <v>NOMS20286</v>
      </c>
      <c r="H221" s="104">
        <f>HLOOKUP(B221,NPI!$2:$3,2,FALSE)</f>
        <v>2</v>
      </c>
      <c r="I221" s="102" t="str">
        <f t="shared" si="42"/>
        <v>20286</v>
      </c>
      <c r="J221" s="107">
        <f>IF(M221=1,1,IFERROR(VLOOKUP(I221,NPI!D:G,POC!H221,FALSE),0))</f>
        <v>1</v>
      </c>
      <c r="K221" s="102" t="str">
        <f>TEXT(VLOOKUP(B221,Summary!G:H,2,FALSE),"yyyym")</f>
        <v>202612</v>
      </c>
      <c r="L221" s="102">
        <f t="shared" si="43"/>
        <v>0</v>
      </c>
      <c r="M221" s="102">
        <f t="shared" si="44"/>
        <v>1</v>
      </c>
      <c r="N221" s="109">
        <f t="shared" si="45"/>
        <v>100</v>
      </c>
      <c r="P221" s="102" t="str">
        <f t="shared" si="46"/>
        <v>X</v>
      </c>
    </row>
    <row r="222" spans="1:16" hidden="1">
      <c r="A222" s="102" t="s">
        <v>190</v>
      </c>
      <c r="B222" s="111" t="s">
        <v>96</v>
      </c>
      <c r="C222" s="111"/>
      <c r="D222" s="112">
        <v>2028</v>
      </c>
      <c r="E222" s="112">
        <v>7</v>
      </c>
      <c r="F222" s="102" t="str">
        <f t="shared" si="41"/>
        <v>NOMS20287</v>
      </c>
      <c r="H222" s="104">
        <f>HLOOKUP(B222,NPI!$2:$3,2,FALSE)</f>
        <v>2</v>
      </c>
      <c r="I222" s="102" t="str">
        <f t="shared" si="42"/>
        <v>20287</v>
      </c>
      <c r="J222" s="107">
        <f>IF(M222=1,1,IFERROR(VLOOKUP(I222,NPI!D:G,POC!H222,FALSE),0))</f>
        <v>1</v>
      </c>
      <c r="K222" s="102" t="str">
        <f>TEXT(VLOOKUP(B222,Summary!G:H,2,FALSE),"yyyym")</f>
        <v>202612</v>
      </c>
      <c r="L222" s="102">
        <f t="shared" si="43"/>
        <v>0</v>
      </c>
      <c r="M222" s="102">
        <f t="shared" si="44"/>
        <v>1</v>
      </c>
      <c r="N222" s="109">
        <f t="shared" si="45"/>
        <v>100</v>
      </c>
      <c r="P222" s="102" t="str">
        <f t="shared" si="46"/>
        <v>X</v>
      </c>
    </row>
    <row r="223" spans="1:16" hidden="1">
      <c r="A223" s="102" t="s">
        <v>190</v>
      </c>
      <c r="B223" s="111" t="s">
        <v>96</v>
      </c>
      <c r="C223" s="111"/>
      <c r="D223" s="112">
        <v>2028</v>
      </c>
      <c r="E223" s="112">
        <v>8</v>
      </c>
      <c r="F223" s="102" t="str">
        <f t="shared" si="41"/>
        <v>NOMS20288</v>
      </c>
      <c r="H223" s="104">
        <f>HLOOKUP(B223,NPI!$2:$3,2,FALSE)</f>
        <v>2</v>
      </c>
      <c r="I223" s="102" t="str">
        <f t="shared" si="42"/>
        <v>20288</v>
      </c>
      <c r="J223" s="107">
        <f>IF(M223=1,1,IFERROR(VLOOKUP(I223,NPI!D:G,POC!H223,FALSE),0))</f>
        <v>1</v>
      </c>
      <c r="K223" s="102" t="str">
        <f>TEXT(VLOOKUP(B223,Summary!G:H,2,FALSE),"yyyym")</f>
        <v>202612</v>
      </c>
      <c r="L223" s="102">
        <f t="shared" si="43"/>
        <v>0</v>
      </c>
      <c r="M223" s="102">
        <f t="shared" si="44"/>
        <v>1</v>
      </c>
      <c r="N223" s="109">
        <f t="shared" si="45"/>
        <v>100</v>
      </c>
      <c r="P223" s="102" t="str">
        <f t="shared" si="46"/>
        <v>X</v>
      </c>
    </row>
    <row r="224" spans="1:16" hidden="1">
      <c r="A224" s="102" t="s">
        <v>190</v>
      </c>
      <c r="B224" s="111" t="s">
        <v>96</v>
      </c>
      <c r="C224" s="111"/>
      <c r="D224" s="112">
        <v>2028</v>
      </c>
      <c r="E224" s="112">
        <v>9</v>
      </c>
      <c r="F224" s="102" t="str">
        <f t="shared" si="41"/>
        <v>NOMS20289</v>
      </c>
      <c r="H224" s="104">
        <f>HLOOKUP(B224,NPI!$2:$3,2,FALSE)</f>
        <v>2</v>
      </c>
      <c r="I224" s="102" t="str">
        <f t="shared" si="42"/>
        <v>20289</v>
      </c>
      <c r="J224" s="107">
        <f>IF(M224=1,1,IFERROR(VLOOKUP(I224,NPI!D:G,POC!H224,FALSE),0))</f>
        <v>1</v>
      </c>
      <c r="K224" s="102" t="str">
        <f>TEXT(VLOOKUP(B224,Summary!G:H,2,FALSE),"yyyym")</f>
        <v>202612</v>
      </c>
      <c r="L224" s="102">
        <f t="shared" si="43"/>
        <v>0</v>
      </c>
      <c r="M224" s="102">
        <f t="shared" si="44"/>
        <v>1</v>
      </c>
      <c r="N224" s="109">
        <f t="shared" si="45"/>
        <v>100</v>
      </c>
      <c r="P224" s="102" t="str">
        <f t="shared" si="46"/>
        <v>X</v>
      </c>
    </row>
    <row r="225" spans="1:16" hidden="1">
      <c r="A225" s="102" t="s">
        <v>190</v>
      </c>
      <c r="B225" s="111" t="s">
        <v>96</v>
      </c>
      <c r="C225" s="111"/>
      <c r="D225" s="112">
        <v>2028</v>
      </c>
      <c r="E225" s="112">
        <v>10</v>
      </c>
      <c r="F225" s="102" t="str">
        <f t="shared" si="41"/>
        <v>NOMS202810</v>
      </c>
      <c r="H225" s="104">
        <f>HLOOKUP(B225,NPI!$2:$3,2,FALSE)</f>
        <v>2</v>
      </c>
      <c r="I225" s="102" t="str">
        <f t="shared" si="42"/>
        <v>202810</v>
      </c>
      <c r="J225" s="107">
        <f>IF(M225=1,1,IFERROR(VLOOKUP(I225,NPI!D:G,POC!H225,FALSE),0))</f>
        <v>1</v>
      </c>
      <c r="K225" s="102" t="str">
        <f>TEXT(VLOOKUP(B225,Summary!G:H,2,FALSE),"yyyym")</f>
        <v>202612</v>
      </c>
      <c r="L225" s="102">
        <f t="shared" si="43"/>
        <v>0</v>
      </c>
      <c r="M225" s="102">
        <f t="shared" si="44"/>
        <v>1</v>
      </c>
      <c r="N225" s="109">
        <f t="shared" si="45"/>
        <v>100</v>
      </c>
      <c r="P225" s="102" t="str">
        <f t="shared" si="46"/>
        <v>X</v>
      </c>
    </row>
    <row r="226" spans="1:16" hidden="1">
      <c r="A226" s="102" t="s">
        <v>190</v>
      </c>
      <c r="B226" s="111" t="s">
        <v>96</v>
      </c>
      <c r="C226" s="111"/>
      <c r="D226" s="112">
        <v>2028</v>
      </c>
      <c r="E226" s="112">
        <v>11</v>
      </c>
      <c r="F226" s="102" t="str">
        <f t="shared" si="41"/>
        <v>NOMS202811</v>
      </c>
      <c r="H226" s="104">
        <f>HLOOKUP(B226,NPI!$2:$3,2,FALSE)</f>
        <v>2</v>
      </c>
      <c r="I226" s="102" t="str">
        <f t="shared" si="42"/>
        <v>202811</v>
      </c>
      <c r="J226" s="107">
        <f>IF(M226=1,1,IFERROR(VLOOKUP(I226,NPI!D:G,POC!H226,FALSE),0))</f>
        <v>1</v>
      </c>
      <c r="K226" s="102" t="str">
        <f>TEXT(VLOOKUP(B226,Summary!G:H,2,FALSE),"yyyym")</f>
        <v>202612</v>
      </c>
      <c r="L226" s="102">
        <f t="shared" si="43"/>
        <v>0</v>
      </c>
      <c r="M226" s="102">
        <f t="shared" si="44"/>
        <v>1</v>
      </c>
      <c r="N226" s="109">
        <f t="shared" si="45"/>
        <v>100</v>
      </c>
      <c r="P226" s="102" t="str">
        <f t="shared" si="46"/>
        <v>X</v>
      </c>
    </row>
    <row r="227" spans="1:16" hidden="1">
      <c r="A227" s="102" t="s">
        <v>190</v>
      </c>
      <c r="B227" s="111" t="s">
        <v>96</v>
      </c>
      <c r="C227" s="111"/>
      <c r="D227" s="111">
        <v>2028</v>
      </c>
      <c r="E227" s="111">
        <v>12</v>
      </c>
      <c r="F227" s="102" t="str">
        <f t="shared" si="41"/>
        <v>NOMS202812</v>
      </c>
      <c r="H227" s="104">
        <f>HLOOKUP(B227,NPI!$2:$3,2,FALSE)</f>
        <v>2</v>
      </c>
      <c r="I227" s="102" t="str">
        <f t="shared" si="42"/>
        <v>202812</v>
      </c>
      <c r="J227" s="107">
        <f>IF(M227=1,1,IFERROR(VLOOKUP(I227,NPI!D:G,POC!H227,FALSE),0))</f>
        <v>1</v>
      </c>
      <c r="K227" s="102" t="str">
        <f>TEXT(VLOOKUP(B227,Summary!G:H,2,FALSE),"yyyym")</f>
        <v>202612</v>
      </c>
      <c r="L227" s="102">
        <f t="shared" si="43"/>
        <v>0</v>
      </c>
      <c r="M227" s="102">
        <f t="shared" si="44"/>
        <v>1</v>
      </c>
      <c r="N227" s="109">
        <f t="shared" si="45"/>
        <v>100</v>
      </c>
      <c r="P227" s="102" t="str">
        <f t="shared" si="46"/>
        <v>X</v>
      </c>
    </row>
    <row r="228" spans="1:16" hidden="1">
      <c r="A228" s="102" t="s">
        <v>190</v>
      </c>
      <c r="B228" s="111" t="s">
        <v>96</v>
      </c>
      <c r="C228" s="111"/>
      <c r="D228" s="111">
        <v>2029</v>
      </c>
      <c r="E228" s="112">
        <v>1</v>
      </c>
      <c r="F228" s="102" t="str">
        <f t="shared" si="41"/>
        <v>NOMS20291</v>
      </c>
      <c r="H228" s="104">
        <f>HLOOKUP(B228,NPI!$2:$3,2,FALSE)</f>
        <v>2</v>
      </c>
      <c r="I228" s="102" t="str">
        <f t="shared" si="42"/>
        <v>20291</v>
      </c>
      <c r="J228" s="107">
        <f>IF(M228=1,1,IFERROR(VLOOKUP(I228,NPI!D:G,POC!H228,FALSE),0))</f>
        <v>1</v>
      </c>
      <c r="K228" s="102" t="str">
        <f>TEXT(VLOOKUP(B228,Summary!G:H,2,FALSE),"yyyym")</f>
        <v>202612</v>
      </c>
      <c r="L228" s="102">
        <f t="shared" si="43"/>
        <v>0</v>
      </c>
      <c r="M228" s="102">
        <f t="shared" si="44"/>
        <v>1</v>
      </c>
      <c r="N228" s="109">
        <f t="shared" si="45"/>
        <v>100</v>
      </c>
      <c r="P228" s="102" t="str">
        <f t="shared" si="46"/>
        <v>X</v>
      </c>
    </row>
    <row r="229" spans="1:16" hidden="1">
      <c r="A229" s="102" t="s">
        <v>190</v>
      </c>
      <c r="B229" s="111" t="s">
        <v>96</v>
      </c>
      <c r="C229" s="111"/>
      <c r="D229" s="111">
        <v>2029</v>
      </c>
      <c r="E229" s="112">
        <v>2</v>
      </c>
      <c r="F229" s="102" t="str">
        <f t="shared" si="41"/>
        <v>NOMS20292</v>
      </c>
      <c r="H229" s="104">
        <f>HLOOKUP(B229,NPI!$2:$3,2,FALSE)</f>
        <v>2</v>
      </c>
      <c r="I229" s="102" t="str">
        <f t="shared" si="42"/>
        <v>20292</v>
      </c>
      <c r="J229" s="107">
        <f>IF(M229=1,1,IFERROR(VLOOKUP(I229,NPI!D:G,POC!H229,FALSE),0))</f>
        <v>1</v>
      </c>
      <c r="K229" s="102" t="str">
        <f>TEXT(VLOOKUP(B229,Summary!G:H,2,FALSE),"yyyym")</f>
        <v>202612</v>
      </c>
      <c r="L229" s="102">
        <f t="shared" si="43"/>
        <v>0</v>
      </c>
      <c r="M229" s="102">
        <f t="shared" si="44"/>
        <v>1</v>
      </c>
      <c r="N229" s="109">
        <f t="shared" si="45"/>
        <v>100</v>
      </c>
      <c r="P229" s="102" t="str">
        <f t="shared" si="46"/>
        <v>X</v>
      </c>
    </row>
    <row r="230" spans="1:16" hidden="1">
      <c r="A230" s="102" t="s">
        <v>190</v>
      </c>
      <c r="B230" s="111" t="s">
        <v>96</v>
      </c>
      <c r="C230" s="111"/>
      <c r="D230" s="111">
        <v>2029</v>
      </c>
      <c r="E230" s="112">
        <v>3</v>
      </c>
      <c r="F230" s="102" t="str">
        <f t="shared" si="41"/>
        <v>NOMS20293</v>
      </c>
      <c r="H230" s="104">
        <f>HLOOKUP(B230,NPI!$2:$3,2,FALSE)</f>
        <v>2</v>
      </c>
      <c r="I230" s="102" t="str">
        <f t="shared" si="42"/>
        <v>20293</v>
      </c>
      <c r="J230" s="107">
        <f>IF(M230=1,1,IFERROR(VLOOKUP(I230,NPI!D:G,POC!H230,FALSE),0))</f>
        <v>1</v>
      </c>
      <c r="K230" s="102" t="str">
        <f>TEXT(VLOOKUP(B230,Summary!G:H,2,FALSE),"yyyym")</f>
        <v>202612</v>
      </c>
      <c r="L230" s="102">
        <f t="shared" si="43"/>
        <v>0</v>
      </c>
      <c r="M230" s="102">
        <f t="shared" si="44"/>
        <v>1</v>
      </c>
      <c r="N230" s="109">
        <f t="shared" si="45"/>
        <v>100</v>
      </c>
      <c r="P230" s="102" t="str">
        <f t="shared" si="46"/>
        <v>X</v>
      </c>
    </row>
    <row r="231" spans="1:16" hidden="1">
      <c r="A231" s="102" t="s">
        <v>190</v>
      </c>
      <c r="B231" s="111" t="s">
        <v>96</v>
      </c>
      <c r="C231" s="111"/>
      <c r="D231" s="111">
        <v>2029</v>
      </c>
      <c r="E231" s="112">
        <v>4</v>
      </c>
      <c r="F231" s="102" t="str">
        <f t="shared" si="41"/>
        <v>NOMS20294</v>
      </c>
      <c r="H231" s="104">
        <f>HLOOKUP(B231,NPI!$2:$3,2,FALSE)</f>
        <v>2</v>
      </c>
      <c r="I231" s="102" t="str">
        <f t="shared" si="42"/>
        <v>20294</v>
      </c>
      <c r="J231" s="107">
        <f>IF(M231=1,1,IFERROR(VLOOKUP(I231,NPI!D:G,POC!H231,FALSE),0))</f>
        <v>1</v>
      </c>
      <c r="K231" s="102" t="str">
        <f>TEXT(VLOOKUP(B231,Summary!G:H,2,FALSE),"yyyym")</f>
        <v>202612</v>
      </c>
      <c r="L231" s="102">
        <f t="shared" si="43"/>
        <v>0</v>
      </c>
      <c r="M231" s="102">
        <f t="shared" si="44"/>
        <v>1</v>
      </c>
      <c r="N231" s="109">
        <f t="shared" si="45"/>
        <v>100</v>
      </c>
      <c r="P231" s="102" t="str">
        <f t="shared" si="46"/>
        <v>X</v>
      </c>
    </row>
    <row r="232" spans="1:16" hidden="1">
      <c r="A232" s="102" t="s">
        <v>190</v>
      </c>
      <c r="B232" s="111" t="s">
        <v>96</v>
      </c>
      <c r="C232" s="111"/>
      <c r="D232" s="111">
        <v>2029</v>
      </c>
      <c r="E232" s="112">
        <v>5</v>
      </c>
      <c r="F232" s="102" t="str">
        <f t="shared" si="41"/>
        <v>NOMS20295</v>
      </c>
      <c r="H232" s="104">
        <f>HLOOKUP(B232,NPI!$2:$3,2,FALSE)</f>
        <v>2</v>
      </c>
      <c r="I232" s="102" t="str">
        <f t="shared" si="42"/>
        <v>20295</v>
      </c>
      <c r="J232" s="107">
        <f>IF(M232=1,1,IFERROR(VLOOKUP(I232,NPI!D:G,POC!H232,FALSE),0))</f>
        <v>1</v>
      </c>
      <c r="K232" s="102" t="str">
        <f>TEXT(VLOOKUP(B232,Summary!G:H,2,FALSE),"yyyym")</f>
        <v>202612</v>
      </c>
      <c r="L232" s="102">
        <f t="shared" si="43"/>
        <v>0</v>
      </c>
      <c r="M232" s="102">
        <f t="shared" si="44"/>
        <v>1</v>
      </c>
      <c r="N232" s="109">
        <f t="shared" si="45"/>
        <v>100</v>
      </c>
      <c r="P232" s="102" t="str">
        <f t="shared" si="46"/>
        <v>X</v>
      </c>
    </row>
    <row r="233" spans="1:16" hidden="1">
      <c r="A233" s="102" t="s">
        <v>190</v>
      </c>
      <c r="B233" s="111" t="s">
        <v>96</v>
      </c>
      <c r="C233" s="111"/>
      <c r="D233" s="111">
        <v>2029</v>
      </c>
      <c r="E233" s="112">
        <v>6</v>
      </c>
      <c r="F233" s="102" t="str">
        <f t="shared" si="41"/>
        <v>NOMS20296</v>
      </c>
      <c r="H233" s="104">
        <f>HLOOKUP(B233,NPI!$2:$3,2,FALSE)</f>
        <v>2</v>
      </c>
      <c r="I233" s="102" t="str">
        <f t="shared" si="42"/>
        <v>20296</v>
      </c>
      <c r="J233" s="107">
        <f>IF(M233=1,1,IFERROR(VLOOKUP(I233,NPI!D:G,POC!H233,FALSE),0))</f>
        <v>1</v>
      </c>
      <c r="K233" s="102" t="str">
        <f>TEXT(VLOOKUP(B233,Summary!G:H,2,FALSE),"yyyym")</f>
        <v>202612</v>
      </c>
      <c r="L233" s="102">
        <f t="shared" si="43"/>
        <v>0</v>
      </c>
      <c r="M233" s="102">
        <f t="shared" si="44"/>
        <v>1</v>
      </c>
      <c r="N233" s="109">
        <f t="shared" si="45"/>
        <v>100</v>
      </c>
      <c r="P233" s="102" t="str">
        <f t="shared" si="46"/>
        <v>X</v>
      </c>
    </row>
    <row r="234" spans="1:16" hidden="1">
      <c r="A234" s="102" t="s">
        <v>190</v>
      </c>
      <c r="B234" s="111" t="s">
        <v>96</v>
      </c>
      <c r="C234" s="111"/>
      <c r="D234" s="111">
        <v>2029</v>
      </c>
      <c r="E234" s="112">
        <v>7</v>
      </c>
      <c r="F234" s="102" t="str">
        <f t="shared" si="41"/>
        <v>NOMS20297</v>
      </c>
      <c r="H234" s="104">
        <f>HLOOKUP(B234,NPI!$2:$3,2,FALSE)</f>
        <v>2</v>
      </c>
      <c r="I234" s="102" t="str">
        <f t="shared" si="42"/>
        <v>20297</v>
      </c>
      <c r="J234" s="107">
        <f>IF(M234=1,1,IFERROR(VLOOKUP(I234,NPI!D:G,POC!H234,FALSE),0))</f>
        <v>1</v>
      </c>
      <c r="K234" s="102" t="str">
        <f>TEXT(VLOOKUP(B234,Summary!G:H,2,FALSE),"yyyym")</f>
        <v>202612</v>
      </c>
      <c r="L234" s="102">
        <f t="shared" si="43"/>
        <v>0</v>
      </c>
      <c r="M234" s="102">
        <f t="shared" si="44"/>
        <v>1</v>
      </c>
      <c r="N234" s="109">
        <f t="shared" si="45"/>
        <v>100</v>
      </c>
      <c r="P234" s="102" t="str">
        <f t="shared" si="46"/>
        <v>X</v>
      </c>
    </row>
    <row r="235" spans="1:16" hidden="1">
      <c r="A235" s="102" t="s">
        <v>190</v>
      </c>
      <c r="B235" s="111" t="s">
        <v>96</v>
      </c>
      <c r="C235" s="111"/>
      <c r="D235" s="111">
        <v>2029</v>
      </c>
      <c r="E235" s="112">
        <v>8</v>
      </c>
      <c r="F235" s="102" t="str">
        <f t="shared" si="41"/>
        <v>NOMS20298</v>
      </c>
      <c r="H235" s="104">
        <f>HLOOKUP(B235,NPI!$2:$3,2,FALSE)</f>
        <v>2</v>
      </c>
      <c r="I235" s="102" t="str">
        <f t="shared" si="42"/>
        <v>20298</v>
      </c>
      <c r="J235" s="107">
        <f>IF(M235=1,1,IFERROR(VLOOKUP(I235,NPI!D:G,POC!H235,FALSE),0))</f>
        <v>1</v>
      </c>
      <c r="K235" s="102" t="str">
        <f>TEXT(VLOOKUP(B235,Summary!G:H,2,FALSE),"yyyym")</f>
        <v>202612</v>
      </c>
      <c r="L235" s="102">
        <f t="shared" si="43"/>
        <v>0</v>
      </c>
      <c r="M235" s="102">
        <f t="shared" si="44"/>
        <v>1</v>
      </c>
      <c r="N235" s="109">
        <f t="shared" si="45"/>
        <v>100</v>
      </c>
      <c r="P235" s="102" t="str">
        <f t="shared" si="46"/>
        <v>X</v>
      </c>
    </row>
    <row r="236" spans="1:16" hidden="1">
      <c r="A236" s="102" t="s">
        <v>190</v>
      </c>
      <c r="B236" s="111" t="s">
        <v>96</v>
      </c>
      <c r="C236" s="111"/>
      <c r="D236" s="111">
        <v>2029</v>
      </c>
      <c r="E236" s="112">
        <v>9</v>
      </c>
      <c r="F236" s="102" t="str">
        <f t="shared" si="41"/>
        <v>NOMS20299</v>
      </c>
      <c r="H236" s="104">
        <f>HLOOKUP(B236,NPI!$2:$3,2,FALSE)</f>
        <v>2</v>
      </c>
      <c r="I236" s="102" t="str">
        <f t="shared" si="42"/>
        <v>20299</v>
      </c>
      <c r="J236" s="107">
        <f>IF(M236=1,1,IFERROR(VLOOKUP(I236,NPI!D:G,POC!H236,FALSE),0))</f>
        <v>1</v>
      </c>
      <c r="K236" s="102" t="str">
        <f>TEXT(VLOOKUP(B236,Summary!G:H,2,FALSE),"yyyym")</f>
        <v>202612</v>
      </c>
      <c r="L236" s="102">
        <f t="shared" si="43"/>
        <v>0</v>
      </c>
      <c r="M236" s="102">
        <f t="shared" si="44"/>
        <v>1</v>
      </c>
      <c r="N236" s="109">
        <f t="shared" si="45"/>
        <v>100</v>
      </c>
      <c r="P236" s="102" t="str">
        <f t="shared" si="46"/>
        <v>X</v>
      </c>
    </row>
    <row r="237" spans="1:16" hidden="1">
      <c r="A237" s="102" t="s">
        <v>190</v>
      </c>
      <c r="B237" s="111" t="s">
        <v>96</v>
      </c>
      <c r="C237" s="111"/>
      <c r="D237" s="111">
        <v>2029</v>
      </c>
      <c r="E237" s="112">
        <v>10</v>
      </c>
      <c r="F237" s="102" t="str">
        <f t="shared" si="41"/>
        <v>NOMS202910</v>
      </c>
      <c r="H237" s="104">
        <f>HLOOKUP(B237,NPI!$2:$3,2,FALSE)</f>
        <v>2</v>
      </c>
      <c r="I237" s="102" t="str">
        <f t="shared" si="42"/>
        <v>202910</v>
      </c>
      <c r="J237" s="107">
        <f>IF(M237=1,1,IFERROR(VLOOKUP(I237,NPI!D:G,POC!H237,FALSE),0))</f>
        <v>1</v>
      </c>
      <c r="K237" s="102" t="str">
        <f>TEXT(VLOOKUP(B237,Summary!G:H,2,FALSE),"yyyym")</f>
        <v>202612</v>
      </c>
      <c r="L237" s="102">
        <f t="shared" si="43"/>
        <v>0</v>
      </c>
      <c r="M237" s="102">
        <f t="shared" si="44"/>
        <v>1</v>
      </c>
      <c r="N237" s="109">
        <f t="shared" si="45"/>
        <v>100</v>
      </c>
      <c r="P237" s="102" t="str">
        <f t="shared" si="46"/>
        <v>X</v>
      </c>
    </row>
    <row r="238" spans="1:16" hidden="1">
      <c r="A238" s="102" t="s">
        <v>190</v>
      </c>
      <c r="B238" s="111" t="s">
        <v>96</v>
      </c>
      <c r="C238" s="111"/>
      <c r="D238" s="111">
        <v>2029</v>
      </c>
      <c r="E238" s="112">
        <v>11</v>
      </c>
      <c r="F238" s="102" t="str">
        <f t="shared" si="41"/>
        <v>NOMS202911</v>
      </c>
      <c r="H238" s="104">
        <f>HLOOKUP(B238,NPI!$2:$3,2,FALSE)</f>
        <v>2</v>
      </c>
      <c r="I238" s="102" t="str">
        <f t="shared" si="42"/>
        <v>202911</v>
      </c>
      <c r="J238" s="107">
        <f>IF(M238=1,1,IFERROR(VLOOKUP(I238,NPI!D:G,POC!H238,FALSE),0))</f>
        <v>1</v>
      </c>
      <c r="K238" s="102" t="str">
        <f>TEXT(VLOOKUP(B238,Summary!G:H,2,FALSE),"yyyym")</f>
        <v>202612</v>
      </c>
      <c r="L238" s="102">
        <f t="shared" si="43"/>
        <v>0</v>
      </c>
      <c r="M238" s="102">
        <f t="shared" si="44"/>
        <v>1</v>
      </c>
      <c r="N238" s="109">
        <f t="shared" si="45"/>
        <v>100</v>
      </c>
      <c r="P238" s="102" t="str">
        <f t="shared" si="46"/>
        <v>X</v>
      </c>
    </row>
    <row r="239" spans="1:16" hidden="1">
      <c r="A239" s="102" t="s">
        <v>190</v>
      </c>
      <c r="B239" s="111" t="s">
        <v>96</v>
      </c>
      <c r="C239" s="111"/>
      <c r="D239" s="111">
        <v>2029</v>
      </c>
      <c r="E239" s="111">
        <v>12</v>
      </c>
      <c r="F239" s="102" t="str">
        <f t="shared" si="41"/>
        <v>NOMS202912</v>
      </c>
      <c r="H239" s="104">
        <f>HLOOKUP(B239,NPI!$2:$3,2,FALSE)</f>
        <v>2</v>
      </c>
      <c r="I239" s="102" t="str">
        <f t="shared" si="42"/>
        <v>202912</v>
      </c>
      <c r="J239" s="107">
        <f>IF(M239=1,1,IFERROR(VLOOKUP(I239,NPI!D:G,POC!H239,FALSE),0))</f>
        <v>1</v>
      </c>
      <c r="K239" s="102" t="str">
        <f>TEXT(VLOOKUP(B239,Summary!G:H,2,FALSE),"yyyym")</f>
        <v>202612</v>
      </c>
      <c r="L239" s="102">
        <f t="shared" si="43"/>
        <v>0</v>
      </c>
      <c r="M239" s="102">
        <f t="shared" si="44"/>
        <v>1</v>
      </c>
      <c r="N239" s="109">
        <f t="shared" si="45"/>
        <v>100</v>
      </c>
      <c r="P239" s="102" t="str">
        <f t="shared" si="46"/>
        <v>X</v>
      </c>
    </row>
    <row r="240" spans="1:16" hidden="1">
      <c r="A240" s="102" t="s">
        <v>190</v>
      </c>
      <c r="B240" s="111" t="s">
        <v>96</v>
      </c>
      <c r="C240" s="111"/>
      <c r="D240" s="111">
        <v>2030</v>
      </c>
      <c r="E240" s="112">
        <v>1</v>
      </c>
      <c r="F240" s="102" t="str">
        <f t="shared" si="41"/>
        <v>NOMS20301</v>
      </c>
      <c r="H240" s="104">
        <f>HLOOKUP(B240,NPI!$2:$3,2,FALSE)</f>
        <v>2</v>
      </c>
      <c r="I240" s="102" t="str">
        <f t="shared" si="42"/>
        <v>20301</v>
      </c>
      <c r="J240" s="107">
        <f>IF(M240=1,1,IFERROR(VLOOKUP(I240,NPI!D:G,POC!H240,FALSE),0))</f>
        <v>1</v>
      </c>
      <c r="K240" s="102" t="str">
        <f>TEXT(VLOOKUP(B240,Summary!G:H,2,FALSE),"yyyym")</f>
        <v>202612</v>
      </c>
      <c r="L240" s="102">
        <f t="shared" si="43"/>
        <v>0</v>
      </c>
      <c r="M240" s="102">
        <f t="shared" si="44"/>
        <v>1</v>
      </c>
      <c r="N240" s="109">
        <f t="shared" si="45"/>
        <v>100</v>
      </c>
      <c r="P240" s="102" t="str">
        <f t="shared" si="46"/>
        <v>X</v>
      </c>
    </row>
    <row r="241" spans="1:17" hidden="1">
      <c r="A241" s="102" t="s">
        <v>190</v>
      </c>
      <c r="B241" s="111" t="s">
        <v>96</v>
      </c>
      <c r="C241" s="111"/>
      <c r="D241" s="111">
        <v>2030</v>
      </c>
      <c r="E241" s="112">
        <v>2</v>
      </c>
      <c r="F241" s="102" t="str">
        <f t="shared" si="41"/>
        <v>NOMS20302</v>
      </c>
      <c r="H241" s="104">
        <f>HLOOKUP(B241,NPI!$2:$3,2,FALSE)</f>
        <v>2</v>
      </c>
      <c r="I241" s="102" t="str">
        <f t="shared" si="42"/>
        <v>20302</v>
      </c>
      <c r="J241" s="107">
        <f>IF(M241=1,1,IFERROR(VLOOKUP(I241,NPI!D:G,POC!H241,FALSE),0))</f>
        <v>1</v>
      </c>
      <c r="K241" s="102" t="str">
        <f>TEXT(VLOOKUP(B241,Summary!G:H,2,FALSE),"yyyym")</f>
        <v>202612</v>
      </c>
      <c r="L241" s="102">
        <f t="shared" si="43"/>
        <v>0</v>
      </c>
      <c r="M241" s="102">
        <f t="shared" si="44"/>
        <v>1</v>
      </c>
      <c r="N241" s="109">
        <f t="shared" si="45"/>
        <v>100</v>
      </c>
      <c r="P241" s="102" t="str">
        <f t="shared" si="46"/>
        <v>X</v>
      </c>
    </row>
    <row r="242" spans="1:17" hidden="1">
      <c r="A242" s="102" t="s">
        <v>190</v>
      </c>
      <c r="B242" s="111" t="s">
        <v>96</v>
      </c>
      <c r="C242" s="111"/>
      <c r="D242" s="111">
        <v>2030</v>
      </c>
      <c r="E242" s="112">
        <v>3</v>
      </c>
      <c r="F242" s="102" t="str">
        <f t="shared" si="41"/>
        <v>NOMS20303</v>
      </c>
      <c r="H242" s="104">
        <f>HLOOKUP(B242,NPI!$2:$3,2,FALSE)</f>
        <v>2</v>
      </c>
      <c r="I242" s="102" t="str">
        <f t="shared" si="42"/>
        <v>20303</v>
      </c>
      <c r="J242" s="107">
        <f>IF(M242=1,1,IFERROR(VLOOKUP(I242,NPI!D:G,POC!H242,FALSE),0))</f>
        <v>1</v>
      </c>
      <c r="K242" s="102" t="str">
        <f>TEXT(VLOOKUP(B242,Summary!G:H,2,FALSE),"yyyym")</f>
        <v>202612</v>
      </c>
      <c r="L242" s="102">
        <f t="shared" si="43"/>
        <v>0</v>
      </c>
      <c r="M242" s="102">
        <f t="shared" si="44"/>
        <v>1</v>
      </c>
      <c r="N242" s="109">
        <f t="shared" si="45"/>
        <v>100</v>
      </c>
      <c r="P242" s="102" t="str">
        <f t="shared" si="46"/>
        <v>X</v>
      </c>
    </row>
    <row r="243" spans="1:17" hidden="1">
      <c r="A243" s="102" t="s">
        <v>190</v>
      </c>
      <c r="B243" s="111" t="s">
        <v>96</v>
      </c>
      <c r="C243" s="111"/>
      <c r="D243" s="111">
        <v>2030</v>
      </c>
      <c r="E243" s="112">
        <v>4</v>
      </c>
      <c r="F243" s="102" t="str">
        <f t="shared" si="41"/>
        <v>NOMS20304</v>
      </c>
      <c r="H243" s="104">
        <f>HLOOKUP(B243,NPI!$2:$3,2,FALSE)</f>
        <v>2</v>
      </c>
      <c r="I243" s="102" t="str">
        <f t="shared" si="42"/>
        <v>20304</v>
      </c>
      <c r="J243" s="107">
        <f>IF(M243=1,1,IFERROR(VLOOKUP(I243,NPI!D:G,POC!H243,FALSE),0))</f>
        <v>1</v>
      </c>
      <c r="K243" s="102" t="str">
        <f>TEXT(VLOOKUP(B243,Summary!G:H,2,FALSE),"yyyym")</f>
        <v>202612</v>
      </c>
      <c r="L243" s="102">
        <f t="shared" si="43"/>
        <v>0</v>
      </c>
      <c r="M243" s="102">
        <f t="shared" si="44"/>
        <v>1</v>
      </c>
      <c r="N243" s="109">
        <f t="shared" si="45"/>
        <v>100</v>
      </c>
      <c r="P243" s="102" t="str">
        <f t="shared" si="46"/>
        <v>X</v>
      </c>
    </row>
    <row r="244" spans="1:17" hidden="1">
      <c r="A244" s="102" t="s">
        <v>190</v>
      </c>
      <c r="B244" s="111" t="s">
        <v>96</v>
      </c>
      <c r="C244" s="111"/>
      <c r="D244" s="111">
        <v>2030</v>
      </c>
      <c r="E244" s="112">
        <v>5</v>
      </c>
      <c r="F244" s="102" t="str">
        <f t="shared" si="41"/>
        <v>NOMS20305</v>
      </c>
      <c r="H244" s="104">
        <f>HLOOKUP(B244,NPI!$2:$3,2,FALSE)</f>
        <v>2</v>
      </c>
      <c r="I244" s="102" t="str">
        <f t="shared" si="42"/>
        <v>20305</v>
      </c>
      <c r="J244" s="107">
        <f>IF(M244=1,1,IFERROR(VLOOKUP(I244,NPI!D:G,POC!H244,FALSE),0))</f>
        <v>1</v>
      </c>
      <c r="K244" s="102" t="str">
        <f>TEXT(VLOOKUP(B244,Summary!G:H,2,FALSE),"yyyym")</f>
        <v>202612</v>
      </c>
      <c r="L244" s="102">
        <f t="shared" si="43"/>
        <v>0</v>
      </c>
      <c r="M244" s="102">
        <f t="shared" si="44"/>
        <v>1</v>
      </c>
      <c r="N244" s="109">
        <f t="shared" si="45"/>
        <v>100</v>
      </c>
      <c r="P244" s="102" t="str">
        <f t="shared" si="46"/>
        <v>X</v>
      </c>
    </row>
    <row r="245" spans="1:17" hidden="1">
      <c r="A245" s="102" t="s">
        <v>190</v>
      </c>
      <c r="B245" s="111" t="s">
        <v>96</v>
      </c>
      <c r="C245" s="111"/>
      <c r="D245" s="111">
        <v>2030</v>
      </c>
      <c r="E245" s="112">
        <v>6</v>
      </c>
      <c r="F245" s="102" t="str">
        <f t="shared" si="41"/>
        <v>NOMS20306</v>
      </c>
      <c r="H245" s="104">
        <f>HLOOKUP(B245,NPI!$2:$3,2,FALSE)</f>
        <v>2</v>
      </c>
      <c r="I245" s="102" t="str">
        <f t="shared" si="42"/>
        <v>20306</v>
      </c>
      <c r="J245" s="107">
        <f>IF(M245=1,1,IFERROR(VLOOKUP(I245,NPI!D:G,POC!H245,FALSE),0))</f>
        <v>1</v>
      </c>
      <c r="K245" s="102" t="str">
        <f>TEXT(VLOOKUP(B245,Summary!G:H,2,FALSE),"yyyym")</f>
        <v>202612</v>
      </c>
      <c r="L245" s="102">
        <f t="shared" si="43"/>
        <v>0</v>
      </c>
      <c r="M245" s="102">
        <f t="shared" si="44"/>
        <v>1</v>
      </c>
      <c r="N245" s="109">
        <f t="shared" si="45"/>
        <v>100</v>
      </c>
      <c r="P245" s="102" t="str">
        <f t="shared" si="46"/>
        <v>X</v>
      </c>
    </row>
    <row r="246" spans="1:17" hidden="1">
      <c r="A246" s="102" t="s">
        <v>190</v>
      </c>
      <c r="B246" s="111" t="s">
        <v>96</v>
      </c>
      <c r="C246" s="111"/>
      <c r="D246" s="111">
        <v>2030</v>
      </c>
      <c r="E246" s="112">
        <v>7</v>
      </c>
      <c r="F246" s="102" t="str">
        <f t="shared" si="41"/>
        <v>NOMS20307</v>
      </c>
      <c r="H246" s="104">
        <f>HLOOKUP(B246,NPI!$2:$3,2,FALSE)</f>
        <v>2</v>
      </c>
      <c r="I246" s="102" t="str">
        <f t="shared" si="42"/>
        <v>20307</v>
      </c>
      <c r="J246" s="107">
        <f>IF(M246=1,1,IFERROR(VLOOKUP(I246,NPI!D:G,POC!H246,FALSE),0))</f>
        <v>1</v>
      </c>
      <c r="K246" s="102" t="str">
        <f>TEXT(VLOOKUP(B246,Summary!G:H,2,FALSE),"yyyym")</f>
        <v>202612</v>
      </c>
      <c r="L246" s="102">
        <f t="shared" si="43"/>
        <v>0</v>
      </c>
      <c r="M246" s="102">
        <f t="shared" si="44"/>
        <v>1</v>
      </c>
      <c r="N246" s="109">
        <f t="shared" si="45"/>
        <v>100</v>
      </c>
      <c r="P246" s="102" t="str">
        <f t="shared" si="46"/>
        <v>X</v>
      </c>
    </row>
    <row r="247" spans="1:17" hidden="1">
      <c r="A247" s="102" t="s">
        <v>190</v>
      </c>
      <c r="B247" s="111" t="s">
        <v>96</v>
      </c>
      <c r="C247" s="111"/>
      <c r="D247" s="111">
        <v>2030</v>
      </c>
      <c r="E247" s="112">
        <v>8</v>
      </c>
      <c r="F247" s="102" t="str">
        <f t="shared" si="41"/>
        <v>NOMS20308</v>
      </c>
      <c r="H247" s="104">
        <f>HLOOKUP(B247,NPI!$2:$3,2,FALSE)</f>
        <v>2</v>
      </c>
      <c r="I247" s="102" t="str">
        <f t="shared" si="42"/>
        <v>20308</v>
      </c>
      <c r="J247" s="107">
        <f>IF(M247=1,1,IFERROR(VLOOKUP(I247,NPI!D:G,POC!H247,FALSE),0))</f>
        <v>1</v>
      </c>
      <c r="K247" s="102" t="str">
        <f>TEXT(VLOOKUP(B247,Summary!G:H,2,FALSE),"yyyym")</f>
        <v>202612</v>
      </c>
      <c r="L247" s="102">
        <f t="shared" si="43"/>
        <v>0</v>
      </c>
      <c r="M247" s="102">
        <f t="shared" si="44"/>
        <v>1</v>
      </c>
      <c r="N247" s="109">
        <f t="shared" si="45"/>
        <v>100</v>
      </c>
      <c r="P247" s="102" t="str">
        <f t="shared" si="46"/>
        <v>X</v>
      </c>
    </row>
    <row r="248" spans="1:17" hidden="1">
      <c r="A248" s="102" t="s">
        <v>190</v>
      </c>
      <c r="B248" s="111" t="s">
        <v>96</v>
      </c>
      <c r="C248" s="111"/>
      <c r="D248" s="111">
        <v>2030</v>
      </c>
      <c r="E248" s="112">
        <v>9</v>
      </c>
      <c r="F248" s="102" t="str">
        <f t="shared" si="41"/>
        <v>NOMS20309</v>
      </c>
      <c r="H248" s="104">
        <f>HLOOKUP(B248,NPI!$2:$3,2,FALSE)</f>
        <v>2</v>
      </c>
      <c r="I248" s="102" t="str">
        <f t="shared" si="42"/>
        <v>20309</v>
      </c>
      <c r="J248" s="107">
        <f>IF(M248=1,1,IFERROR(VLOOKUP(I248,NPI!D:G,POC!H248,FALSE),0))</f>
        <v>1</v>
      </c>
      <c r="K248" s="102" t="str">
        <f>TEXT(VLOOKUP(B248,Summary!G:H,2,FALSE),"yyyym")</f>
        <v>202612</v>
      </c>
      <c r="L248" s="102">
        <f t="shared" si="43"/>
        <v>0</v>
      </c>
      <c r="M248" s="102">
        <f t="shared" si="44"/>
        <v>1</v>
      </c>
      <c r="N248" s="109">
        <f t="shared" si="45"/>
        <v>100</v>
      </c>
      <c r="P248" s="102" t="str">
        <f t="shared" si="46"/>
        <v>X</v>
      </c>
    </row>
    <row r="249" spans="1:17" hidden="1">
      <c r="A249" s="102" t="s">
        <v>190</v>
      </c>
      <c r="B249" s="111" t="s">
        <v>96</v>
      </c>
      <c r="C249" s="111"/>
      <c r="D249" s="111">
        <v>2030</v>
      </c>
      <c r="E249" s="112">
        <v>10</v>
      </c>
      <c r="F249" s="102" t="str">
        <f t="shared" si="41"/>
        <v>NOMS203010</v>
      </c>
      <c r="H249" s="104">
        <f>HLOOKUP(B249,NPI!$2:$3,2,FALSE)</f>
        <v>2</v>
      </c>
      <c r="I249" s="102" t="str">
        <f t="shared" si="42"/>
        <v>203010</v>
      </c>
      <c r="J249" s="107">
        <f>IF(M249=1,1,IFERROR(VLOOKUP(I249,NPI!D:G,POC!H249,FALSE),0))</f>
        <v>1</v>
      </c>
      <c r="K249" s="102" t="str">
        <f>TEXT(VLOOKUP(B249,Summary!G:H,2,FALSE),"yyyym")</f>
        <v>202612</v>
      </c>
      <c r="L249" s="102">
        <f t="shared" si="43"/>
        <v>0</v>
      </c>
      <c r="M249" s="102">
        <f t="shared" si="44"/>
        <v>1</v>
      </c>
      <c r="N249" s="109">
        <f t="shared" si="45"/>
        <v>100</v>
      </c>
      <c r="P249" s="102" t="str">
        <f t="shared" si="46"/>
        <v>X</v>
      </c>
    </row>
    <row r="250" spans="1:17" hidden="1">
      <c r="A250" s="102" t="s">
        <v>190</v>
      </c>
      <c r="B250" s="111" t="s">
        <v>96</v>
      </c>
      <c r="C250" s="111"/>
      <c r="D250" s="111">
        <v>2030</v>
      </c>
      <c r="E250" s="112">
        <v>11</v>
      </c>
      <c r="F250" s="102" t="str">
        <f t="shared" si="41"/>
        <v>NOMS203011</v>
      </c>
      <c r="H250" s="104">
        <f>HLOOKUP(B250,NPI!$2:$3,2,FALSE)</f>
        <v>2</v>
      </c>
      <c r="I250" s="102" t="str">
        <f t="shared" si="42"/>
        <v>203011</v>
      </c>
      <c r="J250" s="107">
        <f>IF(M250=1,1,IFERROR(VLOOKUP(I250,NPI!D:G,POC!H250,FALSE),0))</f>
        <v>1</v>
      </c>
      <c r="K250" s="102" t="str">
        <f>TEXT(VLOOKUP(B250,Summary!G:H,2,FALSE),"yyyym")</f>
        <v>202612</v>
      </c>
      <c r="L250" s="102">
        <f t="shared" ref="L250:L251" si="47">IF((LEFT(K250,4)-D250)&lt;&gt;0,0,IF((I250-K250)=0,1,0))</f>
        <v>0</v>
      </c>
      <c r="M250" s="102">
        <f t="shared" ref="M250:M251" si="48">IF(B250="",0,IF(AND(B249=B250,M249=1),1,IF(L250=1,1,0)))</f>
        <v>1</v>
      </c>
      <c r="N250" s="109">
        <f t="shared" si="45"/>
        <v>100</v>
      </c>
      <c r="P250" s="102" t="str">
        <f t="shared" si="46"/>
        <v>X</v>
      </c>
    </row>
    <row r="251" spans="1:17" hidden="1">
      <c r="A251" s="102" t="s">
        <v>190</v>
      </c>
      <c r="B251" s="111" t="s">
        <v>96</v>
      </c>
      <c r="C251" s="111"/>
      <c r="D251" s="111">
        <v>2030</v>
      </c>
      <c r="E251" s="111">
        <v>12</v>
      </c>
      <c r="F251" s="102" t="str">
        <f t="shared" si="41"/>
        <v>NOMS203012</v>
      </c>
      <c r="H251" s="104">
        <f>HLOOKUP(B251,NPI!$2:$3,2,FALSE)</f>
        <v>2</v>
      </c>
      <c r="I251" s="102" t="str">
        <f t="shared" si="42"/>
        <v>203012</v>
      </c>
      <c r="J251" s="107">
        <f>IF(M251=1,1,IFERROR(VLOOKUP(I251,NPI!D:G,POC!H251,FALSE),0))</f>
        <v>1</v>
      </c>
      <c r="K251" s="102" t="str">
        <f>TEXT(VLOOKUP(B251,Summary!G:H,2,FALSE),"yyyym")</f>
        <v>202612</v>
      </c>
      <c r="L251" s="102">
        <f t="shared" si="47"/>
        <v>0</v>
      </c>
      <c r="M251" s="102">
        <f t="shared" si="48"/>
        <v>1</v>
      </c>
      <c r="N251" s="109">
        <f t="shared" si="45"/>
        <v>100</v>
      </c>
      <c r="P251" s="102" t="str">
        <f t="shared" si="46"/>
        <v>X</v>
      </c>
    </row>
    <row r="252" spans="1:17" hidden="1">
      <c r="K252" s="102"/>
      <c r="N252" s="109"/>
      <c r="P252" s="102" t="str">
        <f t="shared" si="46"/>
        <v/>
      </c>
    </row>
    <row r="253" spans="1:17" hidden="1">
      <c r="A253" s="102" t="s">
        <v>190</v>
      </c>
      <c r="B253" s="113" t="s">
        <v>97</v>
      </c>
      <c r="C253" s="113"/>
      <c r="D253" s="112">
        <v>2023</v>
      </c>
      <c r="E253" s="112">
        <v>1</v>
      </c>
      <c r="F253" s="102" t="str">
        <f t="shared" si="41"/>
        <v>NWC120231</v>
      </c>
      <c r="H253" s="104">
        <f>HLOOKUP(B253,NPI!$2:$3,2,FALSE)</f>
        <v>4</v>
      </c>
      <c r="I253" s="102" t="str">
        <f t="shared" ref="I253:I284" si="49">CONCATENATE(D253,E253)</f>
        <v>20231</v>
      </c>
      <c r="J253" s="107">
        <f>IF(M253=1,1,IFERROR(VLOOKUP(I253,NPI!D:G,POC!H253,FALSE),0))</f>
        <v>0</v>
      </c>
      <c r="K253" s="102" t="str">
        <f>TEXT(VLOOKUP(B253,Summary!G:H,2,FALSE),"yyyym")</f>
        <v>202812</v>
      </c>
      <c r="L253" s="102">
        <f t="shared" ref="L253:L284" si="50">IF((LEFT(K253,4)-D253)&lt;&gt;0,0,IF((I253-K253)=0,1,0))</f>
        <v>0</v>
      </c>
      <c r="M253" s="102">
        <f t="shared" ref="M253:M284" si="51">IF(B253="",0,IF(AND(B252=B253,M252=1),1,IF(L253=1,1,0)))</f>
        <v>0</v>
      </c>
      <c r="N253" s="109">
        <f t="shared" si="45"/>
        <v>0</v>
      </c>
      <c r="Q253" s="102" t="str">
        <f t="shared" ref="Q253:Q264" si="52">IF(AND(N253=0,N254&gt;0),1,"")</f>
        <v/>
      </c>
    </row>
    <row r="254" spans="1:17" hidden="1">
      <c r="A254" s="102" t="s">
        <v>190</v>
      </c>
      <c r="B254" s="113" t="s">
        <v>97</v>
      </c>
      <c r="C254" s="113"/>
      <c r="D254" s="112">
        <v>2023</v>
      </c>
      <c r="E254" s="112">
        <v>2</v>
      </c>
      <c r="F254" s="102" t="str">
        <f t="shared" si="41"/>
        <v>NWC120232</v>
      </c>
      <c r="H254" s="104">
        <f>HLOOKUP(B254,NPI!$2:$3,2,FALSE)</f>
        <v>4</v>
      </c>
      <c r="I254" s="102" t="str">
        <f t="shared" si="49"/>
        <v>20232</v>
      </c>
      <c r="J254" s="107">
        <f>IF(M254=1,1,IFERROR(VLOOKUP(I254,NPI!D:G,POC!H254,FALSE),0))</f>
        <v>0</v>
      </c>
      <c r="K254" s="102" t="str">
        <f>TEXT(VLOOKUP(B254,Summary!G:H,2,FALSE),"yyyym")</f>
        <v>202812</v>
      </c>
      <c r="L254" s="102">
        <f t="shared" si="50"/>
        <v>0</v>
      </c>
      <c r="M254" s="102">
        <f t="shared" si="51"/>
        <v>0</v>
      </c>
      <c r="N254" s="109">
        <f t="shared" si="45"/>
        <v>0</v>
      </c>
      <c r="Q254" s="102" t="str">
        <f t="shared" si="52"/>
        <v/>
      </c>
    </row>
    <row r="255" spans="1:17" hidden="1">
      <c r="A255" s="102" t="s">
        <v>190</v>
      </c>
      <c r="B255" s="113" t="s">
        <v>97</v>
      </c>
      <c r="C255" s="113"/>
      <c r="D255" s="112">
        <v>2023</v>
      </c>
      <c r="E255" s="112">
        <v>3</v>
      </c>
      <c r="F255" s="102" t="str">
        <f t="shared" si="41"/>
        <v>NWC120233</v>
      </c>
      <c r="H255" s="104">
        <f>HLOOKUP(B255,NPI!$2:$3,2,FALSE)</f>
        <v>4</v>
      </c>
      <c r="I255" s="102" t="str">
        <f t="shared" si="49"/>
        <v>20233</v>
      </c>
      <c r="J255" s="107">
        <f>IF(M255=1,1,IFERROR(VLOOKUP(I255,NPI!D:G,POC!H255,FALSE),0))</f>
        <v>0</v>
      </c>
      <c r="K255" s="102" t="str">
        <f>TEXT(VLOOKUP(B255,Summary!G:H,2,FALSE),"yyyym")</f>
        <v>202812</v>
      </c>
      <c r="L255" s="102">
        <f t="shared" si="50"/>
        <v>0</v>
      </c>
      <c r="M255" s="102">
        <f t="shared" si="51"/>
        <v>0</v>
      </c>
      <c r="N255" s="109">
        <f t="shared" si="45"/>
        <v>0</v>
      </c>
      <c r="Q255" s="102" t="str">
        <f t="shared" si="52"/>
        <v/>
      </c>
    </row>
    <row r="256" spans="1:17" hidden="1">
      <c r="A256" s="102" t="s">
        <v>190</v>
      </c>
      <c r="B256" s="113" t="s">
        <v>97</v>
      </c>
      <c r="C256" s="113"/>
      <c r="D256" s="112">
        <v>2023</v>
      </c>
      <c r="E256" s="112">
        <v>4</v>
      </c>
      <c r="F256" s="102" t="str">
        <f t="shared" si="41"/>
        <v>NWC120234</v>
      </c>
      <c r="H256" s="104">
        <f>HLOOKUP(B256,NPI!$2:$3,2,FALSE)</f>
        <v>4</v>
      </c>
      <c r="I256" s="102" t="str">
        <f t="shared" si="49"/>
        <v>20234</v>
      </c>
      <c r="J256" s="107">
        <f>IF(M256=1,1,IFERROR(VLOOKUP(I256,NPI!D:G,POC!H256,FALSE),0))</f>
        <v>0</v>
      </c>
      <c r="K256" s="102" t="str">
        <f>TEXT(VLOOKUP(B256,Summary!G:H,2,FALSE),"yyyym")</f>
        <v>202812</v>
      </c>
      <c r="L256" s="102">
        <f t="shared" si="50"/>
        <v>0</v>
      </c>
      <c r="M256" s="102">
        <f t="shared" si="51"/>
        <v>0</v>
      </c>
      <c r="N256" s="109">
        <f t="shared" si="45"/>
        <v>0</v>
      </c>
      <c r="Q256" s="102" t="str">
        <f t="shared" si="52"/>
        <v/>
      </c>
    </row>
    <row r="257" spans="1:17" hidden="1">
      <c r="A257" s="102" t="s">
        <v>190</v>
      </c>
      <c r="B257" s="113" t="s">
        <v>97</v>
      </c>
      <c r="C257" s="113"/>
      <c r="D257" s="112">
        <v>2023</v>
      </c>
      <c r="E257" s="112">
        <v>5</v>
      </c>
      <c r="F257" s="102" t="str">
        <f t="shared" si="41"/>
        <v>NWC120235</v>
      </c>
      <c r="H257" s="104">
        <f>HLOOKUP(B257,NPI!$2:$3,2,FALSE)</f>
        <v>4</v>
      </c>
      <c r="I257" s="102" t="str">
        <f t="shared" si="49"/>
        <v>20235</v>
      </c>
      <c r="J257" s="107">
        <f>IF(M257=1,1,IFERROR(VLOOKUP(I257,NPI!D:G,POC!H257,FALSE),0))</f>
        <v>0</v>
      </c>
      <c r="K257" s="102" t="str">
        <f>TEXT(VLOOKUP(B257,Summary!G:H,2,FALSE),"yyyym")</f>
        <v>202812</v>
      </c>
      <c r="L257" s="102">
        <f t="shared" si="50"/>
        <v>0</v>
      </c>
      <c r="M257" s="102">
        <f t="shared" si="51"/>
        <v>0</v>
      </c>
      <c r="N257" s="109">
        <f t="shared" si="45"/>
        <v>0</v>
      </c>
      <c r="Q257" s="102" t="str">
        <f t="shared" si="52"/>
        <v/>
      </c>
    </row>
    <row r="258" spans="1:17" hidden="1">
      <c r="A258" s="102" t="s">
        <v>190</v>
      </c>
      <c r="B258" s="113" t="s">
        <v>97</v>
      </c>
      <c r="C258" s="113"/>
      <c r="D258" s="112">
        <v>2023</v>
      </c>
      <c r="E258" s="112">
        <v>6</v>
      </c>
      <c r="F258" s="102" t="str">
        <f t="shared" si="41"/>
        <v>NWC120236</v>
      </c>
      <c r="H258" s="104">
        <f>HLOOKUP(B258,NPI!$2:$3,2,FALSE)</f>
        <v>4</v>
      </c>
      <c r="I258" s="102" t="str">
        <f t="shared" si="49"/>
        <v>20236</v>
      </c>
      <c r="J258" s="107">
        <f>IF(M258=1,1,IFERROR(VLOOKUP(I258,NPI!D:G,POC!H258,FALSE),0))</f>
        <v>0</v>
      </c>
      <c r="K258" s="102" t="str">
        <f>TEXT(VLOOKUP(B258,Summary!G:H,2,FALSE),"yyyym")</f>
        <v>202812</v>
      </c>
      <c r="L258" s="102">
        <f t="shared" si="50"/>
        <v>0</v>
      </c>
      <c r="M258" s="102">
        <f t="shared" si="51"/>
        <v>0</v>
      </c>
      <c r="N258" s="109">
        <f t="shared" si="45"/>
        <v>0</v>
      </c>
      <c r="Q258" s="102" t="str">
        <f t="shared" si="52"/>
        <v/>
      </c>
    </row>
    <row r="259" spans="1:17" hidden="1">
      <c r="A259" s="102" t="s">
        <v>190</v>
      </c>
      <c r="B259" s="113" t="s">
        <v>97</v>
      </c>
      <c r="C259" s="113"/>
      <c r="D259" s="112">
        <v>2023</v>
      </c>
      <c r="E259" s="112">
        <v>7</v>
      </c>
      <c r="F259" s="102" t="str">
        <f t="shared" si="41"/>
        <v>NWC120237</v>
      </c>
      <c r="H259" s="104">
        <f>HLOOKUP(B259,NPI!$2:$3,2,FALSE)</f>
        <v>4</v>
      </c>
      <c r="I259" s="102" t="str">
        <f t="shared" si="49"/>
        <v>20237</v>
      </c>
      <c r="J259" s="107">
        <f>IF(M259=1,1,IFERROR(VLOOKUP(I259,NPI!D:G,POC!H259,FALSE),0))</f>
        <v>0</v>
      </c>
      <c r="K259" s="102" t="str">
        <f>TEXT(VLOOKUP(B259,Summary!G:H,2,FALSE),"yyyym")</f>
        <v>202812</v>
      </c>
      <c r="L259" s="102">
        <f t="shared" si="50"/>
        <v>0</v>
      </c>
      <c r="M259" s="102">
        <f t="shared" si="51"/>
        <v>0</v>
      </c>
      <c r="N259" s="109">
        <f t="shared" si="45"/>
        <v>0</v>
      </c>
      <c r="Q259" s="102" t="str">
        <f t="shared" si="52"/>
        <v/>
      </c>
    </row>
    <row r="260" spans="1:17" hidden="1">
      <c r="A260" s="102" t="s">
        <v>190</v>
      </c>
      <c r="B260" s="113" t="s">
        <v>97</v>
      </c>
      <c r="C260" s="113"/>
      <c r="D260" s="112">
        <v>2023</v>
      </c>
      <c r="E260" s="112">
        <v>8</v>
      </c>
      <c r="F260" s="102" t="str">
        <f t="shared" si="41"/>
        <v>NWC120238</v>
      </c>
      <c r="H260" s="104">
        <f>HLOOKUP(B260,NPI!$2:$3,2,FALSE)</f>
        <v>4</v>
      </c>
      <c r="I260" s="102" t="str">
        <f t="shared" si="49"/>
        <v>20238</v>
      </c>
      <c r="J260" s="107">
        <f>IF(M260=1,1,IFERROR(VLOOKUP(I260,NPI!D:G,POC!H260,FALSE),0))</f>
        <v>0</v>
      </c>
      <c r="K260" s="102" t="str">
        <f>TEXT(VLOOKUP(B260,Summary!G:H,2,FALSE),"yyyym")</f>
        <v>202812</v>
      </c>
      <c r="L260" s="102">
        <f t="shared" si="50"/>
        <v>0</v>
      </c>
      <c r="M260" s="102">
        <f t="shared" si="51"/>
        <v>0</v>
      </c>
      <c r="N260" s="109">
        <f t="shared" si="45"/>
        <v>0</v>
      </c>
      <c r="Q260" s="102" t="str">
        <f t="shared" si="52"/>
        <v/>
      </c>
    </row>
    <row r="261" spans="1:17" hidden="1">
      <c r="A261" s="102" t="s">
        <v>190</v>
      </c>
      <c r="B261" s="113" t="s">
        <v>97</v>
      </c>
      <c r="C261" s="113"/>
      <c r="D261" s="112">
        <v>2023</v>
      </c>
      <c r="E261" s="112">
        <v>9</v>
      </c>
      <c r="F261" s="102" t="str">
        <f t="shared" si="41"/>
        <v>NWC120239</v>
      </c>
      <c r="H261" s="104">
        <f>HLOOKUP(B261,NPI!$2:$3,2,FALSE)</f>
        <v>4</v>
      </c>
      <c r="I261" s="102" t="str">
        <f t="shared" si="49"/>
        <v>20239</v>
      </c>
      <c r="J261" s="107">
        <f>IF(M261=1,1,IFERROR(VLOOKUP(I261,NPI!D:G,POC!H261,FALSE),0))</f>
        <v>0</v>
      </c>
      <c r="K261" s="102" t="str">
        <f>TEXT(VLOOKUP(B261,Summary!G:H,2,FALSE),"yyyym")</f>
        <v>202812</v>
      </c>
      <c r="L261" s="102">
        <f t="shared" si="50"/>
        <v>0</v>
      </c>
      <c r="M261" s="102">
        <f t="shared" si="51"/>
        <v>0</v>
      </c>
      <c r="N261" s="109">
        <f t="shared" si="45"/>
        <v>0</v>
      </c>
      <c r="Q261" s="102" t="str">
        <f t="shared" si="52"/>
        <v/>
      </c>
    </row>
    <row r="262" spans="1:17" hidden="1">
      <c r="A262" s="102" t="s">
        <v>190</v>
      </c>
      <c r="B262" s="113" t="s">
        <v>97</v>
      </c>
      <c r="C262" s="113"/>
      <c r="D262" s="112">
        <v>2023</v>
      </c>
      <c r="E262" s="112">
        <v>10</v>
      </c>
      <c r="F262" s="102" t="str">
        <f t="shared" si="41"/>
        <v>NWC1202310</v>
      </c>
      <c r="H262" s="104">
        <f>HLOOKUP(B262,NPI!$2:$3,2,FALSE)</f>
        <v>4</v>
      </c>
      <c r="I262" s="102" t="str">
        <f t="shared" si="49"/>
        <v>202310</v>
      </c>
      <c r="J262" s="107">
        <f>IF(M262=1,1,IFERROR(VLOOKUP(I262,NPI!D:G,POC!H262,FALSE),0))</f>
        <v>0</v>
      </c>
      <c r="K262" s="102" t="str">
        <f>TEXT(VLOOKUP(B262,Summary!G:H,2,FALSE),"yyyym")</f>
        <v>202812</v>
      </c>
      <c r="L262" s="102">
        <f t="shared" si="50"/>
        <v>0</v>
      </c>
      <c r="M262" s="102">
        <f t="shared" si="51"/>
        <v>0</v>
      </c>
      <c r="N262" s="109">
        <f t="shared" si="45"/>
        <v>0</v>
      </c>
      <c r="Q262" s="102" t="str">
        <f t="shared" si="52"/>
        <v/>
      </c>
    </row>
    <row r="263" spans="1:17" hidden="1">
      <c r="A263" s="102" t="s">
        <v>190</v>
      </c>
      <c r="B263" s="113" t="s">
        <v>97</v>
      </c>
      <c r="C263" s="113"/>
      <c r="D263" s="112">
        <v>2023</v>
      </c>
      <c r="E263" s="112">
        <v>11</v>
      </c>
      <c r="F263" s="102" t="str">
        <f t="shared" si="41"/>
        <v>NWC1202311</v>
      </c>
      <c r="H263" s="104">
        <f>HLOOKUP(B263,NPI!$2:$3,2,FALSE)</f>
        <v>4</v>
      </c>
      <c r="I263" s="102" t="str">
        <f t="shared" si="49"/>
        <v>202311</v>
      </c>
      <c r="J263" s="107">
        <f>IF(M263=1,1,IFERROR(VLOOKUP(I263,NPI!D:G,POC!H263,FALSE),0))</f>
        <v>0</v>
      </c>
      <c r="K263" s="102" t="str">
        <f>TEXT(VLOOKUP(B263,Summary!G:H,2,FALSE),"yyyym")</f>
        <v>202812</v>
      </c>
      <c r="L263" s="102">
        <f t="shared" si="50"/>
        <v>0</v>
      </c>
      <c r="M263" s="102">
        <f t="shared" si="51"/>
        <v>0</v>
      </c>
      <c r="N263" s="109">
        <f t="shared" si="45"/>
        <v>0</v>
      </c>
      <c r="Q263" s="102" t="str">
        <f t="shared" si="52"/>
        <v/>
      </c>
    </row>
    <row r="264" spans="1:17" hidden="1">
      <c r="A264" s="102" t="s">
        <v>190</v>
      </c>
      <c r="B264" s="113" t="s">
        <v>97</v>
      </c>
      <c r="C264" s="113"/>
      <c r="D264" s="110">
        <v>2023</v>
      </c>
      <c r="E264" s="110">
        <v>12</v>
      </c>
      <c r="F264" s="102" t="str">
        <f t="shared" si="41"/>
        <v>NWC1202312</v>
      </c>
      <c r="H264" s="104">
        <f>HLOOKUP(B264,NPI!$2:$3,2,FALSE)</f>
        <v>4</v>
      </c>
      <c r="I264" s="102" t="str">
        <f t="shared" si="49"/>
        <v>202312</v>
      </c>
      <c r="J264" s="107">
        <f>IF(M264=1,1,IFERROR(VLOOKUP(I264,NPI!D:G,POC!H264,FALSE),0))</f>
        <v>0</v>
      </c>
      <c r="K264" s="102" t="str">
        <f>TEXT(VLOOKUP(B264,Summary!G:H,2,FALSE),"yyyym")</f>
        <v>202812</v>
      </c>
      <c r="L264" s="102">
        <f t="shared" si="50"/>
        <v>0</v>
      </c>
      <c r="M264" s="102">
        <f t="shared" si="51"/>
        <v>0</v>
      </c>
      <c r="N264" s="109">
        <f t="shared" si="45"/>
        <v>0</v>
      </c>
      <c r="P264" s="102" t="s">
        <v>220</v>
      </c>
      <c r="Q264" s="102">
        <f t="shared" si="52"/>
        <v>1</v>
      </c>
    </row>
    <row r="265" spans="1:17" hidden="1">
      <c r="A265" s="102" t="s">
        <v>190</v>
      </c>
      <c r="B265" s="113" t="s">
        <v>97</v>
      </c>
      <c r="C265" s="113"/>
      <c r="D265" s="112">
        <v>2024</v>
      </c>
      <c r="E265" s="112">
        <v>1</v>
      </c>
      <c r="F265" s="102" t="str">
        <f t="shared" si="41"/>
        <v>NWC120241</v>
      </c>
      <c r="H265" s="104">
        <f>HLOOKUP(B265,NPI!$2:$3,2,FALSE)</f>
        <v>4</v>
      </c>
      <c r="I265" s="102" t="str">
        <f t="shared" si="49"/>
        <v>20241</v>
      </c>
      <c r="J265" s="107">
        <f>IF(M265=1,1,IFERROR(VLOOKUP(I265,NPI!D:G,POC!H265,FALSE),0))</f>
        <v>1.0500000000000001E-2</v>
      </c>
      <c r="K265" s="102" t="str">
        <f>TEXT(VLOOKUP(B265,Summary!G:H,2,FALSE),"yyyym")</f>
        <v>202812</v>
      </c>
      <c r="L265" s="102">
        <f t="shared" si="50"/>
        <v>0</v>
      </c>
      <c r="M265" s="102">
        <f t="shared" si="51"/>
        <v>0</v>
      </c>
      <c r="N265" s="109">
        <f t="shared" si="45"/>
        <v>1.05</v>
      </c>
      <c r="P265" s="102" t="s">
        <v>220</v>
      </c>
    </row>
    <row r="266" spans="1:17" hidden="1">
      <c r="A266" s="102" t="s">
        <v>190</v>
      </c>
      <c r="B266" s="113" t="s">
        <v>97</v>
      </c>
      <c r="C266" s="113"/>
      <c r="D266" s="112">
        <v>2024</v>
      </c>
      <c r="E266" s="112">
        <v>2</v>
      </c>
      <c r="F266" s="102" t="str">
        <f t="shared" si="41"/>
        <v>NWC120242</v>
      </c>
      <c r="H266" s="104">
        <f>HLOOKUP(B266,NPI!$2:$3,2,FALSE)</f>
        <v>4</v>
      </c>
      <c r="I266" s="102" t="str">
        <f t="shared" si="49"/>
        <v>20242</v>
      </c>
      <c r="J266" s="107">
        <f>IF(M266=1,1,IFERROR(VLOOKUP(I266,NPI!D:G,POC!H266,FALSE),0))</f>
        <v>2.1000000000000001E-2</v>
      </c>
      <c r="K266" s="102" t="str">
        <f>TEXT(VLOOKUP(B266,Summary!G:H,2,FALSE),"yyyym")</f>
        <v>202812</v>
      </c>
      <c r="L266" s="102">
        <f t="shared" si="50"/>
        <v>0</v>
      </c>
      <c r="M266" s="102">
        <f t="shared" si="51"/>
        <v>0</v>
      </c>
      <c r="N266" s="109">
        <f t="shared" si="45"/>
        <v>2.1</v>
      </c>
      <c r="P266" s="102" t="s">
        <v>220</v>
      </c>
    </row>
    <row r="267" spans="1:17" hidden="1">
      <c r="A267" s="102" t="s">
        <v>190</v>
      </c>
      <c r="B267" s="113" t="s">
        <v>97</v>
      </c>
      <c r="C267" s="113"/>
      <c r="D267" s="112">
        <v>2024</v>
      </c>
      <c r="E267" s="112">
        <v>3</v>
      </c>
      <c r="F267" s="102" t="str">
        <f t="shared" si="41"/>
        <v>NWC120243</v>
      </c>
      <c r="H267" s="104">
        <f>HLOOKUP(B267,NPI!$2:$3,2,FALSE)</f>
        <v>4</v>
      </c>
      <c r="I267" s="102" t="str">
        <f t="shared" si="49"/>
        <v>20243</v>
      </c>
      <c r="J267" s="107">
        <f>IF(M267=1,1,IFERROR(VLOOKUP(I267,NPI!D:G,POC!H267,FALSE),0))</f>
        <v>3.15E-2</v>
      </c>
      <c r="K267" s="102" t="str">
        <f>TEXT(VLOOKUP(B267,Summary!G:H,2,FALSE),"yyyym")</f>
        <v>202812</v>
      </c>
      <c r="L267" s="102">
        <f t="shared" si="50"/>
        <v>0</v>
      </c>
      <c r="M267" s="102">
        <f t="shared" si="51"/>
        <v>0</v>
      </c>
      <c r="N267" s="109">
        <f t="shared" si="45"/>
        <v>3.15</v>
      </c>
      <c r="P267" s="102" t="s">
        <v>220</v>
      </c>
    </row>
    <row r="268" spans="1:17" hidden="1">
      <c r="A268" s="102" t="s">
        <v>190</v>
      </c>
      <c r="B268" s="113" t="s">
        <v>97</v>
      </c>
      <c r="C268" s="113"/>
      <c r="D268" s="112">
        <v>2024</v>
      </c>
      <c r="E268" s="112">
        <v>4</v>
      </c>
      <c r="F268" s="102" t="str">
        <f t="shared" si="41"/>
        <v>NWC120244</v>
      </c>
      <c r="H268" s="104">
        <f>HLOOKUP(B268,NPI!$2:$3,2,FALSE)</f>
        <v>4</v>
      </c>
      <c r="I268" s="102" t="str">
        <f t="shared" si="49"/>
        <v>20244</v>
      </c>
      <c r="J268" s="107">
        <f>IF(M268=1,1,IFERROR(VLOOKUP(I268,NPI!D:G,POC!H268,FALSE),0))</f>
        <v>4.2000000000000003E-2</v>
      </c>
      <c r="K268" s="102" t="str">
        <f>TEXT(VLOOKUP(B268,Summary!G:H,2,FALSE),"yyyym")</f>
        <v>202812</v>
      </c>
      <c r="L268" s="102">
        <f t="shared" si="50"/>
        <v>0</v>
      </c>
      <c r="M268" s="102">
        <f t="shared" si="51"/>
        <v>0</v>
      </c>
      <c r="N268" s="109">
        <f t="shared" si="45"/>
        <v>4.2</v>
      </c>
      <c r="P268" s="102" t="s">
        <v>220</v>
      </c>
    </row>
    <row r="269" spans="1:17" hidden="1">
      <c r="A269" s="102" t="s">
        <v>190</v>
      </c>
      <c r="B269" s="113" t="s">
        <v>97</v>
      </c>
      <c r="C269" s="113"/>
      <c r="D269" s="112">
        <v>2024</v>
      </c>
      <c r="E269" s="112">
        <v>5</v>
      </c>
      <c r="F269" s="102" t="str">
        <f t="shared" si="41"/>
        <v>NWC120245</v>
      </c>
      <c r="H269" s="104">
        <f>HLOOKUP(B269,NPI!$2:$3,2,FALSE)</f>
        <v>4</v>
      </c>
      <c r="I269" s="102" t="str">
        <f t="shared" si="49"/>
        <v>20245</v>
      </c>
      <c r="J269" s="107">
        <f>IF(M269=1,1,IFERROR(VLOOKUP(I269,NPI!D:G,POC!H269,FALSE),0))</f>
        <v>5.2500000000000005E-2</v>
      </c>
      <c r="K269" s="102" t="str">
        <f>TEXT(VLOOKUP(B269,Summary!G:H,2,FALSE),"yyyym")</f>
        <v>202812</v>
      </c>
      <c r="L269" s="102">
        <f t="shared" si="50"/>
        <v>0</v>
      </c>
      <c r="M269" s="102">
        <f t="shared" si="51"/>
        <v>0</v>
      </c>
      <c r="N269" s="109">
        <f t="shared" si="45"/>
        <v>5.25</v>
      </c>
      <c r="P269" s="102" t="s">
        <v>220</v>
      </c>
    </row>
    <row r="270" spans="1:17" hidden="1">
      <c r="A270" s="102" t="s">
        <v>190</v>
      </c>
      <c r="B270" s="113" t="s">
        <v>97</v>
      </c>
      <c r="C270" s="113"/>
      <c r="D270" s="112">
        <v>2024</v>
      </c>
      <c r="E270" s="112">
        <v>6</v>
      </c>
      <c r="F270" s="102" t="str">
        <f t="shared" si="41"/>
        <v>NWC120246</v>
      </c>
      <c r="H270" s="104">
        <f>HLOOKUP(B270,NPI!$2:$3,2,FALSE)</f>
        <v>4</v>
      </c>
      <c r="I270" s="102" t="str">
        <f t="shared" si="49"/>
        <v>20246</v>
      </c>
      <c r="J270" s="107">
        <f>IF(M270=1,1,IFERROR(VLOOKUP(I270,NPI!D:G,POC!H270,FALSE),0))</f>
        <v>6.3E-2</v>
      </c>
      <c r="K270" s="102" t="str">
        <f>TEXT(VLOOKUP(B270,Summary!G:H,2,FALSE),"yyyym")</f>
        <v>202812</v>
      </c>
      <c r="L270" s="102">
        <f t="shared" si="50"/>
        <v>0</v>
      </c>
      <c r="M270" s="102">
        <f t="shared" si="51"/>
        <v>0</v>
      </c>
      <c r="N270" s="109">
        <f t="shared" si="45"/>
        <v>6.3</v>
      </c>
      <c r="P270" s="102" t="s">
        <v>220</v>
      </c>
    </row>
    <row r="271" spans="1:17" hidden="1">
      <c r="A271" s="102" t="s">
        <v>190</v>
      </c>
      <c r="B271" s="113" t="s">
        <v>97</v>
      </c>
      <c r="C271" s="113"/>
      <c r="D271" s="112">
        <v>2024</v>
      </c>
      <c r="E271" s="112">
        <v>7</v>
      </c>
      <c r="F271" s="102" t="str">
        <f t="shared" si="41"/>
        <v>NWC120247</v>
      </c>
      <c r="H271" s="104">
        <f>HLOOKUP(B271,NPI!$2:$3,2,FALSE)</f>
        <v>4</v>
      </c>
      <c r="I271" s="102" t="str">
        <f t="shared" si="49"/>
        <v>20247</v>
      </c>
      <c r="J271" s="107">
        <f>IF(M271=1,1,IFERROR(VLOOKUP(I271,NPI!D:G,POC!H271,FALSE),0))</f>
        <v>7.3499999999999996E-2</v>
      </c>
      <c r="K271" s="102" t="str">
        <f>TEXT(VLOOKUP(B271,Summary!G:H,2,FALSE),"yyyym")</f>
        <v>202812</v>
      </c>
      <c r="L271" s="102">
        <f t="shared" si="50"/>
        <v>0</v>
      </c>
      <c r="M271" s="102">
        <f t="shared" si="51"/>
        <v>0</v>
      </c>
      <c r="N271" s="109">
        <f t="shared" si="45"/>
        <v>7.35</v>
      </c>
      <c r="P271" s="102" t="s">
        <v>220</v>
      </c>
    </row>
    <row r="272" spans="1:17" hidden="1">
      <c r="A272" s="102" t="s">
        <v>190</v>
      </c>
      <c r="B272" s="113" t="s">
        <v>97</v>
      </c>
      <c r="C272" s="113"/>
      <c r="D272" s="112">
        <v>2024</v>
      </c>
      <c r="E272" s="112">
        <v>8</v>
      </c>
      <c r="F272" s="102" t="str">
        <f t="shared" si="41"/>
        <v>NWC120248</v>
      </c>
      <c r="H272" s="104">
        <f>HLOOKUP(B272,NPI!$2:$3,2,FALSE)</f>
        <v>4</v>
      </c>
      <c r="I272" s="102" t="str">
        <f t="shared" si="49"/>
        <v>20248</v>
      </c>
      <c r="J272" s="107">
        <f>IF(M272=1,1,IFERROR(VLOOKUP(I272,NPI!D:G,POC!H272,FALSE),0))</f>
        <v>8.3999999999999991E-2</v>
      </c>
      <c r="K272" s="102" t="str">
        <f>TEXT(VLOOKUP(B272,Summary!G:H,2,FALSE),"yyyym")</f>
        <v>202812</v>
      </c>
      <c r="L272" s="102">
        <f t="shared" si="50"/>
        <v>0</v>
      </c>
      <c r="M272" s="102">
        <f t="shared" si="51"/>
        <v>0</v>
      </c>
      <c r="N272" s="109">
        <f t="shared" si="45"/>
        <v>8.4</v>
      </c>
      <c r="P272" s="102" t="s">
        <v>220</v>
      </c>
    </row>
    <row r="273" spans="1:16" hidden="1">
      <c r="A273" s="102" t="s">
        <v>190</v>
      </c>
      <c r="B273" s="113" t="s">
        <v>97</v>
      </c>
      <c r="C273" s="113"/>
      <c r="D273" s="112">
        <v>2024</v>
      </c>
      <c r="E273" s="112">
        <v>9</v>
      </c>
      <c r="F273" s="102" t="str">
        <f t="shared" si="41"/>
        <v>NWC120249</v>
      </c>
      <c r="H273" s="104">
        <f>HLOOKUP(B273,NPI!$2:$3,2,FALSE)</f>
        <v>4</v>
      </c>
      <c r="I273" s="102" t="str">
        <f t="shared" si="49"/>
        <v>20249</v>
      </c>
      <c r="J273" s="107">
        <f>IF(M273=1,1,IFERROR(VLOOKUP(I273,NPI!D:G,POC!H273,FALSE),0))</f>
        <v>9.4499999999999987E-2</v>
      </c>
      <c r="K273" s="102" t="str">
        <f>TEXT(VLOOKUP(B273,Summary!G:H,2,FALSE),"yyyym")</f>
        <v>202812</v>
      </c>
      <c r="L273" s="102">
        <f t="shared" si="50"/>
        <v>0</v>
      </c>
      <c r="M273" s="102">
        <f t="shared" si="51"/>
        <v>0</v>
      </c>
      <c r="N273" s="109">
        <f t="shared" si="45"/>
        <v>9.4499999999999993</v>
      </c>
      <c r="P273" s="102" t="s">
        <v>220</v>
      </c>
    </row>
    <row r="274" spans="1:16" hidden="1">
      <c r="A274" s="102" t="s">
        <v>190</v>
      </c>
      <c r="B274" s="113" t="s">
        <v>97</v>
      </c>
      <c r="C274" s="113"/>
      <c r="D274" s="112">
        <v>2024</v>
      </c>
      <c r="E274" s="112">
        <v>10</v>
      </c>
      <c r="F274" s="102" t="str">
        <f t="shared" si="41"/>
        <v>NWC1202410</v>
      </c>
      <c r="H274" s="104">
        <f>HLOOKUP(B274,NPI!$2:$3,2,FALSE)</f>
        <v>4</v>
      </c>
      <c r="I274" s="102" t="str">
        <f t="shared" si="49"/>
        <v>202410</v>
      </c>
      <c r="J274" s="107">
        <f>IF(M274=1,1,IFERROR(VLOOKUP(I274,NPI!D:G,POC!H274,FALSE),0))</f>
        <v>0.10499999999999998</v>
      </c>
      <c r="K274" s="102" t="str">
        <f>TEXT(VLOOKUP(B274,Summary!G:H,2,FALSE),"yyyym")</f>
        <v>202812</v>
      </c>
      <c r="L274" s="102">
        <f t="shared" si="50"/>
        <v>0</v>
      </c>
      <c r="M274" s="102">
        <f t="shared" si="51"/>
        <v>0</v>
      </c>
      <c r="N274" s="109">
        <f t="shared" si="45"/>
        <v>10.5</v>
      </c>
      <c r="P274" s="102" t="s">
        <v>220</v>
      </c>
    </row>
    <row r="275" spans="1:16" hidden="1">
      <c r="A275" s="102" t="s">
        <v>190</v>
      </c>
      <c r="B275" s="113" t="s">
        <v>97</v>
      </c>
      <c r="C275" s="113"/>
      <c r="D275" s="112">
        <v>2024</v>
      </c>
      <c r="E275" s="112">
        <v>11</v>
      </c>
      <c r="F275" s="102" t="str">
        <f t="shared" si="41"/>
        <v>NWC1202411</v>
      </c>
      <c r="H275" s="104">
        <f>HLOOKUP(B275,NPI!$2:$3,2,FALSE)</f>
        <v>4</v>
      </c>
      <c r="I275" s="102" t="str">
        <f t="shared" si="49"/>
        <v>202411</v>
      </c>
      <c r="J275" s="107">
        <f>IF(M275=1,1,IFERROR(VLOOKUP(I275,NPI!D:G,POC!H275,FALSE),0))</f>
        <v>0.11549999999999998</v>
      </c>
      <c r="K275" s="102" t="str">
        <f>TEXT(VLOOKUP(B275,Summary!G:H,2,FALSE),"yyyym")</f>
        <v>202812</v>
      </c>
      <c r="L275" s="102">
        <f t="shared" si="50"/>
        <v>0</v>
      </c>
      <c r="M275" s="102">
        <f t="shared" si="51"/>
        <v>0</v>
      </c>
      <c r="N275" s="109">
        <f t="shared" si="45"/>
        <v>11.55</v>
      </c>
      <c r="P275" s="102" t="s">
        <v>220</v>
      </c>
    </row>
    <row r="276" spans="1:16" hidden="1">
      <c r="A276" s="102" t="s">
        <v>190</v>
      </c>
      <c r="B276" s="113" t="s">
        <v>97</v>
      </c>
      <c r="C276" s="113"/>
      <c r="D276" s="111">
        <v>2024</v>
      </c>
      <c r="E276" s="111">
        <v>12</v>
      </c>
      <c r="F276" s="102" t="str">
        <f t="shared" si="41"/>
        <v>NWC1202412</v>
      </c>
      <c r="H276" s="104">
        <f>HLOOKUP(B276,NPI!$2:$3,2,FALSE)</f>
        <v>4</v>
      </c>
      <c r="I276" s="102" t="str">
        <f t="shared" si="49"/>
        <v>202412</v>
      </c>
      <c r="J276" s="107">
        <f>IF(M276=1,1,IFERROR(VLOOKUP(I276,NPI!D:G,POC!H276,FALSE),0))</f>
        <v>0.126</v>
      </c>
      <c r="K276" s="102" t="str">
        <f>TEXT(VLOOKUP(B276,Summary!G:H,2,FALSE),"yyyym")</f>
        <v>202812</v>
      </c>
      <c r="L276" s="102">
        <f t="shared" si="50"/>
        <v>0</v>
      </c>
      <c r="M276" s="102">
        <f t="shared" si="51"/>
        <v>0</v>
      </c>
      <c r="N276" s="109">
        <f t="shared" si="45"/>
        <v>12.6</v>
      </c>
      <c r="O276" s="102" t="str">
        <f>PROPER(VLOOKUP(B276,'[1]TO year'!C:D,2,FALSE))</f>
        <v>9 Central Park</v>
      </c>
      <c r="P276" s="102" t="s">
        <v>220</v>
      </c>
    </row>
    <row r="277" spans="1:16" hidden="1">
      <c r="A277" s="102" t="s">
        <v>190</v>
      </c>
      <c r="B277" s="113" t="s">
        <v>97</v>
      </c>
      <c r="C277" s="113"/>
      <c r="D277" s="112">
        <v>2025</v>
      </c>
      <c r="E277" s="112">
        <v>1</v>
      </c>
      <c r="F277" s="102" t="str">
        <f t="shared" si="41"/>
        <v>NWC120251</v>
      </c>
      <c r="H277" s="104">
        <f>HLOOKUP(B277,NPI!$2:$3,2,FALSE)</f>
        <v>4</v>
      </c>
      <c r="I277" s="102" t="str">
        <f t="shared" si="49"/>
        <v>20251</v>
      </c>
      <c r="J277" s="107">
        <f>IF(M277=1,1,IFERROR(VLOOKUP(I277,NPI!D:G,POC!H277,FALSE),0))</f>
        <v>0.14779999999999999</v>
      </c>
      <c r="K277" s="102" t="str">
        <f>TEXT(VLOOKUP(B277,Summary!G:H,2,FALSE),"yyyym")</f>
        <v>202812</v>
      </c>
      <c r="L277" s="102">
        <f t="shared" si="50"/>
        <v>0</v>
      </c>
      <c r="M277" s="102">
        <f t="shared" si="51"/>
        <v>0</v>
      </c>
      <c r="N277" s="109">
        <f t="shared" si="45"/>
        <v>14.78</v>
      </c>
      <c r="P277" s="102" t="s">
        <v>220</v>
      </c>
    </row>
    <row r="278" spans="1:16" hidden="1">
      <c r="A278" s="102" t="s">
        <v>190</v>
      </c>
      <c r="B278" s="113" t="s">
        <v>97</v>
      </c>
      <c r="C278" s="113"/>
      <c r="D278" s="112">
        <v>2025</v>
      </c>
      <c r="E278" s="112">
        <v>2</v>
      </c>
      <c r="F278" s="102" t="str">
        <f t="shared" si="41"/>
        <v>NWC120252</v>
      </c>
      <c r="H278" s="104">
        <f>HLOOKUP(B278,NPI!$2:$3,2,FALSE)</f>
        <v>4</v>
      </c>
      <c r="I278" s="102" t="str">
        <f t="shared" si="49"/>
        <v>20252</v>
      </c>
      <c r="J278" s="107">
        <f>IF(M278=1,1,IFERROR(VLOOKUP(I278,NPI!D:G,POC!H278,FALSE),0))</f>
        <v>0.16900000000000001</v>
      </c>
      <c r="K278" s="102" t="str">
        <f>TEXT(VLOOKUP(B278,Summary!G:H,2,FALSE),"yyyym")</f>
        <v>202812</v>
      </c>
      <c r="L278" s="102">
        <f t="shared" si="50"/>
        <v>0</v>
      </c>
      <c r="M278" s="102">
        <f t="shared" si="51"/>
        <v>0</v>
      </c>
      <c r="N278" s="109">
        <f t="shared" si="45"/>
        <v>16.899999999999999</v>
      </c>
      <c r="P278" s="102" t="s">
        <v>220</v>
      </c>
    </row>
    <row r="279" spans="1:16" hidden="1">
      <c r="A279" s="102" t="s">
        <v>190</v>
      </c>
      <c r="B279" s="113" t="s">
        <v>97</v>
      </c>
      <c r="C279" s="113"/>
      <c r="D279" s="112">
        <v>2025</v>
      </c>
      <c r="E279" s="112">
        <v>3</v>
      </c>
      <c r="F279" s="102" t="str">
        <f t="shared" si="41"/>
        <v>NWC120253</v>
      </c>
      <c r="H279" s="104">
        <f>HLOOKUP(B279,NPI!$2:$3,2,FALSE)</f>
        <v>4</v>
      </c>
      <c r="I279" s="102" t="str">
        <f t="shared" si="49"/>
        <v>20253</v>
      </c>
      <c r="J279" s="107">
        <f>IF(M279=1,1,IFERROR(VLOOKUP(I279,NPI!D:G,POC!H279,FALSE),0))</f>
        <v>0.19359999999999999</v>
      </c>
      <c r="K279" s="102" t="str">
        <f>TEXT(VLOOKUP(B279,Summary!G:H,2,FALSE),"yyyym")</f>
        <v>202812</v>
      </c>
      <c r="L279" s="102">
        <f t="shared" si="50"/>
        <v>0</v>
      </c>
      <c r="M279" s="102">
        <f t="shared" si="51"/>
        <v>0</v>
      </c>
      <c r="N279" s="109">
        <f t="shared" si="45"/>
        <v>19.36</v>
      </c>
      <c r="O279" s="102" t="str">
        <f>PROPER(VLOOKUP(B279,'[1]TO year'!C:D,2,FALSE))</f>
        <v>9 Central Park</v>
      </c>
      <c r="P279" s="102" t="s">
        <v>220</v>
      </c>
    </row>
    <row r="280" spans="1:16" hidden="1">
      <c r="A280" s="102" t="s">
        <v>190</v>
      </c>
      <c r="B280" s="113" t="s">
        <v>97</v>
      </c>
      <c r="C280" s="113"/>
      <c r="D280" s="112">
        <v>2025</v>
      </c>
      <c r="E280" s="112">
        <v>4</v>
      </c>
      <c r="F280" s="102" t="str">
        <f t="shared" si="41"/>
        <v>NWC120254</v>
      </c>
      <c r="H280" s="104">
        <f>HLOOKUP(B280,NPI!$2:$3,2,FALSE)</f>
        <v>4</v>
      </c>
      <c r="I280" s="102" t="str">
        <f t="shared" si="49"/>
        <v>20254</v>
      </c>
      <c r="J280" s="107">
        <f>IF(M280=1,1,IFERROR(VLOOKUP(I280,NPI!D:G,POC!H280,FALSE),0))</f>
        <v>0.21035555555555555</v>
      </c>
      <c r="K280" s="102" t="str">
        <f>TEXT(VLOOKUP(B280,Summary!G:H,2,FALSE),"yyyym")</f>
        <v>202812</v>
      </c>
      <c r="L280" s="102">
        <f t="shared" si="50"/>
        <v>0</v>
      </c>
      <c r="M280" s="102">
        <f t="shared" si="51"/>
        <v>0</v>
      </c>
      <c r="N280" s="109">
        <f t="shared" si="45"/>
        <v>21.03</v>
      </c>
      <c r="P280" s="102" t="s">
        <v>220</v>
      </c>
    </row>
    <row r="281" spans="1:16" hidden="1">
      <c r="A281" s="102" t="s">
        <v>190</v>
      </c>
      <c r="B281" s="113" t="s">
        <v>97</v>
      </c>
      <c r="C281" s="113"/>
      <c r="D281" s="112">
        <v>2025</v>
      </c>
      <c r="E281" s="112">
        <v>5</v>
      </c>
      <c r="F281" s="102" t="str">
        <f t="shared" si="41"/>
        <v>NWC120255</v>
      </c>
      <c r="H281" s="104">
        <f>HLOOKUP(B281,NPI!$2:$3,2,FALSE)</f>
        <v>4</v>
      </c>
      <c r="I281" s="102" t="str">
        <f t="shared" si="49"/>
        <v>20255</v>
      </c>
      <c r="J281" s="107">
        <f>IF(M281=1,1,IFERROR(VLOOKUP(I281,NPI!D:G,POC!H281,FALSE),0))</f>
        <v>0.2271111111111111</v>
      </c>
      <c r="K281" s="102" t="str">
        <f>TEXT(VLOOKUP(B281,Summary!G:H,2,FALSE),"yyyym")</f>
        <v>202812</v>
      </c>
      <c r="L281" s="102">
        <f t="shared" si="50"/>
        <v>0</v>
      </c>
      <c r="M281" s="102">
        <f t="shared" si="51"/>
        <v>0</v>
      </c>
      <c r="N281" s="109">
        <f t="shared" si="45"/>
        <v>22.71</v>
      </c>
      <c r="P281" s="102" t="s">
        <v>220</v>
      </c>
    </row>
    <row r="282" spans="1:16" hidden="1">
      <c r="A282" s="102" t="s">
        <v>190</v>
      </c>
      <c r="B282" s="113" t="s">
        <v>97</v>
      </c>
      <c r="C282" s="113"/>
      <c r="D282" s="112">
        <v>2025</v>
      </c>
      <c r="E282" s="112">
        <v>6</v>
      </c>
      <c r="F282" s="102" t="str">
        <f t="shared" si="41"/>
        <v>NWC120256</v>
      </c>
      <c r="H282" s="104">
        <f>HLOOKUP(B282,NPI!$2:$3,2,FALSE)</f>
        <v>4</v>
      </c>
      <c r="I282" s="102" t="str">
        <f t="shared" si="49"/>
        <v>20256</v>
      </c>
      <c r="J282" s="107">
        <f>IF(M282=1,1,IFERROR(VLOOKUP(I282,NPI!D:G,POC!H282,FALSE),0))</f>
        <v>0.24386666666666665</v>
      </c>
      <c r="K282" s="102" t="str">
        <f>TEXT(VLOOKUP(B282,Summary!G:H,2,FALSE),"yyyym")</f>
        <v>202812</v>
      </c>
      <c r="L282" s="102">
        <f t="shared" si="50"/>
        <v>0</v>
      </c>
      <c r="M282" s="102">
        <f t="shared" si="51"/>
        <v>0</v>
      </c>
      <c r="N282" s="109">
        <f t="shared" si="45"/>
        <v>24.38</v>
      </c>
      <c r="P282" s="102" t="s">
        <v>220</v>
      </c>
    </row>
    <row r="283" spans="1:16" hidden="1">
      <c r="A283" s="102" t="s">
        <v>190</v>
      </c>
      <c r="B283" s="113" t="s">
        <v>97</v>
      </c>
      <c r="C283" s="113"/>
      <c r="D283" s="112">
        <v>2025</v>
      </c>
      <c r="E283" s="112">
        <v>7</v>
      </c>
      <c r="F283" s="102" t="str">
        <f t="shared" si="41"/>
        <v>NWC120257</v>
      </c>
      <c r="H283" s="104">
        <f>HLOOKUP(B283,NPI!$2:$3,2,FALSE)</f>
        <v>4</v>
      </c>
      <c r="I283" s="102" t="str">
        <f t="shared" si="49"/>
        <v>20257</v>
      </c>
      <c r="J283" s="107">
        <f>IF(M283=1,1,IFERROR(VLOOKUP(I283,NPI!D:G,POC!H283,FALSE),0))</f>
        <v>0.2606222222222222</v>
      </c>
      <c r="K283" s="102" t="str">
        <f>TEXT(VLOOKUP(B283,Summary!G:H,2,FALSE),"yyyym")</f>
        <v>202812</v>
      </c>
      <c r="L283" s="102">
        <f t="shared" si="50"/>
        <v>0</v>
      </c>
      <c r="M283" s="102">
        <f t="shared" si="51"/>
        <v>0</v>
      </c>
      <c r="N283" s="109">
        <f t="shared" si="45"/>
        <v>26.06</v>
      </c>
      <c r="P283" s="102" t="s">
        <v>220</v>
      </c>
    </row>
    <row r="284" spans="1:16" hidden="1">
      <c r="A284" s="102" t="s">
        <v>190</v>
      </c>
      <c r="B284" s="113" t="s">
        <v>97</v>
      </c>
      <c r="C284" s="113"/>
      <c r="D284" s="112">
        <v>2025</v>
      </c>
      <c r="E284" s="112">
        <v>8</v>
      </c>
      <c r="F284" s="102" t="str">
        <f t="shared" si="41"/>
        <v>NWC120258</v>
      </c>
      <c r="H284" s="104">
        <f>HLOOKUP(B284,NPI!$2:$3,2,FALSE)</f>
        <v>4</v>
      </c>
      <c r="I284" s="102" t="str">
        <f t="shared" si="49"/>
        <v>20258</v>
      </c>
      <c r="J284" s="107">
        <f>IF(M284=1,1,IFERROR(VLOOKUP(I284,NPI!D:G,POC!H284,FALSE),0))</f>
        <v>0.27737777777777778</v>
      </c>
      <c r="K284" s="102" t="str">
        <f>TEXT(VLOOKUP(B284,Summary!G:H,2,FALSE),"yyyym")</f>
        <v>202812</v>
      </c>
      <c r="L284" s="102">
        <f t="shared" si="50"/>
        <v>0</v>
      </c>
      <c r="M284" s="102">
        <f t="shared" si="51"/>
        <v>0</v>
      </c>
      <c r="N284" s="109">
        <f t="shared" si="45"/>
        <v>27.73</v>
      </c>
      <c r="P284" s="102" t="s">
        <v>220</v>
      </c>
    </row>
    <row r="285" spans="1:16" hidden="1">
      <c r="A285" s="102" t="s">
        <v>190</v>
      </c>
      <c r="B285" s="113" t="s">
        <v>97</v>
      </c>
      <c r="C285" s="113"/>
      <c r="D285" s="112">
        <v>2025</v>
      </c>
      <c r="E285" s="112">
        <v>9</v>
      </c>
      <c r="F285" s="102" t="str">
        <f t="shared" si="41"/>
        <v>NWC120259</v>
      </c>
      <c r="H285" s="104">
        <f>HLOOKUP(B285,NPI!$2:$3,2,FALSE)</f>
        <v>4</v>
      </c>
      <c r="I285" s="102" t="str">
        <f t="shared" ref="I285:I316" si="53">CONCATENATE(D285,E285)</f>
        <v>20259</v>
      </c>
      <c r="J285" s="107">
        <f>IF(M285=1,1,IFERROR(VLOOKUP(I285,NPI!D:G,POC!H285,FALSE),0))</f>
        <v>0.29413333333333336</v>
      </c>
      <c r="K285" s="102" t="str">
        <f>TEXT(VLOOKUP(B285,Summary!G:H,2,FALSE),"yyyym")</f>
        <v>202812</v>
      </c>
      <c r="L285" s="102">
        <f t="shared" ref="L285:L316" si="54">IF((LEFT(K285,4)-D285)&lt;&gt;0,0,IF((I285-K285)=0,1,0))</f>
        <v>0</v>
      </c>
      <c r="M285" s="102">
        <f t="shared" ref="M285:M316" si="55">IF(B285="",0,IF(AND(B284=B285,M284=1),1,IF(L285=1,1,0)))</f>
        <v>0</v>
      </c>
      <c r="N285" s="109">
        <f t="shared" si="45"/>
        <v>29.41</v>
      </c>
      <c r="P285" s="102" t="s">
        <v>220</v>
      </c>
    </row>
    <row r="286" spans="1:16" hidden="1">
      <c r="A286" s="102" t="s">
        <v>190</v>
      </c>
      <c r="B286" s="113" t="s">
        <v>97</v>
      </c>
      <c r="C286" s="113"/>
      <c r="D286" s="112">
        <v>2025</v>
      </c>
      <c r="E286" s="112">
        <v>10</v>
      </c>
      <c r="F286" s="102" t="str">
        <f t="shared" si="41"/>
        <v>NWC1202510</v>
      </c>
      <c r="H286" s="104">
        <f>HLOOKUP(B286,NPI!$2:$3,2,FALSE)</f>
        <v>4</v>
      </c>
      <c r="I286" s="102" t="str">
        <f t="shared" si="53"/>
        <v>202510</v>
      </c>
      <c r="J286" s="107">
        <f>IF(M286=1,1,IFERROR(VLOOKUP(I286,NPI!D:G,POC!H286,FALSE),0))</f>
        <v>0.31088888888888894</v>
      </c>
      <c r="K286" s="102" t="str">
        <f>TEXT(VLOOKUP(B286,Summary!G:H,2,FALSE),"yyyym")</f>
        <v>202812</v>
      </c>
      <c r="L286" s="102">
        <f t="shared" si="54"/>
        <v>0</v>
      </c>
      <c r="M286" s="102">
        <f t="shared" si="55"/>
        <v>0</v>
      </c>
      <c r="N286" s="109">
        <f t="shared" si="45"/>
        <v>31.08</v>
      </c>
      <c r="P286" s="102" t="s">
        <v>220</v>
      </c>
    </row>
    <row r="287" spans="1:16" hidden="1">
      <c r="A287" s="102" t="s">
        <v>190</v>
      </c>
      <c r="B287" s="113" t="s">
        <v>97</v>
      </c>
      <c r="C287" s="113"/>
      <c r="D287" s="112">
        <v>2025</v>
      </c>
      <c r="E287" s="112">
        <v>11</v>
      </c>
      <c r="F287" s="102" t="str">
        <f t="shared" si="41"/>
        <v>NWC1202511</v>
      </c>
      <c r="H287" s="104">
        <f>HLOOKUP(B287,NPI!$2:$3,2,FALSE)</f>
        <v>4</v>
      </c>
      <c r="I287" s="102" t="str">
        <f t="shared" si="53"/>
        <v>202511</v>
      </c>
      <c r="J287" s="107">
        <f>IF(M287=1,1,IFERROR(VLOOKUP(I287,NPI!D:G,POC!H287,FALSE),0))</f>
        <v>0.32764444444444452</v>
      </c>
      <c r="K287" s="102" t="str">
        <f>TEXT(VLOOKUP(B287,Summary!G:H,2,FALSE),"yyyym")</f>
        <v>202812</v>
      </c>
      <c r="L287" s="102">
        <f t="shared" si="54"/>
        <v>0</v>
      </c>
      <c r="M287" s="102">
        <f t="shared" si="55"/>
        <v>0</v>
      </c>
      <c r="N287" s="109">
        <f t="shared" si="45"/>
        <v>32.76</v>
      </c>
      <c r="P287" s="102" t="s">
        <v>220</v>
      </c>
    </row>
    <row r="288" spans="1:16" hidden="1">
      <c r="A288" s="102" t="s">
        <v>190</v>
      </c>
      <c r="B288" s="113" t="s">
        <v>97</v>
      </c>
      <c r="C288" s="113"/>
      <c r="D288" s="111">
        <v>2025</v>
      </c>
      <c r="E288" s="111">
        <v>12</v>
      </c>
      <c r="F288" s="102" t="str">
        <f t="shared" si="41"/>
        <v>NWC1202512</v>
      </c>
      <c r="H288" s="104">
        <f>HLOOKUP(B288,NPI!$2:$3,2,FALSE)</f>
        <v>4</v>
      </c>
      <c r="I288" s="102" t="str">
        <f t="shared" si="53"/>
        <v>202512</v>
      </c>
      <c r="J288" s="107">
        <f>IF(M288=1,1,IFERROR(VLOOKUP(I288,NPI!D:G,POC!H288,FALSE),0))</f>
        <v>0.34439999999999998</v>
      </c>
      <c r="K288" s="102" t="str">
        <f>TEXT(VLOOKUP(B288,Summary!G:H,2,FALSE),"yyyym")</f>
        <v>202812</v>
      </c>
      <c r="L288" s="102">
        <f t="shared" si="54"/>
        <v>0</v>
      </c>
      <c r="M288" s="102">
        <f t="shared" si="55"/>
        <v>0</v>
      </c>
      <c r="N288" s="109">
        <f t="shared" si="45"/>
        <v>34.44</v>
      </c>
      <c r="P288" s="102" t="s">
        <v>220</v>
      </c>
    </row>
    <row r="289" spans="1:16" hidden="1">
      <c r="A289" s="102" t="s">
        <v>190</v>
      </c>
      <c r="B289" s="113" t="s">
        <v>97</v>
      </c>
      <c r="C289" s="113"/>
      <c r="D289" s="112">
        <v>2026</v>
      </c>
      <c r="E289" s="112">
        <v>1</v>
      </c>
      <c r="F289" s="102" t="str">
        <f t="shared" si="41"/>
        <v>NWC120261</v>
      </c>
      <c r="H289" s="104">
        <f>HLOOKUP(B289,NPI!$2:$3,2,FALSE)</f>
        <v>4</v>
      </c>
      <c r="I289" s="102" t="str">
        <f t="shared" si="53"/>
        <v>20261</v>
      </c>
      <c r="J289" s="107">
        <f>IF(M289=1,1,IFERROR(VLOOKUP(I289,NPI!D:G,POC!H289,FALSE),0))</f>
        <v>0.36259999999999998</v>
      </c>
      <c r="K289" s="102" t="str">
        <f>TEXT(VLOOKUP(B289,Summary!G:H,2,FALSE),"yyyym")</f>
        <v>202812</v>
      </c>
      <c r="L289" s="102">
        <f t="shared" si="54"/>
        <v>0</v>
      </c>
      <c r="M289" s="102">
        <f t="shared" si="55"/>
        <v>0</v>
      </c>
      <c r="N289" s="109">
        <f t="shared" si="45"/>
        <v>36.26</v>
      </c>
      <c r="P289" s="102" t="s">
        <v>220</v>
      </c>
    </row>
    <row r="290" spans="1:16" hidden="1">
      <c r="A290" s="102" t="s">
        <v>190</v>
      </c>
      <c r="B290" s="113" t="s">
        <v>97</v>
      </c>
      <c r="C290" s="113"/>
      <c r="D290" s="112">
        <v>2026</v>
      </c>
      <c r="E290" s="112">
        <v>2</v>
      </c>
      <c r="F290" s="102" t="str">
        <f t="shared" si="41"/>
        <v>NWC120262</v>
      </c>
      <c r="H290" s="104">
        <f>HLOOKUP(B290,NPI!$2:$3,2,FALSE)</f>
        <v>4</v>
      </c>
      <c r="I290" s="102" t="str">
        <f t="shared" si="53"/>
        <v>20262</v>
      </c>
      <c r="J290" s="107">
        <f>IF(M290=1,1,IFERROR(VLOOKUP(I290,NPI!D:G,POC!H290,FALSE),0))</f>
        <v>0.38079999999999997</v>
      </c>
      <c r="K290" s="102" t="str">
        <f>TEXT(VLOOKUP(B290,Summary!G:H,2,FALSE),"yyyym")</f>
        <v>202812</v>
      </c>
      <c r="L290" s="102">
        <f t="shared" si="54"/>
        <v>0</v>
      </c>
      <c r="M290" s="102">
        <f t="shared" si="55"/>
        <v>0</v>
      </c>
      <c r="N290" s="109">
        <f t="shared" si="45"/>
        <v>38.08</v>
      </c>
      <c r="P290" s="102" t="s">
        <v>220</v>
      </c>
    </row>
    <row r="291" spans="1:16" hidden="1">
      <c r="A291" s="102" t="s">
        <v>190</v>
      </c>
      <c r="B291" s="113" t="s">
        <v>97</v>
      </c>
      <c r="C291" s="113"/>
      <c r="D291" s="112">
        <v>2026</v>
      </c>
      <c r="E291" s="112">
        <v>3</v>
      </c>
      <c r="F291" s="102" t="str">
        <f t="shared" si="41"/>
        <v>NWC120263</v>
      </c>
      <c r="H291" s="104">
        <f>HLOOKUP(B291,NPI!$2:$3,2,FALSE)</f>
        <v>4</v>
      </c>
      <c r="I291" s="102" t="str">
        <f t="shared" si="53"/>
        <v>20263</v>
      </c>
      <c r="J291" s="107">
        <f>IF(M291=1,1,IFERROR(VLOOKUP(I291,NPI!D:G,POC!H291,FALSE),0))</f>
        <v>0.39899999999999997</v>
      </c>
      <c r="K291" s="102" t="str">
        <f>TEXT(VLOOKUP(B291,Summary!G:H,2,FALSE),"yyyym")</f>
        <v>202812</v>
      </c>
      <c r="L291" s="102">
        <f t="shared" si="54"/>
        <v>0</v>
      </c>
      <c r="M291" s="102">
        <f t="shared" si="55"/>
        <v>0</v>
      </c>
      <c r="N291" s="109">
        <f t="shared" si="45"/>
        <v>39.9</v>
      </c>
      <c r="P291" s="102" t="s">
        <v>220</v>
      </c>
    </row>
    <row r="292" spans="1:16" hidden="1">
      <c r="A292" s="102" t="s">
        <v>190</v>
      </c>
      <c r="B292" s="113" t="s">
        <v>97</v>
      </c>
      <c r="C292" s="113"/>
      <c r="D292" s="112">
        <v>2026</v>
      </c>
      <c r="E292" s="112">
        <v>4</v>
      </c>
      <c r="F292" s="102" t="str">
        <f t="shared" si="41"/>
        <v>NWC120264</v>
      </c>
      <c r="H292" s="104">
        <f>HLOOKUP(B292,NPI!$2:$3,2,FALSE)</f>
        <v>4</v>
      </c>
      <c r="I292" s="102" t="str">
        <f t="shared" si="53"/>
        <v>20264</v>
      </c>
      <c r="J292" s="107">
        <f>IF(M292=1,1,IFERROR(VLOOKUP(I292,NPI!D:G,POC!H292,FALSE),0))</f>
        <v>0.41719999999999996</v>
      </c>
      <c r="K292" s="102" t="str">
        <f>TEXT(VLOOKUP(B292,Summary!G:H,2,FALSE),"yyyym")</f>
        <v>202812</v>
      </c>
      <c r="L292" s="102">
        <f t="shared" si="54"/>
        <v>0</v>
      </c>
      <c r="M292" s="102">
        <f t="shared" si="55"/>
        <v>0</v>
      </c>
      <c r="N292" s="109">
        <f t="shared" si="45"/>
        <v>41.72</v>
      </c>
      <c r="P292" s="102" t="s">
        <v>220</v>
      </c>
    </row>
    <row r="293" spans="1:16" hidden="1">
      <c r="A293" s="102" t="s">
        <v>190</v>
      </c>
      <c r="B293" s="113" t="s">
        <v>97</v>
      </c>
      <c r="C293" s="113"/>
      <c r="D293" s="112">
        <v>2026</v>
      </c>
      <c r="E293" s="112">
        <v>5</v>
      </c>
      <c r="F293" s="102" t="str">
        <f t="shared" si="41"/>
        <v>NWC120265</v>
      </c>
      <c r="H293" s="104">
        <f>HLOOKUP(B293,NPI!$2:$3,2,FALSE)</f>
        <v>4</v>
      </c>
      <c r="I293" s="102" t="str">
        <f t="shared" si="53"/>
        <v>20265</v>
      </c>
      <c r="J293" s="107">
        <f>IF(M293=1,1,IFERROR(VLOOKUP(I293,NPI!D:G,POC!H293,FALSE),0))</f>
        <v>0.43539999999999995</v>
      </c>
      <c r="K293" s="102" t="str">
        <f>TEXT(VLOOKUP(B293,Summary!G:H,2,FALSE),"yyyym")</f>
        <v>202812</v>
      </c>
      <c r="L293" s="102">
        <f t="shared" si="54"/>
        <v>0</v>
      </c>
      <c r="M293" s="102">
        <f t="shared" si="55"/>
        <v>0</v>
      </c>
      <c r="N293" s="109">
        <f t="shared" si="45"/>
        <v>43.54</v>
      </c>
      <c r="P293" s="102" t="s">
        <v>220</v>
      </c>
    </row>
    <row r="294" spans="1:16" hidden="1">
      <c r="A294" s="102" t="s">
        <v>190</v>
      </c>
      <c r="B294" s="113" t="s">
        <v>97</v>
      </c>
      <c r="C294" s="113"/>
      <c r="D294" s="112">
        <v>2026</v>
      </c>
      <c r="E294" s="112">
        <v>6</v>
      </c>
      <c r="F294" s="102" t="str">
        <f t="shared" si="41"/>
        <v>NWC120266</v>
      </c>
      <c r="H294" s="104">
        <f>HLOOKUP(B294,NPI!$2:$3,2,FALSE)</f>
        <v>4</v>
      </c>
      <c r="I294" s="102" t="str">
        <f t="shared" si="53"/>
        <v>20266</v>
      </c>
      <c r="J294" s="107">
        <f>IF(M294=1,1,IFERROR(VLOOKUP(I294,NPI!D:G,POC!H294,FALSE),0))</f>
        <v>0.45359999999999995</v>
      </c>
      <c r="K294" s="102" t="str">
        <f>TEXT(VLOOKUP(B294,Summary!G:H,2,FALSE),"yyyym")</f>
        <v>202812</v>
      </c>
      <c r="L294" s="102">
        <f t="shared" si="54"/>
        <v>0</v>
      </c>
      <c r="M294" s="102">
        <f t="shared" si="55"/>
        <v>0</v>
      </c>
      <c r="N294" s="109">
        <f t="shared" si="45"/>
        <v>45.36</v>
      </c>
      <c r="P294" s="102" t="s">
        <v>220</v>
      </c>
    </row>
    <row r="295" spans="1:16" hidden="1">
      <c r="A295" s="102" t="s">
        <v>190</v>
      </c>
      <c r="B295" s="113" t="s">
        <v>97</v>
      </c>
      <c r="C295" s="113"/>
      <c r="D295" s="112">
        <v>2026</v>
      </c>
      <c r="E295" s="112">
        <v>7</v>
      </c>
      <c r="F295" s="102" t="str">
        <f t="shared" si="41"/>
        <v>NWC120267</v>
      </c>
      <c r="H295" s="104">
        <f>HLOOKUP(B295,NPI!$2:$3,2,FALSE)</f>
        <v>4</v>
      </c>
      <c r="I295" s="102" t="str">
        <f t="shared" si="53"/>
        <v>20267</v>
      </c>
      <c r="J295" s="107">
        <f>IF(M295=1,1,IFERROR(VLOOKUP(I295,NPI!D:G,POC!H295,FALSE),0))</f>
        <v>0.47179999999999994</v>
      </c>
      <c r="K295" s="102" t="str">
        <f>TEXT(VLOOKUP(B295,Summary!G:H,2,FALSE),"yyyym")</f>
        <v>202812</v>
      </c>
      <c r="L295" s="102">
        <f t="shared" si="54"/>
        <v>0</v>
      </c>
      <c r="M295" s="102">
        <f t="shared" si="55"/>
        <v>0</v>
      </c>
      <c r="N295" s="109">
        <f t="shared" si="45"/>
        <v>47.18</v>
      </c>
      <c r="P295" s="102" t="s">
        <v>220</v>
      </c>
    </row>
    <row r="296" spans="1:16" hidden="1">
      <c r="A296" s="102" t="s">
        <v>190</v>
      </c>
      <c r="B296" s="113" t="s">
        <v>97</v>
      </c>
      <c r="C296" s="113"/>
      <c r="D296" s="112">
        <v>2026</v>
      </c>
      <c r="E296" s="112">
        <v>8</v>
      </c>
      <c r="F296" s="102" t="str">
        <f t="shared" si="41"/>
        <v>NWC120268</v>
      </c>
      <c r="H296" s="104">
        <f>HLOOKUP(B296,NPI!$2:$3,2,FALSE)</f>
        <v>4</v>
      </c>
      <c r="I296" s="102" t="str">
        <f t="shared" si="53"/>
        <v>20268</v>
      </c>
      <c r="J296" s="107">
        <f>IF(M296=1,1,IFERROR(VLOOKUP(I296,NPI!D:G,POC!H296,FALSE),0))</f>
        <v>0.48999999999999994</v>
      </c>
      <c r="K296" s="102" t="str">
        <f>TEXT(VLOOKUP(B296,Summary!G:H,2,FALSE),"yyyym")</f>
        <v>202812</v>
      </c>
      <c r="L296" s="102">
        <f t="shared" si="54"/>
        <v>0</v>
      </c>
      <c r="M296" s="102">
        <f t="shared" si="55"/>
        <v>0</v>
      </c>
      <c r="N296" s="109">
        <f t="shared" si="45"/>
        <v>49</v>
      </c>
      <c r="P296" s="102" t="s">
        <v>220</v>
      </c>
    </row>
    <row r="297" spans="1:16" hidden="1">
      <c r="A297" s="102" t="s">
        <v>190</v>
      </c>
      <c r="B297" s="113" t="s">
        <v>97</v>
      </c>
      <c r="C297" s="113"/>
      <c r="D297" s="112">
        <v>2026</v>
      </c>
      <c r="E297" s="112">
        <v>9</v>
      </c>
      <c r="F297" s="102" t="str">
        <f t="shared" si="41"/>
        <v>NWC120269</v>
      </c>
      <c r="H297" s="104">
        <f>HLOOKUP(B297,NPI!$2:$3,2,FALSE)</f>
        <v>4</v>
      </c>
      <c r="I297" s="102" t="str">
        <f t="shared" si="53"/>
        <v>20269</v>
      </c>
      <c r="J297" s="107">
        <f>IF(M297=1,1,IFERROR(VLOOKUP(I297,NPI!D:G,POC!H297,FALSE),0))</f>
        <v>0.50819999999999999</v>
      </c>
      <c r="K297" s="102" t="str">
        <f>TEXT(VLOOKUP(B297,Summary!G:H,2,FALSE),"yyyym")</f>
        <v>202812</v>
      </c>
      <c r="L297" s="102">
        <f t="shared" si="54"/>
        <v>0</v>
      </c>
      <c r="M297" s="102">
        <f t="shared" si="55"/>
        <v>0</v>
      </c>
      <c r="N297" s="109">
        <f t="shared" si="45"/>
        <v>50.82</v>
      </c>
      <c r="P297" s="102" t="s">
        <v>220</v>
      </c>
    </row>
    <row r="298" spans="1:16" hidden="1">
      <c r="A298" s="102" t="s">
        <v>190</v>
      </c>
      <c r="B298" s="113" t="s">
        <v>97</v>
      </c>
      <c r="C298" s="113"/>
      <c r="D298" s="112">
        <v>2026</v>
      </c>
      <c r="E298" s="112">
        <v>10</v>
      </c>
      <c r="F298" s="102" t="str">
        <f t="shared" si="41"/>
        <v>NWC1202610</v>
      </c>
      <c r="H298" s="104">
        <f>HLOOKUP(B298,NPI!$2:$3,2,FALSE)</f>
        <v>4</v>
      </c>
      <c r="I298" s="102" t="str">
        <f t="shared" si="53"/>
        <v>202610</v>
      </c>
      <c r="J298" s="107">
        <f>IF(M298=1,1,IFERROR(VLOOKUP(I298,NPI!D:G,POC!H298,FALSE),0))</f>
        <v>0.52639999999999998</v>
      </c>
      <c r="K298" s="102" t="str">
        <f>TEXT(VLOOKUP(B298,Summary!G:H,2,FALSE),"yyyym")</f>
        <v>202812</v>
      </c>
      <c r="L298" s="102">
        <f t="shared" si="54"/>
        <v>0</v>
      </c>
      <c r="M298" s="102">
        <f t="shared" si="55"/>
        <v>0</v>
      </c>
      <c r="N298" s="109">
        <f t="shared" si="45"/>
        <v>52.64</v>
      </c>
      <c r="P298" s="102" t="s">
        <v>220</v>
      </c>
    </row>
    <row r="299" spans="1:16" hidden="1">
      <c r="A299" s="102" t="s">
        <v>190</v>
      </c>
      <c r="B299" s="113" t="s">
        <v>97</v>
      </c>
      <c r="C299" s="113"/>
      <c r="D299" s="112">
        <v>2026</v>
      </c>
      <c r="E299" s="112">
        <v>11</v>
      </c>
      <c r="F299" s="102" t="str">
        <f t="shared" si="41"/>
        <v>NWC1202611</v>
      </c>
      <c r="H299" s="104">
        <f>HLOOKUP(B299,NPI!$2:$3,2,FALSE)</f>
        <v>4</v>
      </c>
      <c r="I299" s="102" t="str">
        <f t="shared" si="53"/>
        <v>202611</v>
      </c>
      <c r="J299" s="107">
        <f>IF(M299=1,1,IFERROR(VLOOKUP(I299,NPI!D:G,POC!H299,FALSE),0))</f>
        <v>0.54459999999999997</v>
      </c>
      <c r="K299" s="102" t="str">
        <f>TEXT(VLOOKUP(B299,Summary!G:H,2,FALSE),"yyyym")</f>
        <v>202812</v>
      </c>
      <c r="L299" s="102">
        <f t="shared" si="54"/>
        <v>0</v>
      </c>
      <c r="M299" s="102">
        <f t="shared" si="55"/>
        <v>0</v>
      </c>
      <c r="N299" s="109">
        <f t="shared" si="45"/>
        <v>54.46</v>
      </c>
      <c r="P299" s="102" t="s">
        <v>220</v>
      </c>
    </row>
    <row r="300" spans="1:16" hidden="1">
      <c r="A300" s="102" t="s">
        <v>190</v>
      </c>
      <c r="B300" s="113" t="s">
        <v>97</v>
      </c>
      <c r="C300" s="113"/>
      <c r="D300" s="111">
        <v>2026</v>
      </c>
      <c r="E300" s="111">
        <v>12</v>
      </c>
      <c r="F300" s="102" t="str">
        <f t="shared" si="41"/>
        <v>NWC1202612</v>
      </c>
      <c r="H300" s="104">
        <f>HLOOKUP(B300,NPI!$2:$3,2,FALSE)</f>
        <v>4</v>
      </c>
      <c r="I300" s="102" t="str">
        <f t="shared" si="53"/>
        <v>202612</v>
      </c>
      <c r="J300" s="107">
        <f>IF(M300=1,1,IFERROR(VLOOKUP(I300,NPI!D:G,POC!H300,FALSE),0))</f>
        <v>0.56279999999999997</v>
      </c>
      <c r="K300" s="102" t="str">
        <f>TEXT(VLOOKUP(B300,Summary!G:H,2,FALSE),"yyyym")</f>
        <v>202812</v>
      </c>
      <c r="L300" s="102">
        <f t="shared" si="54"/>
        <v>0</v>
      </c>
      <c r="M300" s="102">
        <f t="shared" si="55"/>
        <v>0</v>
      </c>
      <c r="N300" s="109">
        <f t="shared" si="45"/>
        <v>56.28</v>
      </c>
      <c r="P300" s="102" t="s">
        <v>220</v>
      </c>
    </row>
    <row r="301" spans="1:16" hidden="1">
      <c r="A301" s="102" t="s">
        <v>190</v>
      </c>
      <c r="B301" s="113" t="s">
        <v>97</v>
      </c>
      <c r="C301" s="113"/>
      <c r="D301" s="112">
        <v>2027</v>
      </c>
      <c r="E301" s="112">
        <v>1</v>
      </c>
      <c r="F301" s="102" t="str">
        <f t="shared" si="41"/>
        <v>NWC120271</v>
      </c>
      <c r="H301" s="104">
        <f>HLOOKUP(B301,NPI!$2:$3,2,FALSE)</f>
        <v>4</v>
      </c>
      <c r="I301" s="102" t="str">
        <f t="shared" si="53"/>
        <v>20271</v>
      </c>
      <c r="J301" s="107">
        <f>IF(M301=1,1,IFERROR(VLOOKUP(I301,NPI!D:G,POC!H301,FALSE),0))</f>
        <v>0.58099999999999996</v>
      </c>
      <c r="K301" s="102" t="str">
        <f>TEXT(VLOOKUP(B301,Summary!G:H,2,FALSE),"yyyym")</f>
        <v>202812</v>
      </c>
      <c r="L301" s="102">
        <f t="shared" si="54"/>
        <v>0</v>
      </c>
      <c r="M301" s="102">
        <f t="shared" si="55"/>
        <v>0</v>
      </c>
      <c r="N301" s="109">
        <f t="shared" si="45"/>
        <v>58.1</v>
      </c>
      <c r="P301" s="102" t="s">
        <v>220</v>
      </c>
    </row>
    <row r="302" spans="1:16" hidden="1">
      <c r="A302" s="102" t="s">
        <v>190</v>
      </c>
      <c r="B302" s="113" t="s">
        <v>97</v>
      </c>
      <c r="C302" s="113"/>
      <c r="D302" s="112">
        <v>2027</v>
      </c>
      <c r="E302" s="112">
        <v>2</v>
      </c>
      <c r="F302" s="102" t="str">
        <f t="shared" si="41"/>
        <v>NWC120272</v>
      </c>
      <c r="H302" s="104">
        <f>HLOOKUP(B302,NPI!$2:$3,2,FALSE)</f>
        <v>4</v>
      </c>
      <c r="I302" s="102" t="str">
        <f t="shared" si="53"/>
        <v>20272</v>
      </c>
      <c r="J302" s="107">
        <f>IF(M302=1,1,IFERROR(VLOOKUP(I302,NPI!D:G,POC!H302,FALSE),0))</f>
        <v>0.59919999999999995</v>
      </c>
      <c r="K302" s="102" t="str">
        <f>TEXT(VLOOKUP(B302,Summary!G:H,2,FALSE),"yyyym")</f>
        <v>202812</v>
      </c>
      <c r="L302" s="102">
        <f t="shared" si="54"/>
        <v>0</v>
      </c>
      <c r="M302" s="102">
        <f t="shared" si="55"/>
        <v>0</v>
      </c>
      <c r="N302" s="109">
        <f t="shared" si="45"/>
        <v>59.92</v>
      </c>
      <c r="P302" s="102" t="s">
        <v>220</v>
      </c>
    </row>
    <row r="303" spans="1:16" hidden="1">
      <c r="A303" s="102" t="s">
        <v>190</v>
      </c>
      <c r="B303" s="113" t="s">
        <v>97</v>
      </c>
      <c r="C303" s="113"/>
      <c r="D303" s="112">
        <v>2027</v>
      </c>
      <c r="E303" s="112">
        <v>3</v>
      </c>
      <c r="F303" s="102" t="str">
        <f t="shared" si="41"/>
        <v>NWC120273</v>
      </c>
      <c r="H303" s="104">
        <f>HLOOKUP(B303,NPI!$2:$3,2,FALSE)</f>
        <v>4</v>
      </c>
      <c r="I303" s="102" t="str">
        <f t="shared" si="53"/>
        <v>20273</v>
      </c>
      <c r="J303" s="107">
        <f>IF(M303=1,1,IFERROR(VLOOKUP(I303,NPI!D:G,POC!H303,FALSE),0))</f>
        <v>0.61739999999999995</v>
      </c>
      <c r="K303" s="102" t="str">
        <f>TEXT(VLOOKUP(B303,Summary!G:H,2,FALSE),"yyyym")</f>
        <v>202812</v>
      </c>
      <c r="L303" s="102">
        <f t="shared" si="54"/>
        <v>0</v>
      </c>
      <c r="M303" s="102">
        <f t="shared" si="55"/>
        <v>0</v>
      </c>
      <c r="N303" s="109">
        <f t="shared" si="45"/>
        <v>61.74</v>
      </c>
      <c r="P303" s="102" t="s">
        <v>220</v>
      </c>
    </row>
    <row r="304" spans="1:16" hidden="1">
      <c r="A304" s="102" t="s">
        <v>190</v>
      </c>
      <c r="B304" s="113" t="s">
        <v>97</v>
      </c>
      <c r="C304" s="113"/>
      <c r="D304" s="112">
        <v>2027</v>
      </c>
      <c r="E304" s="112">
        <v>4</v>
      </c>
      <c r="F304" s="102" t="str">
        <f t="shared" si="41"/>
        <v>NWC120274</v>
      </c>
      <c r="H304" s="104">
        <f>HLOOKUP(B304,NPI!$2:$3,2,FALSE)</f>
        <v>4</v>
      </c>
      <c r="I304" s="102" t="str">
        <f t="shared" si="53"/>
        <v>20274</v>
      </c>
      <c r="J304" s="107">
        <f>IF(M304=1,1,IFERROR(VLOOKUP(I304,NPI!D:G,POC!H304,FALSE),0))</f>
        <v>0.63559999999999994</v>
      </c>
      <c r="K304" s="102" t="str">
        <f>TEXT(VLOOKUP(B304,Summary!G:H,2,FALSE),"yyyym")</f>
        <v>202812</v>
      </c>
      <c r="L304" s="102">
        <f t="shared" si="54"/>
        <v>0</v>
      </c>
      <c r="M304" s="102">
        <f t="shared" si="55"/>
        <v>0</v>
      </c>
      <c r="N304" s="109">
        <f t="shared" si="45"/>
        <v>63.56</v>
      </c>
      <c r="P304" s="102" t="s">
        <v>220</v>
      </c>
    </row>
    <row r="305" spans="1:16" hidden="1">
      <c r="A305" s="102" t="s">
        <v>190</v>
      </c>
      <c r="B305" s="113" t="s">
        <v>97</v>
      </c>
      <c r="C305" s="113"/>
      <c r="D305" s="112">
        <v>2027</v>
      </c>
      <c r="E305" s="112">
        <v>5</v>
      </c>
      <c r="F305" s="102" t="str">
        <f t="shared" si="41"/>
        <v>NWC120275</v>
      </c>
      <c r="H305" s="104">
        <f>HLOOKUP(B305,NPI!$2:$3,2,FALSE)</f>
        <v>4</v>
      </c>
      <c r="I305" s="102" t="str">
        <f t="shared" si="53"/>
        <v>20275</v>
      </c>
      <c r="J305" s="107">
        <f>IF(M305=1,1,IFERROR(VLOOKUP(I305,NPI!D:G,POC!H305,FALSE),0))</f>
        <v>0.65379999999999994</v>
      </c>
      <c r="K305" s="102" t="str">
        <f>TEXT(VLOOKUP(B305,Summary!G:H,2,FALSE),"yyyym")</f>
        <v>202812</v>
      </c>
      <c r="L305" s="102">
        <f t="shared" si="54"/>
        <v>0</v>
      </c>
      <c r="M305" s="102">
        <f t="shared" si="55"/>
        <v>0</v>
      </c>
      <c r="N305" s="109">
        <f t="shared" si="45"/>
        <v>65.38</v>
      </c>
      <c r="P305" s="102" t="s">
        <v>220</v>
      </c>
    </row>
    <row r="306" spans="1:16" hidden="1">
      <c r="A306" s="102" t="s">
        <v>190</v>
      </c>
      <c r="B306" s="113" t="s">
        <v>97</v>
      </c>
      <c r="C306" s="113"/>
      <c r="D306" s="112">
        <v>2027</v>
      </c>
      <c r="E306" s="112">
        <v>6</v>
      </c>
      <c r="F306" s="102" t="str">
        <f t="shared" ref="F306:F348" si="56">CONCATENATE(B306,D306,E306)</f>
        <v>NWC120276</v>
      </c>
      <c r="H306" s="104">
        <f>HLOOKUP(B306,NPI!$2:$3,2,FALSE)</f>
        <v>4</v>
      </c>
      <c r="I306" s="102" t="str">
        <f t="shared" si="53"/>
        <v>20276</v>
      </c>
      <c r="J306" s="107">
        <f>IF(M306=1,1,IFERROR(VLOOKUP(I306,NPI!D:G,POC!H306,FALSE),0))</f>
        <v>0.67199999999999993</v>
      </c>
      <c r="K306" s="102" t="str">
        <f>TEXT(VLOOKUP(B306,Summary!G:H,2,FALSE),"yyyym")</f>
        <v>202812</v>
      </c>
      <c r="L306" s="102">
        <f t="shared" si="54"/>
        <v>0</v>
      </c>
      <c r="M306" s="102">
        <f t="shared" si="55"/>
        <v>0</v>
      </c>
      <c r="N306" s="109">
        <f t="shared" si="45"/>
        <v>67.2</v>
      </c>
      <c r="P306" s="102" t="s">
        <v>220</v>
      </c>
    </row>
    <row r="307" spans="1:16" hidden="1">
      <c r="A307" s="102" t="s">
        <v>190</v>
      </c>
      <c r="B307" s="113" t="s">
        <v>97</v>
      </c>
      <c r="C307" s="113"/>
      <c r="D307" s="112">
        <v>2027</v>
      </c>
      <c r="E307" s="112">
        <v>7</v>
      </c>
      <c r="F307" s="102" t="str">
        <f t="shared" si="56"/>
        <v>NWC120277</v>
      </c>
      <c r="H307" s="104">
        <f>HLOOKUP(B307,NPI!$2:$3,2,FALSE)</f>
        <v>4</v>
      </c>
      <c r="I307" s="102" t="str">
        <f t="shared" si="53"/>
        <v>20277</v>
      </c>
      <c r="J307" s="107">
        <f>IF(M307=1,1,IFERROR(VLOOKUP(I307,NPI!D:G,POC!H307,FALSE),0))</f>
        <v>0.69019999999999992</v>
      </c>
      <c r="K307" s="102" t="str">
        <f>TEXT(VLOOKUP(B307,Summary!G:H,2,FALSE),"yyyym")</f>
        <v>202812</v>
      </c>
      <c r="L307" s="102">
        <f t="shared" si="54"/>
        <v>0</v>
      </c>
      <c r="M307" s="102">
        <f t="shared" si="55"/>
        <v>0</v>
      </c>
      <c r="N307" s="109">
        <f t="shared" ref="N307:N385" si="57">TRUNC(J307*100,2)</f>
        <v>69.02</v>
      </c>
      <c r="P307" s="102" t="s">
        <v>220</v>
      </c>
    </row>
    <row r="308" spans="1:16" hidden="1">
      <c r="A308" s="102" t="s">
        <v>190</v>
      </c>
      <c r="B308" s="113" t="s">
        <v>97</v>
      </c>
      <c r="C308" s="113"/>
      <c r="D308" s="112">
        <v>2027</v>
      </c>
      <c r="E308" s="112">
        <v>8</v>
      </c>
      <c r="F308" s="102" t="str">
        <f t="shared" si="56"/>
        <v>NWC120278</v>
      </c>
      <c r="H308" s="104">
        <f>HLOOKUP(B308,NPI!$2:$3,2,FALSE)</f>
        <v>4</v>
      </c>
      <c r="I308" s="102" t="str">
        <f t="shared" si="53"/>
        <v>20278</v>
      </c>
      <c r="J308" s="107">
        <f>IF(M308=1,1,IFERROR(VLOOKUP(I308,NPI!D:G,POC!H308,FALSE),0))</f>
        <v>0.70839999999999992</v>
      </c>
      <c r="K308" s="102" t="str">
        <f>TEXT(VLOOKUP(B308,Summary!G:H,2,FALSE),"yyyym")</f>
        <v>202812</v>
      </c>
      <c r="L308" s="102">
        <f t="shared" si="54"/>
        <v>0</v>
      </c>
      <c r="M308" s="102">
        <f t="shared" si="55"/>
        <v>0</v>
      </c>
      <c r="N308" s="109">
        <f t="shared" si="57"/>
        <v>70.84</v>
      </c>
      <c r="P308" s="102" t="s">
        <v>220</v>
      </c>
    </row>
    <row r="309" spans="1:16" hidden="1">
      <c r="A309" s="102" t="s">
        <v>190</v>
      </c>
      <c r="B309" s="113" t="s">
        <v>97</v>
      </c>
      <c r="C309" s="113"/>
      <c r="D309" s="112">
        <v>2027</v>
      </c>
      <c r="E309" s="112">
        <v>9</v>
      </c>
      <c r="F309" s="102" t="str">
        <f t="shared" si="56"/>
        <v>NWC120279</v>
      </c>
      <c r="H309" s="104">
        <f>HLOOKUP(B309,NPI!$2:$3,2,FALSE)</f>
        <v>4</v>
      </c>
      <c r="I309" s="102" t="str">
        <f t="shared" si="53"/>
        <v>20279</v>
      </c>
      <c r="J309" s="107">
        <f>IF(M309=1,1,IFERROR(VLOOKUP(I309,NPI!D:G,POC!H309,FALSE),0))</f>
        <v>0.72659999999999991</v>
      </c>
      <c r="K309" s="102" t="str">
        <f>TEXT(VLOOKUP(B309,Summary!G:H,2,FALSE),"yyyym")</f>
        <v>202812</v>
      </c>
      <c r="L309" s="102">
        <f t="shared" si="54"/>
        <v>0</v>
      </c>
      <c r="M309" s="102">
        <f t="shared" si="55"/>
        <v>0</v>
      </c>
      <c r="N309" s="109">
        <f t="shared" si="57"/>
        <v>72.66</v>
      </c>
      <c r="P309" s="102" t="s">
        <v>220</v>
      </c>
    </row>
    <row r="310" spans="1:16" hidden="1">
      <c r="A310" s="102" t="s">
        <v>190</v>
      </c>
      <c r="B310" s="113" t="s">
        <v>97</v>
      </c>
      <c r="C310" s="113"/>
      <c r="D310" s="112">
        <v>2027</v>
      </c>
      <c r="E310" s="112">
        <v>10</v>
      </c>
      <c r="F310" s="102" t="str">
        <f t="shared" si="56"/>
        <v>NWC1202710</v>
      </c>
      <c r="H310" s="104">
        <f>HLOOKUP(B310,NPI!$2:$3,2,FALSE)</f>
        <v>4</v>
      </c>
      <c r="I310" s="102" t="str">
        <f t="shared" si="53"/>
        <v>202710</v>
      </c>
      <c r="J310" s="107">
        <f>IF(M310=1,1,IFERROR(VLOOKUP(I310,NPI!D:G,POC!H310,FALSE),0))</f>
        <v>0.74479999999999991</v>
      </c>
      <c r="K310" s="102" t="str">
        <f>TEXT(VLOOKUP(B310,Summary!G:H,2,FALSE),"yyyym")</f>
        <v>202812</v>
      </c>
      <c r="L310" s="102">
        <f t="shared" si="54"/>
        <v>0</v>
      </c>
      <c r="M310" s="102">
        <f t="shared" si="55"/>
        <v>0</v>
      </c>
      <c r="N310" s="109">
        <f t="shared" si="57"/>
        <v>74.48</v>
      </c>
      <c r="P310" s="102" t="s">
        <v>220</v>
      </c>
    </row>
    <row r="311" spans="1:16" hidden="1">
      <c r="A311" s="102" t="s">
        <v>190</v>
      </c>
      <c r="B311" s="113" t="s">
        <v>97</v>
      </c>
      <c r="C311" s="113"/>
      <c r="D311" s="112">
        <v>2027</v>
      </c>
      <c r="E311" s="112">
        <v>11</v>
      </c>
      <c r="F311" s="102" t="str">
        <f t="shared" si="56"/>
        <v>NWC1202711</v>
      </c>
      <c r="H311" s="104">
        <f>HLOOKUP(B311,NPI!$2:$3,2,FALSE)</f>
        <v>4</v>
      </c>
      <c r="I311" s="102" t="str">
        <f t="shared" si="53"/>
        <v>202711</v>
      </c>
      <c r="J311" s="107">
        <f>IF(M311=1,1,IFERROR(VLOOKUP(I311,NPI!D:G,POC!H311,FALSE),0))</f>
        <v>0.7629999999999999</v>
      </c>
      <c r="K311" s="102" t="str">
        <f>TEXT(VLOOKUP(B311,Summary!G:H,2,FALSE),"yyyym")</f>
        <v>202812</v>
      </c>
      <c r="L311" s="102">
        <f t="shared" si="54"/>
        <v>0</v>
      </c>
      <c r="M311" s="102">
        <f t="shared" si="55"/>
        <v>0</v>
      </c>
      <c r="N311" s="109">
        <f t="shared" si="57"/>
        <v>76.3</v>
      </c>
      <c r="P311" s="102" t="s">
        <v>220</v>
      </c>
    </row>
    <row r="312" spans="1:16" hidden="1">
      <c r="A312" s="102" t="s">
        <v>190</v>
      </c>
      <c r="B312" s="113" t="s">
        <v>97</v>
      </c>
      <c r="C312" s="113"/>
      <c r="D312" s="111">
        <v>2027</v>
      </c>
      <c r="E312" s="111">
        <v>12</v>
      </c>
      <c r="F312" s="102" t="str">
        <f t="shared" si="56"/>
        <v>NWC1202712</v>
      </c>
      <c r="H312" s="104">
        <f>HLOOKUP(B312,NPI!$2:$3,2,FALSE)</f>
        <v>4</v>
      </c>
      <c r="I312" s="102" t="str">
        <f t="shared" si="53"/>
        <v>202712</v>
      </c>
      <c r="J312" s="107">
        <f>IF(M312=1,1,IFERROR(VLOOKUP(I312,NPI!D:G,POC!H312,FALSE),0))</f>
        <v>0.78120000000000001</v>
      </c>
      <c r="K312" s="102" t="str">
        <f>TEXT(VLOOKUP(B312,Summary!G:H,2,FALSE),"yyyym")</f>
        <v>202812</v>
      </c>
      <c r="L312" s="102">
        <f t="shared" si="54"/>
        <v>0</v>
      </c>
      <c r="M312" s="102">
        <f t="shared" si="55"/>
        <v>0</v>
      </c>
      <c r="N312" s="109">
        <f t="shared" si="57"/>
        <v>78.12</v>
      </c>
      <c r="P312" s="102" t="s">
        <v>220</v>
      </c>
    </row>
    <row r="313" spans="1:16" hidden="1">
      <c r="A313" s="102" t="s">
        <v>190</v>
      </c>
      <c r="B313" s="113" t="s">
        <v>97</v>
      </c>
      <c r="C313" s="113"/>
      <c r="D313" s="112">
        <v>2028</v>
      </c>
      <c r="E313" s="112">
        <v>1</v>
      </c>
      <c r="F313" s="102" t="str">
        <f t="shared" si="56"/>
        <v>NWC120281</v>
      </c>
      <c r="H313" s="104">
        <f>HLOOKUP(B313,NPI!$2:$3,2,FALSE)</f>
        <v>4</v>
      </c>
      <c r="I313" s="102" t="str">
        <f t="shared" si="53"/>
        <v>20281</v>
      </c>
      <c r="J313" s="107">
        <f>IF(M313=1,1,IFERROR(VLOOKUP(I313,NPI!D:G,POC!H313,FALSE),0))</f>
        <v>0.79943333333333333</v>
      </c>
      <c r="K313" s="102" t="str">
        <f>TEXT(VLOOKUP(B313,Summary!G:H,2,FALSE),"yyyym")</f>
        <v>202812</v>
      </c>
      <c r="L313" s="102">
        <f t="shared" si="54"/>
        <v>0</v>
      </c>
      <c r="M313" s="102">
        <f t="shared" si="55"/>
        <v>0</v>
      </c>
      <c r="N313" s="109">
        <f t="shared" si="57"/>
        <v>79.94</v>
      </c>
      <c r="P313" s="102" t="s">
        <v>220</v>
      </c>
    </row>
    <row r="314" spans="1:16" hidden="1">
      <c r="A314" s="102" t="s">
        <v>190</v>
      </c>
      <c r="B314" s="113" t="s">
        <v>97</v>
      </c>
      <c r="C314" s="113"/>
      <c r="D314" s="112">
        <v>2028</v>
      </c>
      <c r="E314" s="112">
        <v>2</v>
      </c>
      <c r="F314" s="102" t="str">
        <f t="shared" si="56"/>
        <v>NWC120282</v>
      </c>
      <c r="H314" s="104">
        <f>HLOOKUP(B314,NPI!$2:$3,2,FALSE)</f>
        <v>4</v>
      </c>
      <c r="I314" s="102" t="str">
        <f t="shared" si="53"/>
        <v>20282</v>
      </c>
      <c r="J314" s="107">
        <f>IF(M314=1,1,IFERROR(VLOOKUP(I314,NPI!D:G,POC!H314,FALSE),0))</f>
        <v>0.81766666666666665</v>
      </c>
      <c r="K314" s="102" t="str">
        <f>TEXT(VLOOKUP(B314,Summary!G:H,2,FALSE),"yyyym")</f>
        <v>202812</v>
      </c>
      <c r="L314" s="102">
        <f t="shared" si="54"/>
        <v>0</v>
      </c>
      <c r="M314" s="102">
        <f t="shared" si="55"/>
        <v>0</v>
      </c>
      <c r="N314" s="109">
        <f t="shared" si="57"/>
        <v>81.760000000000005</v>
      </c>
      <c r="P314" s="102" t="s">
        <v>220</v>
      </c>
    </row>
    <row r="315" spans="1:16" hidden="1">
      <c r="A315" s="102" t="s">
        <v>190</v>
      </c>
      <c r="B315" s="113" t="s">
        <v>97</v>
      </c>
      <c r="C315" s="113"/>
      <c r="D315" s="112">
        <v>2028</v>
      </c>
      <c r="E315" s="112">
        <v>3</v>
      </c>
      <c r="F315" s="102" t="str">
        <f t="shared" si="56"/>
        <v>NWC120283</v>
      </c>
      <c r="H315" s="104">
        <f>HLOOKUP(B315,NPI!$2:$3,2,FALSE)</f>
        <v>4</v>
      </c>
      <c r="I315" s="102" t="str">
        <f t="shared" si="53"/>
        <v>20283</v>
      </c>
      <c r="J315" s="107">
        <f>IF(M315=1,1,IFERROR(VLOOKUP(I315,NPI!D:G,POC!H315,FALSE),0))</f>
        <v>0.83589999999999998</v>
      </c>
      <c r="K315" s="102" t="str">
        <f>TEXT(VLOOKUP(B315,Summary!G:H,2,FALSE),"yyyym")</f>
        <v>202812</v>
      </c>
      <c r="L315" s="102">
        <f t="shared" si="54"/>
        <v>0</v>
      </c>
      <c r="M315" s="102">
        <f t="shared" si="55"/>
        <v>0</v>
      </c>
      <c r="N315" s="109">
        <f t="shared" si="57"/>
        <v>83.59</v>
      </c>
      <c r="P315" s="102" t="s">
        <v>220</v>
      </c>
    </row>
    <row r="316" spans="1:16" hidden="1">
      <c r="A316" s="102" t="s">
        <v>190</v>
      </c>
      <c r="B316" s="113" t="s">
        <v>97</v>
      </c>
      <c r="C316" s="113"/>
      <c r="D316" s="112">
        <v>2028</v>
      </c>
      <c r="E316" s="112">
        <v>4</v>
      </c>
      <c r="F316" s="102" t="str">
        <f t="shared" si="56"/>
        <v>NWC120284</v>
      </c>
      <c r="H316" s="104">
        <f>HLOOKUP(B316,NPI!$2:$3,2,FALSE)</f>
        <v>4</v>
      </c>
      <c r="I316" s="102" t="str">
        <f t="shared" si="53"/>
        <v>20284</v>
      </c>
      <c r="J316" s="107">
        <f>IF(M316=1,1,IFERROR(VLOOKUP(I316,NPI!D:G,POC!H316,FALSE),0))</f>
        <v>0.8541333333333333</v>
      </c>
      <c r="K316" s="102" t="str">
        <f>TEXT(VLOOKUP(B316,Summary!G:H,2,FALSE),"yyyym")</f>
        <v>202812</v>
      </c>
      <c r="L316" s="102">
        <f t="shared" si="54"/>
        <v>0</v>
      </c>
      <c r="M316" s="102">
        <f t="shared" si="55"/>
        <v>0</v>
      </c>
      <c r="N316" s="109">
        <f t="shared" si="57"/>
        <v>85.41</v>
      </c>
      <c r="P316" s="102" t="s">
        <v>220</v>
      </c>
    </row>
    <row r="317" spans="1:16" hidden="1">
      <c r="A317" s="102" t="s">
        <v>190</v>
      </c>
      <c r="B317" s="113" t="s">
        <v>97</v>
      </c>
      <c r="C317" s="113"/>
      <c r="D317" s="112">
        <v>2028</v>
      </c>
      <c r="E317" s="112">
        <v>5</v>
      </c>
      <c r="F317" s="102" t="str">
        <f t="shared" si="56"/>
        <v>NWC120285</v>
      </c>
      <c r="H317" s="104">
        <f>HLOOKUP(B317,NPI!$2:$3,2,FALSE)</f>
        <v>4</v>
      </c>
      <c r="I317" s="102" t="str">
        <f t="shared" ref="I317:I348" si="58">CONCATENATE(D317,E317)</f>
        <v>20285</v>
      </c>
      <c r="J317" s="107">
        <f>IF(M317=1,1,IFERROR(VLOOKUP(I317,NPI!D:G,POC!H317,FALSE),0))</f>
        <v>0.87236666666666662</v>
      </c>
      <c r="K317" s="102" t="str">
        <f>TEXT(VLOOKUP(B317,Summary!G:H,2,FALSE),"yyyym")</f>
        <v>202812</v>
      </c>
      <c r="L317" s="102">
        <f t="shared" ref="L317:L348" si="59">IF((LEFT(K317,4)-D317)&lt;&gt;0,0,IF((I317-K317)=0,1,0))</f>
        <v>0</v>
      </c>
      <c r="M317" s="102">
        <f t="shared" ref="M317:M348" si="60">IF(B317="",0,IF(AND(B316=B317,M316=1),1,IF(L317=1,1,0)))</f>
        <v>0</v>
      </c>
      <c r="N317" s="109">
        <f t="shared" si="57"/>
        <v>87.23</v>
      </c>
      <c r="P317" s="102" t="s">
        <v>220</v>
      </c>
    </row>
    <row r="318" spans="1:16" hidden="1">
      <c r="A318" s="102" t="s">
        <v>190</v>
      </c>
      <c r="B318" s="113" t="s">
        <v>97</v>
      </c>
      <c r="C318" s="113"/>
      <c r="D318" s="112">
        <v>2028</v>
      </c>
      <c r="E318" s="112">
        <v>6</v>
      </c>
      <c r="F318" s="102" t="str">
        <f t="shared" si="56"/>
        <v>NWC120286</v>
      </c>
      <c r="H318" s="104">
        <f>HLOOKUP(B318,NPI!$2:$3,2,FALSE)</f>
        <v>4</v>
      </c>
      <c r="I318" s="102" t="str">
        <f t="shared" si="58"/>
        <v>20286</v>
      </c>
      <c r="J318" s="107">
        <f>IF(M318=1,1,IFERROR(VLOOKUP(I318,NPI!D:G,POC!H318,FALSE),0))</f>
        <v>0.89059999999999995</v>
      </c>
      <c r="K318" s="102" t="str">
        <f>TEXT(VLOOKUP(B318,Summary!G:H,2,FALSE),"yyyym")</f>
        <v>202812</v>
      </c>
      <c r="L318" s="102">
        <f t="shared" si="59"/>
        <v>0</v>
      </c>
      <c r="M318" s="102">
        <f t="shared" si="60"/>
        <v>0</v>
      </c>
      <c r="N318" s="109">
        <f t="shared" si="57"/>
        <v>89.06</v>
      </c>
      <c r="P318" s="102" t="s">
        <v>220</v>
      </c>
    </row>
    <row r="319" spans="1:16" hidden="1">
      <c r="A319" s="102" t="s">
        <v>190</v>
      </c>
      <c r="B319" s="113" t="s">
        <v>97</v>
      </c>
      <c r="C319" s="113"/>
      <c r="D319" s="112">
        <v>2028</v>
      </c>
      <c r="E319" s="112">
        <v>7</v>
      </c>
      <c r="F319" s="102" t="str">
        <f t="shared" si="56"/>
        <v>NWC120287</v>
      </c>
      <c r="H319" s="104">
        <f>HLOOKUP(B319,NPI!$2:$3,2,FALSE)</f>
        <v>4</v>
      </c>
      <c r="I319" s="102" t="str">
        <f t="shared" si="58"/>
        <v>20287</v>
      </c>
      <c r="J319" s="107">
        <f>IF(M319=1,1,IFERROR(VLOOKUP(I319,NPI!D:G,POC!H319,FALSE),0))</f>
        <v>0.90883333333333327</v>
      </c>
      <c r="K319" s="102" t="str">
        <f>TEXT(VLOOKUP(B319,Summary!G:H,2,FALSE),"yyyym")</f>
        <v>202812</v>
      </c>
      <c r="L319" s="102">
        <f t="shared" si="59"/>
        <v>0</v>
      </c>
      <c r="M319" s="102">
        <f t="shared" si="60"/>
        <v>0</v>
      </c>
      <c r="N319" s="109">
        <f t="shared" si="57"/>
        <v>90.88</v>
      </c>
      <c r="P319" s="102" t="s">
        <v>220</v>
      </c>
    </row>
    <row r="320" spans="1:16" hidden="1">
      <c r="A320" s="102" t="s">
        <v>190</v>
      </c>
      <c r="B320" s="113" t="s">
        <v>97</v>
      </c>
      <c r="C320" s="113"/>
      <c r="D320" s="112">
        <v>2028</v>
      </c>
      <c r="E320" s="112">
        <v>8</v>
      </c>
      <c r="F320" s="102" t="str">
        <f t="shared" si="56"/>
        <v>NWC120288</v>
      </c>
      <c r="H320" s="104">
        <f>HLOOKUP(B320,NPI!$2:$3,2,FALSE)</f>
        <v>4</v>
      </c>
      <c r="I320" s="102" t="str">
        <f t="shared" si="58"/>
        <v>20288</v>
      </c>
      <c r="J320" s="107">
        <f>IF(M320=1,1,IFERROR(VLOOKUP(I320,NPI!D:G,POC!H320,FALSE),0))</f>
        <v>0.92706666666666659</v>
      </c>
      <c r="K320" s="102" t="str">
        <f>TEXT(VLOOKUP(B320,Summary!G:H,2,FALSE),"yyyym")</f>
        <v>202812</v>
      </c>
      <c r="L320" s="102">
        <f t="shared" si="59"/>
        <v>0</v>
      </c>
      <c r="M320" s="102">
        <f t="shared" si="60"/>
        <v>0</v>
      </c>
      <c r="N320" s="109">
        <f t="shared" si="57"/>
        <v>92.7</v>
      </c>
      <c r="P320" s="102" t="s">
        <v>220</v>
      </c>
    </row>
    <row r="321" spans="1:16" hidden="1">
      <c r="A321" s="102" t="s">
        <v>190</v>
      </c>
      <c r="B321" s="113" t="s">
        <v>97</v>
      </c>
      <c r="C321" s="113"/>
      <c r="D321" s="112">
        <v>2028</v>
      </c>
      <c r="E321" s="112">
        <v>9</v>
      </c>
      <c r="F321" s="102" t="str">
        <f t="shared" si="56"/>
        <v>NWC120289</v>
      </c>
      <c r="H321" s="104">
        <f>HLOOKUP(B321,NPI!$2:$3,2,FALSE)</f>
        <v>4</v>
      </c>
      <c r="I321" s="102" t="str">
        <f t="shared" si="58"/>
        <v>20289</v>
      </c>
      <c r="J321" s="107">
        <f>IF(M321=1,1,IFERROR(VLOOKUP(I321,NPI!D:G,POC!H321,FALSE),0))</f>
        <v>0.94529999999999992</v>
      </c>
      <c r="K321" s="102" t="str">
        <f>TEXT(VLOOKUP(B321,Summary!G:H,2,FALSE),"yyyym")</f>
        <v>202812</v>
      </c>
      <c r="L321" s="102">
        <f t="shared" si="59"/>
        <v>0</v>
      </c>
      <c r="M321" s="102">
        <f t="shared" si="60"/>
        <v>0</v>
      </c>
      <c r="N321" s="109">
        <f t="shared" si="57"/>
        <v>94.53</v>
      </c>
      <c r="P321" s="102" t="s">
        <v>220</v>
      </c>
    </row>
    <row r="322" spans="1:16" hidden="1">
      <c r="A322" s="102" t="s">
        <v>190</v>
      </c>
      <c r="B322" s="113" t="s">
        <v>97</v>
      </c>
      <c r="C322" s="113"/>
      <c r="D322" s="112">
        <v>2028</v>
      </c>
      <c r="E322" s="112">
        <v>10</v>
      </c>
      <c r="F322" s="102" t="str">
        <f t="shared" si="56"/>
        <v>NWC1202810</v>
      </c>
      <c r="H322" s="104">
        <f>HLOOKUP(B322,NPI!$2:$3,2,FALSE)</f>
        <v>4</v>
      </c>
      <c r="I322" s="102" t="str">
        <f t="shared" si="58"/>
        <v>202810</v>
      </c>
      <c r="J322" s="107">
        <f>IF(M322=1,1,IFERROR(VLOOKUP(I322,NPI!D:G,POC!H322,FALSE),0))</f>
        <v>0.96353333333333324</v>
      </c>
      <c r="K322" s="102" t="str">
        <f>TEXT(VLOOKUP(B322,Summary!G:H,2,FALSE),"yyyym")</f>
        <v>202812</v>
      </c>
      <c r="L322" s="102">
        <f t="shared" si="59"/>
        <v>0</v>
      </c>
      <c r="M322" s="102">
        <f t="shared" si="60"/>
        <v>0</v>
      </c>
      <c r="N322" s="109">
        <f t="shared" si="57"/>
        <v>96.35</v>
      </c>
      <c r="P322" s="102" t="s">
        <v>220</v>
      </c>
    </row>
    <row r="323" spans="1:16" hidden="1">
      <c r="A323" s="102" t="s">
        <v>190</v>
      </c>
      <c r="B323" s="113" t="s">
        <v>97</v>
      </c>
      <c r="C323" s="113"/>
      <c r="D323" s="112">
        <v>2028</v>
      </c>
      <c r="E323" s="112">
        <v>11</v>
      </c>
      <c r="F323" s="102" t="str">
        <f t="shared" si="56"/>
        <v>NWC1202811</v>
      </c>
      <c r="H323" s="104">
        <f>HLOOKUP(B323,NPI!$2:$3,2,FALSE)</f>
        <v>4</v>
      </c>
      <c r="I323" s="102" t="str">
        <f t="shared" si="58"/>
        <v>202811</v>
      </c>
      <c r="J323" s="107">
        <f>IF(M323=1,1,IFERROR(VLOOKUP(I323,NPI!D:G,POC!H323,FALSE),0))</f>
        <v>0.98176666666666657</v>
      </c>
      <c r="K323" s="102" t="str">
        <f>TEXT(VLOOKUP(B323,Summary!G:H,2,FALSE),"yyyym")</f>
        <v>202812</v>
      </c>
      <c r="L323" s="102">
        <f t="shared" si="59"/>
        <v>0</v>
      </c>
      <c r="M323" s="102">
        <f t="shared" si="60"/>
        <v>0</v>
      </c>
      <c r="N323" s="109">
        <f t="shared" si="57"/>
        <v>98.17</v>
      </c>
      <c r="P323" s="102" t="s">
        <v>220</v>
      </c>
    </row>
    <row r="324" spans="1:16" hidden="1">
      <c r="A324" s="102" t="s">
        <v>190</v>
      </c>
      <c r="B324" s="113" t="s">
        <v>97</v>
      </c>
      <c r="C324" s="113"/>
      <c r="D324" s="111">
        <v>2028</v>
      </c>
      <c r="E324" s="111">
        <v>12</v>
      </c>
      <c r="F324" s="102" t="str">
        <f t="shared" si="56"/>
        <v>NWC1202812</v>
      </c>
      <c r="H324" s="104">
        <f>HLOOKUP(B324,NPI!$2:$3,2,FALSE)</f>
        <v>4</v>
      </c>
      <c r="I324" s="102" t="str">
        <f t="shared" si="58"/>
        <v>202812</v>
      </c>
      <c r="J324" s="107">
        <f>IF(M324=1,1,IFERROR(VLOOKUP(I324,NPI!D:G,POC!H324,FALSE),0))</f>
        <v>1</v>
      </c>
      <c r="K324" s="102" t="str">
        <f>TEXT(VLOOKUP(B324,Summary!G:H,2,FALSE),"yyyym")</f>
        <v>202812</v>
      </c>
      <c r="L324" s="102">
        <f t="shared" si="59"/>
        <v>1</v>
      </c>
      <c r="M324" s="102">
        <f t="shared" si="60"/>
        <v>1</v>
      </c>
      <c r="N324" s="109">
        <f t="shared" si="57"/>
        <v>100</v>
      </c>
      <c r="P324" s="102" t="s">
        <v>220</v>
      </c>
    </row>
    <row r="325" spans="1:16" hidden="1">
      <c r="A325" s="102" t="s">
        <v>190</v>
      </c>
      <c r="B325" s="113" t="s">
        <v>97</v>
      </c>
      <c r="C325" s="113"/>
      <c r="D325" s="112">
        <v>2029</v>
      </c>
      <c r="E325" s="112">
        <v>1</v>
      </c>
      <c r="F325" s="102" t="str">
        <f t="shared" si="56"/>
        <v>NWC120291</v>
      </c>
      <c r="H325" s="104">
        <f>HLOOKUP(B325,NPI!$2:$3,2,FALSE)</f>
        <v>4</v>
      </c>
      <c r="I325" s="102" t="str">
        <f t="shared" si="58"/>
        <v>20291</v>
      </c>
      <c r="J325" s="107">
        <f>IF(M325=1,1,IFERROR(VLOOKUP(I325,NPI!D:G,POC!H325,FALSE),0))</f>
        <v>1</v>
      </c>
      <c r="K325" s="102" t="str">
        <f>TEXT(VLOOKUP(B325,Summary!G:H,2,FALSE),"yyyym")</f>
        <v>202812</v>
      </c>
      <c r="L325" s="102">
        <f t="shared" si="59"/>
        <v>0</v>
      </c>
      <c r="M325" s="102">
        <f t="shared" si="60"/>
        <v>1</v>
      </c>
      <c r="N325" s="109">
        <f t="shared" si="57"/>
        <v>100</v>
      </c>
      <c r="P325" s="102" t="str">
        <f t="shared" ref="P265:P328" si="61">IF(AND(M325=1,L325&lt;&gt;1),"X","")</f>
        <v>X</v>
      </c>
    </row>
    <row r="326" spans="1:16" hidden="1">
      <c r="A326" s="102" t="s">
        <v>190</v>
      </c>
      <c r="B326" s="113" t="s">
        <v>97</v>
      </c>
      <c r="C326" s="113"/>
      <c r="D326" s="112">
        <v>2029</v>
      </c>
      <c r="E326" s="112">
        <v>2</v>
      </c>
      <c r="F326" s="102" t="str">
        <f t="shared" si="56"/>
        <v>NWC120292</v>
      </c>
      <c r="H326" s="104">
        <f>HLOOKUP(B326,NPI!$2:$3,2,FALSE)</f>
        <v>4</v>
      </c>
      <c r="I326" s="102" t="str">
        <f t="shared" si="58"/>
        <v>20292</v>
      </c>
      <c r="J326" s="107">
        <f>IF(M326=1,1,IFERROR(VLOOKUP(I326,NPI!D:G,POC!H326,FALSE),0))</f>
        <v>1</v>
      </c>
      <c r="K326" s="102" t="str">
        <f>TEXT(VLOOKUP(B326,Summary!G:H,2,FALSE),"yyyym")</f>
        <v>202812</v>
      </c>
      <c r="L326" s="102">
        <f t="shared" si="59"/>
        <v>0</v>
      </c>
      <c r="M326" s="102">
        <f t="shared" si="60"/>
        <v>1</v>
      </c>
      <c r="N326" s="109">
        <f t="shared" si="57"/>
        <v>100</v>
      </c>
      <c r="P326" s="102" t="str">
        <f t="shared" si="61"/>
        <v>X</v>
      </c>
    </row>
    <row r="327" spans="1:16" hidden="1">
      <c r="A327" s="102" t="s">
        <v>190</v>
      </c>
      <c r="B327" s="113" t="s">
        <v>97</v>
      </c>
      <c r="C327" s="113"/>
      <c r="D327" s="112">
        <v>2029</v>
      </c>
      <c r="E327" s="112">
        <v>3</v>
      </c>
      <c r="F327" s="102" t="str">
        <f t="shared" si="56"/>
        <v>NWC120293</v>
      </c>
      <c r="H327" s="104">
        <f>HLOOKUP(B327,NPI!$2:$3,2,FALSE)</f>
        <v>4</v>
      </c>
      <c r="I327" s="102" t="str">
        <f t="shared" si="58"/>
        <v>20293</v>
      </c>
      <c r="J327" s="107">
        <f>IF(M327=1,1,IFERROR(VLOOKUP(I327,NPI!D:G,POC!H327,FALSE),0))</f>
        <v>1</v>
      </c>
      <c r="K327" s="102" t="str">
        <f>TEXT(VLOOKUP(B327,Summary!G:H,2,FALSE),"yyyym")</f>
        <v>202812</v>
      </c>
      <c r="L327" s="102">
        <f t="shared" si="59"/>
        <v>0</v>
      </c>
      <c r="M327" s="102">
        <f t="shared" si="60"/>
        <v>1</v>
      </c>
      <c r="N327" s="109">
        <f t="shared" si="57"/>
        <v>100</v>
      </c>
      <c r="P327" s="102" t="str">
        <f t="shared" si="61"/>
        <v>X</v>
      </c>
    </row>
    <row r="328" spans="1:16" hidden="1">
      <c r="A328" s="102" t="s">
        <v>190</v>
      </c>
      <c r="B328" s="113" t="s">
        <v>97</v>
      </c>
      <c r="C328" s="113"/>
      <c r="D328" s="112">
        <v>2029</v>
      </c>
      <c r="E328" s="112">
        <v>4</v>
      </c>
      <c r="F328" s="102" t="str">
        <f t="shared" si="56"/>
        <v>NWC120294</v>
      </c>
      <c r="H328" s="104">
        <f>HLOOKUP(B328,NPI!$2:$3,2,FALSE)</f>
        <v>4</v>
      </c>
      <c r="I328" s="102" t="str">
        <f t="shared" si="58"/>
        <v>20294</v>
      </c>
      <c r="J328" s="107">
        <f>IF(M328=1,1,IFERROR(VLOOKUP(I328,NPI!D:G,POC!H328,FALSE),0))</f>
        <v>1</v>
      </c>
      <c r="K328" s="102" t="str">
        <f>TEXT(VLOOKUP(B328,Summary!G:H,2,FALSE),"yyyym")</f>
        <v>202812</v>
      </c>
      <c r="L328" s="102">
        <f t="shared" si="59"/>
        <v>0</v>
      </c>
      <c r="M328" s="102">
        <f t="shared" si="60"/>
        <v>1</v>
      </c>
      <c r="N328" s="109">
        <f t="shared" si="57"/>
        <v>100</v>
      </c>
      <c r="P328" s="102" t="str">
        <f t="shared" si="61"/>
        <v>X</v>
      </c>
    </row>
    <row r="329" spans="1:16" hidden="1">
      <c r="A329" s="102" t="s">
        <v>190</v>
      </c>
      <c r="B329" s="113" t="s">
        <v>97</v>
      </c>
      <c r="C329" s="113"/>
      <c r="D329" s="112">
        <v>2029</v>
      </c>
      <c r="E329" s="112">
        <v>5</v>
      </c>
      <c r="F329" s="102" t="str">
        <f t="shared" si="56"/>
        <v>NWC120295</v>
      </c>
      <c r="H329" s="104">
        <f>HLOOKUP(B329,NPI!$2:$3,2,FALSE)</f>
        <v>4</v>
      </c>
      <c r="I329" s="102" t="str">
        <f t="shared" si="58"/>
        <v>20295</v>
      </c>
      <c r="J329" s="107">
        <f>IF(M329=1,1,IFERROR(VLOOKUP(I329,NPI!D:G,POC!H329,FALSE),0))</f>
        <v>1</v>
      </c>
      <c r="K329" s="102" t="str">
        <f>TEXT(VLOOKUP(B329,Summary!G:H,2,FALSE),"yyyym")</f>
        <v>202812</v>
      </c>
      <c r="L329" s="102">
        <f t="shared" si="59"/>
        <v>0</v>
      </c>
      <c r="M329" s="102">
        <f t="shared" si="60"/>
        <v>1</v>
      </c>
      <c r="N329" s="109">
        <f t="shared" si="57"/>
        <v>100</v>
      </c>
      <c r="P329" s="102" t="str">
        <f t="shared" ref="P329:P349" si="62">IF(AND(M329=1,L329&lt;&gt;1),"X","")</f>
        <v>X</v>
      </c>
    </row>
    <row r="330" spans="1:16" hidden="1">
      <c r="A330" s="102" t="s">
        <v>190</v>
      </c>
      <c r="B330" s="113" t="s">
        <v>97</v>
      </c>
      <c r="C330" s="113"/>
      <c r="D330" s="112">
        <v>2029</v>
      </c>
      <c r="E330" s="112">
        <v>6</v>
      </c>
      <c r="F330" s="102" t="str">
        <f t="shared" si="56"/>
        <v>NWC120296</v>
      </c>
      <c r="H330" s="104">
        <f>HLOOKUP(B330,NPI!$2:$3,2,FALSE)</f>
        <v>4</v>
      </c>
      <c r="I330" s="102" t="str">
        <f t="shared" si="58"/>
        <v>20296</v>
      </c>
      <c r="J330" s="107">
        <f>IF(M330=1,1,IFERROR(VLOOKUP(I330,NPI!D:G,POC!H330,FALSE),0))</f>
        <v>1</v>
      </c>
      <c r="K330" s="102" t="str">
        <f>TEXT(VLOOKUP(B330,Summary!G:H,2,FALSE),"yyyym")</f>
        <v>202812</v>
      </c>
      <c r="L330" s="102">
        <f t="shared" si="59"/>
        <v>0</v>
      </c>
      <c r="M330" s="102">
        <f t="shared" si="60"/>
        <v>1</v>
      </c>
      <c r="N330" s="109">
        <f t="shared" si="57"/>
        <v>100</v>
      </c>
      <c r="P330" s="102" t="str">
        <f t="shared" si="62"/>
        <v>X</v>
      </c>
    </row>
    <row r="331" spans="1:16" hidden="1">
      <c r="A331" s="102" t="s">
        <v>190</v>
      </c>
      <c r="B331" s="113" t="s">
        <v>97</v>
      </c>
      <c r="C331" s="113"/>
      <c r="D331" s="112">
        <v>2029</v>
      </c>
      <c r="E331" s="112">
        <v>7</v>
      </c>
      <c r="F331" s="102" t="str">
        <f t="shared" si="56"/>
        <v>NWC120297</v>
      </c>
      <c r="H331" s="104">
        <f>HLOOKUP(B331,NPI!$2:$3,2,FALSE)</f>
        <v>4</v>
      </c>
      <c r="I331" s="102" t="str">
        <f t="shared" si="58"/>
        <v>20297</v>
      </c>
      <c r="J331" s="107">
        <f>IF(M331=1,1,IFERROR(VLOOKUP(I331,NPI!D:G,POC!H331,FALSE),0))</f>
        <v>1</v>
      </c>
      <c r="K331" s="102" t="str">
        <f>TEXT(VLOOKUP(B331,Summary!G:H,2,FALSE),"yyyym")</f>
        <v>202812</v>
      </c>
      <c r="L331" s="102">
        <f t="shared" si="59"/>
        <v>0</v>
      </c>
      <c r="M331" s="102">
        <f t="shared" si="60"/>
        <v>1</v>
      </c>
      <c r="N331" s="109">
        <f t="shared" si="57"/>
        <v>100</v>
      </c>
      <c r="P331" s="102" t="str">
        <f t="shared" si="62"/>
        <v>X</v>
      </c>
    </row>
    <row r="332" spans="1:16" hidden="1">
      <c r="A332" s="102" t="s">
        <v>190</v>
      </c>
      <c r="B332" s="113" t="s">
        <v>97</v>
      </c>
      <c r="C332" s="113"/>
      <c r="D332" s="112">
        <v>2029</v>
      </c>
      <c r="E332" s="112">
        <v>8</v>
      </c>
      <c r="F332" s="102" t="str">
        <f t="shared" si="56"/>
        <v>NWC120298</v>
      </c>
      <c r="H332" s="104">
        <f>HLOOKUP(B332,NPI!$2:$3,2,FALSE)</f>
        <v>4</v>
      </c>
      <c r="I332" s="102" t="str">
        <f t="shared" si="58"/>
        <v>20298</v>
      </c>
      <c r="J332" s="107">
        <f>IF(M332=1,1,IFERROR(VLOOKUP(I332,NPI!D:G,POC!H332,FALSE),0))</f>
        <v>1</v>
      </c>
      <c r="K332" s="102" t="str">
        <f>TEXT(VLOOKUP(B332,Summary!G:H,2,FALSE),"yyyym")</f>
        <v>202812</v>
      </c>
      <c r="L332" s="102">
        <f t="shared" si="59"/>
        <v>0</v>
      </c>
      <c r="M332" s="102">
        <f t="shared" si="60"/>
        <v>1</v>
      </c>
      <c r="N332" s="109">
        <f t="shared" si="57"/>
        <v>100</v>
      </c>
      <c r="P332" s="102" t="str">
        <f t="shared" si="62"/>
        <v>X</v>
      </c>
    </row>
    <row r="333" spans="1:16" hidden="1">
      <c r="A333" s="102" t="s">
        <v>190</v>
      </c>
      <c r="B333" s="113" t="s">
        <v>97</v>
      </c>
      <c r="C333" s="113"/>
      <c r="D333" s="112">
        <v>2029</v>
      </c>
      <c r="E333" s="112">
        <v>9</v>
      </c>
      <c r="F333" s="102" t="str">
        <f t="shared" si="56"/>
        <v>NWC120299</v>
      </c>
      <c r="H333" s="104">
        <f>HLOOKUP(B333,NPI!$2:$3,2,FALSE)</f>
        <v>4</v>
      </c>
      <c r="I333" s="102" t="str">
        <f t="shared" si="58"/>
        <v>20299</v>
      </c>
      <c r="J333" s="107">
        <f>IF(M333=1,1,IFERROR(VLOOKUP(I333,NPI!D:G,POC!H333,FALSE),0))</f>
        <v>1</v>
      </c>
      <c r="K333" s="102" t="str">
        <f>TEXT(VLOOKUP(B333,Summary!G:H,2,FALSE),"yyyym")</f>
        <v>202812</v>
      </c>
      <c r="L333" s="102">
        <f t="shared" si="59"/>
        <v>0</v>
      </c>
      <c r="M333" s="102">
        <f t="shared" si="60"/>
        <v>1</v>
      </c>
      <c r="N333" s="109">
        <f t="shared" si="57"/>
        <v>100</v>
      </c>
      <c r="P333" s="102" t="str">
        <f t="shared" si="62"/>
        <v>X</v>
      </c>
    </row>
    <row r="334" spans="1:16" hidden="1">
      <c r="A334" s="102" t="s">
        <v>190</v>
      </c>
      <c r="B334" s="113" t="s">
        <v>97</v>
      </c>
      <c r="C334" s="113"/>
      <c r="D334" s="112">
        <v>2029</v>
      </c>
      <c r="E334" s="112">
        <v>10</v>
      </c>
      <c r="F334" s="102" t="str">
        <f t="shared" si="56"/>
        <v>NWC1202910</v>
      </c>
      <c r="H334" s="104">
        <f>HLOOKUP(B334,NPI!$2:$3,2,FALSE)</f>
        <v>4</v>
      </c>
      <c r="I334" s="102" t="str">
        <f t="shared" si="58"/>
        <v>202910</v>
      </c>
      <c r="J334" s="107">
        <f>IF(M334=1,1,IFERROR(VLOOKUP(I334,NPI!D:G,POC!H334,FALSE),0))</f>
        <v>1</v>
      </c>
      <c r="K334" s="102" t="str">
        <f>TEXT(VLOOKUP(B334,Summary!G:H,2,FALSE),"yyyym")</f>
        <v>202812</v>
      </c>
      <c r="L334" s="102">
        <f t="shared" si="59"/>
        <v>0</v>
      </c>
      <c r="M334" s="102">
        <f t="shared" si="60"/>
        <v>1</v>
      </c>
      <c r="N334" s="109">
        <f t="shared" si="57"/>
        <v>100</v>
      </c>
      <c r="P334" s="102" t="str">
        <f t="shared" si="62"/>
        <v>X</v>
      </c>
    </row>
    <row r="335" spans="1:16" hidden="1">
      <c r="A335" s="102" t="s">
        <v>190</v>
      </c>
      <c r="B335" s="113" t="s">
        <v>97</v>
      </c>
      <c r="C335" s="113"/>
      <c r="D335" s="112">
        <v>2029</v>
      </c>
      <c r="E335" s="112">
        <v>11</v>
      </c>
      <c r="F335" s="102" t="str">
        <f t="shared" si="56"/>
        <v>NWC1202911</v>
      </c>
      <c r="H335" s="104">
        <f>HLOOKUP(B335,NPI!$2:$3,2,FALSE)</f>
        <v>4</v>
      </c>
      <c r="I335" s="102" t="str">
        <f t="shared" si="58"/>
        <v>202911</v>
      </c>
      <c r="J335" s="107">
        <f>IF(M335=1,1,IFERROR(VLOOKUP(I335,NPI!D:G,POC!H335,FALSE),0))</f>
        <v>1</v>
      </c>
      <c r="K335" s="102" t="str">
        <f>TEXT(VLOOKUP(B335,Summary!G:H,2,FALSE),"yyyym")</f>
        <v>202812</v>
      </c>
      <c r="L335" s="102">
        <f t="shared" si="59"/>
        <v>0</v>
      </c>
      <c r="M335" s="102">
        <f t="shared" si="60"/>
        <v>1</v>
      </c>
      <c r="N335" s="109">
        <f t="shared" si="57"/>
        <v>100</v>
      </c>
      <c r="P335" s="102" t="str">
        <f t="shared" si="62"/>
        <v>X</v>
      </c>
    </row>
    <row r="336" spans="1:16" hidden="1">
      <c r="A336" s="102" t="s">
        <v>190</v>
      </c>
      <c r="B336" s="113" t="s">
        <v>97</v>
      </c>
      <c r="C336" s="113"/>
      <c r="D336" s="112">
        <v>2029</v>
      </c>
      <c r="E336" s="112">
        <v>12</v>
      </c>
      <c r="F336" s="102" t="str">
        <f t="shared" si="56"/>
        <v>NWC1202912</v>
      </c>
      <c r="H336" s="104">
        <f>HLOOKUP(B336,NPI!$2:$3,2,FALSE)</f>
        <v>4</v>
      </c>
      <c r="I336" s="102" t="str">
        <f t="shared" si="58"/>
        <v>202912</v>
      </c>
      <c r="J336" s="107">
        <f>IF(M336=1,1,IFERROR(VLOOKUP(I336,NPI!D:G,POC!H336,FALSE),0))</f>
        <v>1</v>
      </c>
      <c r="K336" s="102" t="str">
        <f>TEXT(VLOOKUP(B336,Summary!G:H,2,FALSE),"yyyym")</f>
        <v>202812</v>
      </c>
      <c r="L336" s="102">
        <f t="shared" si="59"/>
        <v>0</v>
      </c>
      <c r="M336" s="102">
        <f t="shared" si="60"/>
        <v>1</v>
      </c>
      <c r="N336" s="109">
        <f t="shared" si="57"/>
        <v>100</v>
      </c>
      <c r="P336" s="102" t="str">
        <f t="shared" si="62"/>
        <v>X</v>
      </c>
    </row>
    <row r="337" spans="1:17" hidden="1">
      <c r="A337" s="102" t="s">
        <v>190</v>
      </c>
      <c r="B337" s="113" t="s">
        <v>97</v>
      </c>
      <c r="C337" s="113"/>
      <c r="D337" s="112">
        <v>2030</v>
      </c>
      <c r="E337" s="112">
        <v>1</v>
      </c>
      <c r="F337" s="102" t="str">
        <f t="shared" si="56"/>
        <v>NWC120301</v>
      </c>
      <c r="H337" s="104">
        <f>HLOOKUP(B337,NPI!$2:$3,2,FALSE)</f>
        <v>4</v>
      </c>
      <c r="I337" s="102" t="str">
        <f t="shared" si="58"/>
        <v>20301</v>
      </c>
      <c r="J337" s="107">
        <f>IF(M337=1,1,IFERROR(VLOOKUP(I337,NPI!D:G,POC!H337,FALSE),0))</f>
        <v>1</v>
      </c>
      <c r="K337" s="102" t="str">
        <f>TEXT(VLOOKUP(B337,Summary!G:H,2,FALSE),"yyyym")</f>
        <v>202812</v>
      </c>
      <c r="L337" s="102">
        <f t="shared" si="59"/>
        <v>0</v>
      </c>
      <c r="M337" s="102">
        <f t="shared" si="60"/>
        <v>1</v>
      </c>
      <c r="N337" s="109">
        <f t="shared" si="57"/>
        <v>100</v>
      </c>
      <c r="P337" s="102" t="str">
        <f t="shared" si="62"/>
        <v>X</v>
      </c>
    </row>
    <row r="338" spans="1:17" hidden="1">
      <c r="A338" s="102" t="s">
        <v>190</v>
      </c>
      <c r="B338" s="113" t="s">
        <v>97</v>
      </c>
      <c r="C338" s="113"/>
      <c r="D338" s="112">
        <v>2030</v>
      </c>
      <c r="E338" s="112">
        <v>2</v>
      </c>
      <c r="F338" s="102" t="str">
        <f t="shared" si="56"/>
        <v>NWC120302</v>
      </c>
      <c r="H338" s="104">
        <f>HLOOKUP(B338,NPI!$2:$3,2,FALSE)</f>
        <v>4</v>
      </c>
      <c r="I338" s="102" t="str">
        <f t="shared" si="58"/>
        <v>20302</v>
      </c>
      <c r="J338" s="107">
        <f>IF(M338=1,1,IFERROR(VLOOKUP(I338,NPI!D:G,POC!H338,FALSE),0))</f>
        <v>1</v>
      </c>
      <c r="K338" s="102" t="str">
        <f>TEXT(VLOOKUP(B338,Summary!G:H,2,FALSE),"yyyym")</f>
        <v>202812</v>
      </c>
      <c r="L338" s="102">
        <f t="shared" si="59"/>
        <v>0</v>
      </c>
      <c r="M338" s="102">
        <f t="shared" si="60"/>
        <v>1</v>
      </c>
      <c r="N338" s="109">
        <f t="shared" si="57"/>
        <v>100</v>
      </c>
      <c r="P338" s="102" t="str">
        <f t="shared" si="62"/>
        <v>X</v>
      </c>
    </row>
    <row r="339" spans="1:17" hidden="1">
      <c r="A339" s="102" t="s">
        <v>190</v>
      </c>
      <c r="B339" s="113" t="s">
        <v>97</v>
      </c>
      <c r="C339" s="113"/>
      <c r="D339" s="112">
        <v>2030</v>
      </c>
      <c r="E339" s="112">
        <v>3</v>
      </c>
      <c r="F339" s="102" t="str">
        <f t="shared" si="56"/>
        <v>NWC120303</v>
      </c>
      <c r="H339" s="104">
        <f>HLOOKUP(B339,NPI!$2:$3,2,FALSE)</f>
        <v>4</v>
      </c>
      <c r="I339" s="102" t="str">
        <f t="shared" si="58"/>
        <v>20303</v>
      </c>
      <c r="J339" s="107">
        <f>IF(M339=1,1,IFERROR(VLOOKUP(I339,NPI!D:G,POC!H339,FALSE),0))</f>
        <v>1</v>
      </c>
      <c r="K339" s="102" t="str">
        <f>TEXT(VLOOKUP(B339,Summary!G:H,2,FALSE),"yyyym")</f>
        <v>202812</v>
      </c>
      <c r="L339" s="102">
        <f t="shared" si="59"/>
        <v>0</v>
      </c>
      <c r="M339" s="102">
        <f t="shared" si="60"/>
        <v>1</v>
      </c>
      <c r="N339" s="109">
        <f t="shared" si="57"/>
        <v>100</v>
      </c>
      <c r="P339" s="102" t="str">
        <f t="shared" si="62"/>
        <v>X</v>
      </c>
    </row>
    <row r="340" spans="1:17" hidden="1">
      <c r="A340" s="102" t="s">
        <v>190</v>
      </c>
      <c r="B340" s="113" t="s">
        <v>97</v>
      </c>
      <c r="C340" s="113"/>
      <c r="D340" s="112">
        <v>2030</v>
      </c>
      <c r="E340" s="112">
        <v>4</v>
      </c>
      <c r="F340" s="102" t="str">
        <f t="shared" si="56"/>
        <v>NWC120304</v>
      </c>
      <c r="H340" s="104">
        <f>HLOOKUP(B340,NPI!$2:$3,2,FALSE)</f>
        <v>4</v>
      </c>
      <c r="I340" s="102" t="str">
        <f t="shared" si="58"/>
        <v>20304</v>
      </c>
      <c r="J340" s="107">
        <f>IF(M340=1,1,IFERROR(VLOOKUP(I340,NPI!D:G,POC!H340,FALSE),0))</f>
        <v>1</v>
      </c>
      <c r="K340" s="102" t="str">
        <f>TEXT(VLOOKUP(B340,Summary!G:H,2,FALSE),"yyyym")</f>
        <v>202812</v>
      </c>
      <c r="L340" s="102">
        <f t="shared" si="59"/>
        <v>0</v>
      </c>
      <c r="M340" s="102">
        <f t="shared" si="60"/>
        <v>1</v>
      </c>
      <c r="N340" s="109">
        <f t="shared" si="57"/>
        <v>100</v>
      </c>
      <c r="P340" s="102" t="str">
        <f t="shared" si="62"/>
        <v>X</v>
      </c>
    </row>
    <row r="341" spans="1:17" hidden="1">
      <c r="A341" s="102" t="s">
        <v>190</v>
      </c>
      <c r="B341" s="113" t="s">
        <v>97</v>
      </c>
      <c r="C341" s="113"/>
      <c r="D341" s="112">
        <v>2030</v>
      </c>
      <c r="E341" s="112">
        <v>5</v>
      </c>
      <c r="F341" s="102" t="str">
        <f t="shared" si="56"/>
        <v>NWC120305</v>
      </c>
      <c r="H341" s="104">
        <f>HLOOKUP(B341,NPI!$2:$3,2,FALSE)</f>
        <v>4</v>
      </c>
      <c r="I341" s="102" t="str">
        <f t="shared" si="58"/>
        <v>20305</v>
      </c>
      <c r="J341" s="107">
        <f>IF(M341=1,1,IFERROR(VLOOKUP(I341,NPI!D:G,POC!H341,FALSE),0))</f>
        <v>1</v>
      </c>
      <c r="K341" s="102" t="str">
        <f>TEXT(VLOOKUP(B341,Summary!G:H,2,FALSE),"yyyym")</f>
        <v>202812</v>
      </c>
      <c r="L341" s="102">
        <f t="shared" si="59"/>
        <v>0</v>
      </c>
      <c r="M341" s="102">
        <f t="shared" si="60"/>
        <v>1</v>
      </c>
      <c r="N341" s="109">
        <f t="shared" si="57"/>
        <v>100</v>
      </c>
      <c r="P341" s="102" t="str">
        <f t="shared" si="62"/>
        <v>X</v>
      </c>
    </row>
    <row r="342" spans="1:17" hidden="1">
      <c r="A342" s="102" t="s">
        <v>190</v>
      </c>
      <c r="B342" s="113" t="s">
        <v>97</v>
      </c>
      <c r="C342" s="113"/>
      <c r="D342" s="112">
        <v>2030</v>
      </c>
      <c r="E342" s="112">
        <v>6</v>
      </c>
      <c r="F342" s="102" t="str">
        <f t="shared" si="56"/>
        <v>NWC120306</v>
      </c>
      <c r="H342" s="104">
        <f>HLOOKUP(B342,NPI!$2:$3,2,FALSE)</f>
        <v>4</v>
      </c>
      <c r="I342" s="102" t="str">
        <f t="shared" si="58"/>
        <v>20306</v>
      </c>
      <c r="J342" s="107">
        <f>IF(M342=1,1,IFERROR(VLOOKUP(I342,NPI!D:G,POC!H342,FALSE),0))</f>
        <v>1</v>
      </c>
      <c r="K342" s="102" t="str">
        <f>TEXT(VLOOKUP(B342,Summary!G:H,2,FALSE),"yyyym")</f>
        <v>202812</v>
      </c>
      <c r="L342" s="102">
        <f t="shared" si="59"/>
        <v>0</v>
      </c>
      <c r="M342" s="102">
        <f t="shared" si="60"/>
        <v>1</v>
      </c>
      <c r="N342" s="109">
        <f t="shared" si="57"/>
        <v>100</v>
      </c>
      <c r="P342" s="102" t="str">
        <f t="shared" si="62"/>
        <v>X</v>
      </c>
    </row>
    <row r="343" spans="1:17" hidden="1">
      <c r="A343" s="102" t="s">
        <v>190</v>
      </c>
      <c r="B343" s="113" t="s">
        <v>97</v>
      </c>
      <c r="C343" s="113"/>
      <c r="D343" s="112">
        <v>2030</v>
      </c>
      <c r="E343" s="112">
        <v>7</v>
      </c>
      <c r="F343" s="102" t="str">
        <f t="shared" si="56"/>
        <v>NWC120307</v>
      </c>
      <c r="H343" s="104">
        <f>HLOOKUP(B343,NPI!$2:$3,2,FALSE)</f>
        <v>4</v>
      </c>
      <c r="I343" s="102" t="str">
        <f t="shared" si="58"/>
        <v>20307</v>
      </c>
      <c r="J343" s="107">
        <f>IF(M343=1,1,IFERROR(VLOOKUP(I343,NPI!D:G,POC!H343,FALSE),0))</f>
        <v>1</v>
      </c>
      <c r="K343" s="102" t="str">
        <f>TEXT(VLOOKUP(B343,Summary!G:H,2,FALSE),"yyyym")</f>
        <v>202812</v>
      </c>
      <c r="L343" s="102">
        <f t="shared" si="59"/>
        <v>0</v>
      </c>
      <c r="M343" s="102">
        <f t="shared" si="60"/>
        <v>1</v>
      </c>
      <c r="N343" s="109">
        <f t="shared" si="57"/>
        <v>100</v>
      </c>
      <c r="P343" s="102" t="str">
        <f t="shared" si="62"/>
        <v>X</v>
      </c>
    </row>
    <row r="344" spans="1:17" hidden="1">
      <c r="A344" s="102" t="s">
        <v>190</v>
      </c>
      <c r="B344" s="113" t="s">
        <v>97</v>
      </c>
      <c r="C344" s="113"/>
      <c r="D344" s="112">
        <v>2030</v>
      </c>
      <c r="E344" s="112">
        <v>8</v>
      </c>
      <c r="F344" s="102" t="str">
        <f t="shared" si="56"/>
        <v>NWC120308</v>
      </c>
      <c r="H344" s="104">
        <f>HLOOKUP(B344,NPI!$2:$3,2,FALSE)</f>
        <v>4</v>
      </c>
      <c r="I344" s="102" t="str">
        <f t="shared" si="58"/>
        <v>20308</v>
      </c>
      <c r="J344" s="107">
        <f>IF(M344=1,1,IFERROR(VLOOKUP(I344,NPI!D:G,POC!H344,FALSE),0))</f>
        <v>1</v>
      </c>
      <c r="K344" s="102" t="str">
        <f>TEXT(VLOOKUP(B344,Summary!G:H,2,FALSE),"yyyym")</f>
        <v>202812</v>
      </c>
      <c r="L344" s="102">
        <f t="shared" si="59"/>
        <v>0</v>
      </c>
      <c r="M344" s="102">
        <f t="shared" si="60"/>
        <v>1</v>
      </c>
      <c r="N344" s="109">
        <f t="shared" si="57"/>
        <v>100</v>
      </c>
      <c r="P344" s="102" t="str">
        <f t="shared" si="62"/>
        <v>X</v>
      </c>
    </row>
    <row r="345" spans="1:17" hidden="1">
      <c r="A345" s="102" t="s">
        <v>190</v>
      </c>
      <c r="B345" s="113" t="s">
        <v>97</v>
      </c>
      <c r="C345" s="113"/>
      <c r="D345" s="112">
        <v>2030</v>
      </c>
      <c r="E345" s="112">
        <v>9</v>
      </c>
      <c r="F345" s="102" t="str">
        <f t="shared" si="56"/>
        <v>NWC120309</v>
      </c>
      <c r="H345" s="104">
        <f>HLOOKUP(B345,NPI!$2:$3,2,FALSE)</f>
        <v>4</v>
      </c>
      <c r="I345" s="102" t="str">
        <f t="shared" si="58"/>
        <v>20309</v>
      </c>
      <c r="J345" s="107">
        <f>IF(M345=1,1,IFERROR(VLOOKUP(I345,NPI!D:G,POC!H345,FALSE),0))</f>
        <v>1</v>
      </c>
      <c r="K345" s="102" t="str">
        <f>TEXT(VLOOKUP(B345,Summary!G:H,2,FALSE),"yyyym")</f>
        <v>202812</v>
      </c>
      <c r="L345" s="102">
        <f t="shared" si="59"/>
        <v>0</v>
      </c>
      <c r="M345" s="102">
        <f t="shared" si="60"/>
        <v>1</v>
      </c>
      <c r="N345" s="109">
        <f t="shared" si="57"/>
        <v>100</v>
      </c>
      <c r="P345" s="102" t="str">
        <f t="shared" si="62"/>
        <v>X</v>
      </c>
    </row>
    <row r="346" spans="1:17" hidden="1">
      <c r="A346" s="102" t="s">
        <v>190</v>
      </c>
      <c r="B346" s="113" t="s">
        <v>97</v>
      </c>
      <c r="C346" s="113"/>
      <c r="D346" s="112">
        <v>2030</v>
      </c>
      <c r="E346" s="112">
        <v>10</v>
      </c>
      <c r="F346" s="102" t="str">
        <f t="shared" si="56"/>
        <v>NWC1203010</v>
      </c>
      <c r="H346" s="104">
        <f>HLOOKUP(B346,NPI!$2:$3,2,FALSE)</f>
        <v>4</v>
      </c>
      <c r="I346" s="102" t="str">
        <f t="shared" si="58"/>
        <v>203010</v>
      </c>
      <c r="J346" s="107">
        <f>IF(M346=1,1,IFERROR(VLOOKUP(I346,NPI!D:G,POC!H346,FALSE),0))</f>
        <v>1</v>
      </c>
      <c r="K346" s="102" t="str">
        <f>TEXT(VLOOKUP(B346,Summary!G:H,2,FALSE),"yyyym")</f>
        <v>202812</v>
      </c>
      <c r="L346" s="102">
        <f t="shared" si="59"/>
        <v>0</v>
      </c>
      <c r="M346" s="102">
        <f t="shared" si="60"/>
        <v>1</v>
      </c>
      <c r="N346" s="109">
        <f t="shared" si="57"/>
        <v>100</v>
      </c>
      <c r="P346" s="102" t="str">
        <f t="shared" si="62"/>
        <v>X</v>
      </c>
    </row>
    <row r="347" spans="1:17" hidden="1">
      <c r="A347" s="102" t="s">
        <v>190</v>
      </c>
      <c r="B347" s="113" t="s">
        <v>97</v>
      </c>
      <c r="C347" s="113"/>
      <c r="D347" s="112">
        <v>2030</v>
      </c>
      <c r="E347" s="112">
        <v>11</v>
      </c>
      <c r="F347" s="102" t="str">
        <f t="shared" si="56"/>
        <v>NWC1203011</v>
      </c>
      <c r="H347" s="104">
        <f>HLOOKUP(B347,NPI!$2:$3,2,FALSE)</f>
        <v>4</v>
      </c>
      <c r="I347" s="102" t="str">
        <f t="shared" si="58"/>
        <v>203011</v>
      </c>
      <c r="J347" s="107">
        <f>IF(M347=1,1,IFERROR(VLOOKUP(I347,NPI!D:G,POC!H347,FALSE),0))</f>
        <v>1</v>
      </c>
      <c r="K347" s="102" t="str">
        <f>TEXT(VLOOKUP(B347,Summary!G:H,2,FALSE),"yyyym")</f>
        <v>202812</v>
      </c>
      <c r="L347" s="102">
        <f t="shared" si="59"/>
        <v>0</v>
      </c>
      <c r="M347" s="102">
        <f t="shared" si="60"/>
        <v>1</v>
      </c>
      <c r="N347" s="109">
        <f t="shared" si="57"/>
        <v>100</v>
      </c>
      <c r="P347" s="102" t="str">
        <f t="shared" si="62"/>
        <v>X</v>
      </c>
    </row>
    <row r="348" spans="1:17" hidden="1">
      <c r="A348" s="102" t="s">
        <v>190</v>
      </c>
      <c r="B348" s="113" t="s">
        <v>97</v>
      </c>
      <c r="C348" s="113"/>
      <c r="D348" s="112">
        <v>2030</v>
      </c>
      <c r="E348" s="112">
        <v>12</v>
      </c>
      <c r="F348" s="102" t="str">
        <f t="shared" si="56"/>
        <v>NWC1203012</v>
      </c>
      <c r="H348" s="104">
        <f>HLOOKUP(B348,NPI!$2:$3,2,FALSE)</f>
        <v>4</v>
      </c>
      <c r="I348" s="102" t="str">
        <f t="shared" si="58"/>
        <v>203012</v>
      </c>
      <c r="J348" s="107">
        <f>IF(M348=1,1,IFERROR(VLOOKUP(I348,NPI!D:G,POC!H348,FALSE),0))</f>
        <v>1</v>
      </c>
      <c r="K348" s="102" t="str">
        <f>TEXT(VLOOKUP(B348,Summary!G:H,2,FALSE),"yyyym")</f>
        <v>202812</v>
      </c>
      <c r="L348" s="102">
        <f t="shared" si="59"/>
        <v>0</v>
      </c>
      <c r="M348" s="102">
        <f t="shared" si="60"/>
        <v>1</v>
      </c>
      <c r="N348" s="109">
        <f t="shared" si="57"/>
        <v>100</v>
      </c>
      <c r="P348" s="102" t="str">
        <f t="shared" si="62"/>
        <v>X</v>
      </c>
    </row>
    <row r="349" spans="1:17" hidden="1">
      <c r="K349" s="102"/>
      <c r="N349" s="109"/>
      <c r="P349" s="102" t="str">
        <f t="shared" si="62"/>
        <v/>
      </c>
    </row>
    <row r="350" spans="1:17" hidden="1">
      <c r="A350" s="102" t="s">
        <v>191</v>
      </c>
      <c r="B350" s="103" t="s">
        <v>99</v>
      </c>
      <c r="D350" s="103">
        <v>2022</v>
      </c>
      <c r="E350" s="103">
        <v>12</v>
      </c>
      <c r="F350" s="102" t="str">
        <f t="shared" ref="F350:F413" si="63">CONCATENATE(B350,D350,E350)</f>
        <v>TUEC202212</v>
      </c>
      <c r="H350" s="104">
        <f>HLOOKUP(B350,MBPI!$2:$3,2,FALSE)</f>
        <v>2</v>
      </c>
      <c r="I350" s="102" t="str">
        <f t="shared" ref="I350:I381" si="64">CONCATENATE(D350,E350)</f>
        <v>202212</v>
      </c>
      <c r="J350" s="107">
        <f>IF(M350=1,1,IFERROR(VLOOKUP(I350,MBPI!C:E,POC!H350,FALSE),0))</f>
        <v>0</v>
      </c>
      <c r="K350" s="102" t="str">
        <f>TEXT(VLOOKUP(B350,Summary!G:H,2,FALSE),"yyyym")</f>
        <v>202812</v>
      </c>
      <c r="L350" s="102">
        <f t="shared" ref="L350:L381" si="65">IF((LEFT(K350,4)-D350)&lt;&gt;0,0,IF((I350-K350)=0,1,0))</f>
        <v>0</v>
      </c>
      <c r="M350" s="102">
        <f t="shared" ref="M350:M381" si="66">IF(B350="",0,IF(AND(B349=B350,M349=1),1,IF(L350=1,1,0)))</f>
        <v>0</v>
      </c>
      <c r="N350" s="109">
        <f t="shared" si="57"/>
        <v>0</v>
      </c>
      <c r="Q350" s="102" t="str">
        <f t="shared" ref="Q350:Q367" si="67">IF(AND(N350=0,N351&gt;0),1,"")</f>
        <v/>
      </c>
    </row>
    <row r="351" spans="1:17" hidden="1">
      <c r="A351" s="102" t="s">
        <v>191</v>
      </c>
      <c r="B351" s="103" t="s">
        <v>99</v>
      </c>
      <c r="D351" s="103">
        <v>2023</v>
      </c>
      <c r="E351" s="103">
        <v>1</v>
      </c>
      <c r="F351" s="102" t="str">
        <f t="shared" si="63"/>
        <v>TUEC20231</v>
      </c>
      <c r="H351" s="104">
        <f>HLOOKUP(B351,MBPI!$2:$3,2,FALSE)</f>
        <v>2</v>
      </c>
      <c r="I351" s="102" t="str">
        <f t="shared" si="64"/>
        <v>20231</v>
      </c>
      <c r="J351" s="107">
        <f>IF(M351=1,1,IFERROR(VLOOKUP(I351,MBPI!C:E,POC!H351,FALSE),0))</f>
        <v>0</v>
      </c>
      <c r="K351" s="102" t="str">
        <f>TEXT(VLOOKUP(B351,Summary!G:H,2,FALSE),"yyyym")</f>
        <v>202812</v>
      </c>
      <c r="L351" s="102">
        <f t="shared" si="65"/>
        <v>0</v>
      </c>
      <c r="M351" s="102">
        <f t="shared" si="66"/>
        <v>0</v>
      </c>
      <c r="N351" s="109">
        <f t="shared" si="57"/>
        <v>0</v>
      </c>
      <c r="Q351" s="102" t="str">
        <f t="shared" si="67"/>
        <v/>
      </c>
    </row>
    <row r="352" spans="1:17" hidden="1">
      <c r="A352" s="102" t="s">
        <v>191</v>
      </c>
      <c r="B352" s="103" t="s">
        <v>99</v>
      </c>
      <c r="D352" s="103">
        <v>2023</v>
      </c>
      <c r="E352" s="103">
        <v>2</v>
      </c>
      <c r="F352" s="102" t="str">
        <f t="shared" si="63"/>
        <v>TUEC20232</v>
      </c>
      <c r="H352" s="104">
        <f>HLOOKUP(B352,MBPI!$2:$3,2,FALSE)</f>
        <v>2</v>
      </c>
      <c r="I352" s="102" t="str">
        <f t="shared" si="64"/>
        <v>20232</v>
      </c>
      <c r="J352" s="107">
        <f>IF(M352=1,1,IFERROR(VLOOKUP(I352,MBPI!C:E,POC!H352,FALSE),0))</f>
        <v>0</v>
      </c>
      <c r="K352" s="102" t="str">
        <f>TEXT(VLOOKUP(B352,Summary!G:H,2,FALSE),"yyyym")</f>
        <v>202812</v>
      </c>
      <c r="L352" s="102">
        <f t="shared" si="65"/>
        <v>0</v>
      </c>
      <c r="M352" s="102">
        <f t="shared" si="66"/>
        <v>0</v>
      </c>
      <c r="N352" s="109">
        <f t="shared" si="57"/>
        <v>0</v>
      </c>
      <c r="Q352" s="102" t="str">
        <f t="shared" si="67"/>
        <v/>
      </c>
    </row>
    <row r="353" spans="1:17" hidden="1">
      <c r="A353" s="102" t="s">
        <v>191</v>
      </c>
      <c r="B353" s="103" t="s">
        <v>99</v>
      </c>
      <c r="D353" s="103">
        <v>2023</v>
      </c>
      <c r="E353" s="103">
        <v>3</v>
      </c>
      <c r="F353" s="102" t="str">
        <f t="shared" si="63"/>
        <v>TUEC20233</v>
      </c>
      <c r="H353" s="104">
        <f>HLOOKUP(B353,MBPI!$2:$3,2,FALSE)</f>
        <v>2</v>
      </c>
      <c r="I353" s="102" t="str">
        <f t="shared" si="64"/>
        <v>20233</v>
      </c>
      <c r="J353" s="107">
        <f>IF(M353=1,1,IFERROR(VLOOKUP(I353,MBPI!C:E,POC!H353,FALSE),0))</f>
        <v>0</v>
      </c>
      <c r="K353" s="102" t="str">
        <f>TEXT(VLOOKUP(B353,Summary!G:H,2,FALSE),"yyyym")</f>
        <v>202812</v>
      </c>
      <c r="L353" s="102">
        <f t="shared" si="65"/>
        <v>0</v>
      </c>
      <c r="M353" s="102">
        <f t="shared" si="66"/>
        <v>0</v>
      </c>
      <c r="N353" s="109">
        <f t="shared" si="57"/>
        <v>0</v>
      </c>
      <c r="Q353" s="102" t="str">
        <f t="shared" si="67"/>
        <v/>
      </c>
    </row>
    <row r="354" spans="1:17" hidden="1">
      <c r="A354" s="102" t="s">
        <v>191</v>
      </c>
      <c r="B354" s="103" t="s">
        <v>99</v>
      </c>
      <c r="D354" s="103">
        <v>2023</v>
      </c>
      <c r="E354" s="103">
        <v>4</v>
      </c>
      <c r="F354" s="102" t="str">
        <f t="shared" si="63"/>
        <v>TUEC20234</v>
      </c>
      <c r="H354" s="104">
        <f>HLOOKUP(B354,MBPI!$2:$3,2,FALSE)</f>
        <v>2</v>
      </c>
      <c r="I354" s="102" t="str">
        <f t="shared" si="64"/>
        <v>20234</v>
      </c>
      <c r="J354" s="107">
        <f>IF(M354=1,1,IFERROR(VLOOKUP(I354,MBPI!C:E,POC!H354,FALSE),0))</f>
        <v>0</v>
      </c>
      <c r="K354" s="102" t="str">
        <f>TEXT(VLOOKUP(B354,Summary!G:H,2,FALSE),"yyyym")</f>
        <v>202812</v>
      </c>
      <c r="L354" s="102">
        <f t="shared" si="65"/>
        <v>0</v>
      </c>
      <c r="M354" s="102">
        <f t="shared" si="66"/>
        <v>0</v>
      </c>
      <c r="N354" s="109">
        <f t="shared" si="57"/>
        <v>0</v>
      </c>
      <c r="Q354" s="102" t="str">
        <f t="shared" si="67"/>
        <v/>
      </c>
    </row>
    <row r="355" spans="1:17" hidden="1">
      <c r="A355" s="102" t="s">
        <v>191</v>
      </c>
      <c r="B355" s="103" t="s">
        <v>99</v>
      </c>
      <c r="D355" s="103">
        <v>2023</v>
      </c>
      <c r="E355" s="103">
        <v>5</v>
      </c>
      <c r="F355" s="102" t="str">
        <f t="shared" si="63"/>
        <v>TUEC20235</v>
      </c>
      <c r="H355" s="104">
        <f>HLOOKUP(B355,MBPI!$2:$3,2,FALSE)</f>
        <v>2</v>
      </c>
      <c r="I355" s="102" t="str">
        <f t="shared" si="64"/>
        <v>20235</v>
      </c>
      <c r="J355" s="107">
        <f>IF(M355=1,1,IFERROR(VLOOKUP(I355,MBPI!C:E,POC!H355,FALSE),0))</f>
        <v>0</v>
      </c>
      <c r="K355" s="102" t="str">
        <f>TEXT(VLOOKUP(B355,Summary!G:H,2,FALSE),"yyyym")</f>
        <v>202812</v>
      </c>
      <c r="L355" s="102">
        <f t="shared" si="65"/>
        <v>0</v>
      </c>
      <c r="M355" s="102">
        <f t="shared" si="66"/>
        <v>0</v>
      </c>
      <c r="N355" s="109">
        <f t="shared" si="57"/>
        <v>0</v>
      </c>
      <c r="Q355" s="102" t="str">
        <f t="shared" si="67"/>
        <v/>
      </c>
    </row>
    <row r="356" spans="1:17" hidden="1">
      <c r="A356" s="102" t="s">
        <v>191</v>
      </c>
      <c r="B356" s="103" t="s">
        <v>99</v>
      </c>
      <c r="D356" s="103">
        <v>2023</v>
      </c>
      <c r="E356" s="103">
        <v>6</v>
      </c>
      <c r="F356" s="102" t="str">
        <f t="shared" si="63"/>
        <v>TUEC20236</v>
      </c>
      <c r="H356" s="104">
        <f>HLOOKUP(B356,MBPI!$2:$3,2,FALSE)</f>
        <v>2</v>
      </c>
      <c r="I356" s="102" t="str">
        <f t="shared" si="64"/>
        <v>20236</v>
      </c>
      <c r="J356" s="107">
        <f>IF(M356=1,1,IFERROR(VLOOKUP(I356,MBPI!C:E,POC!H356,FALSE),0))</f>
        <v>0</v>
      </c>
      <c r="K356" s="102" t="str">
        <f>TEXT(VLOOKUP(B356,Summary!G:H,2,FALSE),"yyyym")</f>
        <v>202812</v>
      </c>
      <c r="L356" s="102">
        <f t="shared" si="65"/>
        <v>0</v>
      </c>
      <c r="M356" s="102">
        <f t="shared" si="66"/>
        <v>0</v>
      </c>
      <c r="N356" s="109">
        <f t="shared" si="57"/>
        <v>0</v>
      </c>
      <c r="Q356" s="102" t="str">
        <f t="shared" si="67"/>
        <v/>
      </c>
    </row>
    <row r="357" spans="1:17" hidden="1">
      <c r="A357" s="102" t="s">
        <v>191</v>
      </c>
      <c r="B357" s="103" t="s">
        <v>99</v>
      </c>
      <c r="D357" s="103">
        <v>2023</v>
      </c>
      <c r="E357" s="103">
        <v>7</v>
      </c>
      <c r="F357" s="102" t="str">
        <f t="shared" si="63"/>
        <v>TUEC20237</v>
      </c>
      <c r="H357" s="104">
        <f>HLOOKUP(B357,MBPI!$2:$3,2,FALSE)</f>
        <v>2</v>
      </c>
      <c r="I357" s="102" t="str">
        <f t="shared" si="64"/>
        <v>20237</v>
      </c>
      <c r="J357" s="107">
        <f>IF(M357=1,1,IFERROR(VLOOKUP(I357,MBPI!C:E,POC!H357,FALSE),0))</f>
        <v>0</v>
      </c>
      <c r="K357" s="102" t="str">
        <f>TEXT(VLOOKUP(B357,Summary!G:H,2,FALSE),"yyyym")</f>
        <v>202812</v>
      </c>
      <c r="L357" s="102">
        <f t="shared" si="65"/>
        <v>0</v>
      </c>
      <c r="M357" s="102">
        <f t="shared" si="66"/>
        <v>0</v>
      </c>
      <c r="N357" s="109">
        <f t="shared" si="57"/>
        <v>0</v>
      </c>
      <c r="Q357" s="102" t="str">
        <f t="shared" si="67"/>
        <v/>
      </c>
    </row>
    <row r="358" spans="1:17" hidden="1">
      <c r="A358" s="102" t="s">
        <v>191</v>
      </c>
      <c r="B358" s="103" t="s">
        <v>99</v>
      </c>
      <c r="D358" s="103">
        <v>2023</v>
      </c>
      <c r="E358" s="103">
        <v>8</v>
      </c>
      <c r="F358" s="102" t="str">
        <f t="shared" si="63"/>
        <v>TUEC20238</v>
      </c>
      <c r="H358" s="104">
        <f>HLOOKUP(B358,MBPI!$2:$3,2,FALSE)</f>
        <v>2</v>
      </c>
      <c r="I358" s="102" t="str">
        <f t="shared" si="64"/>
        <v>20238</v>
      </c>
      <c r="J358" s="107">
        <f>IF(M358=1,1,IFERROR(VLOOKUP(I358,MBPI!C:E,POC!H358,FALSE),0))</f>
        <v>0</v>
      </c>
      <c r="K358" s="102" t="str">
        <f>TEXT(VLOOKUP(B358,Summary!G:H,2,FALSE),"yyyym")</f>
        <v>202812</v>
      </c>
      <c r="L358" s="102">
        <f t="shared" si="65"/>
        <v>0</v>
      </c>
      <c r="M358" s="102">
        <f t="shared" si="66"/>
        <v>0</v>
      </c>
      <c r="N358" s="109">
        <f t="shared" si="57"/>
        <v>0</v>
      </c>
      <c r="Q358" s="102" t="str">
        <f t="shared" si="67"/>
        <v/>
      </c>
    </row>
    <row r="359" spans="1:17" hidden="1">
      <c r="A359" s="102" t="s">
        <v>191</v>
      </c>
      <c r="B359" s="103" t="s">
        <v>99</v>
      </c>
      <c r="D359" s="103">
        <v>2023</v>
      </c>
      <c r="E359" s="103">
        <v>9</v>
      </c>
      <c r="F359" s="102" t="str">
        <f t="shared" si="63"/>
        <v>TUEC20239</v>
      </c>
      <c r="H359" s="104">
        <f>HLOOKUP(B359,MBPI!$2:$3,2,FALSE)</f>
        <v>2</v>
      </c>
      <c r="I359" s="102" t="str">
        <f t="shared" si="64"/>
        <v>20239</v>
      </c>
      <c r="J359" s="107">
        <f>IF(M359=1,1,IFERROR(VLOOKUP(I359,MBPI!C:E,POC!H359,FALSE),0))</f>
        <v>0</v>
      </c>
      <c r="K359" s="102" t="str">
        <f>TEXT(VLOOKUP(B359,Summary!G:H,2,FALSE),"yyyym")</f>
        <v>202812</v>
      </c>
      <c r="L359" s="102">
        <f t="shared" si="65"/>
        <v>0</v>
      </c>
      <c r="M359" s="102">
        <f t="shared" si="66"/>
        <v>0</v>
      </c>
      <c r="N359" s="109">
        <f t="shared" si="57"/>
        <v>0</v>
      </c>
      <c r="Q359" s="102" t="str">
        <f t="shared" si="67"/>
        <v/>
      </c>
    </row>
    <row r="360" spans="1:17" hidden="1">
      <c r="A360" s="102" t="s">
        <v>191</v>
      </c>
      <c r="B360" s="103" t="s">
        <v>99</v>
      </c>
      <c r="D360" s="103">
        <v>2023</v>
      </c>
      <c r="E360" s="103">
        <v>10</v>
      </c>
      <c r="F360" s="102" t="str">
        <f t="shared" si="63"/>
        <v>TUEC202310</v>
      </c>
      <c r="H360" s="104">
        <f>HLOOKUP(B360,MBPI!$2:$3,2,FALSE)</f>
        <v>2</v>
      </c>
      <c r="I360" s="102" t="str">
        <f t="shared" si="64"/>
        <v>202310</v>
      </c>
      <c r="J360" s="107">
        <f>IF(M360=1,1,IFERROR(VLOOKUP(I360,MBPI!C:E,POC!H360,FALSE),0))</f>
        <v>0</v>
      </c>
      <c r="K360" s="102" t="str">
        <f>TEXT(VLOOKUP(B360,Summary!G:H,2,FALSE),"yyyym")</f>
        <v>202812</v>
      </c>
      <c r="L360" s="102">
        <f t="shared" si="65"/>
        <v>0</v>
      </c>
      <c r="M360" s="102">
        <f t="shared" si="66"/>
        <v>0</v>
      </c>
      <c r="N360" s="109">
        <f t="shared" si="57"/>
        <v>0</v>
      </c>
      <c r="Q360" s="102" t="str">
        <f t="shared" si="67"/>
        <v/>
      </c>
    </row>
    <row r="361" spans="1:17" hidden="1">
      <c r="A361" s="102" t="s">
        <v>191</v>
      </c>
      <c r="B361" s="103" t="s">
        <v>99</v>
      </c>
      <c r="D361" s="103">
        <v>2023</v>
      </c>
      <c r="E361" s="103">
        <v>11</v>
      </c>
      <c r="F361" s="102" t="str">
        <f t="shared" si="63"/>
        <v>TUEC202311</v>
      </c>
      <c r="H361" s="104">
        <f>HLOOKUP(B361,MBPI!$2:$3,2,FALSE)</f>
        <v>2</v>
      </c>
      <c r="I361" s="102" t="str">
        <f t="shared" si="64"/>
        <v>202311</v>
      </c>
      <c r="J361" s="107">
        <f>IF(M361=1,1,IFERROR(VLOOKUP(I361,MBPI!C:E,POC!H361,FALSE),0))</f>
        <v>0</v>
      </c>
      <c r="K361" s="102" t="str">
        <f>TEXT(VLOOKUP(B361,Summary!G:H,2,FALSE),"yyyym")</f>
        <v>202812</v>
      </c>
      <c r="L361" s="102">
        <f t="shared" si="65"/>
        <v>0</v>
      </c>
      <c r="M361" s="102">
        <f t="shared" si="66"/>
        <v>0</v>
      </c>
      <c r="N361" s="109">
        <f t="shared" si="57"/>
        <v>0</v>
      </c>
      <c r="Q361" s="102" t="str">
        <f t="shared" si="67"/>
        <v/>
      </c>
    </row>
    <row r="362" spans="1:17" hidden="1">
      <c r="A362" s="102" t="s">
        <v>191</v>
      </c>
      <c r="B362" s="103" t="s">
        <v>99</v>
      </c>
      <c r="D362" s="103">
        <v>2023</v>
      </c>
      <c r="E362" s="103">
        <v>12</v>
      </c>
      <c r="F362" s="102" t="str">
        <f t="shared" si="63"/>
        <v>TUEC202312</v>
      </c>
      <c r="H362" s="104">
        <f>HLOOKUP(B362,MBPI!$2:$3,2,FALSE)</f>
        <v>2</v>
      </c>
      <c r="I362" s="102" t="str">
        <f t="shared" si="64"/>
        <v>202312</v>
      </c>
      <c r="J362" s="107">
        <f>IF(M362=1,1,IFERROR(VLOOKUP(I362,MBPI!C:E,POC!H362,FALSE),0))</f>
        <v>0</v>
      </c>
      <c r="K362" s="102" t="str">
        <f>TEXT(VLOOKUP(B362,Summary!G:H,2,FALSE),"yyyym")</f>
        <v>202812</v>
      </c>
      <c r="L362" s="102">
        <f t="shared" si="65"/>
        <v>0</v>
      </c>
      <c r="M362" s="102">
        <f t="shared" si="66"/>
        <v>0</v>
      </c>
      <c r="N362" s="109">
        <f t="shared" si="57"/>
        <v>0</v>
      </c>
      <c r="Q362" s="102" t="str">
        <f t="shared" si="67"/>
        <v/>
      </c>
    </row>
    <row r="363" spans="1:17" hidden="1">
      <c r="A363" s="102" t="s">
        <v>191</v>
      </c>
      <c r="B363" s="103" t="s">
        <v>99</v>
      </c>
      <c r="D363" s="103">
        <v>2024</v>
      </c>
      <c r="E363" s="103">
        <v>1</v>
      </c>
      <c r="F363" s="102" t="str">
        <f t="shared" si="63"/>
        <v>TUEC20241</v>
      </c>
      <c r="H363" s="104">
        <f>HLOOKUP(B363,MBPI!$2:$3,2,FALSE)</f>
        <v>2</v>
      </c>
      <c r="I363" s="102" t="str">
        <f t="shared" si="64"/>
        <v>20241</v>
      </c>
      <c r="J363" s="107">
        <f>IF(M363=1,1,IFERROR(VLOOKUP(I363,MBPI!C:E,POC!H363,FALSE),0))</f>
        <v>0</v>
      </c>
      <c r="K363" s="102" t="str">
        <f>TEXT(VLOOKUP(B363,Summary!G:H,2,FALSE),"yyyym")</f>
        <v>202812</v>
      </c>
      <c r="L363" s="102">
        <f t="shared" si="65"/>
        <v>0</v>
      </c>
      <c r="M363" s="102">
        <f t="shared" si="66"/>
        <v>0</v>
      </c>
      <c r="N363" s="109">
        <f t="shared" si="57"/>
        <v>0</v>
      </c>
      <c r="Q363" s="102" t="str">
        <f t="shared" si="67"/>
        <v/>
      </c>
    </row>
    <row r="364" spans="1:17" hidden="1">
      <c r="A364" s="102" t="s">
        <v>191</v>
      </c>
      <c r="B364" s="103" t="s">
        <v>99</v>
      </c>
      <c r="D364" s="103">
        <v>2024</v>
      </c>
      <c r="E364" s="103">
        <v>2</v>
      </c>
      <c r="F364" s="102" t="str">
        <f t="shared" si="63"/>
        <v>TUEC20242</v>
      </c>
      <c r="H364" s="104">
        <f>HLOOKUP(B364,MBPI!$2:$3,2,FALSE)</f>
        <v>2</v>
      </c>
      <c r="I364" s="102" t="str">
        <f t="shared" si="64"/>
        <v>20242</v>
      </c>
      <c r="J364" s="107">
        <f>IF(M364=1,1,IFERROR(VLOOKUP(I364,MBPI!C:E,POC!H364,FALSE),0))</f>
        <v>0</v>
      </c>
      <c r="K364" s="102" t="str">
        <f>TEXT(VLOOKUP(B364,Summary!G:H,2,FALSE),"yyyym")</f>
        <v>202812</v>
      </c>
      <c r="L364" s="102">
        <f t="shared" si="65"/>
        <v>0</v>
      </c>
      <c r="M364" s="102">
        <f t="shared" si="66"/>
        <v>0</v>
      </c>
      <c r="N364" s="109">
        <f t="shared" si="57"/>
        <v>0</v>
      </c>
      <c r="Q364" s="102" t="str">
        <f t="shared" si="67"/>
        <v/>
      </c>
    </row>
    <row r="365" spans="1:17" hidden="1">
      <c r="A365" s="102" t="s">
        <v>191</v>
      </c>
      <c r="B365" s="103" t="s">
        <v>99</v>
      </c>
      <c r="D365" s="103">
        <v>2024</v>
      </c>
      <c r="E365" s="103">
        <v>3</v>
      </c>
      <c r="F365" s="102" t="str">
        <f t="shared" si="63"/>
        <v>TUEC20243</v>
      </c>
      <c r="H365" s="104">
        <f>HLOOKUP(B365,MBPI!$2:$3,2,FALSE)</f>
        <v>2</v>
      </c>
      <c r="I365" s="102" t="str">
        <f t="shared" si="64"/>
        <v>20243</v>
      </c>
      <c r="J365" s="107">
        <f>IF(M365=1,1,IFERROR(VLOOKUP(I365,MBPI!C:E,POC!H365,FALSE),0))</f>
        <v>0</v>
      </c>
      <c r="K365" s="102" t="str">
        <f>TEXT(VLOOKUP(B365,Summary!G:H,2,FALSE),"yyyym")</f>
        <v>202812</v>
      </c>
      <c r="L365" s="102">
        <f t="shared" si="65"/>
        <v>0</v>
      </c>
      <c r="M365" s="102">
        <f t="shared" si="66"/>
        <v>0</v>
      </c>
      <c r="N365" s="109">
        <f t="shared" si="57"/>
        <v>0</v>
      </c>
      <c r="Q365" s="102" t="str">
        <f t="shared" si="67"/>
        <v/>
      </c>
    </row>
    <row r="366" spans="1:17" hidden="1">
      <c r="A366" s="102" t="s">
        <v>191</v>
      </c>
      <c r="B366" s="103" t="s">
        <v>99</v>
      </c>
      <c r="D366" s="103">
        <v>2024</v>
      </c>
      <c r="E366" s="103">
        <v>4</v>
      </c>
      <c r="F366" s="102" t="str">
        <f t="shared" si="63"/>
        <v>TUEC20244</v>
      </c>
      <c r="H366" s="104">
        <f>HLOOKUP(B366,MBPI!$2:$3,2,FALSE)</f>
        <v>2</v>
      </c>
      <c r="I366" s="102" t="str">
        <f t="shared" si="64"/>
        <v>20244</v>
      </c>
      <c r="J366" s="107">
        <f>IF(M366=1,1,IFERROR(VLOOKUP(I366,MBPI!C:E,POC!H366,FALSE),0))</f>
        <v>0</v>
      </c>
      <c r="K366" s="102" t="str">
        <f>TEXT(VLOOKUP(B366,Summary!G:H,2,FALSE),"yyyym")</f>
        <v>202812</v>
      </c>
      <c r="L366" s="102">
        <f t="shared" si="65"/>
        <v>0</v>
      </c>
      <c r="M366" s="102">
        <f t="shared" si="66"/>
        <v>0</v>
      </c>
      <c r="N366" s="109">
        <f t="shared" si="57"/>
        <v>0</v>
      </c>
      <c r="Q366" s="102" t="str">
        <f t="shared" si="67"/>
        <v/>
      </c>
    </row>
    <row r="367" spans="1:17" hidden="1">
      <c r="A367" s="102" t="s">
        <v>191</v>
      </c>
      <c r="B367" s="103" t="s">
        <v>99</v>
      </c>
      <c r="D367" s="103">
        <v>2024</v>
      </c>
      <c r="E367" s="103">
        <v>5</v>
      </c>
      <c r="F367" s="102" t="str">
        <f t="shared" si="63"/>
        <v>TUEC20245</v>
      </c>
      <c r="H367" s="104">
        <f>HLOOKUP(B367,MBPI!$2:$3,2,FALSE)</f>
        <v>2</v>
      </c>
      <c r="I367" s="102" t="str">
        <f t="shared" si="64"/>
        <v>20245</v>
      </c>
      <c r="J367" s="107">
        <f>IF(M367=1,1,IFERROR(VLOOKUP(I367,MBPI!C:E,POC!H367,FALSE),0))</f>
        <v>0</v>
      </c>
      <c r="K367" s="102" t="str">
        <f>TEXT(VLOOKUP(B367,Summary!G:H,2,FALSE),"yyyym")</f>
        <v>202812</v>
      </c>
      <c r="L367" s="102">
        <f t="shared" si="65"/>
        <v>0</v>
      </c>
      <c r="M367" s="102">
        <f t="shared" si="66"/>
        <v>0</v>
      </c>
      <c r="N367" s="109">
        <f t="shared" si="57"/>
        <v>0</v>
      </c>
      <c r="P367" s="102" t="s">
        <v>220</v>
      </c>
      <c r="Q367" s="102">
        <f t="shared" si="67"/>
        <v>1</v>
      </c>
    </row>
    <row r="368" spans="1:17" hidden="1">
      <c r="A368" s="102" t="s">
        <v>191</v>
      </c>
      <c r="B368" s="103" t="s">
        <v>99</v>
      </c>
      <c r="D368" s="103">
        <v>2024</v>
      </c>
      <c r="E368" s="103">
        <v>6</v>
      </c>
      <c r="F368" s="102" t="str">
        <f t="shared" si="63"/>
        <v>TUEC20246</v>
      </c>
      <c r="H368" s="104">
        <f>HLOOKUP(B368,MBPI!$2:$3,2,FALSE)</f>
        <v>2</v>
      </c>
      <c r="I368" s="102" t="str">
        <f t="shared" si="64"/>
        <v>20246</v>
      </c>
      <c r="J368" s="107">
        <f>IF(M368=1,1,IFERROR(VLOOKUP(I368,MBPI!C:E,POC!H368,FALSE),0))</f>
        <v>3.15E-2</v>
      </c>
      <c r="K368" s="102" t="str">
        <f>TEXT(VLOOKUP(B368,Summary!G:H,2,FALSE),"yyyym")</f>
        <v>202812</v>
      </c>
      <c r="L368" s="102">
        <f t="shared" si="65"/>
        <v>0</v>
      </c>
      <c r="M368" s="102">
        <f t="shared" si="66"/>
        <v>0</v>
      </c>
      <c r="N368" s="109">
        <f t="shared" si="57"/>
        <v>3.15</v>
      </c>
      <c r="P368" s="102" t="s">
        <v>220</v>
      </c>
    </row>
    <row r="369" spans="1:16" hidden="1">
      <c r="A369" s="102" t="s">
        <v>191</v>
      </c>
      <c r="B369" s="103" t="s">
        <v>99</v>
      </c>
      <c r="D369" s="103">
        <v>2024</v>
      </c>
      <c r="E369" s="103">
        <v>7</v>
      </c>
      <c r="F369" s="102" t="str">
        <f t="shared" si="63"/>
        <v>TUEC20247</v>
      </c>
      <c r="H369" s="104">
        <f>HLOOKUP(B369,MBPI!$2:$3,2,FALSE)</f>
        <v>2</v>
      </c>
      <c r="I369" s="102" t="str">
        <f t="shared" si="64"/>
        <v>20247</v>
      </c>
      <c r="J369" s="107">
        <f>IF(M369=1,1,IFERROR(VLOOKUP(I369,MBPI!C:E,POC!H369,FALSE),0))</f>
        <v>4.0300000000000002E-2</v>
      </c>
      <c r="K369" s="102" t="str">
        <f>TEXT(VLOOKUP(B369,Summary!G:H,2,FALSE),"yyyym")</f>
        <v>202812</v>
      </c>
      <c r="L369" s="102">
        <f t="shared" si="65"/>
        <v>0</v>
      </c>
      <c r="M369" s="102">
        <f t="shared" si="66"/>
        <v>0</v>
      </c>
      <c r="N369" s="109">
        <f t="shared" si="57"/>
        <v>4.03</v>
      </c>
      <c r="P369" s="102" t="s">
        <v>220</v>
      </c>
    </row>
    <row r="370" spans="1:16" hidden="1">
      <c r="A370" s="102" t="s">
        <v>191</v>
      </c>
      <c r="B370" s="103" t="s">
        <v>99</v>
      </c>
      <c r="D370" s="103">
        <v>2024</v>
      </c>
      <c r="E370" s="103">
        <v>8</v>
      </c>
      <c r="F370" s="102" t="str">
        <f t="shared" si="63"/>
        <v>TUEC20248</v>
      </c>
      <c r="H370" s="104">
        <f>HLOOKUP(B370,MBPI!$2:$3,2,FALSE)</f>
        <v>2</v>
      </c>
      <c r="I370" s="102" t="str">
        <f t="shared" si="64"/>
        <v>20248</v>
      </c>
      <c r="J370" s="107">
        <f>IF(M370=1,1,IFERROR(VLOOKUP(I370,MBPI!C:E,POC!H370,FALSE),0))</f>
        <v>4.0300000000000002E-2</v>
      </c>
      <c r="K370" s="102" t="str">
        <f>TEXT(VLOOKUP(B370,Summary!G:H,2,FALSE),"yyyym")</f>
        <v>202812</v>
      </c>
      <c r="L370" s="102">
        <f t="shared" si="65"/>
        <v>0</v>
      </c>
      <c r="M370" s="102">
        <f t="shared" si="66"/>
        <v>0</v>
      </c>
      <c r="N370" s="109">
        <f t="shared" si="57"/>
        <v>4.03</v>
      </c>
      <c r="P370" s="102" t="s">
        <v>220</v>
      </c>
    </row>
    <row r="371" spans="1:16" hidden="1">
      <c r="A371" s="102" t="s">
        <v>191</v>
      </c>
      <c r="B371" s="103" t="s">
        <v>99</v>
      </c>
      <c r="D371" s="103">
        <v>2024</v>
      </c>
      <c r="E371" s="103">
        <v>9</v>
      </c>
      <c r="F371" s="102" t="str">
        <f t="shared" si="63"/>
        <v>TUEC20249</v>
      </c>
      <c r="H371" s="104">
        <f>HLOOKUP(B371,MBPI!$2:$3,2,FALSE)</f>
        <v>2</v>
      </c>
      <c r="I371" s="102" t="str">
        <f t="shared" si="64"/>
        <v>20249</v>
      </c>
      <c r="J371" s="107">
        <f>IF(M371=1,1,IFERROR(VLOOKUP(I371,MBPI!C:E,POC!H371,FALSE),0))</f>
        <v>4.2599999999999999E-2</v>
      </c>
      <c r="K371" s="102" t="str">
        <f>TEXT(VLOOKUP(B371,Summary!G:H,2,FALSE),"yyyym")</f>
        <v>202812</v>
      </c>
      <c r="L371" s="102">
        <f t="shared" si="65"/>
        <v>0</v>
      </c>
      <c r="M371" s="102">
        <f t="shared" si="66"/>
        <v>0</v>
      </c>
      <c r="N371" s="109">
        <f t="shared" si="57"/>
        <v>4.26</v>
      </c>
      <c r="P371" s="102" t="s">
        <v>220</v>
      </c>
    </row>
    <row r="372" spans="1:16" hidden="1">
      <c r="A372" s="102" t="s">
        <v>191</v>
      </c>
      <c r="B372" s="103" t="s">
        <v>99</v>
      </c>
      <c r="D372" s="103">
        <v>2024</v>
      </c>
      <c r="E372" s="103">
        <v>10</v>
      </c>
      <c r="F372" s="102" t="str">
        <f t="shared" si="63"/>
        <v>TUEC202410</v>
      </c>
      <c r="H372" s="104">
        <f>HLOOKUP(B372,MBPI!$2:$3,2,FALSE)</f>
        <v>2</v>
      </c>
      <c r="I372" s="102" t="str">
        <f t="shared" si="64"/>
        <v>202410</v>
      </c>
      <c r="J372" s="107">
        <f>IF(M372=1,1,IFERROR(VLOOKUP(I372,MBPI!C:E,POC!H372,FALSE),0))</f>
        <v>4.4600000000000001E-2</v>
      </c>
      <c r="K372" s="102" t="str">
        <f>TEXT(VLOOKUP(B372,Summary!G:H,2,FALSE),"yyyym")</f>
        <v>202812</v>
      </c>
      <c r="L372" s="102">
        <f t="shared" si="65"/>
        <v>0</v>
      </c>
      <c r="M372" s="102">
        <f t="shared" si="66"/>
        <v>0</v>
      </c>
      <c r="N372" s="109">
        <f t="shared" si="57"/>
        <v>4.46</v>
      </c>
      <c r="P372" s="102" t="s">
        <v>220</v>
      </c>
    </row>
    <row r="373" spans="1:16" hidden="1">
      <c r="A373" s="102" t="s">
        <v>191</v>
      </c>
      <c r="B373" s="103" t="s">
        <v>99</v>
      </c>
      <c r="D373" s="103">
        <v>2024</v>
      </c>
      <c r="E373" s="103">
        <v>11</v>
      </c>
      <c r="F373" s="102" t="str">
        <f t="shared" si="63"/>
        <v>TUEC202411</v>
      </c>
      <c r="H373" s="104">
        <f>HLOOKUP(B373,MBPI!$2:$3,2,FALSE)</f>
        <v>2</v>
      </c>
      <c r="I373" s="102" t="str">
        <f t="shared" si="64"/>
        <v>202411</v>
      </c>
      <c r="J373" s="107">
        <f>IF(M373=1,1,IFERROR(VLOOKUP(I373,MBPI!C:E,POC!H373,FALSE),0))</f>
        <v>6.0100000000000001E-2</v>
      </c>
      <c r="K373" s="102" t="str">
        <f>TEXT(VLOOKUP(B373,Summary!G:H,2,FALSE),"yyyym")</f>
        <v>202812</v>
      </c>
      <c r="L373" s="102">
        <f t="shared" si="65"/>
        <v>0</v>
      </c>
      <c r="M373" s="102">
        <f t="shared" si="66"/>
        <v>0</v>
      </c>
      <c r="N373" s="109">
        <f t="shared" si="57"/>
        <v>6.01</v>
      </c>
      <c r="P373" s="102" t="s">
        <v>220</v>
      </c>
    </row>
    <row r="374" spans="1:16" hidden="1">
      <c r="A374" s="102" t="s">
        <v>191</v>
      </c>
      <c r="B374" s="103" t="s">
        <v>99</v>
      </c>
      <c r="D374" s="103">
        <v>2024</v>
      </c>
      <c r="E374" s="103">
        <v>12</v>
      </c>
      <c r="F374" s="102" t="str">
        <f t="shared" si="63"/>
        <v>TUEC202412</v>
      </c>
      <c r="H374" s="104">
        <f>HLOOKUP(B374,MBPI!$2:$3,2,FALSE)</f>
        <v>2</v>
      </c>
      <c r="I374" s="102" t="str">
        <f t="shared" si="64"/>
        <v>202412</v>
      </c>
      <c r="J374" s="107">
        <f>IF(M374=1,1,IFERROR(VLOOKUP(I374,MBPI!C:E,POC!H374,FALSE),0))</f>
        <v>7.4200000000000002E-2</v>
      </c>
      <c r="K374" s="102" t="str">
        <f>TEXT(VLOOKUP(B374,Summary!G:H,2,FALSE),"yyyym")</f>
        <v>202812</v>
      </c>
      <c r="L374" s="102">
        <f t="shared" si="65"/>
        <v>0</v>
      </c>
      <c r="M374" s="102">
        <f t="shared" si="66"/>
        <v>0</v>
      </c>
      <c r="N374" s="109">
        <f t="shared" si="57"/>
        <v>7.42</v>
      </c>
      <c r="O374" s="102" t="str">
        <f>PROPER(VLOOKUP(B374,'[1]TO year'!C:D,2,FALSE))</f>
        <v>Kingsford Hotel Bacolod</v>
      </c>
      <c r="P374" s="102" t="s">
        <v>220</v>
      </c>
    </row>
    <row r="375" spans="1:16" hidden="1">
      <c r="A375" s="102" t="s">
        <v>191</v>
      </c>
      <c r="B375" s="103" t="s">
        <v>99</v>
      </c>
      <c r="D375" s="103">
        <v>2025</v>
      </c>
      <c r="E375" s="103">
        <v>1</v>
      </c>
      <c r="F375" s="102" t="str">
        <f t="shared" si="63"/>
        <v>TUEC20251</v>
      </c>
      <c r="H375" s="104">
        <f>HLOOKUP(B375,MBPI!$2:$3,2,FALSE)</f>
        <v>2</v>
      </c>
      <c r="I375" s="102" t="str">
        <f t="shared" si="64"/>
        <v>20251</v>
      </c>
      <c r="J375" s="107">
        <f>IF(M375=1,1,IFERROR(VLOOKUP(I375,MBPI!C:E,POC!H375,FALSE),0))</f>
        <v>8.1199999999999994E-2</v>
      </c>
      <c r="K375" s="102" t="str">
        <f>TEXT(VLOOKUP(B375,Summary!G:H,2,FALSE),"yyyym")</f>
        <v>202812</v>
      </c>
      <c r="L375" s="102">
        <f t="shared" si="65"/>
        <v>0</v>
      </c>
      <c r="M375" s="102">
        <f t="shared" si="66"/>
        <v>0</v>
      </c>
      <c r="N375" s="109">
        <f t="shared" si="57"/>
        <v>8.1199999999999992</v>
      </c>
      <c r="P375" s="102" t="s">
        <v>220</v>
      </c>
    </row>
    <row r="376" spans="1:16" hidden="1">
      <c r="A376" s="102" t="s">
        <v>191</v>
      </c>
      <c r="B376" s="103" t="s">
        <v>99</v>
      </c>
      <c r="D376" s="103">
        <v>2025</v>
      </c>
      <c r="E376" s="103">
        <v>2</v>
      </c>
      <c r="F376" s="102" t="str">
        <f t="shared" si="63"/>
        <v>TUEC20252</v>
      </c>
      <c r="H376" s="104">
        <f>HLOOKUP(B376,MBPI!$2:$3,2,FALSE)</f>
        <v>2</v>
      </c>
      <c r="I376" s="102" t="str">
        <f t="shared" si="64"/>
        <v>20252</v>
      </c>
      <c r="J376" s="107">
        <f>IF(M376=1,1,IFERROR(VLOOKUP(I376,MBPI!C:E,POC!H376,FALSE),0))</f>
        <v>9.4899999999999998E-2</v>
      </c>
      <c r="K376" s="102" t="str">
        <f>TEXT(VLOOKUP(B376,Summary!G:H,2,FALSE),"yyyym")</f>
        <v>202812</v>
      </c>
      <c r="L376" s="102">
        <f t="shared" si="65"/>
        <v>0</v>
      </c>
      <c r="M376" s="102">
        <f t="shared" si="66"/>
        <v>0</v>
      </c>
      <c r="N376" s="109">
        <f t="shared" si="57"/>
        <v>9.49</v>
      </c>
      <c r="P376" s="102" t="s">
        <v>220</v>
      </c>
    </row>
    <row r="377" spans="1:16" hidden="1">
      <c r="A377" s="102" t="s">
        <v>191</v>
      </c>
      <c r="B377" s="103" t="s">
        <v>99</v>
      </c>
      <c r="D377" s="103">
        <v>2025</v>
      </c>
      <c r="E377" s="103">
        <v>3</v>
      </c>
      <c r="F377" s="102" t="str">
        <f t="shared" si="63"/>
        <v>TUEC20253</v>
      </c>
      <c r="H377" s="104">
        <f>HLOOKUP(B377,MBPI!$2:$3,2,FALSE)</f>
        <v>2</v>
      </c>
      <c r="I377" s="102" t="str">
        <f t="shared" si="64"/>
        <v>20253</v>
      </c>
      <c r="J377" s="107">
        <f>IF(M377=1,1,IFERROR(VLOOKUP(I377,MBPI!C:E,POC!H377,FALSE),0))</f>
        <v>0.10639999999999999</v>
      </c>
      <c r="K377" s="102" t="str">
        <f>TEXT(VLOOKUP(B377,Summary!G:H,2,FALSE),"yyyym")</f>
        <v>202812</v>
      </c>
      <c r="L377" s="102">
        <f t="shared" si="65"/>
        <v>0</v>
      </c>
      <c r="M377" s="102">
        <f t="shared" si="66"/>
        <v>0</v>
      </c>
      <c r="N377" s="109">
        <f t="shared" si="57"/>
        <v>10.64</v>
      </c>
      <c r="O377" s="102" t="str">
        <f>PROPER(VLOOKUP(B377,'[1]TO year'!C:D,2,FALSE))</f>
        <v>Kingsford Hotel Bacolod</v>
      </c>
      <c r="P377" s="102" t="s">
        <v>220</v>
      </c>
    </row>
    <row r="378" spans="1:16" hidden="1">
      <c r="A378" s="102" t="s">
        <v>191</v>
      </c>
      <c r="B378" s="103" t="s">
        <v>99</v>
      </c>
      <c r="D378" s="103">
        <v>2025</v>
      </c>
      <c r="E378" s="103">
        <v>4</v>
      </c>
      <c r="F378" s="102" t="str">
        <f t="shared" si="63"/>
        <v>TUEC20254</v>
      </c>
      <c r="H378" s="104">
        <f>HLOOKUP(B378,MBPI!$2:$3,2,FALSE)</f>
        <v>2</v>
      </c>
      <c r="I378" s="102" t="str">
        <f t="shared" si="64"/>
        <v>20254</v>
      </c>
      <c r="J378" s="107">
        <f>IF(M378=1,1,IFERROR(VLOOKUP(I378,MBPI!C:E,POC!H378,FALSE),0))</f>
        <v>0.12625777777777777</v>
      </c>
      <c r="K378" s="102" t="str">
        <f>TEXT(VLOOKUP(B378,Summary!G:H,2,FALSE),"yyyym")</f>
        <v>202812</v>
      </c>
      <c r="L378" s="102">
        <f t="shared" si="65"/>
        <v>0</v>
      </c>
      <c r="M378" s="102">
        <f t="shared" si="66"/>
        <v>0</v>
      </c>
      <c r="N378" s="109">
        <f t="shared" si="57"/>
        <v>12.62</v>
      </c>
      <c r="P378" s="102" t="s">
        <v>220</v>
      </c>
    </row>
    <row r="379" spans="1:16" hidden="1">
      <c r="A379" s="102" t="s">
        <v>191</v>
      </c>
      <c r="B379" s="103" t="s">
        <v>99</v>
      </c>
      <c r="D379" s="103">
        <v>2025</v>
      </c>
      <c r="E379" s="103">
        <v>5</v>
      </c>
      <c r="F379" s="102" t="str">
        <f t="shared" si="63"/>
        <v>TUEC20255</v>
      </c>
      <c r="H379" s="104">
        <f>HLOOKUP(B379,MBPI!$2:$3,2,FALSE)</f>
        <v>2</v>
      </c>
      <c r="I379" s="102" t="str">
        <f t="shared" si="64"/>
        <v>20255</v>
      </c>
      <c r="J379" s="107">
        <f>IF(M379=1,1,IFERROR(VLOOKUP(I379,MBPI!C:E,POC!H379,FALSE),0))</f>
        <v>0.14611555555555555</v>
      </c>
      <c r="K379" s="102" t="str">
        <f>TEXT(VLOOKUP(B379,Summary!G:H,2,FALSE),"yyyym")</f>
        <v>202812</v>
      </c>
      <c r="L379" s="102">
        <f t="shared" si="65"/>
        <v>0</v>
      </c>
      <c r="M379" s="102">
        <f t="shared" si="66"/>
        <v>0</v>
      </c>
      <c r="N379" s="109">
        <f t="shared" si="57"/>
        <v>14.61</v>
      </c>
      <c r="P379" s="102" t="s">
        <v>220</v>
      </c>
    </row>
    <row r="380" spans="1:16" hidden="1">
      <c r="A380" s="102" t="s">
        <v>191</v>
      </c>
      <c r="B380" s="103" t="s">
        <v>99</v>
      </c>
      <c r="D380" s="103">
        <v>2025</v>
      </c>
      <c r="E380" s="103">
        <v>6</v>
      </c>
      <c r="F380" s="102" t="str">
        <f t="shared" si="63"/>
        <v>TUEC20256</v>
      </c>
      <c r="H380" s="104">
        <f>HLOOKUP(B380,MBPI!$2:$3,2,FALSE)</f>
        <v>2</v>
      </c>
      <c r="I380" s="102" t="str">
        <f t="shared" si="64"/>
        <v>20256</v>
      </c>
      <c r="J380" s="107">
        <f>IF(M380=1,1,IFERROR(VLOOKUP(I380,MBPI!C:E,POC!H380,FALSE),0))</f>
        <v>0.16597333333333333</v>
      </c>
      <c r="K380" s="102" t="str">
        <f>TEXT(VLOOKUP(B380,Summary!G:H,2,FALSE),"yyyym")</f>
        <v>202812</v>
      </c>
      <c r="L380" s="102">
        <f t="shared" si="65"/>
        <v>0</v>
      </c>
      <c r="M380" s="102">
        <f t="shared" si="66"/>
        <v>0</v>
      </c>
      <c r="N380" s="109">
        <f t="shared" si="57"/>
        <v>16.59</v>
      </c>
      <c r="P380" s="102" t="s">
        <v>220</v>
      </c>
    </row>
    <row r="381" spans="1:16" hidden="1">
      <c r="A381" s="102" t="s">
        <v>191</v>
      </c>
      <c r="B381" s="103" t="s">
        <v>99</v>
      </c>
      <c r="D381" s="103">
        <v>2025</v>
      </c>
      <c r="E381" s="103">
        <v>7</v>
      </c>
      <c r="F381" s="102" t="str">
        <f t="shared" si="63"/>
        <v>TUEC20257</v>
      </c>
      <c r="H381" s="104">
        <f>HLOOKUP(B381,MBPI!$2:$3,2,FALSE)</f>
        <v>2</v>
      </c>
      <c r="I381" s="102" t="str">
        <f t="shared" si="64"/>
        <v>20257</v>
      </c>
      <c r="J381" s="107">
        <f>IF(M381=1,1,IFERROR(VLOOKUP(I381,MBPI!C:E,POC!H381,FALSE),0))</f>
        <v>0.18583111111111111</v>
      </c>
      <c r="K381" s="102" t="str">
        <f>TEXT(VLOOKUP(B381,Summary!G:H,2,FALSE),"yyyym")</f>
        <v>202812</v>
      </c>
      <c r="L381" s="102">
        <f t="shared" si="65"/>
        <v>0</v>
      </c>
      <c r="M381" s="102">
        <f t="shared" si="66"/>
        <v>0</v>
      </c>
      <c r="N381" s="109">
        <f t="shared" si="57"/>
        <v>18.579999999999998</v>
      </c>
      <c r="P381" s="102" t="s">
        <v>220</v>
      </c>
    </row>
    <row r="382" spans="1:16" hidden="1">
      <c r="A382" s="102" t="s">
        <v>191</v>
      </c>
      <c r="B382" s="103" t="s">
        <v>99</v>
      </c>
      <c r="D382" s="103">
        <v>2025</v>
      </c>
      <c r="E382" s="103">
        <v>8</v>
      </c>
      <c r="F382" s="102" t="str">
        <f t="shared" si="63"/>
        <v>TUEC20258</v>
      </c>
      <c r="H382" s="104">
        <f>HLOOKUP(B382,MBPI!$2:$3,2,FALSE)</f>
        <v>2</v>
      </c>
      <c r="I382" s="102" t="str">
        <f t="shared" ref="I382:I413" si="68">CONCATENATE(D382,E382)</f>
        <v>20258</v>
      </c>
      <c r="J382" s="107">
        <f>IF(M382=1,1,IFERROR(VLOOKUP(I382,MBPI!C:E,POC!H382,FALSE),0))</f>
        <v>0.20568888888888889</v>
      </c>
      <c r="K382" s="102" t="str">
        <f>TEXT(VLOOKUP(B382,Summary!G:H,2,FALSE),"yyyym")</f>
        <v>202812</v>
      </c>
      <c r="L382" s="102">
        <f t="shared" ref="L382:L413" si="69">IF((LEFT(K382,4)-D382)&lt;&gt;0,0,IF((I382-K382)=0,1,0))</f>
        <v>0</v>
      </c>
      <c r="M382" s="102">
        <f t="shared" ref="M382:M413" si="70">IF(B382="",0,IF(AND(B381=B382,M381=1),1,IF(L382=1,1,0)))</f>
        <v>0</v>
      </c>
      <c r="N382" s="109">
        <f t="shared" si="57"/>
        <v>20.56</v>
      </c>
      <c r="P382" s="102" t="s">
        <v>220</v>
      </c>
    </row>
    <row r="383" spans="1:16" hidden="1">
      <c r="A383" s="102" t="s">
        <v>191</v>
      </c>
      <c r="B383" s="103" t="s">
        <v>99</v>
      </c>
      <c r="D383" s="103">
        <v>2025</v>
      </c>
      <c r="E383" s="103">
        <v>9</v>
      </c>
      <c r="F383" s="102" t="str">
        <f t="shared" si="63"/>
        <v>TUEC20259</v>
      </c>
      <c r="H383" s="104">
        <f>HLOOKUP(B383,MBPI!$2:$3,2,FALSE)</f>
        <v>2</v>
      </c>
      <c r="I383" s="102" t="str">
        <f t="shared" si="68"/>
        <v>20259</v>
      </c>
      <c r="J383" s="107">
        <f>IF(M383=1,1,IFERROR(VLOOKUP(I383,MBPI!C:E,POC!H383,FALSE),0))</f>
        <v>0.22554666666666667</v>
      </c>
      <c r="K383" s="102" t="str">
        <f>TEXT(VLOOKUP(B383,Summary!G:H,2,FALSE),"yyyym")</f>
        <v>202812</v>
      </c>
      <c r="L383" s="102">
        <f t="shared" si="69"/>
        <v>0</v>
      </c>
      <c r="M383" s="102">
        <f t="shared" si="70"/>
        <v>0</v>
      </c>
      <c r="N383" s="109">
        <f t="shared" si="57"/>
        <v>22.55</v>
      </c>
      <c r="P383" s="102" t="s">
        <v>220</v>
      </c>
    </row>
    <row r="384" spans="1:16" hidden="1">
      <c r="A384" s="102" t="s">
        <v>191</v>
      </c>
      <c r="B384" s="103" t="s">
        <v>99</v>
      </c>
      <c r="D384" s="103">
        <v>2025</v>
      </c>
      <c r="E384" s="103">
        <v>10</v>
      </c>
      <c r="F384" s="102" t="str">
        <f t="shared" si="63"/>
        <v>TUEC202510</v>
      </c>
      <c r="H384" s="104">
        <f>HLOOKUP(B384,MBPI!$2:$3,2,FALSE)</f>
        <v>2</v>
      </c>
      <c r="I384" s="102" t="str">
        <f t="shared" si="68"/>
        <v>202510</v>
      </c>
      <c r="J384" s="107">
        <f>IF(M384=1,1,IFERROR(VLOOKUP(I384,MBPI!C:E,POC!H384,FALSE),0))</f>
        <v>0.24540444444444445</v>
      </c>
      <c r="K384" s="102" t="str">
        <f>TEXT(VLOOKUP(B384,Summary!G:H,2,FALSE),"yyyym")</f>
        <v>202812</v>
      </c>
      <c r="L384" s="102">
        <f t="shared" si="69"/>
        <v>0</v>
      </c>
      <c r="M384" s="102">
        <f t="shared" si="70"/>
        <v>0</v>
      </c>
      <c r="N384" s="109">
        <f t="shared" si="57"/>
        <v>24.54</v>
      </c>
      <c r="P384" s="102" t="s">
        <v>220</v>
      </c>
    </row>
    <row r="385" spans="1:16" hidden="1">
      <c r="A385" s="102" t="s">
        <v>191</v>
      </c>
      <c r="B385" s="103" t="s">
        <v>99</v>
      </c>
      <c r="D385" s="103">
        <v>2025</v>
      </c>
      <c r="E385" s="103">
        <v>11</v>
      </c>
      <c r="F385" s="102" t="str">
        <f t="shared" si="63"/>
        <v>TUEC202511</v>
      </c>
      <c r="H385" s="104">
        <f>HLOOKUP(B385,MBPI!$2:$3,2,FALSE)</f>
        <v>2</v>
      </c>
      <c r="I385" s="102" t="str">
        <f t="shared" si="68"/>
        <v>202511</v>
      </c>
      <c r="J385" s="107">
        <f>IF(M385=1,1,IFERROR(VLOOKUP(I385,MBPI!C:E,POC!H385,FALSE),0))</f>
        <v>0.26526222222222223</v>
      </c>
      <c r="K385" s="102" t="str">
        <f>TEXT(VLOOKUP(B385,Summary!G:H,2,FALSE),"yyyym")</f>
        <v>202812</v>
      </c>
      <c r="L385" s="102">
        <f t="shared" si="69"/>
        <v>0</v>
      </c>
      <c r="M385" s="102">
        <f t="shared" si="70"/>
        <v>0</v>
      </c>
      <c r="N385" s="109">
        <f t="shared" si="57"/>
        <v>26.52</v>
      </c>
      <c r="P385" s="102" t="s">
        <v>220</v>
      </c>
    </row>
    <row r="386" spans="1:16" hidden="1">
      <c r="A386" s="102" t="s">
        <v>191</v>
      </c>
      <c r="B386" s="103" t="s">
        <v>99</v>
      </c>
      <c r="D386" s="103">
        <v>2025</v>
      </c>
      <c r="E386" s="103">
        <v>12</v>
      </c>
      <c r="F386" s="102" t="str">
        <f t="shared" si="63"/>
        <v>TUEC202512</v>
      </c>
      <c r="H386" s="104">
        <f>HLOOKUP(B386,MBPI!$2:$3,2,FALSE)</f>
        <v>2</v>
      </c>
      <c r="I386" s="102" t="str">
        <f t="shared" si="68"/>
        <v>202512</v>
      </c>
      <c r="J386" s="107">
        <f>IF(M386=1,1,IFERROR(VLOOKUP(I386,MBPI!C:E,POC!H386,FALSE),0))</f>
        <v>0.28512000000000004</v>
      </c>
      <c r="K386" s="102" t="str">
        <f>TEXT(VLOOKUP(B386,Summary!G:H,2,FALSE),"yyyym")</f>
        <v>202812</v>
      </c>
      <c r="L386" s="102">
        <f t="shared" si="69"/>
        <v>0</v>
      </c>
      <c r="M386" s="102">
        <f t="shared" si="70"/>
        <v>0</v>
      </c>
      <c r="N386" s="109">
        <f t="shared" ref="N386:N449" si="71">TRUNC(J386*100,2)</f>
        <v>28.51</v>
      </c>
      <c r="P386" s="102" t="s">
        <v>220</v>
      </c>
    </row>
    <row r="387" spans="1:16" hidden="1">
      <c r="A387" s="102" t="s">
        <v>191</v>
      </c>
      <c r="B387" s="103" t="s">
        <v>99</v>
      </c>
      <c r="D387" s="103">
        <v>2026</v>
      </c>
      <c r="E387" s="103">
        <v>1</v>
      </c>
      <c r="F387" s="102" t="str">
        <f t="shared" si="63"/>
        <v>TUEC20261</v>
      </c>
      <c r="H387" s="104">
        <f>HLOOKUP(B387,MBPI!$2:$3,2,FALSE)</f>
        <v>2</v>
      </c>
      <c r="I387" s="102" t="str">
        <f t="shared" si="68"/>
        <v>20261</v>
      </c>
      <c r="J387" s="107">
        <f>IF(M387=1,1,IFERROR(VLOOKUP(I387,MBPI!C:E,POC!H387,FALSE),0))</f>
        <v>0.30497777777777785</v>
      </c>
      <c r="K387" s="102" t="str">
        <f>TEXT(VLOOKUP(B387,Summary!G:H,2,FALSE),"yyyym")</f>
        <v>202812</v>
      </c>
      <c r="L387" s="102">
        <f t="shared" si="69"/>
        <v>0</v>
      </c>
      <c r="M387" s="102">
        <f t="shared" si="70"/>
        <v>0</v>
      </c>
      <c r="N387" s="109">
        <f t="shared" si="71"/>
        <v>30.49</v>
      </c>
      <c r="P387" s="102" t="s">
        <v>220</v>
      </c>
    </row>
    <row r="388" spans="1:16" hidden="1">
      <c r="A388" s="102" t="s">
        <v>191</v>
      </c>
      <c r="B388" s="103" t="s">
        <v>99</v>
      </c>
      <c r="D388" s="103">
        <v>2026</v>
      </c>
      <c r="E388" s="103">
        <v>2</v>
      </c>
      <c r="F388" s="102" t="str">
        <f t="shared" si="63"/>
        <v>TUEC20262</v>
      </c>
      <c r="H388" s="104">
        <f>HLOOKUP(B388,MBPI!$2:$3,2,FALSE)</f>
        <v>2</v>
      </c>
      <c r="I388" s="102" t="str">
        <f t="shared" si="68"/>
        <v>20262</v>
      </c>
      <c r="J388" s="107">
        <f>IF(M388=1,1,IFERROR(VLOOKUP(I388,MBPI!C:E,POC!H388,FALSE),0))</f>
        <v>0.32483555555555566</v>
      </c>
      <c r="K388" s="102" t="str">
        <f>TEXT(VLOOKUP(B388,Summary!G:H,2,FALSE),"yyyym")</f>
        <v>202812</v>
      </c>
      <c r="L388" s="102">
        <f t="shared" si="69"/>
        <v>0</v>
      </c>
      <c r="M388" s="102">
        <f t="shared" si="70"/>
        <v>0</v>
      </c>
      <c r="N388" s="109">
        <f t="shared" si="71"/>
        <v>32.479999999999997</v>
      </c>
      <c r="P388" s="102" t="s">
        <v>220</v>
      </c>
    </row>
    <row r="389" spans="1:16" hidden="1">
      <c r="A389" s="102" t="s">
        <v>191</v>
      </c>
      <c r="B389" s="103" t="s">
        <v>99</v>
      </c>
      <c r="D389" s="103">
        <v>2026</v>
      </c>
      <c r="E389" s="103">
        <v>3</v>
      </c>
      <c r="F389" s="102" t="str">
        <f t="shared" si="63"/>
        <v>TUEC20263</v>
      </c>
      <c r="H389" s="104">
        <f>HLOOKUP(B389,MBPI!$2:$3,2,FALSE)</f>
        <v>2</v>
      </c>
      <c r="I389" s="102" t="str">
        <f t="shared" si="68"/>
        <v>20263</v>
      </c>
      <c r="J389" s="107">
        <f>IF(M389=1,1,IFERROR(VLOOKUP(I389,MBPI!C:E,POC!H389,FALSE),0))</f>
        <v>0.34469333333333346</v>
      </c>
      <c r="K389" s="102" t="str">
        <f>TEXT(VLOOKUP(B389,Summary!G:H,2,FALSE),"yyyym")</f>
        <v>202812</v>
      </c>
      <c r="L389" s="102">
        <f t="shared" si="69"/>
        <v>0</v>
      </c>
      <c r="M389" s="102">
        <f t="shared" si="70"/>
        <v>0</v>
      </c>
      <c r="N389" s="109">
        <f t="shared" si="71"/>
        <v>34.46</v>
      </c>
      <c r="P389" s="102" t="s">
        <v>220</v>
      </c>
    </row>
    <row r="390" spans="1:16" hidden="1">
      <c r="A390" s="102" t="s">
        <v>191</v>
      </c>
      <c r="B390" s="103" t="s">
        <v>99</v>
      </c>
      <c r="D390" s="103">
        <v>2026</v>
      </c>
      <c r="E390" s="103">
        <v>4</v>
      </c>
      <c r="F390" s="102" t="str">
        <f t="shared" si="63"/>
        <v>TUEC20264</v>
      </c>
      <c r="H390" s="104">
        <f>HLOOKUP(B390,MBPI!$2:$3,2,FALSE)</f>
        <v>2</v>
      </c>
      <c r="I390" s="102" t="str">
        <f t="shared" si="68"/>
        <v>20264</v>
      </c>
      <c r="J390" s="107">
        <f>IF(M390=1,1,IFERROR(VLOOKUP(I390,MBPI!C:E,POC!H390,FALSE),0))</f>
        <v>0.36455111111111127</v>
      </c>
      <c r="K390" s="102" t="str">
        <f>TEXT(VLOOKUP(B390,Summary!G:H,2,FALSE),"yyyym")</f>
        <v>202812</v>
      </c>
      <c r="L390" s="102">
        <f t="shared" si="69"/>
        <v>0</v>
      </c>
      <c r="M390" s="102">
        <f t="shared" si="70"/>
        <v>0</v>
      </c>
      <c r="N390" s="109">
        <f t="shared" si="71"/>
        <v>36.450000000000003</v>
      </c>
      <c r="P390" s="102" t="s">
        <v>220</v>
      </c>
    </row>
    <row r="391" spans="1:16" hidden="1">
      <c r="A391" s="102" t="s">
        <v>191</v>
      </c>
      <c r="B391" s="103" t="s">
        <v>99</v>
      </c>
      <c r="D391" s="103">
        <v>2026</v>
      </c>
      <c r="E391" s="103">
        <v>5</v>
      </c>
      <c r="F391" s="102" t="str">
        <f t="shared" si="63"/>
        <v>TUEC20265</v>
      </c>
      <c r="H391" s="104">
        <f>HLOOKUP(B391,MBPI!$2:$3,2,FALSE)</f>
        <v>2</v>
      </c>
      <c r="I391" s="102" t="str">
        <f t="shared" si="68"/>
        <v>20265</v>
      </c>
      <c r="J391" s="107">
        <f>IF(M391=1,1,IFERROR(VLOOKUP(I391,MBPI!C:E,POC!H391,FALSE),0))</f>
        <v>0.38440888888888908</v>
      </c>
      <c r="K391" s="102" t="str">
        <f>TEXT(VLOOKUP(B391,Summary!G:H,2,FALSE),"yyyym")</f>
        <v>202812</v>
      </c>
      <c r="L391" s="102">
        <f t="shared" si="69"/>
        <v>0</v>
      </c>
      <c r="M391" s="102">
        <f t="shared" si="70"/>
        <v>0</v>
      </c>
      <c r="N391" s="109">
        <f t="shared" si="71"/>
        <v>38.44</v>
      </c>
      <c r="P391" s="102" t="s">
        <v>220</v>
      </c>
    </row>
    <row r="392" spans="1:16" hidden="1">
      <c r="A392" s="102" t="s">
        <v>191</v>
      </c>
      <c r="B392" s="103" t="s">
        <v>99</v>
      </c>
      <c r="D392" s="103">
        <v>2026</v>
      </c>
      <c r="E392" s="103">
        <v>6</v>
      </c>
      <c r="F392" s="102" t="str">
        <f t="shared" si="63"/>
        <v>TUEC20266</v>
      </c>
      <c r="H392" s="104">
        <f>HLOOKUP(B392,MBPI!$2:$3,2,FALSE)</f>
        <v>2</v>
      </c>
      <c r="I392" s="102" t="str">
        <f t="shared" si="68"/>
        <v>20266</v>
      </c>
      <c r="J392" s="107">
        <f>IF(M392=1,1,IFERROR(VLOOKUP(I392,MBPI!C:E,POC!H392,FALSE),0))</f>
        <v>0.40426666666666689</v>
      </c>
      <c r="K392" s="102" t="str">
        <f>TEXT(VLOOKUP(B392,Summary!G:H,2,FALSE),"yyyym")</f>
        <v>202812</v>
      </c>
      <c r="L392" s="102">
        <f t="shared" si="69"/>
        <v>0</v>
      </c>
      <c r="M392" s="102">
        <f t="shared" si="70"/>
        <v>0</v>
      </c>
      <c r="N392" s="109">
        <f t="shared" si="71"/>
        <v>40.42</v>
      </c>
      <c r="P392" s="102" t="s">
        <v>220</v>
      </c>
    </row>
    <row r="393" spans="1:16" hidden="1">
      <c r="A393" s="102" t="s">
        <v>191</v>
      </c>
      <c r="B393" s="103" t="s">
        <v>99</v>
      </c>
      <c r="D393" s="103">
        <v>2026</v>
      </c>
      <c r="E393" s="103">
        <v>7</v>
      </c>
      <c r="F393" s="102" t="str">
        <f t="shared" si="63"/>
        <v>TUEC20267</v>
      </c>
      <c r="H393" s="104">
        <f>HLOOKUP(B393,MBPI!$2:$3,2,FALSE)</f>
        <v>2</v>
      </c>
      <c r="I393" s="102" t="str">
        <f t="shared" si="68"/>
        <v>20267</v>
      </c>
      <c r="J393" s="107">
        <f>IF(M393=1,1,IFERROR(VLOOKUP(I393,MBPI!C:E,POC!H393,FALSE),0))</f>
        <v>0.42412444444444469</v>
      </c>
      <c r="K393" s="102" t="str">
        <f>TEXT(VLOOKUP(B393,Summary!G:H,2,FALSE),"yyyym")</f>
        <v>202812</v>
      </c>
      <c r="L393" s="102">
        <f t="shared" si="69"/>
        <v>0</v>
      </c>
      <c r="M393" s="102">
        <f t="shared" si="70"/>
        <v>0</v>
      </c>
      <c r="N393" s="109">
        <f t="shared" si="71"/>
        <v>42.41</v>
      </c>
      <c r="P393" s="102" t="s">
        <v>220</v>
      </c>
    </row>
    <row r="394" spans="1:16" hidden="1">
      <c r="A394" s="102" t="s">
        <v>191</v>
      </c>
      <c r="B394" s="103" t="s">
        <v>99</v>
      </c>
      <c r="D394" s="103">
        <v>2026</v>
      </c>
      <c r="E394" s="103">
        <v>8</v>
      </c>
      <c r="F394" s="102" t="str">
        <f t="shared" si="63"/>
        <v>TUEC20268</v>
      </c>
      <c r="H394" s="104">
        <f>HLOOKUP(B394,MBPI!$2:$3,2,FALSE)</f>
        <v>2</v>
      </c>
      <c r="I394" s="102" t="str">
        <f t="shared" si="68"/>
        <v>20268</v>
      </c>
      <c r="J394" s="107">
        <f>IF(M394=1,1,IFERROR(VLOOKUP(I394,MBPI!C:E,POC!H394,FALSE),0))</f>
        <v>0.4439822222222225</v>
      </c>
      <c r="K394" s="102" t="str">
        <f>TEXT(VLOOKUP(B394,Summary!G:H,2,FALSE),"yyyym")</f>
        <v>202812</v>
      </c>
      <c r="L394" s="102">
        <f t="shared" si="69"/>
        <v>0</v>
      </c>
      <c r="M394" s="102">
        <f t="shared" si="70"/>
        <v>0</v>
      </c>
      <c r="N394" s="109">
        <f t="shared" si="71"/>
        <v>44.39</v>
      </c>
      <c r="P394" s="102" t="s">
        <v>220</v>
      </c>
    </row>
    <row r="395" spans="1:16" hidden="1">
      <c r="A395" s="102" t="s">
        <v>191</v>
      </c>
      <c r="B395" s="103" t="s">
        <v>99</v>
      </c>
      <c r="D395" s="103">
        <v>2026</v>
      </c>
      <c r="E395" s="103">
        <v>9</v>
      </c>
      <c r="F395" s="102" t="str">
        <f t="shared" si="63"/>
        <v>TUEC20269</v>
      </c>
      <c r="H395" s="104">
        <f>HLOOKUP(B395,MBPI!$2:$3,2,FALSE)</f>
        <v>2</v>
      </c>
      <c r="I395" s="102" t="str">
        <f t="shared" si="68"/>
        <v>20269</v>
      </c>
      <c r="J395" s="107">
        <f>IF(M395=1,1,IFERROR(VLOOKUP(I395,MBPI!C:E,POC!H395,FALSE),0))</f>
        <v>0.46384000000000031</v>
      </c>
      <c r="K395" s="102" t="str">
        <f>TEXT(VLOOKUP(B395,Summary!G:H,2,FALSE),"yyyym")</f>
        <v>202812</v>
      </c>
      <c r="L395" s="102">
        <f t="shared" si="69"/>
        <v>0</v>
      </c>
      <c r="M395" s="102">
        <f t="shared" si="70"/>
        <v>0</v>
      </c>
      <c r="N395" s="109">
        <f t="shared" si="71"/>
        <v>46.38</v>
      </c>
      <c r="P395" s="102" t="s">
        <v>220</v>
      </c>
    </row>
    <row r="396" spans="1:16" hidden="1">
      <c r="A396" s="102" t="s">
        <v>191</v>
      </c>
      <c r="B396" s="103" t="s">
        <v>99</v>
      </c>
      <c r="D396" s="103">
        <v>2026</v>
      </c>
      <c r="E396" s="103">
        <v>10</v>
      </c>
      <c r="F396" s="102" t="str">
        <f t="shared" si="63"/>
        <v>TUEC202610</v>
      </c>
      <c r="H396" s="104">
        <f>HLOOKUP(B396,MBPI!$2:$3,2,FALSE)</f>
        <v>2</v>
      </c>
      <c r="I396" s="102" t="str">
        <f t="shared" si="68"/>
        <v>202610</v>
      </c>
      <c r="J396" s="107">
        <f>IF(M396=1,1,IFERROR(VLOOKUP(I396,MBPI!C:E,POC!H396,FALSE),0))</f>
        <v>0.48369777777777812</v>
      </c>
      <c r="K396" s="102" t="str">
        <f>TEXT(VLOOKUP(B396,Summary!G:H,2,FALSE),"yyyym")</f>
        <v>202812</v>
      </c>
      <c r="L396" s="102">
        <f t="shared" si="69"/>
        <v>0</v>
      </c>
      <c r="M396" s="102">
        <f t="shared" si="70"/>
        <v>0</v>
      </c>
      <c r="N396" s="109">
        <f t="shared" si="71"/>
        <v>48.36</v>
      </c>
      <c r="P396" s="102" t="s">
        <v>220</v>
      </c>
    </row>
    <row r="397" spans="1:16" hidden="1">
      <c r="A397" s="102" t="s">
        <v>191</v>
      </c>
      <c r="B397" s="103" t="s">
        <v>99</v>
      </c>
      <c r="D397" s="103">
        <v>2026</v>
      </c>
      <c r="E397" s="103">
        <v>11</v>
      </c>
      <c r="F397" s="102" t="str">
        <f t="shared" si="63"/>
        <v>TUEC202611</v>
      </c>
      <c r="H397" s="104">
        <f>HLOOKUP(B397,MBPI!$2:$3,2,FALSE)</f>
        <v>2</v>
      </c>
      <c r="I397" s="102" t="str">
        <f t="shared" si="68"/>
        <v>202611</v>
      </c>
      <c r="J397" s="107">
        <f>IF(M397=1,1,IFERROR(VLOOKUP(I397,MBPI!C:E,POC!H397,FALSE),0))</f>
        <v>0.50355555555555587</v>
      </c>
      <c r="K397" s="102" t="str">
        <f>TEXT(VLOOKUP(B397,Summary!G:H,2,FALSE),"yyyym")</f>
        <v>202812</v>
      </c>
      <c r="L397" s="102">
        <f t="shared" si="69"/>
        <v>0</v>
      </c>
      <c r="M397" s="102">
        <f t="shared" si="70"/>
        <v>0</v>
      </c>
      <c r="N397" s="109">
        <f t="shared" si="71"/>
        <v>50.35</v>
      </c>
      <c r="P397" s="102" t="s">
        <v>220</v>
      </c>
    </row>
    <row r="398" spans="1:16" hidden="1">
      <c r="A398" s="102" t="s">
        <v>191</v>
      </c>
      <c r="B398" s="103" t="s">
        <v>99</v>
      </c>
      <c r="D398" s="103">
        <v>2026</v>
      </c>
      <c r="E398" s="103">
        <v>12</v>
      </c>
      <c r="F398" s="102" t="str">
        <f t="shared" si="63"/>
        <v>TUEC202612</v>
      </c>
      <c r="H398" s="104">
        <f>HLOOKUP(B398,MBPI!$2:$3,2,FALSE)</f>
        <v>2</v>
      </c>
      <c r="I398" s="102" t="str">
        <f t="shared" si="68"/>
        <v>202612</v>
      </c>
      <c r="J398" s="107">
        <f>IF(M398=1,1,IFERROR(VLOOKUP(I398,MBPI!C:E,POC!H398,FALSE),0))</f>
        <v>0.52341333333333362</v>
      </c>
      <c r="K398" s="102" t="str">
        <f>TEXT(VLOOKUP(B398,Summary!G:H,2,FALSE),"yyyym")</f>
        <v>202812</v>
      </c>
      <c r="L398" s="102">
        <f t="shared" si="69"/>
        <v>0</v>
      </c>
      <c r="M398" s="102">
        <f t="shared" si="70"/>
        <v>0</v>
      </c>
      <c r="N398" s="109">
        <f t="shared" si="71"/>
        <v>52.34</v>
      </c>
      <c r="P398" s="102" t="s">
        <v>220</v>
      </c>
    </row>
    <row r="399" spans="1:16" hidden="1">
      <c r="A399" s="102" t="s">
        <v>191</v>
      </c>
      <c r="B399" s="103" t="s">
        <v>99</v>
      </c>
      <c r="D399" s="103">
        <v>2027</v>
      </c>
      <c r="E399" s="103">
        <v>1</v>
      </c>
      <c r="F399" s="102" t="str">
        <f t="shared" si="63"/>
        <v>TUEC20271</v>
      </c>
      <c r="H399" s="104">
        <f>HLOOKUP(B399,MBPI!$2:$3,2,FALSE)</f>
        <v>2</v>
      </c>
      <c r="I399" s="102" t="str">
        <f t="shared" si="68"/>
        <v>20271</v>
      </c>
      <c r="J399" s="107">
        <f>IF(M399=1,1,IFERROR(VLOOKUP(I399,MBPI!C:E,POC!H399,FALSE),0))</f>
        <v>0.54327111111111137</v>
      </c>
      <c r="K399" s="102" t="str">
        <f>TEXT(VLOOKUP(B399,Summary!G:H,2,FALSE),"yyyym")</f>
        <v>202812</v>
      </c>
      <c r="L399" s="102">
        <f t="shared" si="69"/>
        <v>0</v>
      </c>
      <c r="M399" s="102">
        <f t="shared" si="70"/>
        <v>0</v>
      </c>
      <c r="N399" s="109">
        <f t="shared" si="71"/>
        <v>54.32</v>
      </c>
      <c r="P399" s="102" t="s">
        <v>220</v>
      </c>
    </row>
    <row r="400" spans="1:16" hidden="1">
      <c r="A400" s="102" t="s">
        <v>191</v>
      </c>
      <c r="B400" s="103" t="s">
        <v>99</v>
      </c>
      <c r="D400" s="103">
        <v>2027</v>
      </c>
      <c r="E400" s="103">
        <v>2</v>
      </c>
      <c r="F400" s="102" t="str">
        <f t="shared" si="63"/>
        <v>TUEC20272</v>
      </c>
      <c r="H400" s="104">
        <f>HLOOKUP(B400,MBPI!$2:$3,2,FALSE)</f>
        <v>2</v>
      </c>
      <c r="I400" s="102" t="str">
        <f t="shared" si="68"/>
        <v>20272</v>
      </c>
      <c r="J400" s="107">
        <f>IF(M400=1,1,IFERROR(VLOOKUP(I400,MBPI!C:E,POC!H400,FALSE),0))</f>
        <v>0.56312888888888912</v>
      </c>
      <c r="K400" s="102" t="str">
        <f>TEXT(VLOOKUP(B400,Summary!G:H,2,FALSE),"yyyym")</f>
        <v>202812</v>
      </c>
      <c r="L400" s="102">
        <f t="shared" si="69"/>
        <v>0</v>
      </c>
      <c r="M400" s="102">
        <f t="shared" si="70"/>
        <v>0</v>
      </c>
      <c r="N400" s="109">
        <f t="shared" si="71"/>
        <v>56.31</v>
      </c>
      <c r="P400" s="102" t="s">
        <v>220</v>
      </c>
    </row>
    <row r="401" spans="1:16" hidden="1">
      <c r="A401" s="102" t="s">
        <v>191</v>
      </c>
      <c r="B401" s="103" t="s">
        <v>99</v>
      </c>
      <c r="D401" s="103">
        <v>2027</v>
      </c>
      <c r="E401" s="103">
        <v>3</v>
      </c>
      <c r="F401" s="102" t="str">
        <f t="shared" si="63"/>
        <v>TUEC20273</v>
      </c>
      <c r="H401" s="104">
        <f>HLOOKUP(B401,MBPI!$2:$3,2,FALSE)</f>
        <v>2</v>
      </c>
      <c r="I401" s="102" t="str">
        <f t="shared" si="68"/>
        <v>20273</v>
      </c>
      <c r="J401" s="107">
        <f>IF(M401=1,1,IFERROR(VLOOKUP(I401,MBPI!C:E,POC!H401,FALSE),0))</f>
        <v>0.58298666666666688</v>
      </c>
      <c r="K401" s="102" t="str">
        <f>TEXT(VLOOKUP(B401,Summary!G:H,2,FALSE),"yyyym")</f>
        <v>202812</v>
      </c>
      <c r="L401" s="102">
        <f t="shared" si="69"/>
        <v>0</v>
      </c>
      <c r="M401" s="102">
        <f t="shared" si="70"/>
        <v>0</v>
      </c>
      <c r="N401" s="109">
        <f t="shared" si="71"/>
        <v>58.29</v>
      </c>
      <c r="P401" s="102" t="s">
        <v>220</v>
      </c>
    </row>
    <row r="402" spans="1:16" hidden="1">
      <c r="A402" s="102" t="s">
        <v>191</v>
      </c>
      <c r="B402" s="103" t="s">
        <v>99</v>
      </c>
      <c r="D402" s="103">
        <v>2027</v>
      </c>
      <c r="E402" s="103">
        <v>4</v>
      </c>
      <c r="F402" s="102" t="str">
        <f t="shared" si="63"/>
        <v>TUEC20274</v>
      </c>
      <c r="H402" s="104">
        <f>HLOOKUP(B402,MBPI!$2:$3,2,FALSE)</f>
        <v>2</v>
      </c>
      <c r="I402" s="102" t="str">
        <f t="shared" si="68"/>
        <v>20274</v>
      </c>
      <c r="J402" s="107">
        <f>IF(M402=1,1,IFERROR(VLOOKUP(I402,MBPI!C:E,POC!H402,FALSE),0))</f>
        <v>0.60284444444444463</v>
      </c>
      <c r="K402" s="102" t="str">
        <f>TEXT(VLOOKUP(B402,Summary!G:H,2,FALSE),"yyyym")</f>
        <v>202812</v>
      </c>
      <c r="L402" s="102">
        <f t="shared" si="69"/>
        <v>0</v>
      </c>
      <c r="M402" s="102">
        <f t="shared" si="70"/>
        <v>0</v>
      </c>
      <c r="N402" s="109">
        <f t="shared" si="71"/>
        <v>60.28</v>
      </c>
      <c r="P402" s="102" t="s">
        <v>220</v>
      </c>
    </row>
    <row r="403" spans="1:16" hidden="1">
      <c r="A403" s="102" t="s">
        <v>191</v>
      </c>
      <c r="B403" s="103" t="s">
        <v>99</v>
      </c>
      <c r="D403" s="103">
        <v>2027</v>
      </c>
      <c r="E403" s="103">
        <v>5</v>
      </c>
      <c r="F403" s="102" t="str">
        <f t="shared" si="63"/>
        <v>TUEC20275</v>
      </c>
      <c r="H403" s="104">
        <f>HLOOKUP(B403,MBPI!$2:$3,2,FALSE)</f>
        <v>2</v>
      </c>
      <c r="I403" s="102" t="str">
        <f t="shared" si="68"/>
        <v>20275</v>
      </c>
      <c r="J403" s="107">
        <f>IF(M403=1,1,IFERROR(VLOOKUP(I403,MBPI!C:E,POC!H403,FALSE),0))</f>
        <v>0.62270222222222238</v>
      </c>
      <c r="K403" s="102" t="str">
        <f>TEXT(VLOOKUP(B403,Summary!G:H,2,FALSE),"yyyym")</f>
        <v>202812</v>
      </c>
      <c r="L403" s="102">
        <f t="shared" si="69"/>
        <v>0</v>
      </c>
      <c r="M403" s="102">
        <f t="shared" si="70"/>
        <v>0</v>
      </c>
      <c r="N403" s="109">
        <f t="shared" si="71"/>
        <v>62.27</v>
      </c>
      <c r="P403" s="102" t="s">
        <v>220</v>
      </c>
    </row>
    <row r="404" spans="1:16" hidden="1">
      <c r="A404" s="102" t="s">
        <v>191</v>
      </c>
      <c r="B404" s="103" t="s">
        <v>99</v>
      </c>
      <c r="D404" s="103">
        <v>2027</v>
      </c>
      <c r="E404" s="103">
        <v>6</v>
      </c>
      <c r="F404" s="102" t="str">
        <f t="shared" si="63"/>
        <v>TUEC20276</v>
      </c>
      <c r="H404" s="104">
        <f>HLOOKUP(B404,MBPI!$2:$3,2,FALSE)</f>
        <v>2</v>
      </c>
      <c r="I404" s="102" t="str">
        <f t="shared" si="68"/>
        <v>20276</v>
      </c>
      <c r="J404" s="107">
        <f>IF(M404=1,1,IFERROR(VLOOKUP(I404,MBPI!C:E,POC!H404,FALSE),0))</f>
        <v>0.64256000000000013</v>
      </c>
      <c r="K404" s="102" t="str">
        <f>TEXT(VLOOKUP(B404,Summary!G:H,2,FALSE),"yyyym")</f>
        <v>202812</v>
      </c>
      <c r="L404" s="102">
        <f t="shared" si="69"/>
        <v>0</v>
      </c>
      <c r="M404" s="102">
        <f t="shared" si="70"/>
        <v>0</v>
      </c>
      <c r="N404" s="109">
        <f t="shared" si="71"/>
        <v>64.25</v>
      </c>
      <c r="P404" s="102" t="s">
        <v>220</v>
      </c>
    </row>
    <row r="405" spans="1:16" hidden="1">
      <c r="A405" s="102" t="s">
        <v>191</v>
      </c>
      <c r="B405" s="103" t="s">
        <v>99</v>
      </c>
      <c r="D405" s="103">
        <v>2027</v>
      </c>
      <c r="E405" s="103">
        <v>7</v>
      </c>
      <c r="F405" s="102" t="str">
        <f t="shared" si="63"/>
        <v>TUEC20277</v>
      </c>
      <c r="H405" s="104">
        <f>HLOOKUP(B405,MBPI!$2:$3,2,FALSE)</f>
        <v>2</v>
      </c>
      <c r="I405" s="102" t="str">
        <f t="shared" si="68"/>
        <v>20277</v>
      </c>
      <c r="J405" s="107">
        <f>IF(M405=1,1,IFERROR(VLOOKUP(I405,MBPI!C:E,POC!H405,FALSE),0))</f>
        <v>0.66241777777777788</v>
      </c>
      <c r="K405" s="102" t="str">
        <f>TEXT(VLOOKUP(B405,Summary!G:H,2,FALSE),"yyyym")</f>
        <v>202812</v>
      </c>
      <c r="L405" s="102">
        <f t="shared" si="69"/>
        <v>0</v>
      </c>
      <c r="M405" s="102">
        <f t="shared" si="70"/>
        <v>0</v>
      </c>
      <c r="N405" s="109">
        <f t="shared" si="71"/>
        <v>66.239999999999995</v>
      </c>
      <c r="P405" s="102" t="s">
        <v>220</v>
      </c>
    </row>
    <row r="406" spans="1:16" hidden="1">
      <c r="A406" s="102" t="s">
        <v>191</v>
      </c>
      <c r="B406" s="103" t="s">
        <v>99</v>
      </c>
      <c r="D406" s="103">
        <v>2027</v>
      </c>
      <c r="E406" s="103">
        <v>8</v>
      </c>
      <c r="F406" s="102" t="str">
        <f t="shared" si="63"/>
        <v>TUEC20278</v>
      </c>
      <c r="H406" s="104">
        <f>HLOOKUP(B406,MBPI!$2:$3,2,FALSE)</f>
        <v>2</v>
      </c>
      <c r="I406" s="102" t="str">
        <f t="shared" si="68"/>
        <v>20278</v>
      </c>
      <c r="J406" s="107">
        <f>IF(M406=1,1,IFERROR(VLOOKUP(I406,MBPI!C:E,POC!H406,FALSE),0))</f>
        <v>0.68227555555555564</v>
      </c>
      <c r="K406" s="102" t="str">
        <f>TEXT(VLOOKUP(B406,Summary!G:H,2,FALSE),"yyyym")</f>
        <v>202812</v>
      </c>
      <c r="L406" s="102">
        <f t="shared" si="69"/>
        <v>0</v>
      </c>
      <c r="M406" s="102">
        <f t="shared" si="70"/>
        <v>0</v>
      </c>
      <c r="N406" s="109">
        <f t="shared" si="71"/>
        <v>68.22</v>
      </c>
      <c r="P406" s="102" t="s">
        <v>220</v>
      </c>
    </row>
    <row r="407" spans="1:16" hidden="1">
      <c r="A407" s="102" t="s">
        <v>191</v>
      </c>
      <c r="B407" s="103" t="s">
        <v>99</v>
      </c>
      <c r="D407" s="103">
        <v>2027</v>
      </c>
      <c r="E407" s="103">
        <v>9</v>
      </c>
      <c r="F407" s="102" t="str">
        <f t="shared" si="63"/>
        <v>TUEC20279</v>
      </c>
      <c r="H407" s="104">
        <f>HLOOKUP(B407,MBPI!$2:$3,2,FALSE)</f>
        <v>2</v>
      </c>
      <c r="I407" s="102" t="str">
        <f t="shared" si="68"/>
        <v>20279</v>
      </c>
      <c r="J407" s="107">
        <f>IF(M407=1,1,IFERROR(VLOOKUP(I407,MBPI!C:E,POC!H407,FALSE),0))</f>
        <v>0.70213333333333339</v>
      </c>
      <c r="K407" s="102" t="str">
        <f>TEXT(VLOOKUP(B407,Summary!G:H,2,FALSE),"yyyym")</f>
        <v>202812</v>
      </c>
      <c r="L407" s="102">
        <f t="shared" si="69"/>
        <v>0</v>
      </c>
      <c r="M407" s="102">
        <f t="shared" si="70"/>
        <v>0</v>
      </c>
      <c r="N407" s="109">
        <f t="shared" si="71"/>
        <v>70.209999999999994</v>
      </c>
      <c r="P407" s="102" t="s">
        <v>220</v>
      </c>
    </row>
    <row r="408" spans="1:16" hidden="1">
      <c r="A408" s="102" t="s">
        <v>191</v>
      </c>
      <c r="B408" s="103" t="s">
        <v>99</v>
      </c>
      <c r="D408" s="103">
        <v>2027</v>
      </c>
      <c r="E408" s="103">
        <v>10</v>
      </c>
      <c r="F408" s="102" t="str">
        <f t="shared" si="63"/>
        <v>TUEC202710</v>
      </c>
      <c r="H408" s="104">
        <f>HLOOKUP(B408,MBPI!$2:$3,2,FALSE)</f>
        <v>2</v>
      </c>
      <c r="I408" s="102" t="str">
        <f t="shared" si="68"/>
        <v>202710</v>
      </c>
      <c r="J408" s="107">
        <f>IF(M408=1,1,IFERROR(VLOOKUP(I408,MBPI!C:E,POC!H408,FALSE),0))</f>
        <v>0.72199111111111114</v>
      </c>
      <c r="K408" s="102" t="str">
        <f>TEXT(VLOOKUP(B408,Summary!G:H,2,FALSE),"yyyym")</f>
        <v>202812</v>
      </c>
      <c r="L408" s="102">
        <f t="shared" si="69"/>
        <v>0</v>
      </c>
      <c r="M408" s="102">
        <f t="shared" si="70"/>
        <v>0</v>
      </c>
      <c r="N408" s="109">
        <f t="shared" si="71"/>
        <v>72.19</v>
      </c>
      <c r="P408" s="102" t="s">
        <v>220</v>
      </c>
    </row>
    <row r="409" spans="1:16" hidden="1">
      <c r="A409" s="102" t="s">
        <v>191</v>
      </c>
      <c r="B409" s="103" t="s">
        <v>99</v>
      </c>
      <c r="D409" s="103">
        <v>2027</v>
      </c>
      <c r="E409" s="103">
        <v>11</v>
      </c>
      <c r="F409" s="102" t="str">
        <f t="shared" si="63"/>
        <v>TUEC202711</v>
      </c>
      <c r="H409" s="104">
        <f>HLOOKUP(B409,MBPI!$2:$3,2,FALSE)</f>
        <v>2</v>
      </c>
      <c r="I409" s="102" t="str">
        <f t="shared" si="68"/>
        <v>202711</v>
      </c>
      <c r="J409" s="107">
        <f>IF(M409=1,1,IFERROR(VLOOKUP(I409,MBPI!C:E,POC!H409,FALSE),0))</f>
        <v>0.74184888888888889</v>
      </c>
      <c r="K409" s="102" t="str">
        <f>TEXT(VLOOKUP(B409,Summary!G:H,2,FALSE),"yyyym")</f>
        <v>202812</v>
      </c>
      <c r="L409" s="102">
        <f t="shared" si="69"/>
        <v>0</v>
      </c>
      <c r="M409" s="102">
        <f t="shared" si="70"/>
        <v>0</v>
      </c>
      <c r="N409" s="109">
        <f t="shared" si="71"/>
        <v>74.180000000000007</v>
      </c>
      <c r="P409" s="102" t="s">
        <v>220</v>
      </c>
    </row>
    <row r="410" spans="1:16" hidden="1">
      <c r="A410" s="102" t="s">
        <v>191</v>
      </c>
      <c r="B410" s="103" t="s">
        <v>99</v>
      </c>
      <c r="D410" s="103">
        <v>2027</v>
      </c>
      <c r="E410" s="103">
        <v>12</v>
      </c>
      <c r="F410" s="102" t="str">
        <f t="shared" si="63"/>
        <v>TUEC202712</v>
      </c>
      <c r="H410" s="104">
        <f>HLOOKUP(B410,MBPI!$2:$3,2,FALSE)</f>
        <v>2</v>
      </c>
      <c r="I410" s="102" t="str">
        <f t="shared" si="68"/>
        <v>202712</v>
      </c>
      <c r="J410" s="107">
        <f>IF(M410=1,1,IFERROR(VLOOKUP(I410,MBPI!C:E,POC!H410,FALSE),0))</f>
        <v>0.76170666666666664</v>
      </c>
      <c r="K410" s="102" t="str">
        <f>TEXT(VLOOKUP(B410,Summary!G:H,2,FALSE),"yyyym")</f>
        <v>202812</v>
      </c>
      <c r="L410" s="102">
        <f t="shared" si="69"/>
        <v>0</v>
      </c>
      <c r="M410" s="102">
        <f t="shared" si="70"/>
        <v>0</v>
      </c>
      <c r="N410" s="109">
        <f t="shared" si="71"/>
        <v>76.17</v>
      </c>
      <c r="P410" s="102" t="s">
        <v>220</v>
      </c>
    </row>
    <row r="411" spans="1:16" hidden="1">
      <c r="A411" s="102" t="s">
        <v>191</v>
      </c>
      <c r="B411" s="103" t="s">
        <v>99</v>
      </c>
      <c r="D411" s="103">
        <v>2028</v>
      </c>
      <c r="E411" s="103">
        <v>1</v>
      </c>
      <c r="F411" s="102" t="str">
        <f t="shared" si="63"/>
        <v>TUEC20281</v>
      </c>
      <c r="H411" s="104">
        <f>HLOOKUP(B411,MBPI!$2:$3,2,FALSE)</f>
        <v>2</v>
      </c>
      <c r="I411" s="102" t="str">
        <f t="shared" si="68"/>
        <v>20281</v>
      </c>
      <c r="J411" s="107">
        <f>IF(M411=1,1,IFERROR(VLOOKUP(I411,MBPI!C:E,POC!H411,FALSE),0))</f>
        <v>0.7815644444444444</v>
      </c>
      <c r="K411" s="102" t="str">
        <f>TEXT(VLOOKUP(B411,Summary!G:H,2,FALSE),"yyyym")</f>
        <v>202812</v>
      </c>
      <c r="L411" s="102">
        <f t="shared" si="69"/>
        <v>0</v>
      </c>
      <c r="M411" s="102">
        <f t="shared" si="70"/>
        <v>0</v>
      </c>
      <c r="N411" s="109">
        <f t="shared" si="71"/>
        <v>78.150000000000006</v>
      </c>
      <c r="P411" s="102" t="s">
        <v>220</v>
      </c>
    </row>
    <row r="412" spans="1:16" hidden="1">
      <c r="A412" s="102" t="s">
        <v>191</v>
      </c>
      <c r="B412" s="103" t="s">
        <v>99</v>
      </c>
      <c r="D412" s="103">
        <v>2028</v>
      </c>
      <c r="E412" s="103">
        <v>2</v>
      </c>
      <c r="F412" s="102" t="str">
        <f t="shared" si="63"/>
        <v>TUEC20282</v>
      </c>
      <c r="H412" s="104">
        <f>HLOOKUP(B412,MBPI!$2:$3,2,FALSE)</f>
        <v>2</v>
      </c>
      <c r="I412" s="102" t="str">
        <f t="shared" si="68"/>
        <v>20282</v>
      </c>
      <c r="J412" s="107">
        <f>IF(M412=1,1,IFERROR(VLOOKUP(I412,MBPI!C:E,POC!H412,FALSE),0))</f>
        <v>0.80142222222222215</v>
      </c>
      <c r="K412" s="102" t="str">
        <f>TEXT(VLOOKUP(B412,Summary!G:H,2,FALSE),"yyyym")</f>
        <v>202812</v>
      </c>
      <c r="L412" s="102">
        <f t="shared" si="69"/>
        <v>0</v>
      </c>
      <c r="M412" s="102">
        <f t="shared" si="70"/>
        <v>0</v>
      </c>
      <c r="N412" s="109">
        <f t="shared" si="71"/>
        <v>80.14</v>
      </c>
      <c r="P412" s="102" t="s">
        <v>220</v>
      </c>
    </row>
    <row r="413" spans="1:16" hidden="1">
      <c r="A413" s="102" t="s">
        <v>191</v>
      </c>
      <c r="B413" s="103" t="s">
        <v>99</v>
      </c>
      <c r="D413" s="103">
        <v>2028</v>
      </c>
      <c r="E413" s="103">
        <v>3</v>
      </c>
      <c r="F413" s="102" t="str">
        <f t="shared" si="63"/>
        <v>TUEC20283</v>
      </c>
      <c r="H413" s="104">
        <f>HLOOKUP(B413,MBPI!$2:$3,2,FALSE)</f>
        <v>2</v>
      </c>
      <c r="I413" s="102" t="str">
        <f t="shared" si="68"/>
        <v>20283</v>
      </c>
      <c r="J413" s="107">
        <f>IF(M413=1,1,IFERROR(VLOOKUP(I413,MBPI!C:E,POC!H413,FALSE),0))</f>
        <v>0.8212799999999999</v>
      </c>
      <c r="K413" s="102" t="str">
        <f>TEXT(VLOOKUP(B413,Summary!G:H,2,FALSE),"yyyym")</f>
        <v>202812</v>
      </c>
      <c r="L413" s="102">
        <f t="shared" si="69"/>
        <v>0</v>
      </c>
      <c r="M413" s="102">
        <f t="shared" si="70"/>
        <v>0</v>
      </c>
      <c r="N413" s="109">
        <f t="shared" si="71"/>
        <v>82.12</v>
      </c>
      <c r="P413" s="102" t="s">
        <v>220</v>
      </c>
    </row>
    <row r="414" spans="1:16" hidden="1">
      <c r="A414" s="102" t="s">
        <v>191</v>
      </c>
      <c r="B414" s="103" t="s">
        <v>99</v>
      </c>
      <c r="D414" s="103">
        <v>2028</v>
      </c>
      <c r="E414" s="103">
        <v>4</v>
      </c>
      <c r="F414" s="102" t="str">
        <f t="shared" ref="F414:F434" si="72">CONCATENATE(B414,D414,E414)</f>
        <v>TUEC20284</v>
      </c>
      <c r="H414" s="104">
        <f>HLOOKUP(B414,MBPI!$2:$3,2,FALSE)</f>
        <v>2</v>
      </c>
      <c r="I414" s="102" t="str">
        <f t="shared" ref="I414:I434" si="73">CONCATENATE(D414,E414)</f>
        <v>20284</v>
      </c>
      <c r="J414" s="107">
        <f>IF(M414=1,1,IFERROR(VLOOKUP(I414,MBPI!C:E,POC!H414,FALSE),0))</f>
        <v>0.84113777777777765</v>
      </c>
      <c r="K414" s="102" t="str">
        <f>TEXT(VLOOKUP(B414,Summary!G:H,2,FALSE),"yyyym")</f>
        <v>202812</v>
      </c>
      <c r="L414" s="102">
        <f t="shared" ref="L414:L434" si="74">IF((LEFT(K414,4)-D414)&lt;&gt;0,0,IF((I414-K414)=0,1,0))</f>
        <v>0</v>
      </c>
      <c r="M414" s="102">
        <f t="shared" ref="M414:M434" si="75">IF(B414="",0,IF(AND(B413=B414,M413=1),1,IF(L414=1,1,0)))</f>
        <v>0</v>
      </c>
      <c r="N414" s="109">
        <f t="shared" si="71"/>
        <v>84.11</v>
      </c>
      <c r="P414" s="102" t="s">
        <v>220</v>
      </c>
    </row>
    <row r="415" spans="1:16" hidden="1">
      <c r="A415" s="102" t="s">
        <v>191</v>
      </c>
      <c r="B415" s="103" t="s">
        <v>99</v>
      </c>
      <c r="D415" s="103">
        <v>2028</v>
      </c>
      <c r="E415" s="103">
        <v>5</v>
      </c>
      <c r="F415" s="102" t="str">
        <f t="shared" si="72"/>
        <v>TUEC20285</v>
      </c>
      <c r="H415" s="104">
        <f>HLOOKUP(B415,MBPI!$2:$3,2,FALSE)</f>
        <v>2</v>
      </c>
      <c r="I415" s="102" t="str">
        <f t="shared" si="73"/>
        <v>20285</v>
      </c>
      <c r="J415" s="107">
        <f>IF(M415=1,1,IFERROR(VLOOKUP(I415,MBPI!C:E,POC!H415,FALSE),0))</f>
        <v>0.8609955555555554</v>
      </c>
      <c r="K415" s="102" t="str">
        <f>TEXT(VLOOKUP(B415,Summary!G:H,2,FALSE),"yyyym")</f>
        <v>202812</v>
      </c>
      <c r="L415" s="102">
        <f t="shared" si="74"/>
        <v>0</v>
      </c>
      <c r="M415" s="102">
        <f t="shared" si="75"/>
        <v>0</v>
      </c>
      <c r="N415" s="109">
        <f t="shared" si="71"/>
        <v>86.09</v>
      </c>
      <c r="P415" s="102" t="s">
        <v>220</v>
      </c>
    </row>
    <row r="416" spans="1:16" hidden="1">
      <c r="A416" s="102" t="s">
        <v>191</v>
      </c>
      <c r="B416" s="103" t="s">
        <v>99</v>
      </c>
      <c r="D416" s="103">
        <v>2028</v>
      </c>
      <c r="E416" s="103">
        <v>6</v>
      </c>
      <c r="F416" s="102" t="str">
        <f t="shared" si="72"/>
        <v>TUEC20286</v>
      </c>
      <c r="H416" s="104">
        <f>HLOOKUP(B416,MBPI!$2:$3,2,FALSE)</f>
        <v>2</v>
      </c>
      <c r="I416" s="102" t="str">
        <f t="shared" si="73"/>
        <v>20286</v>
      </c>
      <c r="J416" s="107">
        <f>IF(M416=1,1,IFERROR(VLOOKUP(I416,MBPI!C:E,POC!H416,FALSE),0))</f>
        <v>0.88085333333333315</v>
      </c>
      <c r="K416" s="102" t="str">
        <f>TEXT(VLOOKUP(B416,Summary!G:H,2,FALSE),"yyyym")</f>
        <v>202812</v>
      </c>
      <c r="L416" s="102">
        <f t="shared" si="74"/>
        <v>0</v>
      </c>
      <c r="M416" s="102">
        <f t="shared" si="75"/>
        <v>0</v>
      </c>
      <c r="N416" s="109">
        <f t="shared" si="71"/>
        <v>88.08</v>
      </c>
      <c r="P416" s="102" t="s">
        <v>220</v>
      </c>
    </row>
    <row r="417" spans="1:16" hidden="1">
      <c r="A417" s="102" t="s">
        <v>191</v>
      </c>
      <c r="B417" s="103" t="s">
        <v>99</v>
      </c>
      <c r="D417" s="103">
        <v>2028</v>
      </c>
      <c r="E417" s="103">
        <v>7</v>
      </c>
      <c r="F417" s="102" t="str">
        <f t="shared" si="72"/>
        <v>TUEC20287</v>
      </c>
      <c r="H417" s="104">
        <f>HLOOKUP(B417,MBPI!$2:$3,2,FALSE)</f>
        <v>2</v>
      </c>
      <c r="I417" s="102" t="str">
        <f t="shared" si="73"/>
        <v>20287</v>
      </c>
      <c r="J417" s="107">
        <f>IF(M417=1,1,IFERROR(VLOOKUP(I417,MBPI!C:E,POC!H417,FALSE),0))</f>
        <v>0.90071111111111091</v>
      </c>
      <c r="K417" s="102" t="str">
        <f>TEXT(VLOOKUP(B417,Summary!G:H,2,FALSE),"yyyym")</f>
        <v>202812</v>
      </c>
      <c r="L417" s="102">
        <f t="shared" si="74"/>
        <v>0</v>
      </c>
      <c r="M417" s="102">
        <f t="shared" si="75"/>
        <v>0</v>
      </c>
      <c r="N417" s="109">
        <f t="shared" si="71"/>
        <v>90.07</v>
      </c>
      <c r="P417" s="102" t="s">
        <v>220</v>
      </c>
    </row>
    <row r="418" spans="1:16" hidden="1">
      <c r="A418" s="102" t="s">
        <v>191</v>
      </c>
      <c r="B418" s="103" t="s">
        <v>99</v>
      </c>
      <c r="D418" s="103">
        <v>2028</v>
      </c>
      <c r="E418" s="103">
        <v>8</v>
      </c>
      <c r="F418" s="102" t="str">
        <f t="shared" si="72"/>
        <v>TUEC20288</v>
      </c>
      <c r="H418" s="104">
        <f>HLOOKUP(B418,MBPI!$2:$3,2,FALSE)</f>
        <v>2</v>
      </c>
      <c r="I418" s="102" t="str">
        <f t="shared" si="73"/>
        <v>20288</v>
      </c>
      <c r="J418" s="107">
        <f>IF(M418=1,1,IFERROR(VLOOKUP(I418,MBPI!C:E,POC!H418,FALSE),0))</f>
        <v>0.92056888888888866</v>
      </c>
      <c r="K418" s="102" t="str">
        <f>TEXT(VLOOKUP(B418,Summary!G:H,2,FALSE),"yyyym")</f>
        <v>202812</v>
      </c>
      <c r="L418" s="102">
        <f t="shared" si="74"/>
        <v>0</v>
      </c>
      <c r="M418" s="102">
        <f t="shared" si="75"/>
        <v>0</v>
      </c>
      <c r="N418" s="109">
        <f t="shared" si="71"/>
        <v>92.05</v>
      </c>
      <c r="P418" s="102" t="s">
        <v>220</v>
      </c>
    </row>
    <row r="419" spans="1:16" hidden="1">
      <c r="A419" s="102" t="s">
        <v>191</v>
      </c>
      <c r="B419" s="103" t="s">
        <v>99</v>
      </c>
      <c r="D419" s="103">
        <v>2028</v>
      </c>
      <c r="E419" s="103">
        <v>9</v>
      </c>
      <c r="F419" s="102" t="str">
        <f t="shared" si="72"/>
        <v>TUEC20289</v>
      </c>
      <c r="H419" s="104">
        <f>HLOOKUP(B419,MBPI!$2:$3,2,FALSE)</f>
        <v>2</v>
      </c>
      <c r="I419" s="102" t="str">
        <f t="shared" si="73"/>
        <v>20289</v>
      </c>
      <c r="J419" s="107">
        <f>IF(M419=1,1,IFERROR(VLOOKUP(I419,MBPI!C:E,POC!H419,FALSE),0))</f>
        <v>0.94042666666666641</v>
      </c>
      <c r="K419" s="102" t="str">
        <f>TEXT(VLOOKUP(B419,Summary!G:H,2,FALSE),"yyyym")</f>
        <v>202812</v>
      </c>
      <c r="L419" s="102">
        <f t="shared" si="74"/>
        <v>0</v>
      </c>
      <c r="M419" s="102">
        <f t="shared" si="75"/>
        <v>0</v>
      </c>
      <c r="N419" s="109">
        <f t="shared" si="71"/>
        <v>94.04</v>
      </c>
      <c r="P419" s="102" t="s">
        <v>220</v>
      </c>
    </row>
    <row r="420" spans="1:16" hidden="1">
      <c r="A420" s="102" t="s">
        <v>191</v>
      </c>
      <c r="B420" s="103" t="s">
        <v>99</v>
      </c>
      <c r="D420" s="103">
        <v>2028</v>
      </c>
      <c r="E420" s="103">
        <v>10</v>
      </c>
      <c r="F420" s="102" t="str">
        <f t="shared" si="72"/>
        <v>TUEC202810</v>
      </c>
      <c r="H420" s="104">
        <f>HLOOKUP(B420,MBPI!$2:$3,2,FALSE)</f>
        <v>2</v>
      </c>
      <c r="I420" s="102" t="str">
        <f t="shared" si="73"/>
        <v>202810</v>
      </c>
      <c r="J420" s="107">
        <f>IF(M420=1,1,IFERROR(VLOOKUP(I420,MBPI!C:E,POC!H420,FALSE),0))</f>
        <v>0.96028444444444416</v>
      </c>
      <c r="K420" s="102" t="str">
        <f>TEXT(VLOOKUP(B420,Summary!G:H,2,FALSE),"yyyym")</f>
        <v>202812</v>
      </c>
      <c r="L420" s="102">
        <f t="shared" si="74"/>
        <v>0</v>
      </c>
      <c r="M420" s="102">
        <f t="shared" si="75"/>
        <v>0</v>
      </c>
      <c r="N420" s="109">
        <f t="shared" si="71"/>
        <v>96.02</v>
      </c>
      <c r="P420" s="102" t="s">
        <v>220</v>
      </c>
    </row>
    <row r="421" spans="1:16" hidden="1">
      <c r="A421" s="102" t="s">
        <v>191</v>
      </c>
      <c r="B421" s="103" t="s">
        <v>99</v>
      </c>
      <c r="D421" s="103">
        <v>2028</v>
      </c>
      <c r="E421" s="103">
        <v>11</v>
      </c>
      <c r="F421" s="102" t="str">
        <f t="shared" si="72"/>
        <v>TUEC202811</v>
      </c>
      <c r="H421" s="104">
        <f>HLOOKUP(B421,MBPI!$2:$3,2,FALSE)</f>
        <v>2</v>
      </c>
      <c r="I421" s="102" t="str">
        <f t="shared" si="73"/>
        <v>202811</v>
      </c>
      <c r="J421" s="107">
        <f>IF(M421=1,1,IFERROR(VLOOKUP(I421,MBPI!C:E,POC!H421,FALSE),0))</f>
        <v>0.98014222222222191</v>
      </c>
      <c r="K421" s="102" t="str">
        <f>TEXT(VLOOKUP(B421,Summary!G:H,2,FALSE),"yyyym")</f>
        <v>202812</v>
      </c>
      <c r="L421" s="102">
        <f t="shared" si="74"/>
        <v>0</v>
      </c>
      <c r="M421" s="102">
        <f t="shared" si="75"/>
        <v>0</v>
      </c>
      <c r="N421" s="109">
        <f t="shared" si="71"/>
        <v>98.01</v>
      </c>
      <c r="P421" s="102" t="s">
        <v>220</v>
      </c>
    </row>
    <row r="422" spans="1:16" hidden="1">
      <c r="A422" s="102" t="s">
        <v>191</v>
      </c>
      <c r="B422" s="103" t="s">
        <v>99</v>
      </c>
      <c r="D422" s="103">
        <v>2028</v>
      </c>
      <c r="E422" s="103">
        <v>12</v>
      </c>
      <c r="F422" s="102" t="str">
        <f t="shared" si="72"/>
        <v>TUEC202812</v>
      </c>
      <c r="H422" s="104">
        <f>HLOOKUP(B422,MBPI!$2:$3,2,FALSE)</f>
        <v>2</v>
      </c>
      <c r="I422" s="102" t="str">
        <f t="shared" si="73"/>
        <v>202812</v>
      </c>
      <c r="J422" s="107">
        <f>IF(M422=1,1,IFERROR(VLOOKUP(I422,MBPI!C:E,POC!H422,FALSE),0))</f>
        <v>1</v>
      </c>
      <c r="K422" s="102" t="str">
        <f>TEXT(VLOOKUP(B422,Summary!G:H,2,FALSE),"yyyym")</f>
        <v>202812</v>
      </c>
      <c r="L422" s="102">
        <f t="shared" si="74"/>
        <v>1</v>
      </c>
      <c r="M422" s="102">
        <f t="shared" si="75"/>
        <v>1</v>
      </c>
      <c r="N422" s="109">
        <f t="shared" si="71"/>
        <v>100</v>
      </c>
      <c r="P422" s="102" t="s">
        <v>220</v>
      </c>
    </row>
    <row r="423" spans="1:16" hidden="1">
      <c r="A423" s="102" t="s">
        <v>191</v>
      </c>
      <c r="B423" s="103" t="s">
        <v>99</v>
      </c>
      <c r="D423" s="103">
        <v>2029</v>
      </c>
      <c r="E423" s="103">
        <v>1</v>
      </c>
      <c r="F423" s="102" t="str">
        <f t="shared" si="72"/>
        <v>TUEC20291</v>
      </c>
      <c r="H423" s="104">
        <f>HLOOKUP(B423,MBPI!$2:$3,2,FALSE)</f>
        <v>2</v>
      </c>
      <c r="I423" s="102" t="str">
        <f t="shared" si="73"/>
        <v>20291</v>
      </c>
      <c r="J423" s="107">
        <f>IF(M423=1,1,IFERROR(VLOOKUP(I423,MBPI!C:E,POC!H423,FALSE),0))</f>
        <v>1</v>
      </c>
      <c r="K423" s="102" t="str">
        <f>TEXT(VLOOKUP(B423,Summary!G:H,2,FALSE),"yyyym")</f>
        <v>202812</v>
      </c>
      <c r="L423" s="102">
        <f t="shared" si="74"/>
        <v>0</v>
      </c>
      <c r="M423" s="102">
        <f t="shared" si="75"/>
        <v>1</v>
      </c>
      <c r="N423" s="109">
        <f t="shared" si="71"/>
        <v>100</v>
      </c>
      <c r="P423" s="102" t="str">
        <f t="shared" ref="P368:P431" si="76">IF(AND(M423=1,L423&lt;&gt;1),"X","")</f>
        <v>X</v>
      </c>
    </row>
    <row r="424" spans="1:16" hidden="1">
      <c r="A424" s="102" t="s">
        <v>191</v>
      </c>
      <c r="B424" s="103" t="s">
        <v>99</v>
      </c>
      <c r="D424" s="103">
        <v>2029</v>
      </c>
      <c r="E424" s="103">
        <v>2</v>
      </c>
      <c r="F424" s="102" t="str">
        <f t="shared" si="72"/>
        <v>TUEC20292</v>
      </c>
      <c r="H424" s="104">
        <f>HLOOKUP(B424,MBPI!$2:$3,2,FALSE)</f>
        <v>2</v>
      </c>
      <c r="I424" s="102" t="str">
        <f t="shared" si="73"/>
        <v>20292</v>
      </c>
      <c r="J424" s="107">
        <f>IF(M424=1,1,IFERROR(VLOOKUP(I424,MBPI!C:E,POC!H424,FALSE),0))</f>
        <v>1</v>
      </c>
      <c r="K424" s="102" t="str">
        <f>TEXT(VLOOKUP(B424,Summary!G:H,2,FALSE),"yyyym")</f>
        <v>202812</v>
      </c>
      <c r="L424" s="102">
        <f t="shared" si="74"/>
        <v>0</v>
      </c>
      <c r="M424" s="102">
        <f t="shared" si="75"/>
        <v>1</v>
      </c>
      <c r="N424" s="109">
        <f t="shared" si="71"/>
        <v>100</v>
      </c>
      <c r="P424" s="102" t="str">
        <f t="shared" si="76"/>
        <v>X</v>
      </c>
    </row>
    <row r="425" spans="1:16" hidden="1">
      <c r="A425" s="102" t="s">
        <v>191</v>
      </c>
      <c r="B425" s="103" t="s">
        <v>99</v>
      </c>
      <c r="D425" s="103">
        <v>2029</v>
      </c>
      <c r="E425" s="103">
        <v>3</v>
      </c>
      <c r="F425" s="102" t="str">
        <f t="shared" si="72"/>
        <v>TUEC20293</v>
      </c>
      <c r="H425" s="104">
        <f>HLOOKUP(B425,MBPI!$2:$3,2,FALSE)</f>
        <v>2</v>
      </c>
      <c r="I425" s="102" t="str">
        <f t="shared" si="73"/>
        <v>20293</v>
      </c>
      <c r="J425" s="107">
        <f>IF(M425=1,1,IFERROR(VLOOKUP(I425,MBPI!C:E,POC!H425,FALSE),0))</f>
        <v>1</v>
      </c>
      <c r="K425" s="102" t="str">
        <f>TEXT(VLOOKUP(B425,Summary!G:H,2,FALSE),"yyyym")</f>
        <v>202812</v>
      </c>
      <c r="L425" s="102">
        <f t="shared" si="74"/>
        <v>0</v>
      </c>
      <c r="M425" s="102">
        <f t="shared" si="75"/>
        <v>1</v>
      </c>
      <c r="N425" s="109">
        <f t="shared" si="71"/>
        <v>100</v>
      </c>
      <c r="P425" s="102" t="str">
        <f t="shared" si="76"/>
        <v>X</v>
      </c>
    </row>
    <row r="426" spans="1:16" hidden="1">
      <c r="A426" s="102" t="s">
        <v>191</v>
      </c>
      <c r="B426" s="103" t="s">
        <v>99</v>
      </c>
      <c r="D426" s="103">
        <v>2029</v>
      </c>
      <c r="E426" s="103">
        <v>4</v>
      </c>
      <c r="F426" s="102" t="str">
        <f t="shared" si="72"/>
        <v>TUEC20294</v>
      </c>
      <c r="H426" s="104">
        <f>HLOOKUP(B426,MBPI!$2:$3,2,FALSE)</f>
        <v>2</v>
      </c>
      <c r="I426" s="102" t="str">
        <f t="shared" si="73"/>
        <v>20294</v>
      </c>
      <c r="J426" s="107">
        <f>IF(M426=1,1,IFERROR(VLOOKUP(I426,MBPI!C:E,POC!H426,FALSE),0))</f>
        <v>1</v>
      </c>
      <c r="K426" s="102" t="str">
        <f>TEXT(VLOOKUP(B426,Summary!G:H,2,FALSE),"yyyym")</f>
        <v>202812</v>
      </c>
      <c r="L426" s="102">
        <f t="shared" si="74"/>
        <v>0</v>
      </c>
      <c r="M426" s="102">
        <f t="shared" si="75"/>
        <v>1</v>
      </c>
      <c r="N426" s="109">
        <f t="shared" si="71"/>
        <v>100</v>
      </c>
      <c r="P426" s="102" t="str">
        <f t="shared" si="76"/>
        <v>X</v>
      </c>
    </row>
    <row r="427" spans="1:16" hidden="1">
      <c r="A427" s="102" t="s">
        <v>191</v>
      </c>
      <c r="B427" s="103" t="s">
        <v>99</v>
      </c>
      <c r="D427" s="103">
        <v>2029</v>
      </c>
      <c r="E427" s="103">
        <v>5</v>
      </c>
      <c r="F427" s="102" t="str">
        <f t="shared" si="72"/>
        <v>TUEC20295</v>
      </c>
      <c r="H427" s="104">
        <f>HLOOKUP(B427,MBPI!$2:$3,2,FALSE)</f>
        <v>2</v>
      </c>
      <c r="I427" s="102" t="str">
        <f t="shared" si="73"/>
        <v>20295</v>
      </c>
      <c r="J427" s="107">
        <f>IF(M427=1,1,IFERROR(VLOOKUP(I427,MBPI!C:E,POC!H427,FALSE),0))</f>
        <v>1</v>
      </c>
      <c r="K427" s="102" t="str">
        <f>TEXT(VLOOKUP(B427,Summary!G:H,2,FALSE),"yyyym")</f>
        <v>202812</v>
      </c>
      <c r="L427" s="102">
        <f t="shared" si="74"/>
        <v>0</v>
      </c>
      <c r="M427" s="102">
        <f t="shared" si="75"/>
        <v>1</v>
      </c>
      <c r="N427" s="109">
        <f t="shared" si="71"/>
        <v>100</v>
      </c>
      <c r="P427" s="102" t="str">
        <f t="shared" si="76"/>
        <v>X</v>
      </c>
    </row>
    <row r="428" spans="1:16" hidden="1">
      <c r="A428" s="102" t="s">
        <v>191</v>
      </c>
      <c r="B428" s="103" t="s">
        <v>99</v>
      </c>
      <c r="D428" s="103">
        <v>2029</v>
      </c>
      <c r="E428" s="103">
        <v>6</v>
      </c>
      <c r="F428" s="102" t="str">
        <f t="shared" si="72"/>
        <v>TUEC20296</v>
      </c>
      <c r="H428" s="104">
        <f>HLOOKUP(B428,MBPI!$2:$3,2,FALSE)</f>
        <v>2</v>
      </c>
      <c r="I428" s="102" t="str">
        <f t="shared" si="73"/>
        <v>20296</v>
      </c>
      <c r="J428" s="107">
        <f>IF(M428=1,1,IFERROR(VLOOKUP(I428,MBPI!C:E,POC!H428,FALSE),0))</f>
        <v>1</v>
      </c>
      <c r="K428" s="102" t="str">
        <f>TEXT(VLOOKUP(B428,Summary!G:H,2,FALSE),"yyyym")</f>
        <v>202812</v>
      </c>
      <c r="L428" s="102">
        <f t="shared" si="74"/>
        <v>0</v>
      </c>
      <c r="M428" s="102">
        <f t="shared" si="75"/>
        <v>1</v>
      </c>
      <c r="N428" s="109">
        <f t="shared" si="71"/>
        <v>100</v>
      </c>
      <c r="P428" s="102" t="str">
        <f t="shared" si="76"/>
        <v>X</v>
      </c>
    </row>
    <row r="429" spans="1:16" hidden="1">
      <c r="A429" s="102" t="s">
        <v>191</v>
      </c>
      <c r="B429" s="103" t="s">
        <v>99</v>
      </c>
      <c r="D429" s="103">
        <v>2029</v>
      </c>
      <c r="E429" s="103">
        <v>7</v>
      </c>
      <c r="F429" s="102" t="str">
        <f t="shared" si="72"/>
        <v>TUEC20297</v>
      </c>
      <c r="H429" s="104">
        <f>HLOOKUP(B429,MBPI!$2:$3,2,FALSE)</f>
        <v>2</v>
      </c>
      <c r="I429" s="102" t="str">
        <f t="shared" si="73"/>
        <v>20297</v>
      </c>
      <c r="J429" s="107">
        <f>IF(M429=1,1,IFERROR(VLOOKUP(I429,MBPI!C:E,POC!H429,FALSE),0))</f>
        <v>1</v>
      </c>
      <c r="K429" s="102" t="str">
        <f>TEXT(VLOOKUP(B429,Summary!G:H,2,FALSE),"yyyym")</f>
        <v>202812</v>
      </c>
      <c r="L429" s="102">
        <f t="shared" si="74"/>
        <v>0</v>
      </c>
      <c r="M429" s="102">
        <f t="shared" si="75"/>
        <v>1</v>
      </c>
      <c r="N429" s="109">
        <f t="shared" si="71"/>
        <v>100</v>
      </c>
      <c r="P429" s="102" t="str">
        <f t="shared" si="76"/>
        <v>X</v>
      </c>
    </row>
    <row r="430" spans="1:16" hidden="1">
      <c r="A430" s="102" t="s">
        <v>191</v>
      </c>
      <c r="B430" s="103" t="s">
        <v>99</v>
      </c>
      <c r="D430" s="103">
        <v>2029</v>
      </c>
      <c r="E430" s="103">
        <v>8</v>
      </c>
      <c r="F430" s="102" t="str">
        <f t="shared" si="72"/>
        <v>TUEC20298</v>
      </c>
      <c r="H430" s="104">
        <f>HLOOKUP(B430,MBPI!$2:$3,2,FALSE)</f>
        <v>2</v>
      </c>
      <c r="I430" s="102" t="str">
        <f t="shared" si="73"/>
        <v>20298</v>
      </c>
      <c r="J430" s="107">
        <f>IF(M430=1,1,IFERROR(VLOOKUP(I430,MBPI!C:E,POC!H430,FALSE),0))</f>
        <v>1</v>
      </c>
      <c r="K430" s="102" t="str">
        <f>TEXT(VLOOKUP(B430,Summary!G:H,2,FALSE),"yyyym")</f>
        <v>202812</v>
      </c>
      <c r="L430" s="102">
        <f t="shared" si="74"/>
        <v>0</v>
      </c>
      <c r="M430" s="102">
        <f t="shared" si="75"/>
        <v>1</v>
      </c>
      <c r="N430" s="109">
        <f t="shared" si="71"/>
        <v>100</v>
      </c>
      <c r="P430" s="102" t="str">
        <f t="shared" si="76"/>
        <v>X</v>
      </c>
    </row>
    <row r="431" spans="1:16" hidden="1">
      <c r="A431" s="102" t="s">
        <v>191</v>
      </c>
      <c r="B431" s="103" t="s">
        <v>99</v>
      </c>
      <c r="D431" s="103">
        <v>2029</v>
      </c>
      <c r="E431" s="103">
        <v>9</v>
      </c>
      <c r="F431" s="102" t="str">
        <f t="shared" si="72"/>
        <v>TUEC20299</v>
      </c>
      <c r="H431" s="104">
        <f>HLOOKUP(B431,MBPI!$2:$3,2,FALSE)</f>
        <v>2</v>
      </c>
      <c r="I431" s="102" t="str">
        <f t="shared" si="73"/>
        <v>20299</v>
      </c>
      <c r="J431" s="107">
        <f>IF(M431=1,1,IFERROR(VLOOKUP(I431,MBPI!C:E,POC!H431,FALSE),0))</f>
        <v>1</v>
      </c>
      <c r="K431" s="102" t="str">
        <f>TEXT(VLOOKUP(B431,Summary!G:H,2,FALSE),"yyyym")</f>
        <v>202812</v>
      </c>
      <c r="L431" s="102">
        <f t="shared" si="74"/>
        <v>0</v>
      </c>
      <c r="M431" s="102">
        <f t="shared" si="75"/>
        <v>1</v>
      </c>
      <c r="N431" s="109">
        <f t="shared" si="71"/>
        <v>100</v>
      </c>
      <c r="P431" s="102" t="str">
        <f t="shared" si="76"/>
        <v>X</v>
      </c>
    </row>
    <row r="432" spans="1:16" hidden="1">
      <c r="A432" s="102" t="s">
        <v>191</v>
      </c>
      <c r="B432" s="103" t="s">
        <v>99</v>
      </c>
      <c r="D432" s="103">
        <v>2029</v>
      </c>
      <c r="E432" s="103">
        <v>10</v>
      </c>
      <c r="F432" s="102" t="str">
        <f t="shared" si="72"/>
        <v>TUEC202910</v>
      </c>
      <c r="H432" s="104">
        <f>HLOOKUP(B432,MBPI!$2:$3,2,FALSE)</f>
        <v>2</v>
      </c>
      <c r="I432" s="102" t="str">
        <f t="shared" si="73"/>
        <v>202910</v>
      </c>
      <c r="J432" s="107">
        <f>IF(M432=1,1,IFERROR(VLOOKUP(I432,MBPI!C:E,POC!H432,FALSE),0))</f>
        <v>1</v>
      </c>
      <c r="K432" s="102" t="str">
        <f>TEXT(VLOOKUP(B432,Summary!G:H,2,FALSE),"yyyym")</f>
        <v>202812</v>
      </c>
      <c r="L432" s="102">
        <f t="shared" si="74"/>
        <v>0</v>
      </c>
      <c r="M432" s="102">
        <f t="shared" si="75"/>
        <v>1</v>
      </c>
      <c r="N432" s="109">
        <f t="shared" si="71"/>
        <v>100</v>
      </c>
      <c r="P432" s="102" t="str">
        <f t="shared" ref="P432:P435" si="77">IF(AND(M432=1,L432&lt;&gt;1),"X","")</f>
        <v>X</v>
      </c>
    </row>
    <row r="433" spans="1:17" hidden="1">
      <c r="A433" s="102" t="s">
        <v>191</v>
      </c>
      <c r="B433" s="103" t="s">
        <v>99</v>
      </c>
      <c r="D433" s="103">
        <v>2029</v>
      </c>
      <c r="E433" s="103">
        <v>11</v>
      </c>
      <c r="F433" s="102" t="str">
        <f t="shared" si="72"/>
        <v>TUEC202911</v>
      </c>
      <c r="H433" s="104">
        <f>HLOOKUP(B433,MBPI!$2:$3,2,FALSE)</f>
        <v>2</v>
      </c>
      <c r="I433" s="102" t="str">
        <f t="shared" si="73"/>
        <v>202911</v>
      </c>
      <c r="J433" s="107">
        <f>IF(M433=1,1,IFERROR(VLOOKUP(I433,MBPI!C:E,POC!H433,FALSE),0))</f>
        <v>1</v>
      </c>
      <c r="K433" s="102" t="str">
        <f>TEXT(VLOOKUP(B433,Summary!G:H,2,FALSE),"yyyym")</f>
        <v>202812</v>
      </c>
      <c r="L433" s="102">
        <f t="shared" si="74"/>
        <v>0</v>
      </c>
      <c r="M433" s="102">
        <f t="shared" si="75"/>
        <v>1</v>
      </c>
      <c r="N433" s="109">
        <f t="shared" si="71"/>
        <v>100</v>
      </c>
      <c r="P433" s="102" t="str">
        <f t="shared" si="77"/>
        <v>X</v>
      </c>
    </row>
    <row r="434" spans="1:17" hidden="1">
      <c r="A434" s="102" t="s">
        <v>191</v>
      </c>
      <c r="B434" s="103" t="s">
        <v>99</v>
      </c>
      <c r="D434" s="103">
        <v>2029</v>
      </c>
      <c r="E434" s="103">
        <v>12</v>
      </c>
      <c r="F434" s="102" t="str">
        <f t="shared" si="72"/>
        <v>TUEC202912</v>
      </c>
      <c r="H434" s="104">
        <f>HLOOKUP(B434,MBPI!$2:$3,2,FALSE)</f>
        <v>2</v>
      </c>
      <c r="I434" s="102" t="str">
        <f t="shared" si="73"/>
        <v>202912</v>
      </c>
      <c r="J434" s="107">
        <f>IF(M434=1,1,IFERROR(VLOOKUP(I434,MBPI!C:E,POC!H434,FALSE),0))</f>
        <v>1</v>
      </c>
      <c r="K434" s="102" t="str">
        <f>TEXT(VLOOKUP(B434,Summary!G:H,2,FALSE),"yyyym")</f>
        <v>202812</v>
      </c>
      <c r="L434" s="102">
        <f t="shared" si="74"/>
        <v>0</v>
      </c>
      <c r="M434" s="102">
        <f t="shared" si="75"/>
        <v>1</v>
      </c>
      <c r="N434" s="109">
        <f t="shared" si="71"/>
        <v>100</v>
      </c>
      <c r="P434" s="102" t="str">
        <f t="shared" si="77"/>
        <v>X</v>
      </c>
    </row>
    <row r="435" spans="1:17" hidden="1">
      <c r="K435" s="102"/>
      <c r="N435" s="109"/>
      <c r="P435" s="102" t="str">
        <f t="shared" si="77"/>
        <v/>
      </c>
    </row>
    <row r="436" spans="1:17" hidden="1">
      <c r="A436" s="102" t="s">
        <v>191</v>
      </c>
      <c r="B436" s="114" t="s">
        <v>100</v>
      </c>
      <c r="C436" s="114"/>
      <c r="D436" s="103">
        <v>2023</v>
      </c>
      <c r="E436" s="103">
        <v>1</v>
      </c>
      <c r="F436" s="102" t="str">
        <f t="shared" ref="F436:F499" si="78">CONCATENATE(B436,D436,E436)</f>
        <v>UER520231</v>
      </c>
      <c r="H436" s="104">
        <f>HLOOKUP(B436,MBPI!$2:$3,2,FALSE)</f>
        <v>3</v>
      </c>
      <c r="I436" s="102" t="str">
        <f t="shared" ref="I436:I467" si="79">CONCATENATE(D436,E436)</f>
        <v>20231</v>
      </c>
      <c r="J436" s="107">
        <f>IF(M436=1,1,IFERROR(VLOOKUP(I436,MBPI!C:E,POC!H436,FALSE),0))</f>
        <v>0</v>
      </c>
      <c r="K436" s="102" t="str">
        <f>TEXT(VLOOKUP(B436,Summary!G:H,2,FALSE),"yyyym")</f>
        <v>202812</v>
      </c>
      <c r="L436" s="102">
        <f t="shared" ref="L436:L467" si="80">IF((LEFT(K436,4)-D436)&lt;&gt;0,0,IF((I436-K436)=0,1,0))</f>
        <v>0</v>
      </c>
      <c r="M436" s="102">
        <f t="shared" ref="M436:M467" si="81">IF(B436="",0,IF(AND(B435=B436,M435=1),1,IF(L436=1,1,0)))</f>
        <v>0</v>
      </c>
      <c r="N436" s="109">
        <f t="shared" si="71"/>
        <v>0</v>
      </c>
      <c r="Q436" s="102" t="str">
        <f t="shared" ref="Q436:Q457" si="82">IF(AND(N436=0,N437&gt;0),1,"")</f>
        <v/>
      </c>
    </row>
    <row r="437" spans="1:17" hidden="1">
      <c r="A437" s="102" t="s">
        <v>191</v>
      </c>
      <c r="B437" s="114" t="s">
        <v>100</v>
      </c>
      <c r="C437" s="114"/>
      <c r="D437" s="103">
        <v>2023</v>
      </c>
      <c r="E437" s="103">
        <v>2</v>
      </c>
      <c r="F437" s="102" t="str">
        <f t="shared" si="78"/>
        <v>UER520232</v>
      </c>
      <c r="H437" s="104">
        <f>HLOOKUP(B437,MBPI!$2:$3,2,FALSE)</f>
        <v>3</v>
      </c>
      <c r="I437" s="102" t="str">
        <f t="shared" si="79"/>
        <v>20232</v>
      </c>
      <c r="J437" s="107">
        <f>IF(M437=1,1,IFERROR(VLOOKUP(I437,MBPI!C:E,POC!H437,FALSE),0))</f>
        <v>0</v>
      </c>
      <c r="K437" s="102" t="str">
        <f>TEXT(VLOOKUP(B437,Summary!G:H,2,FALSE),"yyyym")</f>
        <v>202812</v>
      </c>
      <c r="L437" s="102">
        <f t="shared" si="80"/>
        <v>0</v>
      </c>
      <c r="M437" s="102">
        <f t="shared" si="81"/>
        <v>0</v>
      </c>
      <c r="N437" s="109">
        <f t="shared" si="71"/>
        <v>0</v>
      </c>
      <c r="Q437" s="102" t="str">
        <f t="shared" si="82"/>
        <v/>
      </c>
    </row>
    <row r="438" spans="1:17" hidden="1">
      <c r="A438" s="102" t="s">
        <v>191</v>
      </c>
      <c r="B438" s="114" t="s">
        <v>100</v>
      </c>
      <c r="C438" s="114"/>
      <c r="D438" s="103">
        <v>2023</v>
      </c>
      <c r="E438" s="103">
        <v>3</v>
      </c>
      <c r="F438" s="102" t="str">
        <f t="shared" si="78"/>
        <v>UER520233</v>
      </c>
      <c r="H438" s="104">
        <f>HLOOKUP(B438,MBPI!$2:$3,2,FALSE)</f>
        <v>3</v>
      </c>
      <c r="I438" s="102" t="str">
        <f t="shared" si="79"/>
        <v>20233</v>
      </c>
      <c r="J438" s="107">
        <f>IF(M438=1,1,IFERROR(VLOOKUP(I438,MBPI!C:E,POC!H438,FALSE),0))</f>
        <v>0</v>
      </c>
      <c r="K438" s="102" t="str">
        <f>TEXT(VLOOKUP(B438,Summary!G:H,2,FALSE),"yyyym")</f>
        <v>202812</v>
      </c>
      <c r="L438" s="102">
        <f t="shared" si="80"/>
        <v>0</v>
      </c>
      <c r="M438" s="102">
        <f t="shared" si="81"/>
        <v>0</v>
      </c>
      <c r="N438" s="109">
        <f t="shared" si="71"/>
        <v>0</v>
      </c>
      <c r="Q438" s="102" t="str">
        <f t="shared" si="82"/>
        <v/>
      </c>
    </row>
    <row r="439" spans="1:17" hidden="1">
      <c r="A439" s="102" t="s">
        <v>191</v>
      </c>
      <c r="B439" s="114" t="s">
        <v>100</v>
      </c>
      <c r="C439" s="114"/>
      <c r="D439" s="103">
        <v>2023</v>
      </c>
      <c r="E439" s="103">
        <v>4</v>
      </c>
      <c r="F439" s="102" t="str">
        <f t="shared" si="78"/>
        <v>UER520234</v>
      </c>
      <c r="H439" s="104">
        <f>HLOOKUP(B439,MBPI!$2:$3,2,FALSE)</f>
        <v>3</v>
      </c>
      <c r="I439" s="102" t="str">
        <f t="shared" si="79"/>
        <v>20234</v>
      </c>
      <c r="J439" s="107">
        <f>IF(M439=1,1,IFERROR(VLOOKUP(I439,MBPI!C:E,POC!H439,FALSE),0))</f>
        <v>0</v>
      </c>
      <c r="K439" s="102" t="str">
        <f>TEXT(VLOOKUP(B439,Summary!G:H,2,FALSE),"yyyym")</f>
        <v>202812</v>
      </c>
      <c r="L439" s="102">
        <f t="shared" si="80"/>
        <v>0</v>
      </c>
      <c r="M439" s="102">
        <f t="shared" si="81"/>
        <v>0</v>
      </c>
      <c r="N439" s="109">
        <f t="shared" si="71"/>
        <v>0</v>
      </c>
      <c r="Q439" s="102" t="str">
        <f t="shared" si="82"/>
        <v/>
      </c>
    </row>
    <row r="440" spans="1:17" hidden="1">
      <c r="A440" s="102" t="s">
        <v>191</v>
      </c>
      <c r="B440" s="114" t="s">
        <v>100</v>
      </c>
      <c r="C440" s="114"/>
      <c r="D440" s="103">
        <v>2023</v>
      </c>
      <c r="E440" s="103">
        <v>5</v>
      </c>
      <c r="F440" s="102" t="str">
        <f t="shared" si="78"/>
        <v>UER520235</v>
      </c>
      <c r="H440" s="104">
        <f>HLOOKUP(B440,MBPI!$2:$3,2,FALSE)</f>
        <v>3</v>
      </c>
      <c r="I440" s="102" t="str">
        <f t="shared" si="79"/>
        <v>20235</v>
      </c>
      <c r="J440" s="107">
        <f>IF(M440=1,1,IFERROR(VLOOKUP(I440,MBPI!C:E,POC!H440,FALSE),0))</f>
        <v>0</v>
      </c>
      <c r="K440" s="102" t="str">
        <f>TEXT(VLOOKUP(B440,Summary!G:H,2,FALSE),"yyyym")</f>
        <v>202812</v>
      </c>
      <c r="L440" s="102">
        <f t="shared" si="80"/>
        <v>0</v>
      </c>
      <c r="M440" s="102">
        <f t="shared" si="81"/>
        <v>0</v>
      </c>
      <c r="N440" s="109">
        <f t="shared" si="71"/>
        <v>0</v>
      </c>
      <c r="Q440" s="102" t="str">
        <f t="shared" si="82"/>
        <v/>
      </c>
    </row>
    <row r="441" spans="1:17" hidden="1">
      <c r="A441" s="102" t="s">
        <v>191</v>
      </c>
      <c r="B441" s="114" t="s">
        <v>100</v>
      </c>
      <c r="C441" s="114"/>
      <c r="D441" s="103">
        <v>2023</v>
      </c>
      <c r="E441" s="103">
        <v>6</v>
      </c>
      <c r="F441" s="102" t="str">
        <f t="shared" si="78"/>
        <v>UER520236</v>
      </c>
      <c r="H441" s="104">
        <f>HLOOKUP(B441,MBPI!$2:$3,2,FALSE)</f>
        <v>3</v>
      </c>
      <c r="I441" s="102" t="str">
        <f t="shared" si="79"/>
        <v>20236</v>
      </c>
      <c r="J441" s="107">
        <f>IF(M441=1,1,IFERROR(VLOOKUP(I441,MBPI!C:E,POC!H441,FALSE),0))</f>
        <v>0</v>
      </c>
      <c r="K441" s="102" t="str">
        <f>TEXT(VLOOKUP(B441,Summary!G:H,2,FALSE),"yyyym")</f>
        <v>202812</v>
      </c>
      <c r="L441" s="102">
        <f t="shared" si="80"/>
        <v>0</v>
      </c>
      <c r="M441" s="102">
        <f t="shared" si="81"/>
        <v>0</v>
      </c>
      <c r="N441" s="109">
        <f t="shared" si="71"/>
        <v>0</v>
      </c>
      <c r="Q441" s="102" t="str">
        <f t="shared" si="82"/>
        <v/>
      </c>
    </row>
    <row r="442" spans="1:17" hidden="1">
      <c r="A442" s="102" t="s">
        <v>191</v>
      </c>
      <c r="B442" s="114" t="s">
        <v>100</v>
      </c>
      <c r="C442" s="114"/>
      <c r="D442" s="103">
        <v>2023</v>
      </c>
      <c r="E442" s="103">
        <v>7</v>
      </c>
      <c r="F442" s="102" t="str">
        <f t="shared" si="78"/>
        <v>UER520237</v>
      </c>
      <c r="H442" s="104">
        <f>HLOOKUP(B442,MBPI!$2:$3,2,FALSE)</f>
        <v>3</v>
      </c>
      <c r="I442" s="102" t="str">
        <f t="shared" si="79"/>
        <v>20237</v>
      </c>
      <c r="J442" s="107">
        <f>IF(M442=1,1,IFERROR(VLOOKUP(I442,MBPI!C:E,POC!H442,FALSE),0))</f>
        <v>0</v>
      </c>
      <c r="K442" s="102" t="str">
        <f>TEXT(VLOOKUP(B442,Summary!G:H,2,FALSE),"yyyym")</f>
        <v>202812</v>
      </c>
      <c r="L442" s="102">
        <f t="shared" si="80"/>
        <v>0</v>
      </c>
      <c r="M442" s="102">
        <f t="shared" si="81"/>
        <v>0</v>
      </c>
      <c r="N442" s="109">
        <f t="shared" si="71"/>
        <v>0</v>
      </c>
      <c r="Q442" s="102" t="str">
        <f t="shared" si="82"/>
        <v/>
      </c>
    </row>
    <row r="443" spans="1:17" hidden="1">
      <c r="A443" s="102" t="s">
        <v>191</v>
      </c>
      <c r="B443" s="114" t="s">
        <v>100</v>
      </c>
      <c r="C443" s="114"/>
      <c r="D443" s="103">
        <v>2023</v>
      </c>
      <c r="E443" s="103">
        <v>8</v>
      </c>
      <c r="F443" s="102" t="str">
        <f t="shared" si="78"/>
        <v>UER520238</v>
      </c>
      <c r="H443" s="104">
        <f>HLOOKUP(B443,MBPI!$2:$3,2,FALSE)</f>
        <v>3</v>
      </c>
      <c r="I443" s="102" t="str">
        <f t="shared" si="79"/>
        <v>20238</v>
      </c>
      <c r="J443" s="107">
        <f>IF(M443=1,1,IFERROR(VLOOKUP(I443,MBPI!C:E,POC!H443,FALSE),0))</f>
        <v>0</v>
      </c>
      <c r="K443" s="102" t="str">
        <f>TEXT(VLOOKUP(B443,Summary!G:H,2,FALSE),"yyyym")</f>
        <v>202812</v>
      </c>
      <c r="L443" s="102">
        <f t="shared" si="80"/>
        <v>0</v>
      </c>
      <c r="M443" s="102">
        <f t="shared" si="81"/>
        <v>0</v>
      </c>
      <c r="N443" s="109">
        <f t="shared" si="71"/>
        <v>0</v>
      </c>
      <c r="Q443" s="102" t="str">
        <f t="shared" si="82"/>
        <v/>
      </c>
    </row>
    <row r="444" spans="1:17" hidden="1">
      <c r="A444" s="102" t="s">
        <v>191</v>
      </c>
      <c r="B444" s="114" t="s">
        <v>100</v>
      </c>
      <c r="C444" s="114"/>
      <c r="D444" s="103">
        <v>2023</v>
      </c>
      <c r="E444" s="103">
        <v>9</v>
      </c>
      <c r="F444" s="102" t="str">
        <f t="shared" si="78"/>
        <v>UER520239</v>
      </c>
      <c r="H444" s="104">
        <f>HLOOKUP(B444,MBPI!$2:$3,2,FALSE)</f>
        <v>3</v>
      </c>
      <c r="I444" s="102" t="str">
        <f t="shared" si="79"/>
        <v>20239</v>
      </c>
      <c r="J444" s="107">
        <f>IF(M444=1,1,IFERROR(VLOOKUP(I444,MBPI!C:E,POC!H444,FALSE),0))</f>
        <v>0</v>
      </c>
      <c r="K444" s="102" t="str">
        <f>TEXT(VLOOKUP(B444,Summary!G:H,2,FALSE),"yyyym")</f>
        <v>202812</v>
      </c>
      <c r="L444" s="102">
        <f t="shared" si="80"/>
        <v>0</v>
      </c>
      <c r="M444" s="102">
        <f t="shared" si="81"/>
        <v>0</v>
      </c>
      <c r="N444" s="109">
        <f t="shared" si="71"/>
        <v>0</v>
      </c>
      <c r="Q444" s="102" t="str">
        <f t="shared" si="82"/>
        <v/>
      </c>
    </row>
    <row r="445" spans="1:17" hidden="1">
      <c r="A445" s="102" t="s">
        <v>191</v>
      </c>
      <c r="B445" s="114" t="s">
        <v>100</v>
      </c>
      <c r="C445" s="114"/>
      <c r="D445" s="103">
        <v>2023</v>
      </c>
      <c r="E445" s="103">
        <v>10</v>
      </c>
      <c r="F445" s="102" t="str">
        <f t="shared" si="78"/>
        <v>UER5202310</v>
      </c>
      <c r="H445" s="104">
        <f>HLOOKUP(B445,MBPI!$2:$3,2,FALSE)</f>
        <v>3</v>
      </c>
      <c r="I445" s="102" t="str">
        <f t="shared" si="79"/>
        <v>202310</v>
      </c>
      <c r="J445" s="107">
        <f>IF(M445=1,1,IFERROR(VLOOKUP(I445,MBPI!C:E,POC!H445,FALSE),0))</f>
        <v>0</v>
      </c>
      <c r="K445" s="102" t="str">
        <f>TEXT(VLOOKUP(B445,Summary!G:H,2,FALSE),"yyyym")</f>
        <v>202812</v>
      </c>
      <c r="L445" s="102">
        <f t="shared" si="80"/>
        <v>0</v>
      </c>
      <c r="M445" s="102">
        <f t="shared" si="81"/>
        <v>0</v>
      </c>
      <c r="N445" s="109">
        <f t="shared" si="71"/>
        <v>0</v>
      </c>
      <c r="Q445" s="102" t="str">
        <f t="shared" si="82"/>
        <v/>
      </c>
    </row>
    <row r="446" spans="1:17" hidden="1">
      <c r="A446" s="102" t="s">
        <v>191</v>
      </c>
      <c r="B446" s="114" t="s">
        <v>100</v>
      </c>
      <c r="C446" s="114"/>
      <c r="D446" s="103">
        <v>2023</v>
      </c>
      <c r="E446" s="103">
        <v>11</v>
      </c>
      <c r="F446" s="102" t="str">
        <f t="shared" si="78"/>
        <v>UER5202311</v>
      </c>
      <c r="H446" s="104">
        <f>HLOOKUP(B446,MBPI!$2:$3,2,FALSE)</f>
        <v>3</v>
      </c>
      <c r="I446" s="102" t="str">
        <f t="shared" si="79"/>
        <v>202311</v>
      </c>
      <c r="J446" s="107">
        <f>IF(M446=1,1,IFERROR(VLOOKUP(I446,MBPI!C:E,POC!H446,FALSE),0))</f>
        <v>0</v>
      </c>
      <c r="K446" s="102" t="str">
        <f>TEXT(VLOOKUP(B446,Summary!G:H,2,FALSE),"yyyym")</f>
        <v>202812</v>
      </c>
      <c r="L446" s="102">
        <f t="shared" si="80"/>
        <v>0</v>
      </c>
      <c r="M446" s="102">
        <f t="shared" si="81"/>
        <v>0</v>
      </c>
      <c r="N446" s="109">
        <f t="shared" si="71"/>
        <v>0</v>
      </c>
      <c r="Q446" s="102" t="str">
        <f t="shared" si="82"/>
        <v/>
      </c>
    </row>
    <row r="447" spans="1:17" hidden="1">
      <c r="A447" s="102" t="s">
        <v>191</v>
      </c>
      <c r="B447" s="114" t="s">
        <v>100</v>
      </c>
      <c r="C447" s="114"/>
      <c r="D447" s="103">
        <v>2023</v>
      </c>
      <c r="E447" s="103">
        <v>12</v>
      </c>
      <c r="F447" s="102" t="str">
        <f t="shared" si="78"/>
        <v>UER5202312</v>
      </c>
      <c r="H447" s="104">
        <f>HLOOKUP(B447,MBPI!$2:$3,2,FALSE)</f>
        <v>3</v>
      </c>
      <c r="I447" s="102" t="str">
        <f t="shared" si="79"/>
        <v>202312</v>
      </c>
      <c r="J447" s="107">
        <f>IF(M447=1,1,IFERROR(VLOOKUP(I447,MBPI!C:E,POC!H447,FALSE),0))</f>
        <v>0</v>
      </c>
      <c r="K447" s="102" t="str">
        <f>TEXT(VLOOKUP(B447,Summary!G:H,2,FALSE),"yyyym")</f>
        <v>202812</v>
      </c>
      <c r="L447" s="102">
        <f t="shared" si="80"/>
        <v>0</v>
      </c>
      <c r="M447" s="102">
        <f t="shared" si="81"/>
        <v>0</v>
      </c>
      <c r="N447" s="109">
        <f t="shared" si="71"/>
        <v>0</v>
      </c>
      <c r="Q447" s="102" t="str">
        <f t="shared" si="82"/>
        <v/>
      </c>
    </row>
    <row r="448" spans="1:17" hidden="1">
      <c r="A448" s="102" t="s">
        <v>191</v>
      </c>
      <c r="B448" s="114" t="s">
        <v>100</v>
      </c>
      <c r="C448" s="114"/>
      <c r="D448" s="103">
        <v>2024</v>
      </c>
      <c r="E448" s="103">
        <v>1</v>
      </c>
      <c r="F448" s="102" t="str">
        <f t="shared" si="78"/>
        <v>UER520241</v>
      </c>
      <c r="H448" s="104">
        <f>HLOOKUP(B448,MBPI!$2:$3,2,FALSE)</f>
        <v>3</v>
      </c>
      <c r="I448" s="102" t="str">
        <f t="shared" si="79"/>
        <v>20241</v>
      </c>
      <c r="J448" s="107">
        <f>IF(M448=1,1,IFERROR(VLOOKUP(I448,MBPI!C:E,POC!H448,FALSE),0))</f>
        <v>0</v>
      </c>
      <c r="K448" s="102" t="str">
        <f>TEXT(VLOOKUP(B448,Summary!G:H,2,FALSE),"yyyym")</f>
        <v>202812</v>
      </c>
      <c r="L448" s="102">
        <f t="shared" si="80"/>
        <v>0</v>
      </c>
      <c r="M448" s="102">
        <f t="shared" si="81"/>
        <v>0</v>
      </c>
      <c r="N448" s="109">
        <f t="shared" si="71"/>
        <v>0</v>
      </c>
      <c r="Q448" s="102" t="str">
        <f t="shared" si="82"/>
        <v/>
      </c>
    </row>
    <row r="449" spans="1:17" hidden="1">
      <c r="A449" s="102" t="s">
        <v>191</v>
      </c>
      <c r="B449" s="114" t="s">
        <v>100</v>
      </c>
      <c r="C449" s="114"/>
      <c r="D449" s="103">
        <v>2024</v>
      </c>
      <c r="E449" s="103">
        <v>2</v>
      </c>
      <c r="F449" s="102" t="str">
        <f t="shared" si="78"/>
        <v>UER520242</v>
      </c>
      <c r="H449" s="104">
        <f>HLOOKUP(B449,MBPI!$2:$3,2,FALSE)</f>
        <v>3</v>
      </c>
      <c r="I449" s="102" t="str">
        <f t="shared" si="79"/>
        <v>20242</v>
      </c>
      <c r="J449" s="107">
        <f>IF(M449=1,1,IFERROR(VLOOKUP(I449,MBPI!C:E,POC!H449,FALSE),0))</f>
        <v>0</v>
      </c>
      <c r="K449" s="102" t="str">
        <f>TEXT(VLOOKUP(B449,Summary!G:H,2,FALSE),"yyyym")</f>
        <v>202812</v>
      </c>
      <c r="L449" s="102">
        <f t="shared" si="80"/>
        <v>0</v>
      </c>
      <c r="M449" s="102">
        <f t="shared" si="81"/>
        <v>0</v>
      </c>
      <c r="N449" s="109">
        <f t="shared" si="71"/>
        <v>0</v>
      </c>
      <c r="Q449" s="102" t="str">
        <f t="shared" si="82"/>
        <v/>
      </c>
    </row>
    <row r="450" spans="1:17" hidden="1">
      <c r="A450" s="102" t="s">
        <v>191</v>
      </c>
      <c r="B450" s="114" t="s">
        <v>100</v>
      </c>
      <c r="C450" s="114"/>
      <c r="D450" s="103">
        <v>2024</v>
      </c>
      <c r="E450" s="103">
        <v>3</v>
      </c>
      <c r="F450" s="102" t="str">
        <f t="shared" si="78"/>
        <v>UER520243</v>
      </c>
      <c r="H450" s="104">
        <f>HLOOKUP(B450,MBPI!$2:$3,2,FALSE)</f>
        <v>3</v>
      </c>
      <c r="I450" s="102" t="str">
        <f t="shared" si="79"/>
        <v>20243</v>
      </c>
      <c r="J450" s="107">
        <f>IF(M450=1,1,IFERROR(VLOOKUP(I450,MBPI!C:E,POC!H450,FALSE),0))</f>
        <v>0</v>
      </c>
      <c r="K450" s="102" t="str">
        <f>TEXT(VLOOKUP(B450,Summary!G:H,2,FALSE),"yyyym")</f>
        <v>202812</v>
      </c>
      <c r="L450" s="102">
        <f t="shared" si="80"/>
        <v>0</v>
      </c>
      <c r="M450" s="102">
        <f t="shared" si="81"/>
        <v>0</v>
      </c>
      <c r="N450" s="109">
        <f t="shared" ref="N450:N513" si="83">TRUNC(J450*100,2)</f>
        <v>0</v>
      </c>
      <c r="Q450" s="102" t="str">
        <f t="shared" si="82"/>
        <v/>
      </c>
    </row>
    <row r="451" spans="1:17" hidden="1">
      <c r="A451" s="102" t="s">
        <v>191</v>
      </c>
      <c r="B451" s="114" t="s">
        <v>100</v>
      </c>
      <c r="C451" s="114"/>
      <c r="D451" s="103">
        <v>2024</v>
      </c>
      <c r="E451" s="103">
        <v>4</v>
      </c>
      <c r="F451" s="102" t="str">
        <f t="shared" si="78"/>
        <v>UER520244</v>
      </c>
      <c r="H451" s="104">
        <f>HLOOKUP(B451,MBPI!$2:$3,2,FALSE)</f>
        <v>3</v>
      </c>
      <c r="I451" s="102" t="str">
        <f t="shared" si="79"/>
        <v>20244</v>
      </c>
      <c r="J451" s="107">
        <f>IF(M451=1,1,IFERROR(VLOOKUP(I451,MBPI!C:E,POC!H451,FALSE),0))</f>
        <v>0</v>
      </c>
      <c r="K451" s="102" t="str">
        <f>TEXT(VLOOKUP(B451,Summary!G:H,2,FALSE),"yyyym")</f>
        <v>202812</v>
      </c>
      <c r="L451" s="102">
        <f t="shared" si="80"/>
        <v>0</v>
      </c>
      <c r="M451" s="102">
        <f t="shared" si="81"/>
        <v>0</v>
      </c>
      <c r="N451" s="109">
        <f t="shared" si="83"/>
        <v>0</v>
      </c>
      <c r="Q451" s="102" t="str">
        <f t="shared" si="82"/>
        <v/>
      </c>
    </row>
    <row r="452" spans="1:17" hidden="1">
      <c r="A452" s="102" t="s">
        <v>191</v>
      </c>
      <c r="B452" s="114" t="s">
        <v>100</v>
      </c>
      <c r="C452" s="114"/>
      <c r="D452" s="103">
        <v>2024</v>
      </c>
      <c r="E452" s="103">
        <v>5</v>
      </c>
      <c r="F452" s="102" t="str">
        <f t="shared" si="78"/>
        <v>UER520245</v>
      </c>
      <c r="H452" s="104">
        <f>HLOOKUP(B452,MBPI!$2:$3,2,FALSE)</f>
        <v>3</v>
      </c>
      <c r="I452" s="102" t="str">
        <f t="shared" si="79"/>
        <v>20245</v>
      </c>
      <c r="J452" s="107">
        <f>IF(M452=1,1,IFERROR(VLOOKUP(I452,MBPI!C:E,POC!H452,FALSE),0))</f>
        <v>0</v>
      </c>
      <c r="K452" s="102" t="str">
        <f>TEXT(VLOOKUP(B452,Summary!G:H,2,FALSE),"yyyym")</f>
        <v>202812</v>
      </c>
      <c r="L452" s="102">
        <f t="shared" si="80"/>
        <v>0</v>
      </c>
      <c r="M452" s="102">
        <f t="shared" si="81"/>
        <v>0</v>
      </c>
      <c r="N452" s="109">
        <f t="shared" si="83"/>
        <v>0</v>
      </c>
      <c r="Q452" s="102" t="str">
        <f t="shared" si="82"/>
        <v/>
      </c>
    </row>
    <row r="453" spans="1:17" hidden="1">
      <c r="A453" s="102" t="s">
        <v>191</v>
      </c>
      <c r="B453" s="114" t="s">
        <v>100</v>
      </c>
      <c r="C453" s="114"/>
      <c r="D453" s="103">
        <v>2024</v>
      </c>
      <c r="E453" s="103">
        <v>6</v>
      </c>
      <c r="F453" s="102" t="str">
        <f t="shared" si="78"/>
        <v>UER520246</v>
      </c>
      <c r="H453" s="104">
        <f>HLOOKUP(B453,MBPI!$2:$3,2,FALSE)</f>
        <v>3</v>
      </c>
      <c r="I453" s="102" t="str">
        <f t="shared" si="79"/>
        <v>20246</v>
      </c>
      <c r="J453" s="107">
        <f>IF(M453=1,1,IFERROR(VLOOKUP(I453,MBPI!C:E,POC!H453,FALSE),0))</f>
        <v>0</v>
      </c>
      <c r="K453" s="102" t="str">
        <f>TEXT(VLOOKUP(B453,Summary!G:H,2,FALSE),"yyyym")</f>
        <v>202812</v>
      </c>
      <c r="L453" s="102">
        <f t="shared" si="80"/>
        <v>0</v>
      </c>
      <c r="M453" s="102">
        <f t="shared" si="81"/>
        <v>0</v>
      </c>
      <c r="N453" s="109">
        <f t="shared" si="83"/>
        <v>0</v>
      </c>
      <c r="Q453" s="102" t="str">
        <f t="shared" si="82"/>
        <v/>
      </c>
    </row>
    <row r="454" spans="1:17" hidden="1">
      <c r="A454" s="102" t="s">
        <v>191</v>
      </c>
      <c r="B454" s="114" t="s">
        <v>100</v>
      </c>
      <c r="C454" s="114"/>
      <c r="D454" s="103">
        <v>2024</v>
      </c>
      <c r="E454" s="103">
        <v>7</v>
      </c>
      <c r="F454" s="102" t="str">
        <f t="shared" si="78"/>
        <v>UER520247</v>
      </c>
      <c r="H454" s="104">
        <f>HLOOKUP(B454,MBPI!$2:$3,2,FALSE)</f>
        <v>3</v>
      </c>
      <c r="I454" s="102" t="str">
        <f t="shared" si="79"/>
        <v>20247</v>
      </c>
      <c r="J454" s="107">
        <f>IF(M454=1,1,IFERROR(VLOOKUP(I454,MBPI!C:E,POC!H454,FALSE),0))</f>
        <v>0</v>
      </c>
      <c r="K454" s="102" t="str">
        <f>TEXT(VLOOKUP(B454,Summary!G:H,2,FALSE),"yyyym")</f>
        <v>202812</v>
      </c>
      <c r="L454" s="102">
        <f t="shared" si="80"/>
        <v>0</v>
      </c>
      <c r="M454" s="102">
        <f t="shared" si="81"/>
        <v>0</v>
      </c>
      <c r="N454" s="109">
        <f t="shared" si="83"/>
        <v>0</v>
      </c>
      <c r="Q454" s="102" t="str">
        <f t="shared" si="82"/>
        <v/>
      </c>
    </row>
    <row r="455" spans="1:17" hidden="1">
      <c r="A455" s="102" t="s">
        <v>191</v>
      </c>
      <c r="B455" s="114" t="s">
        <v>100</v>
      </c>
      <c r="C455" s="114"/>
      <c r="D455" s="103">
        <v>2024</v>
      </c>
      <c r="E455" s="103">
        <v>8</v>
      </c>
      <c r="F455" s="102" t="str">
        <f t="shared" si="78"/>
        <v>UER520248</v>
      </c>
      <c r="H455" s="104">
        <f>HLOOKUP(B455,MBPI!$2:$3,2,FALSE)</f>
        <v>3</v>
      </c>
      <c r="I455" s="102" t="str">
        <f t="shared" si="79"/>
        <v>20248</v>
      </c>
      <c r="J455" s="107">
        <f>IF(M455=1,1,IFERROR(VLOOKUP(I455,MBPI!C:E,POC!H455,FALSE),0))</f>
        <v>0</v>
      </c>
      <c r="K455" s="102" t="str">
        <f>TEXT(VLOOKUP(B455,Summary!G:H,2,FALSE),"yyyym")</f>
        <v>202812</v>
      </c>
      <c r="L455" s="102">
        <f t="shared" si="80"/>
        <v>0</v>
      </c>
      <c r="M455" s="102">
        <f t="shared" si="81"/>
        <v>0</v>
      </c>
      <c r="N455" s="109">
        <f t="shared" si="83"/>
        <v>0</v>
      </c>
      <c r="Q455" s="102" t="str">
        <f t="shared" si="82"/>
        <v/>
      </c>
    </row>
    <row r="456" spans="1:17" hidden="1">
      <c r="A456" s="102" t="s">
        <v>191</v>
      </c>
      <c r="B456" s="114" t="s">
        <v>100</v>
      </c>
      <c r="C456" s="114"/>
      <c r="D456" s="103">
        <v>2024</v>
      </c>
      <c r="E456" s="103">
        <v>9</v>
      </c>
      <c r="F456" s="102" t="str">
        <f t="shared" si="78"/>
        <v>UER520249</v>
      </c>
      <c r="H456" s="104">
        <f>HLOOKUP(B456,MBPI!$2:$3,2,FALSE)</f>
        <v>3</v>
      </c>
      <c r="I456" s="102" t="str">
        <f t="shared" si="79"/>
        <v>20249</v>
      </c>
      <c r="J456" s="107">
        <f>IF(M456=1,1,IFERROR(VLOOKUP(I456,MBPI!C:E,POC!H456,FALSE),0))</f>
        <v>0</v>
      </c>
      <c r="K456" s="102" t="str">
        <f>TEXT(VLOOKUP(B456,Summary!G:H,2,FALSE),"yyyym")</f>
        <v>202812</v>
      </c>
      <c r="L456" s="102">
        <f t="shared" si="80"/>
        <v>0</v>
      </c>
      <c r="M456" s="102">
        <f t="shared" si="81"/>
        <v>0</v>
      </c>
      <c r="N456" s="109">
        <f t="shared" si="83"/>
        <v>0</v>
      </c>
      <c r="Q456" s="102" t="str">
        <f t="shared" si="82"/>
        <v/>
      </c>
    </row>
    <row r="457" spans="1:17" hidden="1">
      <c r="A457" s="102" t="s">
        <v>191</v>
      </c>
      <c r="B457" s="114" t="s">
        <v>100</v>
      </c>
      <c r="C457" s="114"/>
      <c r="D457" s="103">
        <v>2024</v>
      </c>
      <c r="E457" s="103">
        <v>10</v>
      </c>
      <c r="F457" s="102" t="str">
        <f t="shared" si="78"/>
        <v>UER5202410</v>
      </c>
      <c r="H457" s="104">
        <f>HLOOKUP(B457,MBPI!$2:$3,2,FALSE)</f>
        <v>3</v>
      </c>
      <c r="I457" s="102" t="str">
        <f t="shared" si="79"/>
        <v>202410</v>
      </c>
      <c r="J457" s="107">
        <f>IF(M457=1,1,IFERROR(VLOOKUP(I457,MBPI!C:E,POC!H457,FALSE),0))</f>
        <v>0</v>
      </c>
      <c r="K457" s="102" t="str">
        <f>TEXT(VLOOKUP(B457,Summary!G:H,2,FALSE),"yyyym")</f>
        <v>202812</v>
      </c>
      <c r="L457" s="102">
        <f t="shared" si="80"/>
        <v>0</v>
      </c>
      <c r="M457" s="102">
        <f t="shared" si="81"/>
        <v>0</v>
      </c>
      <c r="N457" s="109">
        <f t="shared" si="83"/>
        <v>0</v>
      </c>
      <c r="P457" s="102" t="s">
        <v>220</v>
      </c>
      <c r="Q457" s="102">
        <f t="shared" si="82"/>
        <v>1</v>
      </c>
    </row>
    <row r="458" spans="1:17" hidden="1">
      <c r="A458" s="102" t="s">
        <v>191</v>
      </c>
      <c r="B458" s="114" t="s">
        <v>100</v>
      </c>
      <c r="C458" s="114"/>
      <c r="D458" s="103">
        <v>2024</v>
      </c>
      <c r="E458" s="103">
        <v>11</v>
      </c>
      <c r="F458" s="102" t="str">
        <f t="shared" si="78"/>
        <v>UER5202411</v>
      </c>
      <c r="H458" s="104">
        <f>HLOOKUP(B458,MBPI!$2:$3,2,FALSE)</f>
        <v>3</v>
      </c>
      <c r="I458" s="102" t="str">
        <f t="shared" si="79"/>
        <v>202411</v>
      </c>
      <c r="J458" s="107">
        <f>IF(M458=1,1,IFERROR(VLOOKUP(I458,MBPI!C:E,POC!H458,FALSE),0))</f>
        <v>1.3299999999999999E-2</v>
      </c>
      <c r="K458" s="102" t="str">
        <f>TEXT(VLOOKUP(B458,Summary!G:H,2,FALSE),"yyyym")</f>
        <v>202812</v>
      </c>
      <c r="L458" s="102">
        <f t="shared" si="80"/>
        <v>0</v>
      </c>
      <c r="M458" s="102">
        <f t="shared" si="81"/>
        <v>0</v>
      </c>
      <c r="N458" s="109">
        <f t="shared" si="83"/>
        <v>1.33</v>
      </c>
      <c r="P458" s="102" t="s">
        <v>220</v>
      </c>
    </row>
    <row r="459" spans="1:17" hidden="1">
      <c r="A459" s="102" t="s">
        <v>191</v>
      </c>
      <c r="B459" s="114" t="s">
        <v>100</v>
      </c>
      <c r="C459" s="114"/>
      <c r="D459" s="103">
        <v>2024</v>
      </c>
      <c r="E459" s="103">
        <v>12</v>
      </c>
      <c r="F459" s="102" t="str">
        <f t="shared" si="78"/>
        <v>UER5202412</v>
      </c>
      <c r="H459" s="104">
        <f>HLOOKUP(B459,MBPI!$2:$3,2,FALSE)</f>
        <v>3</v>
      </c>
      <c r="I459" s="102" t="str">
        <f t="shared" si="79"/>
        <v>202412</v>
      </c>
      <c r="J459" s="107">
        <f>IF(M459=1,1,IFERROR(VLOOKUP(I459,MBPI!C:E,POC!H459,FALSE),0))</f>
        <v>1.41E-2</v>
      </c>
      <c r="K459" s="102" t="str">
        <f>TEXT(VLOOKUP(B459,Summary!G:H,2,FALSE),"yyyym")</f>
        <v>202812</v>
      </c>
      <c r="L459" s="102">
        <f t="shared" si="80"/>
        <v>0</v>
      </c>
      <c r="M459" s="102">
        <f t="shared" si="81"/>
        <v>0</v>
      </c>
      <c r="N459" s="109">
        <f t="shared" si="83"/>
        <v>1.41</v>
      </c>
      <c r="O459" s="102" t="str">
        <f>PROPER(VLOOKUP(B459,'[1]TO year'!C:D,2,FALSE))</f>
        <v>Kensington Sky Garden</v>
      </c>
      <c r="P459" s="102" t="s">
        <v>220</v>
      </c>
    </row>
    <row r="460" spans="1:17" hidden="1">
      <c r="A460" s="102" t="s">
        <v>191</v>
      </c>
      <c r="B460" s="114" t="s">
        <v>100</v>
      </c>
      <c r="C460" s="114"/>
      <c r="D460" s="103">
        <v>2025</v>
      </c>
      <c r="E460" s="103">
        <v>1</v>
      </c>
      <c r="F460" s="102" t="str">
        <f t="shared" si="78"/>
        <v>UER520251</v>
      </c>
      <c r="H460" s="104">
        <f>HLOOKUP(B460,MBPI!$2:$3,2,FALSE)</f>
        <v>3</v>
      </c>
      <c r="I460" s="102" t="str">
        <f t="shared" si="79"/>
        <v>20251</v>
      </c>
      <c r="J460" s="107">
        <f>IF(M460=1,1,IFERROR(VLOOKUP(I460,MBPI!C:E,POC!H460,FALSE),0))</f>
        <v>1.8100000000000002E-2</v>
      </c>
      <c r="K460" s="102" t="str">
        <f>TEXT(VLOOKUP(B460,Summary!G:H,2,FALSE),"yyyym")</f>
        <v>202812</v>
      </c>
      <c r="L460" s="102">
        <f t="shared" si="80"/>
        <v>0</v>
      </c>
      <c r="M460" s="102">
        <f t="shared" si="81"/>
        <v>0</v>
      </c>
      <c r="N460" s="109">
        <f t="shared" si="83"/>
        <v>1.81</v>
      </c>
      <c r="P460" s="102" t="s">
        <v>220</v>
      </c>
    </row>
    <row r="461" spans="1:17" hidden="1">
      <c r="A461" s="102" t="s">
        <v>191</v>
      </c>
      <c r="B461" s="114" t="s">
        <v>100</v>
      </c>
      <c r="C461" s="114"/>
      <c r="D461" s="103">
        <v>2025</v>
      </c>
      <c r="E461" s="103">
        <v>2</v>
      </c>
      <c r="F461" s="102" t="str">
        <f t="shared" si="78"/>
        <v>UER520252</v>
      </c>
      <c r="H461" s="104">
        <f>HLOOKUP(B461,MBPI!$2:$3,2,FALSE)</f>
        <v>3</v>
      </c>
      <c r="I461" s="102" t="str">
        <f t="shared" si="79"/>
        <v>20252</v>
      </c>
      <c r="J461" s="107">
        <f>IF(M461=1,1,IFERROR(VLOOKUP(I461,MBPI!C:E,POC!H461,FALSE),0))</f>
        <v>2.01E-2</v>
      </c>
      <c r="K461" s="102" t="str">
        <f>TEXT(VLOOKUP(B461,Summary!G:H,2,FALSE),"yyyym")</f>
        <v>202812</v>
      </c>
      <c r="L461" s="102">
        <f t="shared" si="80"/>
        <v>0</v>
      </c>
      <c r="M461" s="102">
        <f t="shared" si="81"/>
        <v>0</v>
      </c>
      <c r="N461" s="109">
        <f t="shared" si="83"/>
        <v>2.0099999999999998</v>
      </c>
      <c r="P461" s="102" t="s">
        <v>220</v>
      </c>
    </row>
    <row r="462" spans="1:17" hidden="1">
      <c r="A462" s="102" t="s">
        <v>191</v>
      </c>
      <c r="B462" s="114" t="s">
        <v>100</v>
      </c>
      <c r="C462" s="114"/>
      <c r="D462" s="103">
        <v>2025</v>
      </c>
      <c r="E462" s="103">
        <v>3</v>
      </c>
      <c r="F462" s="102" t="str">
        <f t="shared" si="78"/>
        <v>UER520253</v>
      </c>
      <c r="H462" s="104">
        <f>HLOOKUP(B462,MBPI!$2:$3,2,FALSE)</f>
        <v>3</v>
      </c>
      <c r="I462" s="102" t="str">
        <f t="shared" si="79"/>
        <v>20253</v>
      </c>
      <c r="J462" s="107">
        <f>IF(M462=1,1,IFERROR(VLOOKUP(I462,MBPI!C:E,POC!H462,FALSE),0))</f>
        <v>3.9399999999999998E-2</v>
      </c>
      <c r="K462" s="102" t="str">
        <f>TEXT(VLOOKUP(B462,Summary!G:H,2,FALSE),"yyyym")</f>
        <v>202812</v>
      </c>
      <c r="L462" s="102">
        <f t="shared" si="80"/>
        <v>0</v>
      </c>
      <c r="M462" s="102">
        <f t="shared" si="81"/>
        <v>0</v>
      </c>
      <c r="N462" s="109">
        <f t="shared" si="83"/>
        <v>3.94</v>
      </c>
      <c r="O462" s="102" t="str">
        <f>PROPER(VLOOKUP(B462,'[1]TO year'!C:D,2,FALSE))</f>
        <v>Kensington Sky Garden</v>
      </c>
      <c r="P462" s="102" t="s">
        <v>220</v>
      </c>
    </row>
    <row r="463" spans="1:17" hidden="1">
      <c r="A463" s="102" t="s">
        <v>191</v>
      </c>
      <c r="B463" s="114" t="s">
        <v>100</v>
      </c>
      <c r="C463" s="114"/>
      <c r="D463" s="103">
        <v>2025</v>
      </c>
      <c r="E463" s="103">
        <v>4</v>
      </c>
      <c r="F463" s="102" t="str">
        <f t="shared" si="78"/>
        <v>UER520254</v>
      </c>
      <c r="H463" s="104">
        <f>HLOOKUP(B463,MBPI!$2:$3,2,FALSE)</f>
        <v>3</v>
      </c>
      <c r="I463" s="102" t="str">
        <f t="shared" si="79"/>
        <v>20254</v>
      </c>
      <c r="J463" s="107">
        <f>IF(M463=1,1,IFERROR(VLOOKUP(I463,MBPI!C:E,POC!H463,FALSE),0))</f>
        <v>6.0746666666666636E-2</v>
      </c>
      <c r="K463" s="102" t="str">
        <f>TEXT(VLOOKUP(B463,Summary!G:H,2,FALSE),"yyyym")</f>
        <v>202812</v>
      </c>
      <c r="L463" s="102">
        <f t="shared" si="80"/>
        <v>0</v>
      </c>
      <c r="M463" s="102">
        <f t="shared" si="81"/>
        <v>0</v>
      </c>
      <c r="N463" s="109">
        <f t="shared" si="83"/>
        <v>6.07</v>
      </c>
      <c r="P463" s="102" t="s">
        <v>220</v>
      </c>
    </row>
    <row r="464" spans="1:17" hidden="1">
      <c r="A464" s="102" t="s">
        <v>191</v>
      </c>
      <c r="B464" s="114" t="s">
        <v>100</v>
      </c>
      <c r="C464" s="114"/>
      <c r="D464" s="103">
        <v>2025</v>
      </c>
      <c r="E464" s="103">
        <v>5</v>
      </c>
      <c r="F464" s="102" t="str">
        <f t="shared" si="78"/>
        <v>UER520255</v>
      </c>
      <c r="H464" s="104">
        <f>HLOOKUP(B464,MBPI!$2:$3,2,FALSE)</f>
        <v>3</v>
      </c>
      <c r="I464" s="102" t="str">
        <f t="shared" si="79"/>
        <v>20255</v>
      </c>
      <c r="J464" s="107">
        <f>IF(M464=1,1,IFERROR(VLOOKUP(I464,MBPI!C:E,POC!H464,FALSE),0))</f>
        <v>8.2093333333333268E-2</v>
      </c>
      <c r="K464" s="102" t="str">
        <f>TEXT(VLOOKUP(B464,Summary!G:H,2,FALSE),"yyyym")</f>
        <v>202812</v>
      </c>
      <c r="L464" s="102">
        <f t="shared" si="80"/>
        <v>0</v>
      </c>
      <c r="M464" s="102">
        <f t="shared" si="81"/>
        <v>0</v>
      </c>
      <c r="N464" s="109">
        <f t="shared" si="83"/>
        <v>8.1999999999999993</v>
      </c>
      <c r="P464" s="102" t="s">
        <v>220</v>
      </c>
    </row>
    <row r="465" spans="1:16" hidden="1">
      <c r="A465" s="102" t="s">
        <v>191</v>
      </c>
      <c r="B465" s="114" t="s">
        <v>100</v>
      </c>
      <c r="C465" s="114"/>
      <c r="D465" s="103">
        <v>2025</v>
      </c>
      <c r="E465" s="103">
        <v>6</v>
      </c>
      <c r="F465" s="102" t="str">
        <f t="shared" si="78"/>
        <v>UER520256</v>
      </c>
      <c r="H465" s="104">
        <f>HLOOKUP(B465,MBPI!$2:$3,2,FALSE)</f>
        <v>3</v>
      </c>
      <c r="I465" s="102" t="str">
        <f t="shared" si="79"/>
        <v>20256</v>
      </c>
      <c r="J465" s="107">
        <f>IF(M465=1,1,IFERROR(VLOOKUP(I465,MBPI!C:E,POC!H465,FALSE),0))</f>
        <v>0.10343999999999991</v>
      </c>
      <c r="K465" s="102" t="str">
        <f>TEXT(VLOOKUP(B465,Summary!G:H,2,FALSE),"yyyym")</f>
        <v>202812</v>
      </c>
      <c r="L465" s="102">
        <f t="shared" si="80"/>
        <v>0</v>
      </c>
      <c r="M465" s="102">
        <f t="shared" si="81"/>
        <v>0</v>
      </c>
      <c r="N465" s="109">
        <f t="shared" si="83"/>
        <v>10.34</v>
      </c>
      <c r="P465" s="102" t="s">
        <v>220</v>
      </c>
    </row>
    <row r="466" spans="1:16" hidden="1">
      <c r="A466" s="102" t="s">
        <v>191</v>
      </c>
      <c r="B466" s="114" t="s">
        <v>100</v>
      </c>
      <c r="C466" s="114"/>
      <c r="D466" s="103">
        <v>2025</v>
      </c>
      <c r="E466" s="103">
        <v>7</v>
      </c>
      <c r="F466" s="102" t="str">
        <f t="shared" si="78"/>
        <v>UER520257</v>
      </c>
      <c r="H466" s="104">
        <f>HLOOKUP(B466,MBPI!$2:$3,2,FALSE)</f>
        <v>3</v>
      </c>
      <c r="I466" s="102" t="str">
        <f t="shared" si="79"/>
        <v>20257</v>
      </c>
      <c r="J466" s="107">
        <f>IF(M466=1,1,IFERROR(VLOOKUP(I466,MBPI!C:E,POC!H466,FALSE),0))</f>
        <v>0.12478666666666655</v>
      </c>
      <c r="K466" s="102" t="str">
        <f>TEXT(VLOOKUP(B466,Summary!G:H,2,FALSE),"yyyym")</f>
        <v>202812</v>
      </c>
      <c r="L466" s="102">
        <f t="shared" si="80"/>
        <v>0</v>
      </c>
      <c r="M466" s="102">
        <f t="shared" si="81"/>
        <v>0</v>
      </c>
      <c r="N466" s="109">
        <f t="shared" si="83"/>
        <v>12.47</v>
      </c>
      <c r="P466" s="102" t="s">
        <v>220</v>
      </c>
    </row>
    <row r="467" spans="1:16" hidden="1">
      <c r="A467" s="102" t="s">
        <v>191</v>
      </c>
      <c r="B467" s="114" t="s">
        <v>100</v>
      </c>
      <c r="C467" s="114"/>
      <c r="D467" s="103">
        <v>2025</v>
      </c>
      <c r="E467" s="103">
        <v>8</v>
      </c>
      <c r="F467" s="102" t="str">
        <f t="shared" si="78"/>
        <v>UER520258</v>
      </c>
      <c r="H467" s="104">
        <f>HLOOKUP(B467,MBPI!$2:$3,2,FALSE)</f>
        <v>3</v>
      </c>
      <c r="I467" s="102" t="str">
        <f t="shared" si="79"/>
        <v>20258</v>
      </c>
      <c r="J467" s="107">
        <f>IF(M467=1,1,IFERROR(VLOOKUP(I467,MBPI!C:E,POC!H467,FALSE),0))</f>
        <v>0.14613333333333317</v>
      </c>
      <c r="K467" s="102" t="str">
        <f>TEXT(VLOOKUP(B467,Summary!G:H,2,FALSE),"yyyym")</f>
        <v>202812</v>
      </c>
      <c r="L467" s="102">
        <f t="shared" si="80"/>
        <v>0</v>
      </c>
      <c r="M467" s="102">
        <f t="shared" si="81"/>
        <v>0</v>
      </c>
      <c r="N467" s="109">
        <f t="shared" si="83"/>
        <v>14.61</v>
      </c>
      <c r="P467" s="102" t="s">
        <v>220</v>
      </c>
    </row>
    <row r="468" spans="1:16" hidden="1">
      <c r="A468" s="102" t="s">
        <v>191</v>
      </c>
      <c r="B468" s="114" t="s">
        <v>100</v>
      </c>
      <c r="C468" s="114"/>
      <c r="D468" s="103">
        <v>2025</v>
      </c>
      <c r="E468" s="103">
        <v>9</v>
      </c>
      <c r="F468" s="102" t="str">
        <f t="shared" si="78"/>
        <v>UER520259</v>
      </c>
      <c r="H468" s="104">
        <f>HLOOKUP(B468,MBPI!$2:$3,2,FALSE)</f>
        <v>3</v>
      </c>
      <c r="I468" s="102" t="str">
        <f t="shared" ref="I468:I499" si="84">CONCATENATE(D468,E468)</f>
        <v>20259</v>
      </c>
      <c r="J468" s="107">
        <f>IF(M468=1,1,IFERROR(VLOOKUP(I468,MBPI!C:E,POC!H468,FALSE),0))</f>
        <v>0.1674799999999998</v>
      </c>
      <c r="K468" s="102" t="str">
        <f>TEXT(VLOOKUP(B468,Summary!G:H,2,FALSE),"yyyym")</f>
        <v>202812</v>
      </c>
      <c r="L468" s="102">
        <f t="shared" ref="L468:L499" si="85">IF((LEFT(K468,4)-D468)&lt;&gt;0,0,IF((I468-K468)=0,1,0))</f>
        <v>0</v>
      </c>
      <c r="M468" s="102">
        <f t="shared" ref="M468:M499" si="86">IF(B468="",0,IF(AND(B467=B468,M467=1),1,IF(L468=1,1,0)))</f>
        <v>0</v>
      </c>
      <c r="N468" s="109">
        <f t="shared" si="83"/>
        <v>16.739999999999998</v>
      </c>
      <c r="P468" s="102" t="s">
        <v>220</v>
      </c>
    </row>
    <row r="469" spans="1:16" hidden="1">
      <c r="A469" s="102" t="s">
        <v>191</v>
      </c>
      <c r="B469" s="114" t="s">
        <v>100</v>
      </c>
      <c r="C469" s="114"/>
      <c r="D469" s="103">
        <v>2025</v>
      </c>
      <c r="E469" s="103">
        <v>10</v>
      </c>
      <c r="F469" s="102" t="str">
        <f t="shared" si="78"/>
        <v>UER5202510</v>
      </c>
      <c r="H469" s="104">
        <f>HLOOKUP(B469,MBPI!$2:$3,2,FALSE)</f>
        <v>3</v>
      </c>
      <c r="I469" s="102" t="str">
        <f t="shared" si="84"/>
        <v>202510</v>
      </c>
      <c r="J469" s="107">
        <f>IF(M469=1,1,IFERROR(VLOOKUP(I469,MBPI!C:E,POC!H469,FALSE),0))</f>
        <v>0.18882666666666642</v>
      </c>
      <c r="K469" s="102" t="str">
        <f>TEXT(VLOOKUP(B469,Summary!G:H,2,FALSE),"yyyym")</f>
        <v>202812</v>
      </c>
      <c r="L469" s="102">
        <f t="shared" si="85"/>
        <v>0</v>
      </c>
      <c r="M469" s="102">
        <f t="shared" si="86"/>
        <v>0</v>
      </c>
      <c r="N469" s="109">
        <f t="shared" si="83"/>
        <v>18.88</v>
      </c>
      <c r="P469" s="102" t="s">
        <v>220</v>
      </c>
    </row>
    <row r="470" spans="1:16" hidden="1">
      <c r="A470" s="102" t="s">
        <v>191</v>
      </c>
      <c r="B470" s="114" t="s">
        <v>100</v>
      </c>
      <c r="C470" s="114"/>
      <c r="D470" s="103">
        <v>2025</v>
      </c>
      <c r="E470" s="103">
        <v>11</v>
      </c>
      <c r="F470" s="102" t="str">
        <f t="shared" si="78"/>
        <v>UER5202511</v>
      </c>
      <c r="H470" s="104">
        <f>HLOOKUP(B470,MBPI!$2:$3,2,FALSE)</f>
        <v>3</v>
      </c>
      <c r="I470" s="102" t="str">
        <f t="shared" si="84"/>
        <v>202511</v>
      </c>
      <c r="J470" s="107">
        <f>IF(M470=1,1,IFERROR(VLOOKUP(I470,MBPI!C:E,POC!H470,FALSE),0))</f>
        <v>0.21017333333333305</v>
      </c>
      <c r="K470" s="102" t="str">
        <f>TEXT(VLOOKUP(B470,Summary!G:H,2,FALSE),"yyyym")</f>
        <v>202812</v>
      </c>
      <c r="L470" s="102">
        <f t="shared" si="85"/>
        <v>0</v>
      </c>
      <c r="M470" s="102">
        <f t="shared" si="86"/>
        <v>0</v>
      </c>
      <c r="N470" s="109">
        <f t="shared" si="83"/>
        <v>21.01</v>
      </c>
      <c r="P470" s="102" t="s">
        <v>220</v>
      </c>
    </row>
    <row r="471" spans="1:16" hidden="1">
      <c r="A471" s="102" t="s">
        <v>191</v>
      </c>
      <c r="B471" s="114" t="s">
        <v>100</v>
      </c>
      <c r="C471" s="114"/>
      <c r="D471" s="103">
        <v>2025</v>
      </c>
      <c r="E471" s="103">
        <v>12</v>
      </c>
      <c r="F471" s="102" t="str">
        <f t="shared" si="78"/>
        <v>UER5202512</v>
      </c>
      <c r="H471" s="104">
        <f>HLOOKUP(B471,MBPI!$2:$3,2,FALSE)</f>
        <v>3</v>
      </c>
      <c r="I471" s="102" t="str">
        <f t="shared" si="84"/>
        <v>202512</v>
      </c>
      <c r="J471" s="107">
        <f>IF(M471=1,1,IFERROR(VLOOKUP(I471,MBPI!C:E,POC!H471,FALSE),0))</f>
        <v>0.23151999999999967</v>
      </c>
      <c r="K471" s="102" t="str">
        <f>TEXT(VLOOKUP(B471,Summary!G:H,2,FALSE),"yyyym")</f>
        <v>202812</v>
      </c>
      <c r="L471" s="102">
        <f t="shared" si="85"/>
        <v>0</v>
      </c>
      <c r="M471" s="102">
        <f t="shared" si="86"/>
        <v>0</v>
      </c>
      <c r="N471" s="109">
        <f t="shared" si="83"/>
        <v>23.15</v>
      </c>
      <c r="P471" s="102" t="s">
        <v>220</v>
      </c>
    </row>
    <row r="472" spans="1:16" hidden="1">
      <c r="A472" s="102" t="s">
        <v>191</v>
      </c>
      <c r="B472" s="114" t="s">
        <v>100</v>
      </c>
      <c r="C472" s="114"/>
      <c r="D472" s="103">
        <v>2026</v>
      </c>
      <c r="E472" s="103">
        <v>1</v>
      </c>
      <c r="F472" s="102" t="str">
        <f t="shared" si="78"/>
        <v>UER520261</v>
      </c>
      <c r="H472" s="104">
        <f>HLOOKUP(B472,MBPI!$2:$3,2,FALSE)</f>
        <v>3</v>
      </c>
      <c r="I472" s="102" t="str">
        <f t="shared" si="84"/>
        <v>20261</v>
      </c>
      <c r="J472" s="107">
        <f>IF(M472=1,1,IFERROR(VLOOKUP(I472,MBPI!C:E,POC!H472,FALSE),0))</f>
        <v>0.2528666666666663</v>
      </c>
      <c r="K472" s="102" t="str">
        <f>TEXT(VLOOKUP(B472,Summary!G:H,2,FALSE),"yyyym")</f>
        <v>202812</v>
      </c>
      <c r="L472" s="102">
        <f t="shared" si="85"/>
        <v>0</v>
      </c>
      <c r="M472" s="102">
        <f t="shared" si="86"/>
        <v>0</v>
      </c>
      <c r="N472" s="109">
        <f t="shared" si="83"/>
        <v>25.28</v>
      </c>
      <c r="P472" s="102" t="s">
        <v>220</v>
      </c>
    </row>
    <row r="473" spans="1:16" hidden="1">
      <c r="A473" s="102" t="s">
        <v>191</v>
      </c>
      <c r="B473" s="114" t="s">
        <v>100</v>
      </c>
      <c r="C473" s="114"/>
      <c r="D473" s="103">
        <v>2026</v>
      </c>
      <c r="E473" s="103">
        <v>2</v>
      </c>
      <c r="F473" s="102" t="str">
        <f t="shared" si="78"/>
        <v>UER520262</v>
      </c>
      <c r="H473" s="104">
        <f>HLOOKUP(B473,MBPI!$2:$3,2,FALSE)</f>
        <v>3</v>
      </c>
      <c r="I473" s="102" t="str">
        <f t="shared" si="84"/>
        <v>20262</v>
      </c>
      <c r="J473" s="107">
        <f>IF(M473=1,1,IFERROR(VLOOKUP(I473,MBPI!C:E,POC!H473,FALSE),0))</f>
        <v>0.27421333333333292</v>
      </c>
      <c r="K473" s="102" t="str">
        <f>TEXT(VLOOKUP(B473,Summary!G:H,2,FALSE),"yyyym")</f>
        <v>202812</v>
      </c>
      <c r="L473" s="102">
        <f t="shared" si="85"/>
        <v>0</v>
      </c>
      <c r="M473" s="102">
        <f t="shared" si="86"/>
        <v>0</v>
      </c>
      <c r="N473" s="109">
        <f t="shared" si="83"/>
        <v>27.42</v>
      </c>
      <c r="P473" s="102" t="s">
        <v>220</v>
      </c>
    </row>
    <row r="474" spans="1:16" hidden="1">
      <c r="A474" s="102" t="s">
        <v>191</v>
      </c>
      <c r="B474" s="114" t="s">
        <v>100</v>
      </c>
      <c r="C474" s="114"/>
      <c r="D474" s="103">
        <v>2026</v>
      </c>
      <c r="E474" s="103">
        <v>3</v>
      </c>
      <c r="F474" s="102" t="str">
        <f t="shared" si="78"/>
        <v>UER520263</v>
      </c>
      <c r="H474" s="104">
        <f>HLOOKUP(B474,MBPI!$2:$3,2,FALSE)</f>
        <v>3</v>
      </c>
      <c r="I474" s="102" t="str">
        <f t="shared" si="84"/>
        <v>20263</v>
      </c>
      <c r="J474" s="107">
        <f>IF(M474=1,1,IFERROR(VLOOKUP(I474,MBPI!C:E,POC!H474,FALSE),0))</f>
        <v>0.29555999999999955</v>
      </c>
      <c r="K474" s="102" t="str">
        <f>TEXT(VLOOKUP(B474,Summary!G:H,2,FALSE),"yyyym")</f>
        <v>202812</v>
      </c>
      <c r="L474" s="102">
        <f t="shared" si="85"/>
        <v>0</v>
      </c>
      <c r="M474" s="102">
        <f t="shared" si="86"/>
        <v>0</v>
      </c>
      <c r="N474" s="109">
        <f t="shared" si="83"/>
        <v>29.55</v>
      </c>
      <c r="P474" s="102" t="s">
        <v>220</v>
      </c>
    </row>
    <row r="475" spans="1:16" hidden="1">
      <c r="A475" s="102" t="s">
        <v>191</v>
      </c>
      <c r="B475" s="114" t="s">
        <v>100</v>
      </c>
      <c r="C475" s="114"/>
      <c r="D475" s="103">
        <v>2026</v>
      </c>
      <c r="E475" s="103">
        <v>4</v>
      </c>
      <c r="F475" s="102" t="str">
        <f t="shared" si="78"/>
        <v>UER520264</v>
      </c>
      <c r="H475" s="104">
        <f>HLOOKUP(B475,MBPI!$2:$3,2,FALSE)</f>
        <v>3</v>
      </c>
      <c r="I475" s="102" t="str">
        <f t="shared" si="84"/>
        <v>20264</v>
      </c>
      <c r="J475" s="107">
        <f>IF(M475=1,1,IFERROR(VLOOKUP(I475,MBPI!C:E,POC!H475,FALSE),0))</f>
        <v>0.31690666666666617</v>
      </c>
      <c r="K475" s="102" t="str">
        <f>TEXT(VLOOKUP(B475,Summary!G:H,2,FALSE),"yyyym")</f>
        <v>202812</v>
      </c>
      <c r="L475" s="102">
        <f t="shared" si="85"/>
        <v>0</v>
      </c>
      <c r="M475" s="102">
        <f t="shared" si="86"/>
        <v>0</v>
      </c>
      <c r="N475" s="109">
        <f t="shared" si="83"/>
        <v>31.69</v>
      </c>
      <c r="P475" s="102" t="s">
        <v>220</v>
      </c>
    </row>
    <row r="476" spans="1:16" hidden="1">
      <c r="A476" s="102" t="s">
        <v>191</v>
      </c>
      <c r="B476" s="114" t="s">
        <v>100</v>
      </c>
      <c r="C476" s="114"/>
      <c r="D476" s="103">
        <v>2026</v>
      </c>
      <c r="E476" s="103">
        <v>5</v>
      </c>
      <c r="F476" s="102" t="str">
        <f t="shared" si="78"/>
        <v>UER520265</v>
      </c>
      <c r="H476" s="104">
        <f>HLOOKUP(B476,MBPI!$2:$3,2,FALSE)</f>
        <v>3</v>
      </c>
      <c r="I476" s="102" t="str">
        <f t="shared" si="84"/>
        <v>20265</v>
      </c>
      <c r="J476" s="107">
        <f>IF(M476=1,1,IFERROR(VLOOKUP(I476,MBPI!C:E,POC!H476,FALSE),0))</f>
        <v>0.3382533333333328</v>
      </c>
      <c r="K476" s="102" t="str">
        <f>TEXT(VLOOKUP(B476,Summary!G:H,2,FALSE),"yyyym")</f>
        <v>202812</v>
      </c>
      <c r="L476" s="102">
        <f t="shared" si="85"/>
        <v>0</v>
      </c>
      <c r="M476" s="102">
        <f t="shared" si="86"/>
        <v>0</v>
      </c>
      <c r="N476" s="109">
        <f t="shared" si="83"/>
        <v>33.82</v>
      </c>
      <c r="P476" s="102" t="s">
        <v>220</v>
      </c>
    </row>
    <row r="477" spans="1:16" hidden="1">
      <c r="A477" s="102" t="s">
        <v>191</v>
      </c>
      <c r="B477" s="114" t="s">
        <v>100</v>
      </c>
      <c r="C477" s="114"/>
      <c r="D477" s="103">
        <v>2026</v>
      </c>
      <c r="E477" s="103">
        <v>6</v>
      </c>
      <c r="F477" s="102" t="str">
        <f t="shared" si="78"/>
        <v>UER520266</v>
      </c>
      <c r="H477" s="104">
        <f>HLOOKUP(B477,MBPI!$2:$3,2,FALSE)</f>
        <v>3</v>
      </c>
      <c r="I477" s="102" t="str">
        <f t="shared" si="84"/>
        <v>20266</v>
      </c>
      <c r="J477" s="107">
        <f>IF(M477=1,1,IFERROR(VLOOKUP(I477,MBPI!C:E,POC!H477,FALSE),0))</f>
        <v>0.35959999999999942</v>
      </c>
      <c r="K477" s="102" t="str">
        <f>TEXT(VLOOKUP(B477,Summary!G:H,2,FALSE),"yyyym")</f>
        <v>202812</v>
      </c>
      <c r="L477" s="102">
        <f t="shared" si="85"/>
        <v>0</v>
      </c>
      <c r="M477" s="102">
        <f t="shared" si="86"/>
        <v>0</v>
      </c>
      <c r="N477" s="109">
        <f t="shared" si="83"/>
        <v>35.950000000000003</v>
      </c>
      <c r="P477" s="102" t="s">
        <v>220</v>
      </c>
    </row>
    <row r="478" spans="1:16" hidden="1">
      <c r="A478" s="102" t="s">
        <v>191</v>
      </c>
      <c r="B478" s="114" t="s">
        <v>100</v>
      </c>
      <c r="C478" s="114"/>
      <c r="D478" s="103">
        <v>2026</v>
      </c>
      <c r="E478" s="103">
        <v>7</v>
      </c>
      <c r="F478" s="102" t="str">
        <f t="shared" si="78"/>
        <v>UER520267</v>
      </c>
      <c r="H478" s="104">
        <f>HLOOKUP(B478,MBPI!$2:$3,2,FALSE)</f>
        <v>3</v>
      </c>
      <c r="I478" s="102" t="str">
        <f t="shared" si="84"/>
        <v>20267</v>
      </c>
      <c r="J478" s="107">
        <f>IF(M478=1,1,IFERROR(VLOOKUP(I478,MBPI!C:E,POC!H478,FALSE),0))</f>
        <v>0.38094666666666605</v>
      </c>
      <c r="K478" s="102" t="str">
        <f>TEXT(VLOOKUP(B478,Summary!G:H,2,FALSE),"yyyym")</f>
        <v>202812</v>
      </c>
      <c r="L478" s="102">
        <f t="shared" si="85"/>
        <v>0</v>
      </c>
      <c r="M478" s="102">
        <f t="shared" si="86"/>
        <v>0</v>
      </c>
      <c r="N478" s="109">
        <f t="shared" si="83"/>
        <v>38.090000000000003</v>
      </c>
      <c r="P478" s="102" t="s">
        <v>220</v>
      </c>
    </row>
    <row r="479" spans="1:16" hidden="1">
      <c r="A479" s="102" t="s">
        <v>191</v>
      </c>
      <c r="B479" s="114" t="s">
        <v>100</v>
      </c>
      <c r="C479" s="114"/>
      <c r="D479" s="103">
        <v>2026</v>
      </c>
      <c r="E479" s="103">
        <v>8</v>
      </c>
      <c r="F479" s="102" t="str">
        <f t="shared" si="78"/>
        <v>UER520268</v>
      </c>
      <c r="H479" s="104">
        <f>HLOOKUP(B479,MBPI!$2:$3,2,FALSE)</f>
        <v>3</v>
      </c>
      <c r="I479" s="102" t="str">
        <f t="shared" si="84"/>
        <v>20268</v>
      </c>
      <c r="J479" s="107">
        <f>IF(M479=1,1,IFERROR(VLOOKUP(I479,MBPI!C:E,POC!H479,FALSE),0))</f>
        <v>0.40229333333333267</v>
      </c>
      <c r="K479" s="102" t="str">
        <f>TEXT(VLOOKUP(B479,Summary!G:H,2,FALSE),"yyyym")</f>
        <v>202812</v>
      </c>
      <c r="L479" s="102">
        <f t="shared" si="85"/>
        <v>0</v>
      </c>
      <c r="M479" s="102">
        <f t="shared" si="86"/>
        <v>0</v>
      </c>
      <c r="N479" s="109">
        <f t="shared" si="83"/>
        <v>40.22</v>
      </c>
      <c r="P479" s="102" t="s">
        <v>220</v>
      </c>
    </row>
    <row r="480" spans="1:16" hidden="1">
      <c r="A480" s="102" t="s">
        <v>191</v>
      </c>
      <c r="B480" s="114" t="s">
        <v>100</v>
      </c>
      <c r="C480" s="114"/>
      <c r="D480" s="103">
        <v>2026</v>
      </c>
      <c r="E480" s="103">
        <v>9</v>
      </c>
      <c r="F480" s="102" t="str">
        <f t="shared" si="78"/>
        <v>UER520269</v>
      </c>
      <c r="H480" s="104">
        <f>HLOOKUP(B480,MBPI!$2:$3,2,FALSE)</f>
        <v>3</v>
      </c>
      <c r="I480" s="102" t="str">
        <f t="shared" si="84"/>
        <v>20269</v>
      </c>
      <c r="J480" s="107">
        <f>IF(M480=1,1,IFERROR(VLOOKUP(I480,MBPI!C:E,POC!H480,FALSE),0))</f>
        <v>0.42363999999999929</v>
      </c>
      <c r="K480" s="102" t="str">
        <f>TEXT(VLOOKUP(B480,Summary!G:H,2,FALSE),"yyyym")</f>
        <v>202812</v>
      </c>
      <c r="L480" s="102">
        <f t="shared" si="85"/>
        <v>0</v>
      </c>
      <c r="M480" s="102">
        <f t="shared" si="86"/>
        <v>0</v>
      </c>
      <c r="N480" s="109">
        <f t="shared" si="83"/>
        <v>42.36</v>
      </c>
      <c r="P480" s="102" t="s">
        <v>220</v>
      </c>
    </row>
    <row r="481" spans="1:16" hidden="1">
      <c r="A481" s="102" t="s">
        <v>191</v>
      </c>
      <c r="B481" s="114" t="s">
        <v>100</v>
      </c>
      <c r="C481" s="114"/>
      <c r="D481" s="103">
        <v>2026</v>
      </c>
      <c r="E481" s="103">
        <v>10</v>
      </c>
      <c r="F481" s="102" t="str">
        <f t="shared" si="78"/>
        <v>UER5202610</v>
      </c>
      <c r="H481" s="104">
        <f>HLOOKUP(B481,MBPI!$2:$3,2,FALSE)</f>
        <v>3</v>
      </c>
      <c r="I481" s="102" t="str">
        <f t="shared" si="84"/>
        <v>202610</v>
      </c>
      <c r="J481" s="107">
        <f>IF(M481=1,1,IFERROR(VLOOKUP(I481,MBPI!C:E,POC!H481,FALSE),0))</f>
        <v>0.44498666666666592</v>
      </c>
      <c r="K481" s="102" t="str">
        <f>TEXT(VLOOKUP(B481,Summary!G:H,2,FALSE),"yyyym")</f>
        <v>202812</v>
      </c>
      <c r="L481" s="102">
        <f t="shared" si="85"/>
        <v>0</v>
      </c>
      <c r="M481" s="102">
        <f t="shared" si="86"/>
        <v>0</v>
      </c>
      <c r="N481" s="109">
        <f t="shared" si="83"/>
        <v>44.49</v>
      </c>
      <c r="P481" s="102" t="s">
        <v>220</v>
      </c>
    </row>
    <row r="482" spans="1:16" hidden="1">
      <c r="A482" s="102" t="s">
        <v>191</v>
      </c>
      <c r="B482" s="114" t="s">
        <v>100</v>
      </c>
      <c r="C482" s="114"/>
      <c r="D482" s="103">
        <v>2026</v>
      </c>
      <c r="E482" s="103">
        <v>11</v>
      </c>
      <c r="F482" s="102" t="str">
        <f t="shared" si="78"/>
        <v>UER5202611</v>
      </c>
      <c r="H482" s="104">
        <f>HLOOKUP(B482,MBPI!$2:$3,2,FALSE)</f>
        <v>3</v>
      </c>
      <c r="I482" s="102" t="str">
        <f t="shared" si="84"/>
        <v>202611</v>
      </c>
      <c r="J482" s="107">
        <f>IF(M482=1,1,IFERROR(VLOOKUP(I482,MBPI!C:E,POC!H482,FALSE),0))</f>
        <v>0.46633333333333254</v>
      </c>
      <c r="K482" s="102" t="str">
        <f>TEXT(VLOOKUP(B482,Summary!G:H,2,FALSE),"yyyym")</f>
        <v>202812</v>
      </c>
      <c r="L482" s="102">
        <f t="shared" si="85"/>
        <v>0</v>
      </c>
      <c r="M482" s="102">
        <f t="shared" si="86"/>
        <v>0</v>
      </c>
      <c r="N482" s="109">
        <f t="shared" si="83"/>
        <v>46.63</v>
      </c>
      <c r="P482" s="102" t="s">
        <v>220</v>
      </c>
    </row>
    <row r="483" spans="1:16" hidden="1">
      <c r="A483" s="102" t="s">
        <v>191</v>
      </c>
      <c r="B483" s="114" t="s">
        <v>100</v>
      </c>
      <c r="C483" s="114"/>
      <c r="D483" s="103">
        <v>2026</v>
      </c>
      <c r="E483" s="103">
        <v>12</v>
      </c>
      <c r="F483" s="102" t="str">
        <f t="shared" si="78"/>
        <v>UER5202612</v>
      </c>
      <c r="H483" s="104">
        <f>HLOOKUP(B483,MBPI!$2:$3,2,FALSE)</f>
        <v>3</v>
      </c>
      <c r="I483" s="102" t="str">
        <f t="shared" si="84"/>
        <v>202612</v>
      </c>
      <c r="J483" s="107">
        <f>IF(M483=1,1,IFERROR(VLOOKUP(I483,MBPI!C:E,POC!H483,FALSE),0))</f>
        <v>0.48767999999999917</v>
      </c>
      <c r="K483" s="102" t="str">
        <f>TEXT(VLOOKUP(B483,Summary!G:H,2,FALSE),"yyyym")</f>
        <v>202812</v>
      </c>
      <c r="L483" s="102">
        <f t="shared" si="85"/>
        <v>0</v>
      </c>
      <c r="M483" s="102">
        <f t="shared" si="86"/>
        <v>0</v>
      </c>
      <c r="N483" s="109">
        <f t="shared" si="83"/>
        <v>48.76</v>
      </c>
      <c r="P483" s="102" t="s">
        <v>220</v>
      </c>
    </row>
    <row r="484" spans="1:16" hidden="1">
      <c r="A484" s="102" t="s">
        <v>191</v>
      </c>
      <c r="B484" s="114" t="s">
        <v>100</v>
      </c>
      <c r="C484" s="114"/>
      <c r="D484" s="103">
        <v>2027</v>
      </c>
      <c r="E484" s="103">
        <v>1</v>
      </c>
      <c r="F484" s="102" t="str">
        <f t="shared" si="78"/>
        <v>UER520271</v>
      </c>
      <c r="H484" s="104">
        <f>HLOOKUP(B484,MBPI!$2:$3,2,FALSE)</f>
        <v>3</v>
      </c>
      <c r="I484" s="102" t="str">
        <f t="shared" si="84"/>
        <v>20271</v>
      </c>
      <c r="J484" s="107">
        <f>IF(M484=1,1,IFERROR(VLOOKUP(I484,MBPI!C:E,POC!H484,FALSE),0))</f>
        <v>0.50902666666666585</v>
      </c>
      <c r="K484" s="102" t="str">
        <f>TEXT(VLOOKUP(B484,Summary!G:H,2,FALSE),"yyyym")</f>
        <v>202812</v>
      </c>
      <c r="L484" s="102">
        <f t="shared" si="85"/>
        <v>0</v>
      </c>
      <c r="M484" s="102">
        <f t="shared" si="86"/>
        <v>0</v>
      </c>
      <c r="N484" s="109">
        <f t="shared" si="83"/>
        <v>50.9</v>
      </c>
      <c r="P484" s="102" t="s">
        <v>220</v>
      </c>
    </row>
    <row r="485" spans="1:16" hidden="1">
      <c r="A485" s="102" t="s">
        <v>191</v>
      </c>
      <c r="B485" s="114" t="s">
        <v>100</v>
      </c>
      <c r="C485" s="114"/>
      <c r="D485" s="103">
        <v>2027</v>
      </c>
      <c r="E485" s="103">
        <v>2</v>
      </c>
      <c r="F485" s="102" t="str">
        <f t="shared" si="78"/>
        <v>UER520272</v>
      </c>
      <c r="H485" s="104">
        <f>HLOOKUP(B485,MBPI!$2:$3,2,FALSE)</f>
        <v>3</v>
      </c>
      <c r="I485" s="102" t="str">
        <f t="shared" si="84"/>
        <v>20272</v>
      </c>
      <c r="J485" s="107">
        <f>IF(M485=1,1,IFERROR(VLOOKUP(I485,MBPI!C:E,POC!H485,FALSE),0))</f>
        <v>0.53037333333333248</v>
      </c>
      <c r="K485" s="102" t="str">
        <f>TEXT(VLOOKUP(B485,Summary!G:H,2,FALSE),"yyyym")</f>
        <v>202812</v>
      </c>
      <c r="L485" s="102">
        <f t="shared" si="85"/>
        <v>0</v>
      </c>
      <c r="M485" s="102">
        <f t="shared" si="86"/>
        <v>0</v>
      </c>
      <c r="N485" s="109">
        <f t="shared" si="83"/>
        <v>53.03</v>
      </c>
      <c r="P485" s="102" t="s">
        <v>220</v>
      </c>
    </row>
    <row r="486" spans="1:16" hidden="1">
      <c r="A486" s="102" t="s">
        <v>191</v>
      </c>
      <c r="B486" s="114" t="s">
        <v>100</v>
      </c>
      <c r="C486" s="114"/>
      <c r="D486" s="103">
        <v>2027</v>
      </c>
      <c r="E486" s="103">
        <v>3</v>
      </c>
      <c r="F486" s="102" t="str">
        <f t="shared" si="78"/>
        <v>UER520273</v>
      </c>
      <c r="H486" s="104">
        <f>HLOOKUP(B486,MBPI!$2:$3,2,FALSE)</f>
        <v>3</v>
      </c>
      <c r="I486" s="102" t="str">
        <f t="shared" si="84"/>
        <v>20273</v>
      </c>
      <c r="J486" s="107">
        <f>IF(M486=1,1,IFERROR(VLOOKUP(I486,MBPI!C:E,POC!H486,FALSE),0))</f>
        <v>0.5517199999999991</v>
      </c>
      <c r="K486" s="102" t="str">
        <f>TEXT(VLOOKUP(B486,Summary!G:H,2,FALSE),"yyyym")</f>
        <v>202812</v>
      </c>
      <c r="L486" s="102">
        <f t="shared" si="85"/>
        <v>0</v>
      </c>
      <c r="M486" s="102">
        <f t="shared" si="86"/>
        <v>0</v>
      </c>
      <c r="N486" s="109">
        <f t="shared" si="83"/>
        <v>55.17</v>
      </c>
      <c r="P486" s="102" t="s">
        <v>220</v>
      </c>
    </row>
    <row r="487" spans="1:16" hidden="1">
      <c r="A487" s="102" t="s">
        <v>191</v>
      </c>
      <c r="B487" s="114" t="s">
        <v>100</v>
      </c>
      <c r="C487" s="114"/>
      <c r="D487" s="103">
        <v>2027</v>
      </c>
      <c r="E487" s="103">
        <v>4</v>
      </c>
      <c r="F487" s="102" t="str">
        <f t="shared" si="78"/>
        <v>UER520274</v>
      </c>
      <c r="H487" s="104">
        <f>HLOOKUP(B487,MBPI!$2:$3,2,FALSE)</f>
        <v>3</v>
      </c>
      <c r="I487" s="102" t="str">
        <f t="shared" si="84"/>
        <v>20274</v>
      </c>
      <c r="J487" s="107">
        <f>IF(M487=1,1,IFERROR(VLOOKUP(I487,MBPI!C:E,POC!H487,FALSE),0))</f>
        <v>0.57306666666666572</v>
      </c>
      <c r="K487" s="102" t="str">
        <f>TEXT(VLOOKUP(B487,Summary!G:H,2,FALSE),"yyyym")</f>
        <v>202812</v>
      </c>
      <c r="L487" s="102">
        <f t="shared" si="85"/>
        <v>0</v>
      </c>
      <c r="M487" s="102">
        <f t="shared" si="86"/>
        <v>0</v>
      </c>
      <c r="N487" s="109">
        <f t="shared" si="83"/>
        <v>57.3</v>
      </c>
      <c r="P487" s="102" t="s">
        <v>220</v>
      </c>
    </row>
    <row r="488" spans="1:16" hidden="1">
      <c r="A488" s="102" t="s">
        <v>191</v>
      </c>
      <c r="B488" s="114" t="s">
        <v>100</v>
      </c>
      <c r="C488" s="114"/>
      <c r="D488" s="103">
        <v>2027</v>
      </c>
      <c r="E488" s="103">
        <v>5</v>
      </c>
      <c r="F488" s="102" t="str">
        <f t="shared" si="78"/>
        <v>UER520275</v>
      </c>
      <c r="H488" s="104">
        <f>HLOOKUP(B488,MBPI!$2:$3,2,FALSE)</f>
        <v>3</v>
      </c>
      <c r="I488" s="102" t="str">
        <f t="shared" si="84"/>
        <v>20275</v>
      </c>
      <c r="J488" s="107">
        <f>IF(M488=1,1,IFERROR(VLOOKUP(I488,MBPI!C:E,POC!H488,FALSE),0))</f>
        <v>0.59441333333333235</v>
      </c>
      <c r="K488" s="102" t="str">
        <f>TEXT(VLOOKUP(B488,Summary!G:H,2,FALSE),"yyyym")</f>
        <v>202812</v>
      </c>
      <c r="L488" s="102">
        <f t="shared" si="85"/>
        <v>0</v>
      </c>
      <c r="M488" s="102">
        <f t="shared" si="86"/>
        <v>0</v>
      </c>
      <c r="N488" s="109">
        <f t="shared" si="83"/>
        <v>59.44</v>
      </c>
      <c r="P488" s="102" t="s">
        <v>220</v>
      </c>
    </row>
    <row r="489" spans="1:16" hidden="1">
      <c r="A489" s="102" t="s">
        <v>191</v>
      </c>
      <c r="B489" s="114" t="s">
        <v>100</v>
      </c>
      <c r="C489" s="114"/>
      <c r="D489" s="103">
        <v>2027</v>
      </c>
      <c r="E489" s="103">
        <v>6</v>
      </c>
      <c r="F489" s="102" t="str">
        <f t="shared" si="78"/>
        <v>UER520276</v>
      </c>
      <c r="H489" s="104">
        <f>HLOOKUP(B489,MBPI!$2:$3,2,FALSE)</f>
        <v>3</v>
      </c>
      <c r="I489" s="102" t="str">
        <f t="shared" si="84"/>
        <v>20276</v>
      </c>
      <c r="J489" s="107">
        <f>IF(M489=1,1,IFERROR(VLOOKUP(I489,MBPI!C:E,POC!H489,FALSE),0))</f>
        <v>0.61575999999999897</v>
      </c>
      <c r="K489" s="102" t="str">
        <f>TEXT(VLOOKUP(B489,Summary!G:H,2,FALSE),"yyyym")</f>
        <v>202812</v>
      </c>
      <c r="L489" s="102">
        <f t="shared" si="85"/>
        <v>0</v>
      </c>
      <c r="M489" s="102">
        <f t="shared" si="86"/>
        <v>0</v>
      </c>
      <c r="N489" s="109">
        <f t="shared" si="83"/>
        <v>61.57</v>
      </c>
      <c r="P489" s="102" t="s">
        <v>220</v>
      </c>
    </row>
    <row r="490" spans="1:16" hidden="1">
      <c r="A490" s="102" t="s">
        <v>191</v>
      </c>
      <c r="B490" s="114" t="s">
        <v>100</v>
      </c>
      <c r="C490" s="114"/>
      <c r="D490" s="103">
        <v>2027</v>
      </c>
      <c r="E490" s="103">
        <v>7</v>
      </c>
      <c r="F490" s="102" t="str">
        <f t="shared" si="78"/>
        <v>UER520277</v>
      </c>
      <c r="H490" s="104">
        <f>HLOOKUP(B490,MBPI!$2:$3,2,FALSE)</f>
        <v>3</v>
      </c>
      <c r="I490" s="102" t="str">
        <f t="shared" si="84"/>
        <v>20277</v>
      </c>
      <c r="J490" s="107">
        <f>IF(M490=1,1,IFERROR(VLOOKUP(I490,MBPI!C:E,POC!H490,FALSE),0))</f>
        <v>0.6371066666666656</v>
      </c>
      <c r="K490" s="102" t="str">
        <f>TEXT(VLOOKUP(B490,Summary!G:H,2,FALSE),"yyyym")</f>
        <v>202812</v>
      </c>
      <c r="L490" s="102">
        <f t="shared" si="85"/>
        <v>0</v>
      </c>
      <c r="M490" s="102">
        <f t="shared" si="86"/>
        <v>0</v>
      </c>
      <c r="N490" s="109">
        <f t="shared" si="83"/>
        <v>63.71</v>
      </c>
      <c r="P490" s="102" t="s">
        <v>220</v>
      </c>
    </row>
    <row r="491" spans="1:16" hidden="1">
      <c r="A491" s="102" t="s">
        <v>191</v>
      </c>
      <c r="B491" s="114" t="s">
        <v>100</v>
      </c>
      <c r="C491" s="114"/>
      <c r="D491" s="103">
        <v>2027</v>
      </c>
      <c r="E491" s="103">
        <v>8</v>
      </c>
      <c r="F491" s="102" t="str">
        <f t="shared" si="78"/>
        <v>UER520278</v>
      </c>
      <c r="H491" s="104">
        <f>HLOOKUP(B491,MBPI!$2:$3,2,FALSE)</f>
        <v>3</v>
      </c>
      <c r="I491" s="102" t="str">
        <f t="shared" si="84"/>
        <v>20278</v>
      </c>
      <c r="J491" s="107">
        <f>IF(M491=1,1,IFERROR(VLOOKUP(I491,MBPI!C:E,POC!H491,FALSE),0))</f>
        <v>0.65845333333333222</v>
      </c>
      <c r="K491" s="102" t="str">
        <f>TEXT(VLOOKUP(B491,Summary!G:H,2,FALSE),"yyyym")</f>
        <v>202812</v>
      </c>
      <c r="L491" s="102">
        <f t="shared" si="85"/>
        <v>0</v>
      </c>
      <c r="M491" s="102">
        <f t="shared" si="86"/>
        <v>0</v>
      </c>
      <c r="N491" s="109">
        <f t="shared" si="83"/>
        <v>65.84</v>
      </c>
      <c r="P491" s="102" t="s">
        <v>220</v>
      </c>
    </row>
    <row r="492" spans="1:16" hidden="1">
      <c r="A492" s="102" t="s">
        <v>191</v>
      </c>
      <c r="B492" s="114" t="s">
        <v>100</v>
      </c>
      <c r="C492" s="114"/>
      <c r="D492" s="103">
        <v>2027</v>
      </c>
      <c r="E492" s="103">
        <v>9</v>
      </c>
      <c r="F492" s="102" t="str">
        <f t="shared" si="78"/>
        <v>UER520279</v>
      </c>
      <c r="H492" s="104">
        <f>HLOOKUP(B492,MBPI!$2:$3,2,FALSE)</f>
        <v>3</v>
      </c>
      <c r="I492" s="102" t="str">
        <f t="shared" si="84"/>
        <v>20279</v>
      </c>
      <c r="J492" s="107">
        <f>IF(M492=1,1,IFERROR(VLOOKUP(I492,MBPI!C:E,POC!H492,FALSE),0))</f>
        <v>0.67979999999999885</v>
      </c>
      <c r="K492" s="102" t="str">
        <f>TEXT(VLOOKUP(B492,Summary!G:H,2,FALSE),"yyyym")</f>
        <v>202812</v>
      </c>
      <c r="L492" s="102">
        <f t="shared" si="85"/>
        <v>0</v>
      </c>
      <c r="M492" s="102">
        <f t="shared" si="86"/>
        <v>0</v>
      </c>
      <c r="N492" s="109">
        <f t="shared" si="83"/>
        <v>67.97</v>
      </c>
      <c r="P492" s="102" t="s">
        <v>220</v>
      </c>
    </row>
    <row r="493" spans="1:16" hidden="1">
      <c r="A493" s="102" t="s">
        <v>191</v>
      </c>
      <c r="B493" s="114" t="s">
        <v>100</v>
      </c>
      <c r="C493" s="114"/>
      <c r="D493" s="103">
        <v>2027</v>
      </c>
      <c r="E493" s="103">
        <v>10</v>
      </c>
      <c r="F493" s="102" t="str">
        <f t="shared" si="78"/>
        <v>UER5202710</v>
      </c>
      <c r="H493" s="104">
        <f>HLOOKUP(B493,MBPI!$2:$3,2,FALSE)</f>
        <v>3</v>
      </c>
      <c r="I493" s="102" t="str">
        <f t="shared" si="84"/>
        <v>202710</v>
      </c>
      <c r="J493" s="107">
        <f>IF(M493=1,1,IFERROR(VLOOKUP(I493,MBPI!C:E,POC!H493,FALSE),0))</f>
        <v>0.70114666666666547</v>
      </c>
      <c r="K493" s="102" t="str">
        <f>TEXT(VLOOKUP(B493,Summary!G:H,2,FALSE),"yyyym")</f>
        <v>202812</v>
      </c>
      <c r="L493" s="102">
        <f t="shared" si="85"/>
        <v>0</v>
      </c>
      <c r="M493" s="102">
        <f t="shared" si="86"/>
        <v>0</v>
      </c>
      <c r="N493" s="109">
        <f t="shared" si="83"/>
        <v>70.11</v>
      </c>
      <c r="P493" s="102" t="s">
        <v>220</v>
      </c>
    </row>
    <row r="494" spans="1:16" hidden="1">
      <c r="A494" s="102" t="s">
        <v>191</v>
      </c>
      <c r="B494" s="114" t="s">
        <v>100</v>
      </c>
      <c r="C494" s="114"/>
      <c r="D494" s="103">
        <v>2027</v>
      </c>
      <c r="E494" s="103">
        <v>11</v>
      </c>
      <c r="F494" s="102" t="str">
        <f t="shared" si="78"/>
        <v>UER5202711</v>
      </c>
      <c r="H494" s="104">
        <f>HLOOKUP(B494,MBPI!$2:$3,2,FALSE)</f>
        <v>3</v>
      </c>
      <c r="I494" s="102" t="str">
        <f t="shared" si="84"/>
        <v>202711</v>
      </c>
      <c r="J494" s="107">
        <f>IF(M494=1,1,IFERROR(VLOOKUP(I494,MBPI!C:E,POC!H494,FALSE),0))</f>
        <v>0.7224933333333321</v>
      </c>
      <c r="K494" s="102" t="str">
        <f>TEXT(VLOOKUP(B494,Summary!G:H,2,FALSE),"yyyym")</f>
        <v>202812</v>
      </c>
      <c r="L494" s="102">
        <f t="shared" si="85"/>
        <v>0</v>
      </c>
      <c r="M494" s="102">
        <f t="shared" si="86"/>
        <v>0</v>
      </c>
      <c r="N494" s="109">
        <f t="shared" si="83"/>
        <v>72.239999999999995</v>
      </c>
      <c r="P494" s="102" t="s">
        <v>220</v>
      </c>
    </row>
    <row r="495" spans="1:16" hidden="1">
      <c r="A495" s="102" t="s">
        <v>191</v>
      </c>
      <c r="B495" s="114" t="s">
        <v>100</v>
      </c>
      <c r="C495" s="114"/>
      <c r="D495" s="103">
        <v>2027</v>
      </c>
      <c r="E495" s="103">
        <v>12</v>
      </c>
      <c r="F495" s="102" t="str">
        <f t="shared" si="78"/>
        <v>UER5202712</v>
      </c>
      <c r="H495" s="104">
        <f>HLOOKUP(B495,MBPI!$2:$3,2,FALSE)</f>
        <v>3</v>
      </c>
      <c r="I495" s="102" t="str">
        <f t="shared" si="84"/>
        <v>202712</v>
      </c>
      <c r="J495" s="107">
        <f>IF(M495=1,1,IFERROR(VLOOKUP(I495,MBPI!C:E,POC!H495,FALSE),0))</f>
        <v>0.74383999999999872</v>
      </c>
      <c r="K495" s="102" t="str">
        <f>TEXT(VLOOKUP(B495,Summary!G:H,2,FALSE),"yyyym")</f>
        <v>202812</v>
      </c>
      <c r="L495" s="102">
        <f t="shared" si="85"/>
        <v>0</v>
      </c>
      <c r="M495" s="102">
        <f t="shared" si="86"/>
        <v>0</v>
      </c>
      <c r="N495" s="109">
        <f t="shared" si="83"/>
        <v>74.38</v>
      </c>
      <c r="P495" s="102" t="s">
        <v>220</v>
      </c>
    </row>
    <row r="496" spans="1:16" hidden="1">
      <c r="A496" s="102" t="s">
        <v>191</v>
      </c>
      <c r="B496" s="114" t="s">
        <v>100</v>
      </c>
      <c r="C496" s="114"/>
      <c r="D496" s="103">
        <v>2028</v>
      </c>
      <c r="E496" s="103">
        <v>1</v>
      </c>
      <c r="F496" s="102" t="str">
        <f t="shared" si="78"/>
        <v>UER520281</v>
      </c>
      <c r="H496" s="104">
        <f>HLOOKUP(B496,MBPI!$2:$3,2,FALSE)</f>
        <v>3</v>
      </c>
      <c r="I496" s="102" t="str">
        <f t="shared" si="84"/>
        <v>20281</v>
      </c>
      <c r="J496" s="107">
        <f>IF(M496=1,1,IFERROR(VLOOKUP(I496,MBPI!C:E,POC!H496,FALSE),0))</f>
        <v>0.76518666666666535</v>
      </c>
      <c r="K496" s="102" t="str">
        <f>TEXT(VLOOKUP(B496,Summary!G:H,2,FALSE),"yyyym")</f>
        <v>202812</v>
      </c>
      <c r="L496" s="102">
        <f t="shared" si="85"/>
        <v>0</v>
      </c>
      <c r="M496" s="102">
        <f t="shared" si="86"/>
        <v>0</v>
      </c>
      <c r="N496" s="109">
        <f t="shared" si="83"/>
        <v>76.510000000000005</v>
      </c>
      <c r="P496" s="102" t="s">
        <v>220</v>
      </c>
    </row>
    <row r="497" spans="1:16" hidden="1">
      <c r="A497" s="102" t="s">
        <v>191</v>
      </c>
      <c r="B497" s="114" t="s">
        <v>100</v>
      </c>
      <c r="C497" s="114"/>
      <c r="D497" s="103">
        <v>2028</v>
      </c>
      <c r="E497" s="103">
        <v>2</v>
      </c>
      <c r="F497" s="102" t="str">
        <f t="shared" si="78"/>
        <v>UER520282</v>
      </c>
      <c r="H497" s="104">
        <f>HLOOKUP(B497,MBPI!$2:$3,2,FALSE)</f>
        <v>3</v>
      </c>
      <c r="I497" s="102" t="str">
        <f t="shared" si="84"/>
        <v>20282</v>
      </c>
      <c r="J497" s="107">
        <f>IF(M497=1,1,IFERROR(VLOOKUP(I497,MBPI!C:E,POC!H497,FALSE),0))</f>
        <v>0.78653333333333197</v>
      </c>
      <c r="K497" s="102" t="str">
        <f>TEXT(VLOOKUP(B497,Summary!G:H,2,FALSE),"yyyym")</f>
        <v>202812</v>
      </c>
      <c r="L497" s="102">
        <f t="shared" si="85"/>
        <v>0</v>
      </c>
      <c r="M497" s="102">
        <f t="shared" si="86"/>
        <v>0</v>
      </c>
      <c r="N497" s="109">
        <f t="shared" si="83"/>
        <v>78.650000000000006</v>
      </c>
      <c r="P497" s="102" t="s">
        <v>220</v>
      </c>
    </row>
    <row r="498" spans="1:16" hidden="1">
      <c r="A498" s="102" t="s">
        <v>191</v>
      </c>
      <c r="B498" s="114" t="s">
        <v>100</v>
      </c>
      <c r="C498" s="114"/>
      <c r="D498" s="103">
        <v>2028</v>
      </c>
      <c r="E498" s="103">
        <v>3</v>
      </c>
      <c r="F498" s="102" t="str">
        <f t="shared" si="78"/>
        <v>UER520283</v>
      </c>
      <c r="H498" s="104">
        <f>HLOOKUP(B498,MBPI!$2:$3,2,FALSE)</f>
        <v>3</v>
      </c>
      <c r="I498" s="102" t="str">
        <f t="shared" si="84"/>
        <v>20283</v>
      </c>
      <c r="J498" s="107">
        <f>IF(M498=1,1,IFERROR(VLOOKUP(I498,MBPI!C:E,POC!H498,FALSE),0))</f>
        <v>0.8078799999999986</v>
      </c>
      <c r="K498" s="102" t="str">
        <f>TEXT(VLOOKUP(B498,Summary!G:H,2,FALSE),"yyyym")</f>
        <v>202812</v>
      </c>
      <c r="L498" s="102">
        <f t="shared" si="85"/>
        <v>0</v>
      </c>
      <c r="M498" s="102">
        <f t="shared" si="86"/>
        <v>0</v>
      </c>
      <c r="N498" s="109">
        <f t="shared" si="83"/>
        <v>80.78</v>
      </c>
      <c r="P498" s="102" t="s">
        <v>220</v>
      </c>
    </row>
    <row r="499" spans="1:16" hidden="1">
      <c r="A499" s="102" t="s">
        <v>191</v>
      </c>
      <c r="B499" s="114" t="s">
        <v>100</v>
      </c>
      <c r="C499" s="114"/>
      <c r="D499" s="103">
        <v>2028</v>
      </c>
      <c r="E499" s="103">
        <v>4</v>
      </c>
      <c r="F499" s="102" t="str">
        <f t="shared" si="78"/>
        <v>UER520284</v>
      </c>
      <c r="H499" s="104">
        <f>HLOOKUP(B499,MBPI!$2:$3,2,FALSE)</f>
        <v>3</v>
      </c>
      <c r="I499" s="102" t="str">
        <f t="shared" si="84"/>
        <v>20284</v>
      </c>
      <c r="J499" s="107">
        <f>IF(M499=1,1,IFERROR(VLOOKUP(I499,MBPI!C:E,POC!H499,FALSE),0))</f>
        <v>0.82922666666666522</v>
      </c>
      <c r="K499" s="102" t="str">
        <f>TEXT(VLOOKUP(B499,Summary!G:H,2,FALSE),"yyyym")</f>
        <v>202812</v>
      </c>
      <c r="L499" s="102">
        <f t="shared" si="85"/>
        <v>0</v>
      </c>
      <c r="M499" s="102">
        <f t="shared" si="86"/>
        <v>0</v>
      </c>
      <c r="N499" s="109">
        <f t="shared" si="83"/>
        <v>82.92</v>
      </c>
      <c r="P499" s="102" t="s">
        <v>220</v>
      </c>
    </row>
    <row r="500" spans="1:16" hidden="1">
      <c r="A500" s="102" t="s">
        <v>191</v>
      </c>
      <c r="B500" s="114" t="s">
        <v>100</v>
      </c>
      <c r="C500" s="114"/>
      <c r="D500" s="103">
        <v>2028</v>
      </c>
      <c r="E500" s="103">
        <v>5</v>
      </c>
      <c r="F500" s="102" t="str">
        <f t="shared" ref="F500:F519" si="87">CONCATENATE(B500,D500,E500)</f>
        <v>UER520285</v>
      </c>
      <c r="H500" s="104">
        <f>HLOOKUP(B500,MBPI!$2:$3,2,FALSE)</f>
        <v>3</v>
      </c>
      <c r="I500" s="102" t="str">
        <f t="shared" ref="I500:I519" si="88">CONCATENATE(D500,E500)</f>
        <v>20285</v>
      </c>
      <c r="J500" s="107">
        <f>IF(M500=1,1,IFERROR(VLOOKUP(I500,MBPI!C:E,POC!H500,FALSE),0))</f>
        <v>0.85057333333333185</v>
      </c>
      <c r="K500" s="102" t="str">
        <f>TEXT(VLOOKUP(B500,Summary!G:H,2,FALSE),"yyyym")</f>
        <v>202812</v>
      </c>
      <c r="L500" s="102">
        <f t="shared" ref="L500:L519" si="89">IF((LEFT(K500,4)-D500)&lt;&gt;0,0,IF((I500-K500)=0,1,0))</f>
        <v>0</v>
      </c>
      <c r="M500" s="102">
        <f t="shared" ref="M500:M519" si="90">IF(B500="",0,IF(AND(B499=B500,M499=1),1,IF(L500=1,1,0)))</f>
        <v>0</v>
      </c>
      <c r="N500" s="109">
        <f t="shared" si="83"/>
        <v>85.05</v>
      </c>
      <c r="P500" s="102" t="s">
        <v>220</v>
      </c>
    </row>
    <row r="501" spans="1:16" hidden="1">
      <c r="A501" s="102" t="s">
        <v>191</v>
      </c>
      <c r="B501" s="114" t="s">
        <v>100</v>
      </c>
      <c r="C501" s="114"/>
      <c r="D501" s="103">
        <v>2028</v>
      </c>
      <c r="E501" s="103">
        <v>6</v>
      </c>
      <c r="F501" s="102" t="str">
        <f t="shared" si="87"/>
        <v>UER520286</v>
      </c>
      <c r="H501" s="104">
        <f>HLOOKUP(B501,MBPI!$2:$3,2,FALSE)</f>
        <v>3</v>
      </c>
      <c r="I501" s="102" t="str">
        <f t="shared" si="88"/>
        <v>20286</v>
      </c>
      <c r="J501" s="107">
        <f>IF(M501=1,1,IFERROR(VLOOKUP(I501,MBPI!C:E,POC!H501,FALSE),0))</f>
        <v>0.87191999999999847</v>
      </c>
      <c r="K501" s="102" t="str">
        <f>TEXT(VLOOKUP(B501,Summary!G:H,2,FALSE),"yyyym")</f>
        <v>202812</v>
      </c>
      <c r="L501" s="102">
        <f t="shared" si="89"/>
        <v>0</v>
      </c>
      <c r="M501" s="102">
        <f t="shared" si="90"/>
        <v>0</v>
      </c>
      <c r="N501" s="109">
        <f t="shared" si="83"/>
        <v>87.19</v>
      </c>
      <c r="P501" s="102" t="s">
        <v>220</v>
      </c>
    </row>
    <row r="502" spans="1:16" hidden="1">
      <c r="A502" s="102" t="s">
        <v>191</v>
      </c>
      <c r="B502" s="114" t="s">
        <v>100</v>
      </c>
      <c r="C502" s="114"/>
      <c r="D502" s="103">
        <v>2028</v>
      </c>
      <c r="E502" s="103">
        <v>7</v>
      </c>
      <c r="F502" s="102" t="str">
        <f t="shared" si="87"/>
        <v>UER520287</v>
      </c>
      <c r="H502" s="104">
        <f>HLOOKUP(B502,MBPI!$2:$3,2,FALSE)</f>
        <v>3</v>
      </c>
      <c r="I502" s="102" t="str">
        <f t="shared" si="88"/>
        <v>20287</v>
      </c>
      <c r="J502" s="107">
        <f>IF(M502=1,1,IFERROR(VLOOKUP(I502,MBPI!C:E,POC!H502,FALSE),0))</f>
        <v>0.8932666666666651</v>
      </c>
      <c r="K502" s="102" t="str">
        <f>TEXT(VLOOKUP(B502,Summary!G:H,2,FALSE),"yyyym")</f>
        <v>202812</v>
      </c>
      <c r="L502" s="102">
        <f t="shared" si="89"/>
        <v>0</v>
      </c>
      <c r="M502" s="102">
        <f t="shared" si="90"/>
        <v>0</v>
      </c>
      <c r="N502" s="109">
        <f t="shared" si="83"/>
        <v>89.32</v>
      </c>
      <c r="P502" s="102" t="s">
        <v>220</v>
      </c>
    </row>
    <row r="503" spans="1:16" hidden="1">
      <c r="A503" s="102" t="s">
        <v>191</v>
      </c>
      <c r="B503" s="114" t="s">
        <v>100</v>
      </c>
      <c r="C503" s="114"/>
      <c r="D503" s="103">
        <v>2028</v>
      </c>
      <c r="E503" s="103">
        <v>8</v>
      </c>
      <c r="F503" s="102" t="str">
        <f t="shared" si="87"/>
        <v>UER520288</v>
      </c>
      <c r="H503" s="104">
        <f>HLOOKUP(B503,MBPI!$2:$3,2,FALSE)</f>
        <v>3</v>
      </c>
      <c r="I503" s="102" t="str">
        <f t="shared" si="88"/>
        <v>20288</v>
      </c>
      <c r="J503" s="107">
        <f>IF(M503=1,1,IFERROR(VLOOKUP(I503,MBPI!C:E,POC!H503,FALSE),0))</f>
        <v>0.91461333333333172</v>
      </c>
      <c r="K503" s="102" t="str">
        <f>TEXT(VLOOKUP(B503,Summary!G:H,2,FALSE),"yyyym")</f>
        <v>202812</v>
      </c>
      <c r="L503" s="102">
        <f t="shared" si="89"/>
        <v>0</v>
      </c>
      <c r="M503" s="102">
        <f t="shared" si="90"/>
        <v>0</v>
      </c>
      <c r="N503" s="109">
        <f t="shared" si="83"/>
        <v>91.46</v>
      </c>
      <c r="P503" s="102" t="s">
        <v>220</v>
      </c>
    </row>
    <row r="504" spans="1:16" hidden="1">
      <c r="A504" s="102" t="s">
        <v>191</v>
      </c>
      <c r="B504" s="114" t="s">
        <v>100</v>
      </c>
      <c r="C504" s="114"/>
      <c r="D504" s="103">
        <v>2028</v>
      </c>
      <c r="E504" s="103">
        <v>9</v>
      </c>
      <c r="F504" s="102" t="str">
        <f t="shared" si="87"/>
        <v>UER520289</v>
      </c>
      <c r="H504" s="104">
        <f>HLOOKUP(B504,MBPI!$2:$3,2,FALSE)</f>
        <v>3</v>
      </c>
      <c r="I504" s="102" t="str">
        <f t="shared" si="88"/>
        <v>20289</v>
      </c>
      <c r="J504" s="107">
        <f>IF(M504=1,1,IFERROR(VLOOKUP(I504,MBPI!C:E,POC!H504,FALSE),0))</f>
        <v>0.93595999999999835</v>
      </c>
      <c r="K504" s="102" t="str">
        <f>TEXT(VLOOKUP(B504,Summary!G:H,2,FALSE),"yyyym")</f>
        <v>202812</v>
      </c>
      <c r="L504" s="102">
        <f t="shared" si="89"/>
        <v>0</v>
      </c>
      <c r="M504" s="102">
        <f t="shared" si="90"/>
        <v>0</v>
      </c>
      <c r="N504" s="109">
        <f t="shared" si="83"/>
        <v>93.59</v>
      </c>
      <c r="P504" s="102" t="s">
        <v>220</v>
      </c>
    </row>
    <row r="505" spans="1:16" hidden="1">
      <c r="A505" s="102" t="s">
        <v>191</v>
      </c>
      <c r="B505" s="114" t="s">
        <v>100</v>
      </c>
      <c r="C505" s="114"/>
      <c r="D505" s="103">
        <v>2028</v>
      </c>
      <c r="E505" s="103">
        <v>10</v>
      </c>
      <c r="F505" s="102" t="str">
        <f t="shared" si="87"/>
        <v>UER5202810</v>
      </c>
      <c r="H505" s="104">
        <f>HLOOKUP(B505,MBPI!$2:$3,2,FALSE)</f>
        <v>3</v>
      </c>
      <c r="I505" s="102" t="str">
        <f t="shared" si="88"/>
        <v>202810</v>
      </c>
      <c r="J505" s="107">
        <f>IF(M505=1,1,IFERROR(VLOOKUP(I505,MBPI!C:E,POC!H505,FALSE),0))</f>
        <v>0.95730666666666497</v>
      </c>
      <c r="K505" s="102" t="str">
        <f>TEXT(VLOOKUP(B505,Summary!G:H,2,FALSE),"yyyym")</f>
        <v>202812</v>
      </c>
      <c r="L505" s="102">
        <f t="shared" si="89"/>
        <v>0</v>
      </c>
      <c r="M505" s="102">
        <f t="shared" si="90"/>
        <v>0</v>
      </c>
      <c r="N505" s="109">
        <f t="shared" si="83"/>
        <v>95.73</v>
      </c>
      <c r="P505" s="102" t="s">
        <v>220</v>
      </c>
    </row>
    <row r="506" spans="1:16" hidden="1">
      <c r="A506" s="102" t="s">
        <v>191</v>
      </c>
      <c r="B506" s="114" t="s">
        <v>100</v>
      </c>
      <c r="C506" s="114"/>
      <c r="D506" s="103">
        <v>2028</v>
      </c>
      <c r="E506" s="103">
        <v>11</v>
      </c>
      <c r="F506" s="102" t="str">
        <f t="shared" si="87"/>
        <v>UER5202811</v>
      </c>
      <c r="H506" s="104">
        <f>HLOOKUP(B506,MBPI!$2:$3,2,FALSE)</f>
        <v>3</v>
      </c>
      <c r="I506" s="102" t="str">
        <f t="shared" si="88"/>
        <v>202811</v>
      </c>
      <c r="J506" s="107">
        <f>IF(M506=1,1,IFERROR(VLOOKUP(I506,MBPI!C:E,POC!H506,FALSE),0))</f>
        <v>0.9786533333333316</v>
      </c>
      <c r="K506" s="102" t="str">
        <f>TEXT(VLOOKUP(B506,Summary!G:H,2,FALSE),"yyyym")</f>
        <v>202812</v>
      </c>
      <c r="L506" s="102">
        <f t="shared" si="89"/>
        <v>0</v>
      </c>
      <c r="M506" s="102">
        <f t="shared" si="90"/>
        <v>0</v>
      </c>
      <c r="N506" s="109">
        <f t="shared" si="83"/>
        <v>97.86</v>
      </c>
      <c r="P506" s="102" t="s">
        <v>220</v>
      </c>
    </row>
    <row r="507" spans="1:16" hidden="1">
      <c r="A507" s="102" t="s">
        <v>191</v>
      </c>
      <c r="B507" s="114" t="s">
        <v>100</v>
      </c>
      <c r="C507" s="114"/>
      <c r="D507" s="103">
        <v>2028</v>
      </c>
      <c r="E507" s="103">
        <v>12</v>
      </c>
      <c r="F507" s="102" t="str">
        <f t="shared" si="87"/>
        <v>UER5202812</v>
      </c>
      <c r="H507" s="104">
        <f>HLOOKUP(B507,MBPI!$2:$3,2,FALSE)</f>
        <v>3</v>
      </c>
      <c r="I507" s="102" t="str">
        <f t="shared" si="88"/>
        <v>202812</v>
      </c>
      <c r="J507" s="107">
        <f>IF(M507=1,1,IFERROR(VLOOKUP(I507,MBPI!C:E,POC!H507,FALSE),0))</f>
        <v>1</v>
      </c>
      <c r="K507" s="102" t="str">
        <f>TEXT(VLOOKUP(B507,Summary!G:H,2,FALSE),"yyyym")</f>
        <v>202812</v>
      </c>
      <c r="L507" s="102">
        <f t="shared" si="89"/>
        <v>1</v>
      </c>
      <c r="M507" s="102">
        <f t="shared" si="90"/>
        <v>1</v>
      </c>
      <c r="N507" s="109">
        <f t="shared" si="83"/>
        <v>100</v>
      </c>
      <c r="P507" s="102" t="s">
        <v>220</v>
      </c>
    </row>
    <row r="508" spans="1:16" hidden="1">
      <c r="A508" s="102" t="s">
        <v>191</v>
      </c>
      <c r="B508" s="114" t="s">
        <v>100</v>
      </c>
      <c r="C508" s="114"/>
      <c r="D508" s="103">
        <v>2029</v>
      </c>
      <c r="E508" s="103">
        <v>1</v>
      </c>
      <c r="F508" s="102" t="str">
        <f t="shared" si="87"/>
        <v>UER520291</v>
      </c>
      <c r="H508" s="104">
        <f>HLOOKUP(B508,MBPI!$2:$3,2,FALSE)</f>
        <v>3</v>
      </c>
      <c r="I508" s="102" t="str">
        <f t="shared" si="88"/>
        <v>20291</v>
      </c>
      <c r="J508" s="107">
        <f>IF(M508=1,1,IFERROR(VLOOKUP(I508,MBPI!C:E,POC!H508,FALSE),0))</f>
        <v>1</v>
      </c>
      <c r="K508" s="102" t="str">
        <f>TEXT(VLOOKUP(B508,Summary!G:H,2,FALSE),"yyyym")</f>
        <v>202812</v>
      </c>
      <c r="L508" s="102">
        <f t="shared" si="89"/>
        <v>0</v>
      </c>
      <c r="M508" s="102">
        <f t="shared" si="90"/>
        <v>1</v>
      </c>
      <c r="N508" s="109">
        <f t="shared" si="83"/>
        <v>100</v>
      </c>
      <c r="P508" s="102" t="str">
        <f t="shared" ref="P458:P521" si="91">IF(AND(M508=1,L508&lt;&gt;1),"X","")</f>
        <v>X</v>
      </c>
    </row>
    <row r="509" spans="1:16" hidden="1">
      <c r="A509" s="102" t="s">
        <v>191</v>
      </c>
      <c r="B509" s="114" t="s">
        <v>100</v>
      </c>
      <c r="C509" s="114"/>
      <c r="D509" s="103">
        <v>2029</v>
      </c>
      <c r="E509" s="103">
        <v>2</v>
      </c>
      <c r="F509" s="102" t="str">
        <f t="shared" si="87"/>
        <v>UER520292</v>
      </c>
      <c r="H509" s="104">
        <f>HLOOKUP(B509,MBPI!$2:$3,2,FALSE)</f>
        <v>3</v>
      </c>
      <c r="I509" s="102" t="str">
        <f t="shared" si="88"/>
        <v>20292</v>
      </c>
      <c r="J509" s="107">
        <f>IF(M509=1,1,IFERROR(VLOOKUP(I509,MBPI!C:E,POC!H509,FALSE),0))</f>
        <v>1</v>
      </c>
      <c r="K509" s="102" t="str">
        <f>TEXT(VLOOKUP(B509,Summary!G:H,2,FALSE),"yyyym")</f>
        <v>202812</v>
      </c>
      <c r="L509" s="102">
        <f t="shared" si="89"/>
        <v>0</v>
      </c>
      <c r="M509" s="102">
        <f t="shared" si="90"/>
        <v>1</v>
      </c>
      <c r="N509" s="109">
        <f t="shared" si="83"/>
        <v>100</v>
      </c>
      <c r="P509" s="102" t="str">
        <f t="shared" si="91"/>
        <v>X</v>
      </c>
    </row>
    <row r="510" spans="1:16" hidden="1">
      <c r="A510" s="102" t="s">
        <v>191</v>
      </c>
      <c r="B510" s="114" t="s">
        <v>100</v>
      </c>
      <c r="C510" s="114"/>
      <c r="D510" s="103">
        <v>2029</v>
      </c>
      <c r="E510" s="103">
        <v>3</v>
      </c>
      <c r="F510" s="102" t="str">
        <f t="shared" si="87"/>
        <v>UER520293</v>
      </c>
      <c r="H510" s="104">
        <f>HLOOKUP(B510,MBPI!$2:$3,2,FALSE)</f>
        <v>3</v>
      </c>
      <c r="I510" s="102" t="str">
        <f t="shared" si="88"/>
        <v>20293</v>
      </c>
      <c r="J510" s="107">
        <f>IF(M510=1,1,IFERROR(VLOOKUP(I510,MBPI!C:E,POC!H510,FALSE),0))</f>
        <v>1</v>
      </c>
      <c r="K510" s="102" t="str">
        <f>TEXT(VLOOKUP(B510,Summary!G:H,2,FALSE),"yyyym")</f>
        <v>202812</v>
      </c>
      <c r="L510" s="102">
        <f t="shared" si="89"/>
        <v>0</v>
      </c>
      <c r="M510" s="102">
        <f t="shared" si="90"/>
        <v>1</v>
      </c>
      <c r="N510" s="109">
        <f t="shared" si="83"/>
        <v>100</v>
      </c>
      <c r="P510" s="102" t="str">
        <f t="shared" si="91"/>
        <v>X</v>
      </c>
    </row>
    <row r="511" spans="1:16" hidden="1">
      <c r="A511" s="102" t="s">
        <v>191</v>
      </c>
      <c r="B511" s="114" t="s">
        <v>100</v>
      </c>
      <c r="C511" s="114"/>
      <c r="D511" s="103">
        <v>2029</v>
      </c>
      <c r="E511" s="103">
        <v>4</v>
      </c>
      <c r="F511" s="102" t="str">
        <f t="shared" si="87"/>
        <v>UER520294</v>
      </c>
      <c r="H511" s="104">
        <f>HLOOKUP(B511,MBPI!$2:$3,2,FALSE)</f>
        <v>3</v>
      </c>
      <c r="I511" s="102" t="str">
        <f t="shared" si="88"/>
        <v>20294</v>
      </c>
      <c r="J511" s="107">
        <f>IF(M511=1,1,IFERROR(VLOOKUP(I511,MBPI!C:E,POC!H511,FALSE),0))</f>
        <v>1</v>
      </c>
      <c r="K511" s="102" t="str">
        <f>TEXT(VLOOKUP(B511,Summary!G:H,2,FALSE),"yyyym")</f>
        <v>202812</v>
      </c>
      <c r="L511" s="102">
        <f t="shared" si="89"/>
        <v>0</v>
      </c>
      <c r="M511" s="102">
        <f t="shared" si="90"/>
        <v>1</v>
      </c>
      <c r="N511" s="109">
        <f t="shared" si="83"/>
        <v>100</v>
      </c>
      <c r="P511" s="102" t="str">
        <f t="shared" si="91"/>
        <v>X</v>
      </c>
    </row>
    <row r="512" spans="1:16" hidden="1">
      <c r="A512" s="102" t="s">
        <v>191</v>
      </c>
      <c r="B512" s="114" t="s">
        <v>100</v>
      </c>
      <c r="C512" s="114"/>
      <c r="D512" s="103">
        <v>2029</v>
      </c>
      <c r="E512" s="103">
        <v>5</v>
      </c>
      <c r="F512" s="102" t="str">
        <f t="shared" si="87"/>
        <v>UER520295</v>
      </c>
      <c r="H512" s="104">
        <f>HLOOKUP(B512,MBPI!$2:$3,2,FALSE)</f>
        <v>3</v>
      </c>
      <c r="I512" s="102" t="str">
        <f t="shared" si="88"/>
        <v>20295</v>
      </c>
      <c r="J512" s="107">
        <f>IF(M512=1,1,IFERROR(VLOOKUP(I512,MBPI!C:E,POC!H512,FALSE),0))</f>
        <v>1</v>
      </c>
      <c r="K512" s="102" t="str">
        <f>TEXT(VLOOKUP(B512,Summary!G:H,2,FALSE),"yyyym")</f>
        <v>202812</v>
      </c>
      <c r="L512" s="102">
        <f t="shared" si="89"/>
        <v>0</v>
      </c>
      <c r="M512" s="102">
        <f t="shared" si="90"/>
        <v>1</v>
      </c>
      <c r="N512" s="109">
        <f t="shared" si="83"/>
        <v>100</v>
      </c>
      <c r="P512" s="102" t="str">
        <f t="shared" si="91"/>
        <v>X</v>
      </c>
    </row>
    <row r="513" spans="1:17" hidden="1">
      <c r="A513" s="102" t="s">
        <v>191</v>
      </c>
      <c r="B513" s="114" t="s">
        <v>100</v>
      </c>
      <c r="C513" s="114"/>
      <c r="D513" s="103">
        <v>2029</v>
      </c>
      <c r="E513" s="103">
        <v>6</v>
      </c>
      <c r="F513" s="102" t="str">
        <f t="shared" si="87"/>
        <v>UER520296</v>
      </c>
      <c r="H513" s="104">
        <f>HLOOKUP(B513,MBPI!$2:$3,2,FALSE)</f>
        <v>3</v>
      </c>
      <c r="I513" s="102" t="str">
        <f t="shared" si="88"/>
        <v>20296</v>
      </c>
      <c r="J513" s="107">
        <f>IF(M513=1,1,IFERROR(VLOOKUP(I513,MBPI!C:E,POC!H513,FALSE),0))</f>
        <v>1</v>
      </c>
      <c r="K513" s="102" t="str">
        <f>TEXT(VLOOKUP(B513,Summary!G:H,2,FALSE),"yyyym")</f>
        <v>202812</v>
      </c>
      <c r="L513" s="102">
        <f t="shared" si="89"/>
        <v>0</v>
      </c>
      <c r="M513" s="102">
        <f t="shared" si="90"/>
        <v>1</v>
      </c>
      <c r="N513" s="109">
        <f t="shared" si="83"/>
        <v>100</v>
      </c>
      <c r="P513" s="102" t="str">
        <f t="shared" si="91"/>
        <v>X</v>
      </c>
    </row>
    <row r="514" spans="1:17" hidden="1">
      <c r="A514" s="102" t="s">
        <v>191</v>
      </c>
      <c r="B514" s="114" t="s">
        <v>100</v>
      </c>
      <c r="C514" s="114"/>
      <c r="D514" s="103">
        <v>2029</v>
      </c>
      <c r="E514" s="103">
        <v>7</v>
      </c>
      <c r="F514" s="102" t="str">
        <f t="shared" si="87"/>
        <v>UER520297</v>
      </c>
      <c r="H514" s="104">
        <f>HLOOKUP(B514,MBPI!$2:$3,2,FALSE)</f>
        <v>3</v>
      </c>
      <c r="I514" s="102" t="str">
        <f t="shared" si="88"/>
        <v>20297</v>
      </c>
      <c r="J514" s="107">
        <f>IF(M514=1,1,IFERROR(VLOOKUP(I514,MBPI!C:E,POC!H514,FALSE),0))</f>
        <v>1</v>
      </c>
      <c r="K514" s="102" t="str">
        <f>TEXT(VLOOKUP(B514,Summary!G:H,2,FALSE),"yyyym")</f>
        <v>202812</v>
      </c>
      <c r="L514" s="102">
        <f t="shared" si="89"/>
        <v>0</v>
      </c>
      <c r="M514" s="102">
        <f t="shared" si="90"/>
        <v>1</v>
      </c>
      <c r="N514" s="109">
        <f t="shared" ref="N514:N577" si="92">TRUNC(J514*100,2)</f>
        <v>100</v>
      </c>
      <c r="P514" s="102" t="str">
        <f t="shared" si="91"/>
        <v>X</v>
      </c>
    </row>
    <row r="515" spans="1:17" hidden="1">
      <c r="A515" s="102" t="s">
        <v>191</v>
      </c>
      <c r="B515" s="114" t="s">
        <v>100</v>
      </c>
      <c r="C515" s="114"/>
      <c r="D515" s="103">
        <v>2029</v>
      </c>
      <c r="E515" s="103">
        <v>8</v>
      </c>
      <c r="F515" s="102" t="str">
        <f t="shared" si="87"/>
        <v>UER520298</v>
      </c>
      <c r="H515" s="104">
        <f>HLOOKUP(B515,MBPI!$2:$3,2,FALSE)</f>
        <v>3</v>
      </c>
      <c r="I515" s="102" t="str">
        <f t="shared" si="88"/>
        <v>20298</v>
      </c>
      <c r="J515" s="107">
        <f>IF(M515=1,1,IFERROR(VLOOKUP(I515,MBPI!C:E,POC!H515,FALSE),0))</f>
        <v>1</v>
      </c>
      <c r="K515" s="102" t="str">
        <f>TEXT(VLOOKUP(B515,Summary!G:H,2,FALSE),"yyyym")</f>
        <v>202812</v>
      </c>
      <c r="L515" s="102">
        <f t="shared" si="89"/>
        <v>0</v>
      </c>
      <c r="M515" s="102">
        <f t="shared" si="90"/>
        <v>1</v>
      </c>
      <c r="N515" s="109">
        <f t="shared" si="92"/>
        <v>100</v>
      </c>
      <c r="P515" s="102" t="str">
        <f t="shared" si="91"/>
        <v>X</v>
      </c>
    </row>
    <row r="516" spans="1:17" hidden="1">
      <c r="A516" s="102" t="s">
        <v>191</v>
      </c>
      <c r="B516" s="114" t="s">
        <v>100</v>
      </c>
      <c r="C516" s="114"/>
      <c r="D516" s="103">
        <v>2029</v>
      </c>
      <c r="E516" s="103">
        <v>9</v>
      </c>
      <c r="F516" s="102" t="str">
        <f t="shared" si="87"/>
        <v>UER520299</v>
      </c>
      <c r="H516" s="104">
        <f>HLOOKUP(B516,MBPI!$2:$3,2,FALSE)</f>
        <v>3</v>
      </c>
      <c r="I516" s="102" t="str">
        <f t="shared" si="88"/>
        <v>20299</v>
      </c>
      <c r="J516" s="107">
        <f>IF(M516=1,1,IFERROR(VLOOKUP(I516,MBPI!C:E,POC!H516,FALSE),0))</f>
        <v>1</v>
      </c>
      <c r="K516" s="102" t="str">
        <f>TEXT(VLOOKUP(B516,Summary!G:H,2,FALSE),"yyyym")</f>
        <v>202812</v>
      </c>
      <c r="L516" s="102">
        <f t="shared" si="89"/>
        <v>0</v>
      </c>
      <c r="M516" s="102">
        <f t="shared" si="90"/>
        <v>1</v>
      </c>
      <c r="N516" s="109">
        <f t="shared" si="92"/>
        <v>100</v>
      </c>
      <c r="P516" s="102" t="str">
        <f t="shared" si="91"/>
        <v>X</v>
      </c>
    </row>
    <row r="517" spans="1:17" hidden="1">
      <c r="A517" s="102" t="s">
        <v>191</v>
      </c>
      <c r="B517" s="114" t="s">
        <v>100</v>
      </c>
      <c r="C517" s="114"/>
      <c r="D517" s="103">
        <v>2029</v>
      </c>
      <c r="E517" s="103">
        <v>10</v>
      </c>
      <c r="F517" s="102" t="str">
        <f t="shared" si="87"/>
        <v>UER5202910</v>
      </c>
      <c r="H517" s="104">
        <f>HLOOKUP(B517,MBPI!$2:$3,2,FALSE)</f>
        <v>3</v>
      </c>
      <c r="I517" s="102" t="str">
        <f t="shared" si="88"/>
        <v>202910</v>
      </c>
      <c r="J517" s="107">
        <f>IF(M517=1,1,IFERROR(VLOOKUP(I517,MBPI!C:E,POC!H517,FALSE),0))</f>
        <v>1</v>
      </c>
      <c r="K517" s="102" t="str">
        <f>TEXT(VLOOKUP(B517,Summary!G:H,2,FALSE),"yyyym")</f>
        <v>202812</v>
      </c>
      <c r="L517" s="102">
        <f t="shared" si="89"/>
        <v>0</v>
      </c>
      <c r="M517" s="102">
        <f t="shared" si="90"/>
        <v>1</v>
      </c>
      <c r="N517" s="109">
        <f t="shared" si="92"/>
        <v>100</v>
      </c>
      <c r="P517" s="102" t="str">
        <f t="shared" si="91"/>
        <v>X</v>
      </c>
    </row>
    <row r="518" spans="1:17" hidden="1">
      <c r="A518" s="102" t="s">
        <v>191</v>
      </c>
      <c r="B518" s="114" t="s">
        <v>100</v>
      </c>
      <c r="C518" s="114"/>
      <c r="D518" s="103">
        <v>2029</v>
      </c>
      <c r="E518" s="103">
        <v>11</v>
      </c>
      <c r="F518" s="102" t="str">
        <f t="shared" si="87"/>
        <v>UER5202911</v>
      </c>
      <c r="H518" s="104">
        <f>HLOOKUP(B518,MBPI!$2:$3,2,FALSE)</f>
        <v>3</v>
      </c>
      <c r="I518" s="102" t="str">
        <f t="shared" si="88"/>
        <v>202911</v>
      </c>
      <c r="J518" s="107">
        <f>IF(M518=1,1,IFERROR(VLOOKUP(I518,MBPI!C:E,POC!H518,FALSE),0))</f>
        <v>1</v>
      </c>
      <c r="K518" s="102" t="str">
        <f>TEXT(VLOOKUP(B518,Summary!G:H,2,FALSE),"yyyym")</f>
        <v>202812</v>
      </c>
      <c r="L518" s="102">
        <f t="shared" si="89"/>
        <v>0</v>
      </c>
      <c r="M518" s="102">
        <f t="shared" si="90"/>
        <v>1</v>
      </c>
      <c r="N518" s="109">
        <f t="shared" si="92"/>
        <v>100</v>
      </c>
      <c r="P518" s="102" t="str">
        <f t="shared" si="91"/>
        <v>X</v>
      </c>
    </row>
    <row r="519" spans="1:17" hidden="1">
      <c r="A519" s="102" t="s">
        <v>191</v>
      </c>
      <c r="B519" s="114" t="s">
        <v>100</v>
      </c>
      <c r="C519" s="114"/>
      <c r="D519" s="103">
        <v>2029</v>
      </c>
      <c r="E519" s="103">
        <v>12</v>
      </c>
      <c r="F519" s="102" t="str">
        <f t="shared" si="87"/>
        <v>UER5202912</v>
      </c>
      <c r="H519" s="104">
        <f>HLOOKUP(B519,MBPI!$2:$3,2,FALSE)</f>
        <v>3</v>
      </c>
      <c r="I519" s="102" t="str">
        <f t="shared" si="88"/>
        <v>202912</v>
      </c>
      <c r="J519" s="107">
        <f>IF(M519=1,1,IFERROR(VLOOKUP(I519,MBPI!C:E,POC!H519,FALSE),0))</f>
        <v>1</v>
      </c>
      <c r="K519" s="102" t="str">
        <f>TEXT(VLOOKUP(B519,Summary!G:H,2,FALSE),"yyyym")</f>
        <v>202812</v>
      </c>
      <c r="L519" s="102">
        <f t="shared" si="89"/>
        <v>0</v>
      </c>
      <c r="M519" s="102">
        <f t="shared" si="90"/>
        <v>1</v>
      </c>
      <c r="N519" s="109">
        <f t="shared" si="92"/>
        <v>100</v>
      </c>
      <c r="P519" s="102" t="str">
        <f t="shared" si="91"/>
        <v>X</v>
      </c>
    </row>
    <row r="520" spans="1:17" hidden="1">
      <c r="B520" s="114"/>
      <c r="C520" s="114"/>
      <c r="K520" s="102"/>
      <c r="N520" s="109"/>
      <c r="P520" s="102" t="str">
        <f t="shared" si="91"/>
        <v/>
      </c>
    </row>
    <row r="521" spans="1:17" hidden="1">
      <c r="B521" s="114"/>
      <c r="C521" s="114"/>
      <c r="K521" s="102"/>
      <c r="N521" s="109"/>
      <c r="P521" s="102" t="str">
        <f t="shared" si="91"/>
        <v/>
      </c>
    </row>
    <row r="522" spans="1:17" hidden="1">
      <c r="B522" s="114"/>
      <c r="C522" s="114"/>
      <c r="K522" s="102"/>
      <c r="N522" s="109"/>
      <c r="P522" s="102" t="str">
        <f t="shared" ref="P522:P524" si="93">IF(AND(M522=1,L522&lt;&gt;1),"X","")</f>
        <v/>
      </c>
    </row>
    <row r="523" spans="1:17" hidden="1">
      <c r="B523" s="114"/>
      <c r="C523" s="114"/>
      <c r="K523" s="102"/>
      <c r="N523" s="109"/>
      <c r="P523" s="102" t="str">
        <f t="shared" si="93"/>
        <v/>
      </c>
    </row>
    <row r="524" spans="1:17" hidden="1">
      <c r="B524" s="114"/>
      <c r="C524" s="114"/>
      <c r="K524" s="102"/>
      <c r="N524" s="109"/>
      <c r="P524" s="102" t="str">
        <f t="shared" si="93"/>
        <v/>
      </c>
    </row>
    <row r="525" spans="1:17" hidden="1">
      <c r="A525" s="102" t="s">
        <v>189</v>
      </c>
      <c r="B525" s="103" t="s">
        <v>91</v>
      </c>
      <c r="D525" s="110">
        <v>2022</v>
      </c>
      <c r="E525" s="110">
        <v>11</v>
      </c>
      <c r="F525" s="102" t="str">
        <f t="shared" ref="F525:F588" si="94">CONCATENATE(B525,D525,E525)</f>
        <v>PCR1202211</v>
      </c>
      <c r="H525" s="104">
        <f>HLOOKUP(B525,SVCI!$3:$4,2,FALSE)</f>
        <v>6</v>
      </c>
      <c r="I525" s="102" t="str">
        <f t="shared" ref="I525:I556" si="95">CONCATENATE(D525,E525)</f>
        <v>202211</v>
      </c>
      <c r="J525" s="107">
        <f>IF(M525=1,1,IFERROR(VLOOKUP(I525,SVCI!D:O,POC!H525,FALSE),0))</f>
        <v>0</v>
      </c>
      <c r="K525" s="102" t="str">
        <f>TEXT(VLOOKUP(B525,Summary!G:H,2,FALSE),"yyyym")</f>
        <v>20259</v>
      </c>
      <c r="L525" s="102">
        <f t="shared" ref="L525:L556" si="96">IF((LEFT(K525,4)-D525)&lt;&gt;0,0,IF((I525-K525)=0,1,0))</f>
        <v>0</v>
      </c>
      <c r="M525" s="102">
        <f t="shared" ref="M525:M556" si="97">IF(B525="",0,IF(AND(B524=B525,M524=1),1,IF(L525=1,1,0)))</f>
        <v>0</v>
      </c>
      <c r="N525" s="109">
        <f t="shared" si="92"/>
        <v>0</v>
      </c>
      <c r="Q525" s="102" t="str">
        <f t="shared" ref="Q525:Q538" si="98">IF(AND(N525=0,N526&gt;0),1,"")</f>
        <v/>
      </c>
    </row>
    <row r="526" spans="1:17" hidden="1">
      <c r="A526" s="102" t="s">
        <v>189</v>
      </c>
      <c r="B526" s="103" t="s">
        <v>91</v>
      </c>
      <c r="D526" s="110">
        <v>2022</v>
      </c>
      <c r="E526" s="110">
        <v>12</v>
      </c>
      <c r="F526" s="102" t="str">
        <f t="shared" si="94"/>
        <v>PCR1202212</v>
      </c>
      <c r="H526" s="104">
        <f>HLOOKUP(B526,SVCI!$3:$4,2,FALSE)</f>
        <v>6</v>
      </c>
      <c r="I526" s="102" t="str">
        <f t="shared" si="95"/>
        <v>202212</v>
      </c>
      <c r="J526" s="107">
        <f>IF(M526=1,1,IFERROR(VLOOKUP(I526,SVCI!D:O,POC!H526,FALSE),0))</f>
        <v>0</v>
      </c>
      <c r="K526" s="102" t="str">
        <f>TEXT(VLOOKUP(B526,Summary!G:H,2,FALSE),"yyyym")</f>
        <v>20259</v>
      </c>
      <c r="L526" s="102">
        <f t="shared" si="96"/>
        <v>0</v>
      </c>
      <c r="M526" s="102">
        <f t="shared" si="97"/>
        <v>0</v>
      </c>
      <c r="N526" s="109">
        <f t="shared" si="92"/>
        <v>0</v>
      </c>
      <c r="Q526" s="102" t="str">
        <f t="shared" si="98"/>
        <v/>
      </c>
    </row>
    <row r="527" spans="1:17" hidden="1">
      <c r="A527" s="102" t="s">
        <v>189</v>
      </c>
      <c r="B527" s="103" t="s">
        <v>91</v>
      </c>
      <c r="D527" s="103">
        <v>2023</v>
      </c>
      <c r="E527" s="103">
        <v>1</v>
      </c>
      <c r="F527" s="102" t="str">
        <f t="shared" si="94"/>
        <v>PCR120231</v>
      </c>
      <c r="H527" s="104">
        <f>HLOOKUP(B527,SVCI!$3:$4,2,FALSE)</f>
        <v>6</v>
      </c>
      <c r="I527" s="102" t="str">
        <f t="shared" si="95"/>
        <v>20231</v>
      </c>
      <c r="J527" s="107">
        <f>IF(M527=1,1,IFERROR(VLOOKUP(I527,SVCI!D:O,POC!H527,FALSE),0))</f>
        <v>0</v>
      </c>
      <c r="K527" s="102" t="str">
        <f>TEXT(VLOOKUP(B527,Summary!G:H,2,FALSE),"yyyym")</f>
        <v>20259</v>
      </c>
      <c r="L527" s="102">
        <f t="shared" si="96"/>
        <v>0</v>
      </c>
      <c r="M527" s="102">
        <f t="shared" si="97"/>
        <v>0</v>
      </c>
      <c r="N527" s="109">
        <f t="shared" si="92"/>
        <v>0</v>
      </c>
      <c r="Q527" s="102" t="str">
        <f t="shared" si="98"/>
        <v/>
      </c>
    </row>
    <row r="528" spans="1:17" hidden="1">
      <c r="A528" s="102" t="s">
        <v>189</v>
      </c>
      <c r="B528" s="103" t="s">
        <v>91</v>
      </c>
      <c r="D528" s="103">
        <v>2023</v>
      </c>
      <c r="E528" s="103">
        <v>2</v>
      </c>
      <c r="F528" s="102" t="str">
        <f t="shared" si="94"/>
        <v>PCR120232</v>
      </c>
      <c r="H528" s="104">
        <f>HLOOKUP(B528,SVCI!$3:$4,2,FALSE)</f>
        <v>6</v>
      </c>
      <c r="I528" s="102" t="str">
        <f t="shared" si="95"/>
        <v>20232</v>
      </c>
      <c r="J528" s="107">
        <f>IF(M528=1,1,IFERROR(VLOOKUP(I528,SVCI!D:O,POC!H528,FALSE),0))</f>
        <v>0</v>
      </c>
      <c r="K528" s="102" t="str">
        <f>TEXT(VLOOKUP(B528,Summary!G:H,2,FALSE),"yyyym")</f>
        <v>20259</v>
      </c>
      <c r="L528" s="102">
        <f t="shared" si="96"/>
        <v>0</v>
      </c>
      <c r="M528" s="102">
        <f t="shared" si="97"/>
        <v>0</v>
      </c>
      <c r="N528" s="109">
        <f t="shared" si="92"/>
        <v>0</v>
      </c>
      <c r="Q528" s="102" t="str">
        <f t="shared" si="98"/>
        <v/>
      </c>
    </row>
    <row r="529" spans="1:17" hidden="1">
      <c r="A529" s="102" t="s">
        <v>189</v>
      </c>
      <c r="B529" s="103" t="s">
        <v>91</v>
      </c>
      <c r="D529" s="103">
        <v>2023</v>
      </c>
      <c r="E529" s="103">
        <v>3</v>
      </c>
      <c r="F529" s="102" t="str">
        <f t="shared" si="94"/>
        <v>PCR120233</v>
      </c>
      <c r="H529" s="104">
        <f>HLOOKUP(B529,SVCI!$3:$4,2,FALSE)</f>
        <v>6</v>
      </c>
      <c r="I529" s="102" t="str">
        <f t="shared" si="95"/>
        <v>20233</v>
      </c>
      <c r="J529" s="107">
        <f>IF(M529=1,1,IFERROR(VLOOKUP(I529,SVCI!D:O,POC!H529,FALSE),0))</f>
        <v>0</v>
      </c>
      <c r="K529" s="102" t="str">
        <f>TEXT(VLOOKUP(B529,Summary!G:H,2,FALSE),"yyyym")</f>
        <v>20259</v>
      </c>
      <c r="L529" s="102">
        <f t="shared" si="96"/>
        <v>0</v>
      </c>
      <c r="M529" s="102">
        <f t="shared" si="97"/>
        <v>0</v>
      </c>
      <c r="N529" s="109">
        <f t="shared" si="92"/>
        <v>0</v>
      </c>
      <c r="Q529" s="102" t="str">
        <f t="shared" si="98"/>
        <v/>
      </c>
    </row>
    <row r="530" spans="1:17" hidden="1">
      <c r="A530" s="102" t="s">
        <v>189</v>
      </c>
      <c r="B530" s="103" t="s">
        <v>91</v>
      </c>
      <c r="D530" s="103">
        <v>2023</v>
      </c>
      <c r="E530" s="103">
        <v>4</v>
      </c>
      <c r="F530" s="102" t="str">
        <f t="shared" si="94"/>
        <v>PCR120234</v>
      </c>
      <c r="H530" s="104">
        <f>HLOOKUP(B530,SVCI!$3:$4,2,FALSE)</f>
        <v>6</v>
      </c>
      <c r="I530" s="102" t="str">
        <f t="shared" si="95"/>
        <v>20234</v>
      </c>
      <c r="J530" s="107">
        <f>IF(M530=1,1,IFERROR(VLOOKUP(I530,SVCI!D:O,POC!H530,FALSE),0))</f>
        <v>0</v>
      </c>
      <c r="K530" s="102" t="str">
        <f>TEXT(VLOOKUP(B530,Summary!G:H,2,FALSE),"yyyym")</f>
        <v>20259</v>
      </c>
      <c r="L530" s="102">
        <f t="shared" si="96"/>
        <v>0</v>
      </c>
      <c r="M530" s="102">
        <f t="shared" si="97"/>
        <v>0</v>
      </c>
      <c r="N530" s="109">
        <f t="shared" si="92"/>
        <v>0</v>
      </c>
      <c r="Q530" s="102" t="str">
        <f t="shared" si="98"/>
        <v/>
      </c>
    </row>
    <row r="531" spans="1:17" hidden="1">
      <c r="A531" s="102" t="s">
        <v>189</v>
      </c>
      <c r="B531" s="103" t="s">
        <v>91</v>
      </c>
      <c r="D531" s="103">
        <v>2023</v>
      </c>
      <c r="E531" s="103">
        <v>5</v>
      </c>
      <c r="F531" s="102" t="str">
        <f t="shared" si="94"/>
        <v>PCR120235</v>
      </c>
      <c r="H531" s="104">
        <f>HLOOKUP(B531,SVCI!$3:$4,2,FALSE)</f>
        <v>6</v>
      </c>
      <c r="I531" s="102" t="str">
        <f t="shared" si="95"/>
        <v>20235</v>
      </c>
      <c r="J531" s="107">
        <f>IF(M531=1,1,IFERROR(VLOOKUP(I531,SVCI!D:O,POC!H531,FALSE),0))</f>
        <v>0</v>
      </c>
      <c r="K531" s="102" t="str">
        <f>TEXT(VLOOKUP(B531,Summary!G:H,2,FALSE),"yyyym")</f>
        <v>20259</v>
      </c>
      <c r="L531" s="102">
        <f t="shared" si="96"/>
        <v>0</v>
      </c>
      <c r="M531" s="102">
        <f t="shared" si="97"/>
        <v>0</v>
      </c>
      <c r="N531" s="109">
        <f t="shared" si="92"/>
        <v>0</v>
      </c>
      <c r="Q531" s="102" t="str">
        <f t="shared" si="98"/>
        <v/>
      </c>
    </row>
    <row r="532" spans="1:17" hidden="1">
      <c r="A532" s="102" t="s">
        <v>189</v>
      </c>
      <c r="B532" s="103" t="s">
        <v>91</v>
      </c>
      <c r="D532" s="103">
        <v>2023</v>
      </c>
      <c r="E532" s="103">
        <v>6</v>
      </c>
      <c r="F532" s="102" t="str">
        <f t="shared" si="94"/>
        <v>PCR120236</v>
      </c>
      <c r="H532" s="104">
        <f>HLOOKUP(B532,SVCI!$3:$4,2,FALSE)</f>
        <v>6</v>
      </c>
      <c r="I532" s="102" t="str">
        <f t="shared" si="95"/>
        <v>20236</v>
      </c>
      <c r="J532" s="107">
        <f>IF(M532=1,1,IFERROR(VLOOKUP(I532,SVCI!D:O,POC!H532,FALSE),0))</f>
        <v>0</v>
      </c>
      <c r="K532" s="102" t="str">
        <f>TEXT(VLOOKUP(B532,Summary!G:H,2,FALSE),"yyyym")</f>
        <v>20259</v>
      </c>
      <c r="L532" s="102">
        <f t="shared" si="96"/>
        <v>0</v>
      </c>
      <c r="M532" s="102">
        <f t="shared" si="97"/>
        <v>0</v>
      </c>
      <c r="N532" s="109">
        <f t="shared" si="92"/>
        <v>0</v>
      </c>
      <c r="Q532" s="102" t="str">
        <f t="shared" si="98"/>
        <v/>
      </c>
    </row>
    <row r="533" spans="1:17" hidden="1">
      <c r="A533" s="102" t="s">
        <v>189</v>
      </c>
      <c r="B533" s="103" t="s">
        <v>91</v>
      </c>
      <c r="D533" s="103">
        <v>2023</v>
      </c>
      <c r="E533" s="103">
        <v>7</v>
      </c>
      <c r="F533" s="102" t="str">
        <f t="shared" si="94"/>
        <v>PCR120237</v>
      </c>
      <c r="H533" s="104">
        <f>HLOOKUP(B533,SVCI!$3:$4,2,FALSE)</f>
        <v>6</v>
      </c>
      <c r="I533" s="102" t="str">
        <f t="shared" si="95"/>
        <v>20237</v>
      </c>
      <c r="J533" s="107">
        <f>IF(M533=1,1,IFERROR(VLOOKUP(I533,SVCI!D:O,POC!H533,FALSE),0))</f>
        <v>0</v>
      </c>
      <c r="K533" s="102" t="str">
        <f>TEXT(VLOOKUP(B533,Summary!G:H,2,FALSE),"yyyym")</f>
        <v>20259</v>
      </c>
      <c r="L533" s="102">
        <f t="shared" si="96"/>
        <v>0</v>
      </c>
      <c r="M533" s="102">
        <f t="shared" si="97"/>
        <v>0</v>
      </c>
      <c r="N533" s="109">
        <f t="shared" si="92"/>
        <v>0</v>
      </c>
      <c r="Q533" s="102" t="str">
        <f t="shared" si="98"/>
        <v/>
      </c>
    </row>
    <row r="534" spans="1:17" hidden="1">
      <c r="A534" s="102" t="s">
        <v>189</v>
      </c>
      <c r="B534" s="103" t="s">
        <v>91</v>
      </c>
      <c r="D534" s="103">
        <v>2023</v>
      </c>
      <c r="E534" s="103">
        <v>8</v>
      </c>
      <c r="F534" s="102" t="str">
        <f t="shared" si="94"/>
        <v>PCR120238</v>
      </c>
      <c r="H534" s="104">
        <f>HLOOKUP(B534,SVCI!$3:$4,2,FALSE)</f>
        <v>6</v>
      </c>
      <c r="I534" s="102" t="str">
        <f t="shared" si="95"/>
        <v>20238</v>
      </c>
      <c r="J534" s="107">
        <f>IF(M534=1,1,IFERROR(VLOOKUP(I534,SVCI!D:O,POC!H534,FALSE),0))</f>
        <v>0</v>
      </c>
      <c r="K534" s="102" t="str">
        <f>TEXT(VLOOKUP(B534,Summary!G:H,2,FALSE),"yyyym")</f>
        <v>20259</v>
      </c>
      <c r="L534" s="102">
        <f t="shared" si="96"/>
        <v>0</v>
      </c>
      <c r="M534" s="102">
        <f t="shared" si="97"/>
        <v>0</v>
      </c>
      <c r="N534" s="109">
        <f t="shared" si="92"/>
        <v>0</v>
      </c>
      <c r="Q534" s="102" t="str">
        <f t="shared" si="98"/>
        <v/>
      </c>
    </row>
    <row r="535" spans="1:17" hidden="1">
      <c r="A535" s="102" t="s">
        <v>189</v>
      </c>
      <c r="B535" s="103" t="s">
        <v>91</v>
      </c>
      <c r="D535" s="103">
        <v>2023</v>
      </c>
      <c r="E535" s="103">
        <v>9</v>
      </c>
      <c r="F535" s="102" t="str">
        <f t="shared" si="94"/>
        <v>PCR120239</v>
      </c>
      <c r="H535" s="104">
        <f>HLOOKUP(B535,SVCI!$3:$4,2,FALSE)</f>
        <v>6</v>
      </c>
      <c r="I535" s="102" t="str">
        <f t="shared" si="95"/>
        <v>20239</v>
      </c>
      <c r="J535" s="107">
        <f>IF(M535=1,1,IFERROR(VLOOKUP(I535,SVCI!D:O,POC!H535,FALSE),0))</f>
        <v>0</v>
      </c>
      <c r="K535" s="102" t="str">
        <f>TEXT(VLOOKUP(B535,Summary!G:H,2,FALSE),"yyyym")</f>
        <v>20259</v>
      </c>
      <c r="L535" s="102">
        <f t="shared" si="96"/>
        <v>0</v>
      </c>
      <c r="M535" s="102">
        <f t="shared" si="97"/>
        <v>0</v>
      </c>
      <c r="N535" s="109">
        <f t="shared" si="92"/>
        <v>0</v>
      </c>
      <c r="Q535" s="102" t="str">
        <f t="shared" si="98"/>
        <v/>
      </c>
    </row>
    <row r="536" spans="1:17" hidden="1">
      <c r="A536" s="102" t="s">
        <v>189</v>
      </c>
      <c r="B536" s="103" t="s">
        <v>91</v>
      </c>
      <c r="D536" s="103">
        <v>2023</v>
      </c>
      <c r="E536" s="103">
        <v>10</v>
      </c>
      <c r="F536" s="102" t="str">
        <f t="shared" si="94"/>
        <v>PCR1202310</v>
      </c>
      <c r="H536" s="104">
        <f>HLOOKUP(B536,SVCI!$3:$4,2,FALSE)</f>
        <v>6</v>
      </c>
      <c r="I536" s="102" t="str">
        <f t="shared" si="95"/>
        <v>202310</v>
      </c>
      <c r="J536" s="107">
        <f>IF(M536=1,1,IFERROR(VLOOKUP(I536,SVCI!D:O,POC!H536,FALSE),0))</f>
        <v>0</v>
      </c>
      <c r="K536" s="102" t="str">
        <f>TEXT(VLOOKUP(B536,Summary!G:H,2,FALSE),"yyyym")</f>
        <v>20259</v>
      </c>
      <c r="L536" s="102">
        <f t="shared" si="96"/>
        <v>0</v>
      </c>
      <c r="M536" s="102">
        <f t="shared" si="97"/>
        <v>0</v>
      </c>
      <c r="N536" s="109">
        <f t="shared" si="92"/>
        <v>0</v>
      </c>
      <c r="Q536" s="102" t="str">
        <f t="shared" si="98"/>
        <v/>
      </c>
    </row>
    <row r="537" spans="1:17" hidden="1">
      <c r="A537" s="102" t="s">
        <v>189</v>
      </c>
      <c r="B537" s="103" t="s">
        <v>91</v>
      </c>
      <c r="D537" s="103">
        <v>2023</v>
      </c>
      <c r="E537" s="103">
        <v>11</v>
      </c>
      <c r="F537" s="102" t="str">
        <f t="shared" si="94"/>
        <v>PCR1202311</v>
      </c>
      <c r="H537" s="104">
        <f>HLOOKUP(B537,SVCI!$3:$4,2,FALSE)</f>
        <v>6</v>
      </c>
      <c r="I537" s="102" t="str">
        <f t="shared" si="95"/>
        <v>202311</v>
      </c>
      <c r="J537" s="107">
        <f>IF(M537=1,1,IFERROR(VLOOKUP(I537,SVCI!D:O,POC!H537,FALSE),0))</f>
        <v>0</v>
      </c>
      <c r="K537" s="102" t="str">
        <f>TEXT(VLOOKUP(B537,Summary!G:H,2,FALSE),"yyyym")</f>
        <v>20259</v>
      </c>
      <c r="L537" s="102">
        <f t="shared" si="96"/>
        <v>0</v>
      </c>
      <c r="M537" s="102">
        <f t="shared" si="97"/>
        <v>0</v>
      </c>
      <c r="N537" s="109">
        <f t="shared" si="92"/>
        <v>0</v>
      </c>
      <c r="Q537" s="102" t="str">
        <f t="shared" si="98"/>
        <v/>
      </c>
    </row>
    <row r="538" spans="1:17" hidden="1">
      <c r="A538" s="102" t="s">
        <v>189</v>
      </c>
      <c r="B538" s="103" t="s">
        <v>91</v>
      </c>
      <c r="D538" s="110">
        <v>2023</v>
      </c>
      <c r="E538" s="110">
        <v>12</v>
      </c>
      <c r="F538" s="102" t="str">
        <f t="shared" si="94"/>
        <v>PCR1202312</v>
      </c>
      <c r="H538" s="104">
        <f>HLOOKUP(B538,SVCI!$3:$4,2,FALSE)</f>
        <v>6</v>
      </c>
      <c r="I538" s="102" t="str">
        <f t="shared" si="95"/>
        <v>202312</v>
      </c>
      <c r="J538" s="107">
        <f>IF(M538=1,1,IFERROR(VLOOKUP(I538,SVCI!D:O,POC!H538,FALSE),0))</f>
        <v>0</v>
      </c>
      <c r="K538" s="102" t="str">
        <f>TEXT(VLOOKUP(B538,Summary!G:H,2,FALSE),"yyyym")</f>
        <v>20259</v>
      </c>
      <c r="L538" s="102">
        <f t="shared" si="96"/>
        <v>0</v>
      </c>
      <c r="M538" s="102">
        <f t="shared" si="97"/>
        <v>0</v>
      </c>
      <c r="N538" s="109">
        <f t="shared" si="92"/>
        <v>0</v>
      </c>
      <c r="P538" s="102" t="s">
        <v>220</v>
      </c>
      <c r="Q538" s="102">
        <f t="shared" si="98"/>
        <v>1</v>
      </c>
    </row>
    <row r="539" spans="1:17" hidden="1">
      <c r="A539" s="102" t="s">
        <v>189</v>
      </c>
      <c r="B539" s="103" t="s">
        <v>91</v>
      </c>
      <c r="D539" s="103">
        <v>2024</v>
      </c>
      <c r="E539" s="103">
        <v>1</v>
      </c>
      <c r="F539" s="102" t="str">
        <f t="shared" si="94"/>
        <v>PCR120241</v>
      </c>
      <c r="H539" s="104">
        <f>HLOOKUP(B539,SVCI!$3:$4,2,FALSE)</f>
        <v>6</v>
      </c>
      <c r="I539" s="102" t="str">
        <f t="shared" si="95"/>
        <v>20241</v>
      </c>
      <c r="J539" s="107">
        <f>IF(M539=1,1,IFERROR(VLOOKUP(I539,SVCI!D:O,POC!H539,FALSE),0))</f>
        <v>4.8883333333333334E-2</v>
      </c>
      <c r="K539" s="102" t="str">
        <f>TEXT(VLOOKUP(B539,Summary!G:H,2,FALSE),"yyyym")</f>
        <v>20259</v>
      </c>
      <c r="L539" s="102">
        <f t="shared" si="96"/>
        <v>0</v>
      </c>
      <c r="M539" s="102">
        <f t="shared" si="97"/>
        <v>0</v>
      </c>
      <c r="N539" s="109">
        <f t="shared" si="92"/>
        <v>4.88</v>
      </c>
      <c r="P539" s="102" t="s">
        <v>220</v>
      </c>
    </row>
    <row r="540" spans="1:17" hidden="1">
      <c r="A540" s="102" t="s">
        <v>189</v>
      </c>
      <c r="B540" s="103" t="s">
        <v>91</v>
      </c>
      <c r="D540" s="103">
        <v>2024</v>
      </c>
      <c r="E540" s="103">
        <v>2</v>
      </c>
      <c r="F540" s="102" t="str">
        <f t="shared" si="94"/>
        <v>PCR120242</v>
      </c>
      <c r="H540" s="104">
        <f>HLOOKUP(B540,SVCI!$3:$4,2,FALSE)</f>
        <v>6</v>
      </c>
      <c r="I540" s="102" t="str">
        <f t="shared" si="95"/>
        <v>20242</v>
      </c>
      <c r="J540" s="107">
        <f>IF(M540=1,1,IFERROR(VLOOKUP(I540,SVCI!D:O,POC!H540,FALSE),0))</f>
        <v>9.7766666666666668E-2</v>
      </c>
      <c r="K540" s="102" t="str">
        <f>TEXT(VLOOKUP(B540,Summary!G:H,2,FALSE),"yyyym")</f>
        <v>20259</v>
      </c>
      <c r="L540" s="102">
        <f t="shared" si="96"/>
        <v>0</v>
      </c>
      <c r="M540" s="102">
        <f t="shared" si="97"/>
        <v>0</v>
      </c>
      <c r="N540" s="109">
        <f t="shared" si="92"/>
        <v>9.77</v>
      </c>
      <c r="P540" s="102" t="s">
        <v>220</v>
      </c>
    </row>
    <row r="541" spans="1:17" hidden="1">
      <c r="A541" s="102" t="s">
        <v>189</v>
      </c>
      <c r="B541" s="103" t="s">
        <v>91</v>
      </c>
      <c r="D541" s="103">
        <v>2024</v>
      </c>
      <c r="E541" s="103">
        <v>3</v>
      </c>
      <c r="F541" s="102" t="str">
        <f t="shared" si="94"/>
        <v>PCR120243</v>
      </c>
      <c r="H541" s="104">
        <f>HLOOKUP(B541,SVCI!$3:$4,2,FALSE)</f>
        <v>6</v>
      </c>
      <c r="I541" s="102" t="str">
        <f t="shared" si="95"/>
        <v>20243</v>
      </c>
      <c r="J541" s="107">
        <f>IF(M541=1,1,IFERROR(VLOOKUP(I541,SVCI!D:O,POC!H541,FALSE),0))</f>
        <v>0.14665</v>
      </c>
      <c r="K541" s="102" t="str">
        <f>TEXT(VLOOKUP(B541,Summary!G:H,2,FALSE),"yyyym")</f>
        <v>20259</v>
      </c>
      <c r="L541" s="102">
        <f t="shared" si="96"/>
        <v>0</v>
      </c>
      <c r="M541" s="102">
        <f t="shared" si="97"/>
        <v>0</v>
      </c>
      <c r="N541" s="109">
        <f t="shared" si="92"/>
        <v>14.66</v>
      </c>
      <c r="P541" s="102" t="s">
        <v>220</v>
      </c>
    </row>
    <row r="542" spans="1:17" hidden="1">
      <c r="A542" s="102" t="s">
        <v>189</v>
      </c>
      <c r="B542" s="103" t="s">
        <v>91</v>
      </c>
      <c r="D542" s="103">
        <v>2024</v>
      </c>
      <c r="E542" s="103">
        <v>4</v>
      </c>
      <c r="F542" s="102" t="str">
        <f t="shared" si="94"/>
        <v>PCR120244</v>
      </c>
      <c r="H542" s="104">
        <f>HLOOKUP(B542,SVCI!$3:$4,2,FALSE)</f>
        <v>6</v>
      </c>
      <c r="I542" s="102" t="str">
        <f t="shared" si="95"/>
        <v>20244</v>
      </c>
      <c r="J542" s="107">
        <f>IF(M542=1,1,IFERROR(VLOOKUP(I542,SVCI!D:O,POC!H542,FALSE),0))</f>
        <v>0.19553333333333334</v>
      </c>
      <c r="K542" s="102" t="str">
        <f>TEXT(VLOOKUP(B542,Summary!G:H,2,FALSE),"yyyym")</f>
        <v>20259</v>
      </c>
      <c r="L542" s="102">
        <f t="shared" si="96"/>
        <v>0</v>
      </c>
      <c r="M542" s="102">
        <f t="shared" si="97"/>
        <v>0</v>
      </c>
      <c r="N542" s="109">
        <f t="shared" si="92"/>
        <v>19.55</v>
      </c>
      <c r="P542" s="102" t="s">
        <v>220</v>
      </c>
    </row>
    <row r="543" spans="1:17" hidden="1">
      <c r="A543" s="102" t="s">
        <v>189</v>
      </c>
      <c r="B543" s="103" t="s">
        <v>91</v>
      </c>
      <c r="D543" s="103">
        <v>2024</v>
      </c>
      <c r="E543" s="103">
        <v>5</v>
      </c>
      <c r="F543" s="102" t="str">
        <f t="shared" si="94"/>
        <v>PCR120245</v>
      </c>
      <c r="H543" s="104">
        <f>HLOOKUP(B543,SVCI!$3:$4,2,FALSE)</f>
        <v>6</v>
      </c>
      <c r="I543" s="102" t="str">
        <f t="shared" si="95"/>
        <v>20245</v>
      </c>
      <c r="J543" s="107">
        <f>IF(M543=1,1,IFERROR(VLOOKUP(I543,SVCI!D:O,POC!H543,FALSE),0))</f>
        <v>0.24441666666666667</v>
      </c>
      <c r="K543" s="102" t="str">
        <f>TEXT(VLOOKUP(B543,Summary!G:H,2,FALSE),"yyyym")</f>
        <v>20259</v>
      </c>
      <c r="L543" s="102">
        <f t="shared" si="96"/>
        <v>0</v>
      </c>
      <c r="M543" s="102">
        <f t="shared" si="97"/>
        <v>0</v>
      </c>
      <c r="N543" s="109">
        <f t="shared" si="92"/>
        <v>24.44</v>
      </c>
      <c r="P543" s="102" t="s">
        <v>220</v>
      </c>
    </row>
    <row r="544" spans="1:17" hidden="1">
      <c r="A544" s="102" t="s">
        <v>189</v>
      </c>
      <c r="B544" s="103" t="s">
        <v>91</v>
      </c>
      <c r="D544" s="103">
        <v>2024</v>
      </c>
      <c r="E544" s="103">
        <v>6</v>
      </c>
      <c r="F544" s="102" t="str">
        <f t="shared" si="94"/>
        <v>PCR120246</v>
      </c>
      <c r="H544" s="104">
        <f>HLOOKUP(B544,SVCI!$3:$4,2,FALSE)</f>
        <v>6</v>
      </c>
      <c r="I544" s="102" t="str">
        <f t="shared" si="95"/>
        <v>20246</v>
      </c>
      <c r="J544" s="107">
        <f>IF(M544=1,1,IFERROR(VLOOKUP(I544,SVCI!D:O,POC!H544,FALSE),0))</f>
        <v>0.29330000000000001</v>
      </c>
      <c r="K544" s="102" t="str">
        <f>TEXT(VLOOKUP(B544,Summary!G:H,2,FALSE),"yyyym")</f>
        <v>20259</v>
      </c>
      <c r="L544" s="102">
        <f t="shared" si="96"/>
        <v>0</v>
      </c>
      <c r="M544" s="102">
        <f t="shared" si="97"/>
        <v>0</v>
      </c>
      <c r="N544" s="109">
        <f t="shared" si="92"/>
        <v>29.33</v>
      </c>
      <c r="P544" s="102" t="s">
        <v>220</v>
      </c>
    </row>
    <row r="545" spans="1:16" hidden="1">
      <c r="A545" s="102" t="s">
        <v>189</v>
      </c>
      <c r="B545" s="103" t="s">
        <v>91</v>
      </c>
      <c r="D545" s="103">
        <v>2024</v>
      </c>
      <c r="E545" s="103">
        <v>7</v>
      </c>
      <c r="F545" s="102" t="str">
        <f t="shared" si="94"/>
        <v>PCR120247</v>
      </c>
      <c r="H545" s="104">
        <f>HLOOKUP(B545,SVCI!$3:$4,2,FALSE)</f>
        <v>6</v>
      </c>
      <c r="I545" s="102" t="str">
        <f t="shared" si="95"/>
        <v>20247</v>
      </c>
      <c r="J545" s="107">
        <f>IF(M545=1,1,IFERROR(VLOOKUP(I545,SVCI!D:O,POC!H545,FALSE),0))</f>
        <v>0.34218333333333334</v>
      </c>
      <c r="K545" s="102" t="str">
        <f>TEXT(VLOOKUP(B545,Summary!G:H,2,FALSE),"yyyym")</f>
        <v>20259</v>
      </c>
      <c r="L545" s="102">
        <f t="shared" si="96"/>
        <v>0</v>
      </c>
      <c r="M545" s="102">
        <f t="shared" si="97"/>
        <v>0</v>
      </c>
      <c r="N545" s="109">
        <f t="shared" si="92"/>
        <v>34.21</v>
      </c>
      <c r="P545" s="102" t="s">
        <v>220</v>
      </c>
    </row>
    <row r="546" spans="1:16" hidden="1">
      <c r="A546" s="102" t="s">
        <v>189</v>
      </c>
      <c r="B546" s="103" t="s">
        <v>91</v>
      </c>
      <c r="D546" s="103">
        <v>2024</v>
      </c>
      <c r="E546" s="103">
        <v>8</v>
      </c>
      <c r="F546" s="102" t="str">
        <f t="shared" si="94"/>
        <v>PCR120248</v>
      </c>
      <c r="H546" s="104">
        <f>HLOOKUP(B546,SVCI!$3:$4,2,FALSE)</f>
        <v>6</v>
      </c>
      <c r="I546" s="102" t="str">
        <f t="shared" si="95"/>
        <v>20248</v>
      </c>
      <c r="J546" s="107">
        <f>IF(M546=1,1,IFERROR(VLOOKUP(I546,SVCI!D:O,POC!H546,FALSE),0))</f>
        <v>0.39106666666666667</v>
      </c>
      <c r="K546" s="102" t="str">
        <f>TEXT(VLOOKUP(B546,Summary!G:H,2,FALSE),"yyyym")</f>
        <v>20259</v>
      </c>
      <c r="L546" s="102">
        <f t="shared" si="96"/>
        <v>0</v>
      </c>
      <c r="M546" s="102">
        <f t="shared" si="97"/>
        <v>0</v>
      </c>
      <c r="N546" s="109">
        <f t="shared" si="92"/>
        <v>39.1</v>
      </c>
      <c r="P546" s="102" t="s">
        <v>220</v>
      </c>
    </row>
    <row r="547" spans="1:16" hidden="1">
      <c r="A547" s="102" t="s">
        <v>189</v>
      </c>
      <c r="B547" s="103" t="s">
        <v>91</v>
      </c>
      <c r="D547" s="103">
        <v>2024</v>
      </c>
      <c r="E547" s="103">
        <v>9</v>
      </c>
      <c r="F547" s="102" t="str">
        <f t="shared" si="94"/>
        <v>PCR120249</v>
      </c>
      <c r="H547" s="104">
        <f>HLOOKUP(B547,SVCI!$3:$4,2,FALSE)</f>
        <v>6</v>
      </c>
      <c r="I547" s="102" t="str">
        <f t="shared" si="95"/>
        <v>20249</v>
      </c>
      <c r="J547" s="107">
        <f>IF(M547=1,1,IFERROR(VLOOKUP(I547,SVCI!D:O,POC!H547,FALSE),0))</f>
        <v>0.43995000000000001</v>
      </c>
      <c r="K547" s="102" t="str">
        <f>TEXT(VLOOKUP(B547,Summary!G:H,2,FALSE),"yyyym")</f>
        <v>20259</v>
      </c>
      <c r="L547" s="102">
        <f t="shared" si="96"/>
        <v>0</v>
      </c>
      <c r="M547" s="102">
        <f t="shared" si="97"/>
        <v>0</v>
      </c>
      <c r="N547" s="109">
        <f t="shared" si="92"/>
        <v>43.99</v>
      </c>
      <c r="P547" s="102" t="s">
        <v>220</v>
      </c>
    </row>
    <row r="548" spans="1:16" hidden="1">
      <c r="A548" s="102" t="s">
        <v>189</v>
      </c>
      <c r="B548" s="103" t="s">
        <v>91</v>
      </c>
      <c r="D548" s="103">
        <v>2024</v>
      </c>
      <c r="E548" s="103">
        <v>10</v>
      </c>
      <c r="F548" s="102" t="str">
        <f t="shared" si="94"/>
        <v>PCR1202410</v>
      </c>
      <c r="H548" s="104">
        <f>HLOOKUP(B548,SVCI!$3:$4,2,FALSE)</f>
        <v>6</v>
      </c>
      <c r="I548" s="102" t="str">
        <f t="shared" si="95"/>
        <v>202410</v>
      </c>
      <c r="J548" s="107">
        <f>IF(M548=1,1,IFERROR(VLOOKUP(I548,SVCI!D:O,POC!H548,FALSE),0))</f>
        <v>0.48883333333333334</v>
      </c>
      <c r="K548" s="102" t="str">
        <f>TEXT(VLOOKUP(B548,Summary!G:H,2,FALSE),"yyyym")</f>
        <v>20259</v>
      </c>
      <c r="L548" s="102">
        <f t="shared" si="96"/>
        <v>0</v>
      </c>
      <c r="M548" s="102">
        <f t="shared" si="97"/>
        <v>0</v>
      </c>
      <c r="N548" s="109">
        <f t="shared" si="92"/>
        <v>48.88</v>
      </c>
      <c r="P548" s="102" t="s">
        <v>220</v>
      </c>
    </row>
    <row r="549" spans="1:16" hidden="1">
      <c r="A549" s="102" t="s">
        <v>189</v>
      </c>
      <c r="B549" s="103" t="s">
        <v>91</v>
      </c>
      <c r="D549" s="103">
        <v>2024</v>
      </c>
      <c r="E549" s="103">
        <v>11</v>
      </c>
      <c r="F549" s="102" t="str">
        <f t="shared" si="94"/>
        <v>PCR1202411</v>
      </c>
      <c r="H549" s="104">
        <f>HLOOKUP(B549,SVCI!$3:$4,2,FALSE)</f>
        <v>6</v>
      </c>
      <c r="I549" s="102" t="str">
        <f t="shared" si="95"/>
        <v>202411</v>
      </c>
      <c r="J549" s="107">
        <f>IF(M549=1,1,IFERROR(VLOOKUP(I549,SVCI!D:O,POC!H549,FALSE),0))</f>
        <v>0.53771666666666662</v>
      </c>
      <c r="K549" s="102" t="str">
        <f>TEXT(VLOOKUP(B549,Summary!G:H,2,FALSE),"yyyym")</f>
        <v>20259</v>
      </c>
      <c r="L549" s="102">
        <f t="shared" si="96"/>
        <v>0</v>
      </c>
      <c r="M549" s="102">
        <f t="shared" si="97"/>
        <v>0</v>
      </c>
      <c r="N549" s="109">
        <f t="shared" si="92"/>
        <v>53.77</v>
      </c>
      <c r="P549" s="102" t="s">
        <v>220</v>
      </c>
    </row>
    <row r="550" spans="1:16" hidden="1">
      <c r="A550" s="102" t="s">
        <v>189</v>
      </c>
      <c r="B550" s="103" t="s">
        <v>91</v>
      </c>
      <c r="D550" s="110">
        <v>2024</v>
      </c>
      <c r="E550" s="110">
        <v>12</v>
      </c>
      <c r="F550" s="102" t="str">
        <f t="shared" si="94"/>
        <v>PCR1202412</v>
      </c>
      <c r="H550" s="104">
        <f>HLOOKUP(B550,SVCI!$3:$4,2,FALSE)</f>
        <v>6</v>
      </c>
      <c r="I550" s="102" t="str">
        <f t="shared" si="95"/>
        <v>202412</v>
      </c>
      <c r="J550" s="107">
        <f>IF(M550=1,1,IFERROR(VLOOKUP(I550,SVCI!D:O,POC!H550,FALSE),0))</f>
        <v>0.58660000000000001</v>
      </c>
      <c r="K550" s="102" t="str">
        <f>TEXT(VLOOKUP(B550,Summary!G:H,2,FALSE),"yyyym")</f>
        <v>20259</v>
      </c>
      <c r="L550" s="102">
        <f t="shared" si="96"/>
        <v>0</v>
      </c>
      <c r="M550" s="102">
        <f t="shared" si="97"/>
        <v>0</v>
      </c>
      <c r="N550" s="109">
        <f t="shared" si="92"/>
        <v>58.66</v>
      </c>
      <c r="O550" s="102" t="str">
        <f>PROPER(VLOOKUP(B550,'[1]TO year'!C:D,2,FALSE))</f>
        <v>Paragua Beach Village Phase 1</v>
      </c>
      <c r="P550" s="102" t="s">
        <v>220</v>
      </c>
    </row>
    <row r="551" spans="1:16" hidden="1">
      <c r="A551" s="102" t="s">
        <v>189</v>
      </c>
      <c r="B551" s="103" t="s">
        <v>91</v>
      </c>
      <c r="D551" s="103">
        <v>2025</v>
      </c>
      <c r="E551" s="103">
        <v>1</v>
      </c>
      <c r="F551" s="102" t="str">
        <f t="shared" si="94"/>
        <v>PCR120251</v>
      </c>
      <c r="H551" s="104">
        <f>HLOOKUP(B551,SVCI!$3:$4,2,FALSE)</f>
        <v>6</v>
      </c>
      <c r="I551" s="102" t="str">
        <f t="shared" si="95"/>
        <v>20251</v>
      </c>
      <c r="J551" s="107">
        <f>IF(M551=1,1,IFERROR(VLOOKUP(I551,SVCI!D:O,POC!H551,FALSE),0))</f>
        <v>0.72460000000000002</v>
      </c>
      <c r="K551" s="102" t="str">
        <f>TEXT(VLOOKUP(B551,Summary!G:H,2,FALSE),"yyyym")</f>
        <v>20259</v>
      </c>
      <c r="L551" s="102">
        <f t="shared" si="96"/>
        <v>0</v>
      </c>
      <c r="M551" s="102">
        <f t="shared" si="97"/>
        <v>0</v>
      </c>
      <c r="N551" s="109">
        <f t="shared" si="92"/>
        <v>72.459999999999994</v>
      </c>
      <c r="P551" s="102" t="s">
        <v>220</v>
      </c>
    </row>
    <row r="552" spans="1:16" hidden="1">
      <c r="A552" s="102" t="s">
        <v>189</v>
      </c>
      <c r="B552" s="103" t="s">
        <v>91</v>
      </c>
      <c r="D552" s="103">
        <v>2025</v>
      </c>
      <c r="E552" s="103">
        <v>2</v>
      </c>
      <c r="F552" s="102" t="str">
        <f t="shared" si="94"/>
        <v>PCR120252</v>
      </c>
      <c r="H552" s="104">
        <f>HLOOKUP(B552,SVCI!$3:$4,2,FALSE)</f>
        <v>6</v>
      </c>
      <c r="I552" s="102" t="str">
        <f t="shared" si="95"/>
        <v>20252</v>
      </c>
      <c r="J552" s="107">
        <f>IF(M552=1,1,IFERROR(VLOOKUP(I552,SVCI!D:O,POC!H552,FALSE),0))</f>
        <v>0.81</v>
      </c>
      <c r="K552" s="102" t="str">
        <f>TEXT(VLOOKUP(B552,Summary!G:H,2,FALSE),"yyyym")</f>
        <v>20259</v>
      </c>
      <c r="L552" s="102">
        <f t="shared" si="96"/>
        <v>0</v>
      </c>
      <c r="M552" s="102">
        <f t="shared" si="97"/>
        <v>0</v>
      </c>
      <c r="N552" s="109">
        <f t="shared" si="92"/>
        <v>81</v>
      </c>
      <c r="P552" s="102" t="s">
        <v>220</v>
      </c>
    </row>
    <row r="553" spans="1:16" hidden="1">
      <c r="A553" s="102" t="s">
        <v>189</v>
      </c>
      <c r="B553" s="103" t="s">
        <v>91</v>
      </c>
      <c r="D553" s="103">
        <v>2025</v>
      </c>
      <c r="E553" s="103">
        <v>3</v>
      </c>
      <c r="F553" s="102" t="str">
        <f t="shared" si="94"/>
        <v>PCR120253</v>
      </c>
      <c r="H553" s="104">
        <f>HLOOKUP(B553,SVCI!$3:$4,2,FALSE)</f>
        <v>6</v>
      </c>
      <c r="I553" s="102" t="str">
        <f t="shared" si="95"/>
        <v>20253</v>
      </c>
      <c r="J553" s="107">
        <f>IF(M553=1,1,IFERROR(VLOOKUP(I553,SVCI!D:O,POC!H553,FALSE),0))</f>
        <v>0.88729999999999998</v>
      </c>
      <c r="K553" s="102" t="str">
        <f>TEXT(VLOOKUP(B553,Summary!G:H,2,FALSE),"yyyym")</f>
        <v>20259</v>
      </c>
      <c r="L553" s="102">
        <f t="shared" si="96"/>
        <v>0</v>
      </c>
      <c r="M553" s="102">
        <f t="shared" si="97"/>
        <v>0</v>
      </c>
      <c r="N553" s="109">
        <f t="shared" si="92"/>
        <v>88.73</v>
      </c>
      <c r="O553" s="102" t="str">
        <f>PROPER(VLOOKUP(B553,'[1]TO year'!C:D,2,FALSE))</f>
        <v>Paragua Beach Village Phase 1</v>
      </c>
      <c r="P553" s="102" t="s">
        <v>220</v>
      </c>
    </row>
    <row r="554" spans="1:16" hidden="1">
      <c r="A554" s="102" t="s">
        <v>189</v>
      </c>
      <c r="B554" s="103" t="s">
        <v>91</v>
      </c>
      <c r="D554" s="103">
        <v>2025</v>
      </c>
      <c r="E554" s="103">
        <v>4</v>
      </c>
      <c r="F554" s="102" t="str">
        <f t="shared" si="94"/>
        <v>PCR120254</v>
      </c>
      <c r="H554" s="104">
        <f>HLOOKUP(B554,SVCI!$3:$4,2,FALSE)</f>
        <v>6</v>
      </c>
      <c r="I554" s="102" t="str">
        <f t="shared" si="95"/>
        <v>20254</v>
      </c>
      <c r="J554" s="107">
        <f>IF(M554=1,1,IFERROR(VLOOKUP(I554,SVCI!D:O,POC!H554,FALSE),0))</f>
        <v>0.90608333333333335</v>
      </c>
      <c r="K554" s="102" t="str">
        <f>TEXT(VLOOKUP(B554,Summary!G:H,2,FALSE),"yyyym")</f>
        <v>20259</v>
      </c>
      <c r="L554" s="102">
        <f t="shared" si="96"/>
        <v>0</v>
      </c>
      <c r="M554" s="102">
        <f t="shared" si="97"/>
        <v>0</v>
      </c>
      <c r="N554" s="109">
        <f t="shared" si="92"/>
        <v>90.6</v>
      </c>
      <c r="P554" s="102" t="s">
        <v>220</v>
      </c>
    </row>
    <row r="555" spans="1:16" hidden="1">
      <c r="A555" s="102" t="s">
        <v>189</v>
      </c>
      <c r="B555" s="103" t="s">
        <v>91</v>
      </c>
      <c r="D555" s="103">
        <v>2025</v>
      </c>
      <c r="E555" s="103">
        <v>5</v>
      </c>
      <c r="F555" s="102" t="str">
        <f t="shared" si="94"/>
        <v>PCR120255</v>
      </c>
      <c r="H555" s="104">
        <f>HLOOKUP(B555,SVCI!$3:$4,2,FALSE)</f>
        <v>6</v>
      </c>
      <c r="I555" s="102" t="str">
        <f t="shared" si="95"/>
        <v>20255</v>
      </c>
      <c r="J555" s="107">
        <f>IF(M555=1,1,IFERROR(VLOOKUP(I555,SVCI!D:O,POC!H555,FALSE),0))</f>
        <v>0.92486666666666673</v>
      </c>
      <c r="K555" s="102" t="str">
        <f>TEXT(VLOOKUP(B555,Summary!G:H,2,FALSE),"yyyym")</f>
        <v>20259</v>
      </c>
      <c r="L555" s="102">
        <f t="shared" si="96"/>
        <v>0</v>
      </c>
      <c r="M555" s="102">
        <f t="shared" si="97"/>
        <v>0</v>
      </c>
      <c r="N555" s="109">
        <f t="shared" si="92"/>
        <v>92.48</v>
      </c>
      <c r="P555" s="102" t="s">
        <v>220</v>
      </c>
    </row>
    <row r="556" spans="1:16" hidden="1">
      <c r="A556" s="102" t="s">
        <v>189</v>
      </c>
      <c r="B556" s="103" t="s">
        <v>91</v>
      </c>
      <c r="D556" s="103">
        <v>2025</v>
      </c>
      <c r="E556" s="103">
        <v>6</v>
      </c>
      <c r="F556" s="102" t="str">
        <f t="shared" si="94"/>
        <v>PCR120256</v>
      </c>
      <c r="H556" s="104">
        <f>HLOOKUP(B556,SVCI!$3:$4,2,FALSE)</f>
        <v>6</v>
      </c>
      <c r="I556" s="102" t="str">
        <f t="shared" si="95"/>
        <v>20256</v>
      </c>
      <c r="J556" s="107">
        <f>IF(M556=1,1,IFERROR(VLOOKUP(I556,SVCI!D:O,POC!H556,FALSE),0))</f>
        <v>0.9436500000000001</v>
      </c>
      <c r="K556" s="102" t="str">
        <f>TEXT(VLOOKUP(B556,Summary!G:H,2,FALSE),"yyyym")</f>
        <v>20259</v>
      </c>
      <c r="L556" s="102">
        <f t="shared" si="96"/>
        <v>0</v>
      </c>
      <c r="M556" s="102">
        <f t="shared" si="97"/>
        <v>0</v>
      </c>
      <c r="N556" s="109">
        <f t="shared" si="92"/>
        <v>94.36</v>
      </c>
      <c r="P556" s="102" t="s">
        <v>220</v>
      </c>
    </row>
    <row r="557" spans="1:16" hidden="1">
      <c r="A557" s="102" t="s">
        <v>189</v>
      </c>
      <c r="B557" s="103" t="s">
        <v>91</v>
      </c>
      <c r="D557" s="103">
        <v>2025</v>
      </c>
      <c r="E557" s="103">
        <v>7</v>
      </c>
      <c r="F557" s="102" t="str">
        <f t="shared" si="94"/>
        <v>PCR120257</v>
      </c>
      <c r="H557" s="104">
        <f>HLOOKUP(B557,SVCI!$3:$4,2,FALSE)</f>
        <v>6</v>
      </c>
      <c r="I557" s="102" t="str">
        <f t="shared" ref="I557:I588" si="99">CONCATENATE(D557,E557)</f>
        <v>20257</v>
      </c>
      <c r="J557" s="107">
        <f>IF(M557=1,1,IFERROR(VLOOKUP(I557,SVCI!D:O,POC!H557,FALSE),0))</f>
        <v>0.96243333333333347</v>
      </c>
      <c r="K557" s="102" t="str">
        <f>TEXT(VLOOKUP(B557,Summary!G:H,2,FALSE),"yyyym")</f>
        <v>20259</v>
      </c>
      <c r="L557" s="102">
        <f t="shared" ref="L557:L588" si="100">IF((LEFT(K557,4)-D557)&lt;&gt;0,0,IF((I557-K557)=0,1,0))</f>
        <v>0</v>
      </c>
      <c r="M557" s="102">
        <f t="shared" ref="M557:M588" si="101">IF(B557="",0,IF(AND(B556=B557,M556=1),1,IF(L557=1,1,0)))</f>
        <v>0</v>
      </c>
      <c r="N557" s="109">
        <f t="shared" si="92"/>
        <v>96.24</v>
      </c>
      <c r="P557" s="102" t="s">
        <v>220</v>
      </c>
    </row>
    <row r="558" spans="1:16" hidden="1">
      <c r="A558" s="102" t="s">
        <v>189</v>
      </c>
      <c r="B558" s="103" t="s">
        <v>91</v>
      </c>
      <c r="D558" s="103">
        <v>2025</v>
      </c>
      <c r="E558" s="103">
        <v>8</v>
      </c>
      <c r="F558" s="102" t="str">
        <f t="shared" si="94"/>
        <v>PCR120258</v>
      </c>
      <c r="H558" s="104">
        <f>HLOOKUP(B558,SVCI!$3:$4,2,FALSE)</f>
        <v>6</v>
      </c>
      <c r="I558" s="102" t="str">
        <f t="shared" si="99"/>
        <v>20258</v>
      </c>
      <c r="J558" s="107">
        <f>IF(M558=1,1,IFERROR(VLOOKUP(I558,SVCI!D:O,POC!H558,FALSE),0))</f>
        <v>0.98121666666666685</v>
      </c>
      <c r="K558" s="102" t="str">
        <f>TEXT(VLOOKUP(B558,Summary!G:H,2,FALSE),"yyyym")</f>
        <v>20259</v>
      </c>
      <c r="L558" s="102">
        <f t="shared" si="100"/>
        <v>0</v>
      </c>
      <c r="M558" s="102">
        <f t="shared" si="101"/>
        <v>0</v>
      </c>
      <c r="N558" s="109">
        <f t="shared" si="92"/>
        <v>98.12</v>
      </c>
      <c r="P558" s="102" t="s">
        <v>220</v>
      </c>
    </row>
    <row r="559" spans="1:16" hidden="1">
      <c r="A559" s="102" t="s">
        <v>189</v>
      </c>
      <c r="B559" s="103" t="s">
        <v>91</v>
      </c>
      <c r="D559" s="103">
        <v>2025</v>
      </c>
      <c r="E559" s="103">
        <v>9</v>
      </c>
      <c r="F559" s="102" t="str">
        <f t="shared" si="94"/>
        <v>PCR120259</v>
      </c>
      <c r="H559" s="104">
        <f>HLOOKUP(B559,SVCI!$3:$4,2,FALSE)</f>
        <v>6</v>
      </c>
      <c r="I559" s="102" t="str">
        <f t="shared" si="99"/>
        <v>20259</v>
      </c>
      <c r="J559" s="107">
        <f>IF(M559=1,1,IFERROR(VLOOKUP(I559,SVCI!D:O,POC!H559,FALSE),0))</f>
        <v>1</v>
      </c>
      <c r="K559" s="102" t="str">
        <f>TEXT(VLOOKUP(B559,Summary!G:H,2,FALSE),"yyyym")</f>
        <v>20259</v>
      </c>
      <c r="L559" s="102">
        <f t="shared" si="100"/>
        <v>1</v>
      </c>
      <c r="M559" s="102">
        <f t="shared" si="101"/>
        <v>1</v>
      </c>
      <c r="N559" s="109">
        <f t="shared" si="92"/>
        <v>100</v>
      </c>
      <c r="P559" s="102" t="s">
        <v>220</v>
      </c>
    </row>
    <row r="560" spans="1:16" hidden="1">
      <c r="A560" s="102" t="s">
        <v>189</v>
      </c>
      <c r="B560" s="103" t="s">
        <v>91</v>
      </c>
      <c r="D560" s="103">
        <v>2025</v>
      </c>
      <c r="E560" s="103">
        <v>10</v>
      </c>
      <c r="F560" s="102" t="str">
        <f t="shared" si="94"/>
        <v>PCR1202510</v>
      </c>
      <c r="H560" s="104">
        <f>HLOOKUP(B560,SVCI!$3:$4,2,FALSE)</f>
        <v>6</v>
      </c>
      <c r="I560" s="102" t="str">
        <f t="shared" si="99"/>
        <v>202510</v>
      </c>
      <c r="J560" s="107">
        <f>IF(M560=1,1,IFERROR(VLOOKUP(I560,SVCI!D:O,POC!H560,FALSE),0))</f>
        <v>1</v>
      </c>
      <c r="K560" s="102" t="str">
        <f>TEXT(VLOOKUP(B560,Summary!G:H,2,FALSE),"yyyym")</f>
        <v>20259</v>
      </c>
      <c r="L560" s="102">
        <f t="shared" si="100"/>
        <v>0</v>
      </c>
      <c r="M560" s="102">
        <f t="shared" si="101"/>
        <v>1</v>
      </c>
      <c r="N560" s="109">
        <f t="shared" si="92"/>
        <v>100</v>
      </c>
      <c r="P560" s="102" t="str">
        <f t="shared" ref="P539:P599" si="102">IF(AND(M560=1,L560&lt;&gt;1),"X","")</f>
        <v>X</v>
      </c>
    </row>
    <row r="561" spans="1:16" hidden="1">
      <c r="A561" s="102" t="s">
        <v>189</v>
      </c>
      <c r="B561" s="103" t="s">
        <v>91</v>
      </c>
      <c r="D561" s="103">
        <v>2025</v>
      </c>
      <c r="E561" s="103">
        <v>11</v>
      </c>
      <c r="F561" s="102" t="str">
        <f t="shared" si="94"/>
        <v>PCR1202511</v>
      </c>
      <c r="H561" s="104">
        <f>HLOOKUP(B561,SVCI!$3:$4,2,FALSE)</f>
        <v>6</v>
      </c>
      <c r="I561" s="102" t="str">
        <f t="shared" si="99"/>
        <v>202511</v>
      </c>
      <c r="J561" s="107">
        <f>IF(M561=1,1,IFERROR(VLOOKUP(I561,SVCI!D:O,POC!H561,FALSE),0))</f>
        <v>1</v>
      </c>
      <c r="K561" s="102" t="str">
        <f>TEXT(VLOOKUP(B561,Summary!G:H,2,FALSE),"yyyym")</f>
        <v>20259</v>
      </c>
      <c r="L561" s="102">
        <f t="shared" si="100"/>
        <v>0</v>
      </c>
      <c r="M561" s="102">
        <f t="shared" si="101"/>
        <v>1</v>
      </c>
      <c r="N561" s="109">
        <f t="shared" si="92"/>
        <v>100</v>
      </c>
      <c r="P561" s="102" t="str">
        <f t="shared" si="102"/>
        <v>X</v>
      </c>
    </row>
    <row r="562" spans="1:16" hidden="1">
      <c r="A562" s="102" t="s">
        <v>189</v>
      </c>
      <c r="B562" s="103" t="s">
        <v>91</v>
      </c>
      <c r="D562" s="103">
        <v>2025</v>
      </c>
      <c r="E562" s="103">
        <v>12</v>
      </c>
      <c r="F562" s="102" t="str">
        <f t="shared" si="94"/>
        <v>PCR1202512</v>
      </c>
      <c r="H562" s="104">
        <f>HLOOKUP(B562,SVCI!$3:$4,2,FALSE)</f>
        <v>6</v>
      </c>
      <c r="I562" s="102" t="str">
        <f t="shared" si="99"/>
        <v>202512</v>
      </c>
      <c r="J562" s="107">
        <f>IF(M562=1,1,IFERROR(VLOOKUP(I562,SVCI!D:O,POC!H562,FALSE),0))</f>
        <v>1</v>
      </c>
      <c r="K562" s="102" t="str">
        <f>TEXT(VLOOKUP(B562,Summary!G:H,2,FALSE),"yyyym")</f>
        <v>20259</v>
      </c>
      <c r="L562" s="102">
        <f t="shared" si="100"/>
        <v>0</v>
      </c>
      <c r="M562" s="102">
        <f t="shared" si="101"/>
        <v>1</v>
      </c>
      <c r="N562" s="109">
        <f t="shared" si="92"/>
        <v>100</v>
      </c>
      <c r="P562" s="102" t="str">
        <f t="shared" si="102"/>
        <v>X</v>
      </c>
    </row>
    <row r="563" spans="1:16" hidden="1">
      <c r="A563" s="102" t="s">
        <v>189</v>
      </c>
      <c r="B563" s="103" t="s">
        <v>91</v>
      </c>
      <c r="D563" s="103">
        <v>2026</v>
      </c>
      <c r="E563" s="103">
        <v>1</v>
      </c>
      <c r="F563" s="102" t="str">
        <f t="shared" si="94"/>
        <v>PCR120261</v>
      </c>
      <c r="H563" s="104">
        <f>HLOOKUP(B563,SVCI!$3:$4,2,FALSE)</f>
        <v>6</v>
      </c>
      <c r="I563" s="102" t="str">
        <f t="shared" si="99"/>
        <v>20261</v>
      </c>
      <c r="J563" s="107">
        <f>IF(M563=1,1,IFERROR(VLOOKUP(I563,SVCI!D:O,POC!H563,FALSE),0))</f>
        <v>1</v>
      </c>
      <c r="K563" s="102" t="str">
        <f>TEXT(VLOOKUP(B563,Summary!G:H,2,FALSE),"yyyym")</f>
        <v>20259</v>
      </c>
      <c r="L563" s="102">
        <f t="shared" si="100"/>
        <v>0</v>
      </c>
      <c r="M563" s="102">
        <f t="shared" si="101"/>
        <v>1</v>
      </c>
      <c r="N563" s="109">
        <f t="shared" si="92"/>
        <v>100</v>
      </c>
      <c r="P563" s="102" t="str">
        <f t="shared" si="102"/>
        <v>X</v>
      </c>
    </row>
    <row r="564" spans="1:16" hidden="1">
      <c r="A564" s="102" t="s">
        <v>189</v>
      </c>
      <c r="B564" s="103" t="s">
        <v>91</v>
      </c>
      <c r="D564" s="103">
        <v>2026</v>
      </c>
      <c r="E564" s="103">
        <v>2</v>
      </c>
      <c r="F564" s="102" t="str">
        <f t="shared" si="94"/>
        <v>PCR120262</v>
      </c>
      <c r="H564" s="104">
        <f>HLOOKUP(B564,SVCI!$3:$4,2,FALSE)</f>
        <v>6</v>
      </c>
      <c r="I564" s="102" t="str">
        <f t="shared" si="99"/>
        <v>20262</v>
      </c>
      <c r="J564" s="107">
        <f>IF(M564=1,1,IFERROR(VLOOKUP(I564,SVCI!D:O,POC!H564,FALSE),0))</f>
        <v>1</v>
      </c>
      <c r="K564" s="102" t="str">
        <f>TEXT(VLOOKUP(B564,Summary!G:H,2,FALSE),"yyyym")</f>
        <v>20259</v>
      </c>
      <c r="L564" s="102">
        <f t="shared" si="100"/>
        <v>0</v>
      </c>
      <c r="M564" s="102">
        <f t="shared" si="101"/>
        <v>1</v>
      </c>
      <c r="N564" s="109">
        <f t="shared" si="92"/>
        <v>100</v>
      </c>
      <c r="P564" s="102" t="str">
        <f t="shared" si="102"/>
        <v>X</v>
      </c>
    </row>
    <row r="565" spans="1:16" hidden="1">
      <c r="A565" s="102" t="s">
        <v>189</v>
      </c>
      <c r="B565" s="103" t="s">
        <v>91</v>
      </c>
      <c r="D565" s="103">
        <v>2026</v>
      </c>
      <c r="E565" s="103">
        <v>3</v>
      </c>
      <c r="F565" s="102" t="str">
        <f t="shared" si="94"/>
        <v>PCR120263</v>
      </c>
      <c r="H565" s="104">
        <f>HLOOKUP(B565,SVCI!$3:$4,2,FALSE)</f>
        <v>6</v>
      </c>
      <c r="I565" s="102" t="str">
        <f t="shared" si="99"/>
        <v>20263</v>
      </c>
      <c r="J565" s="107">
        <f>IF(M565=1,1,IFERROR(VLOOKUP(I565,SVCI!D:O,POC!H565,FALSE),0))</f>
        <v>1</v>
      </c>
      <c r="K565" s="102" t="str">
        <f>TEXT(VLOOKUP(B565,Summary!G:H,2,FALSE),"yyyym")</f>
        <v>20259</v>
      </c>
      <c r="L565" s="102">
        <f t="shared" si="100"/>
        <v>0</v>
      </c>
      <c r="M565" s="102">
        <f t="shared" si="101"/>
        <v>1</v>
      </c>
      <c r="N565" s="109">
        <f t="shared" si="92"/>
        <v>100</v>
      </c>
      <c r="P565" s="102" t="str">
        <f t="shared" si="102"/>
        <v>X</v>
      </c>
    </row>
    <row r="566" spans="1:16" hidden="1">
      <c r="A566" s="102" t="s">
        <v>189</v>
      </c>
      <c r="B566" s="103" t="s">
        <v>91</v>
      </c>
      <c r="D566" s="103">
        <v>2026</v>
      </c>
      <c r="E566" s="103">
        <v>4</v>
      </c>
      <c r="F566" s="102" t="str">
        <f t="shared" si="94"/>
        <v>PCR120264</v>
      </c>
      <c r="H566" s="104">
        <f>HLOOKUP(B566,SVCI!$3:$4,2,FALSE)</f>
        <v>6</v>
      </c>
      <c r="I566" s="102" t="str">
        <f t="shared" si="99"/>
        <v>20264</v>
      </c>
      <c r="J566" s="107">
        <f>IF(M566=1,1,IFERROR(VLOOKUP(I566,SVCI!D:O,POC!H566,FALSE),0))</f>
        <v>1</v>
      </c>
      <c r="K566" s="102" t="str">
        <f>TEXT(VLOOKUP(B566,Summary!G:H,2,FALSE),"yyyym")</f>
        <v>20259</v>
      </c>
      <c r="L566" s="102">
        <f t="shared" si="100"/>
        <v>0</v>
      </c>
      <c r="M566" s="102">
        <f t="shared" si="101"/>
        <v>1</v>
      </c>
      <c r="N566" s="109">
        <f t="shared" si="92"/>
        <v>100</v>
      </c>
      <c r="P566" s="102" t="str">
        <f t="shared" si="102"/>
        <v>X</v>
      </c>
    </row>
    <row r="567" spans="1:16" hidden="1">
      <c r="A567" s="102" t="s">
        <v>189</v>
      </c>
      <c r="B567" s="103" t="s">
        <v>91</v>
      </c>
      <c r="D567" s="103">
        <v>2026</v>
      </c>
      <c r="E567" s="103">
        <v>5</v>
      </c>
      <c r="F567" s="102" t="str">
        <f t="shared" si="94"/>
        <v>PCR120265</v>
      </c>
      <c r="H567" s="104">
        <f>HLOOKUP(B567,SVCI!$3:$4,2,FALSE)</f>
        <v>6</v>
      </c>
      <c r="I567" s="102" t="str">
        <f t="shared" si="99"/>
        <v>20265</v>
      </c>
      <c r="J567" s="107">
        <f>IF(M567=1,1,IFERROR(VLOOKUP(I567,SVCI!D:O,POC!H567,FALSE),0))</f>
        <v>1</v>
      </c>
      <c r="K567" s="102" t="str">
        <f>TEXT(VLOOKUP(B567,Summary!G:H,2,FALSE),"yyyym")</f>
        <v>20259</v>
      </c>
      <c r="L567" s="102">
        <f t="shared" si="100"/>
        <v>0</v>
      </c>
      <c r="M567" s="102">
        <f t="shared" si="101"/>
        <v>1</v>
      </c>
      <c r="N567" s="109">
        <f t="shared" si="92"/>
        <v>100</v>
      </c>
      <c r="P567" s="102" t="str">
        <f t="shared" si="102"/>
        <v>X</v>
      </c>
    </row>
    <row r="568" spans="1:16" hidden="1">
      <c r="A568" s="102" t="s">
        <v>189</v>
      </c>
      <c r="B568" s="103" t="s">
        <v>91</v>
      </c>
      <c r="D568" s="103">
        <v>2026</v>
      </c>
      <c r="E568" s="103">
        <v>6</v>
      </c>
      <c r="F568" s="102" t="str">
        <f t="shared" si="94"/>
        <v>PCR120266</v>
      </c>
      <c r="H568" s="104">
        <f>HLOOKUP(B568,SVCI!$3:$4,2,FALSE)</f>
        <v>6</v>
      </c>
      <c r="I568" s="102" t="str">
        <f t="shared" si="99"/>
        <v>20266</v>
      </c>
      <c r="J568" s="107">
        <f>IF(M568=1,1,IFERROR(VLOOKUP(I568,SVCI!D:O,POC!H568,FALSE),0))</f>
        <v>1</v>
      </c>
      <c r="K568" s="102" t="str">
        <f>TEXT(VLOOKUP(B568,Summary!G:H,2,FALSE),"yyyym")</f>
        <v>20259</v>
      </c>
      <c r="L568" s="102">
        <f t="shared" si="100"/>
        <v>0</v>
      </c>
      <c r="M568" s="102">
        <f t="shared" si="101"/>
        <v>1</v>
      </c>
      <c r="N568" s="109">
        <f t="shared" si="92"/>
        <v>100</v>
      </c>
      <c r="P568" s="102" t="str">
        <f t="shared" si="102"/>
        <v>X</v>
      </c>
    </row>
    <row r="569" spans="1:16" hidden="1">
      <c r="A569" s="102" t="s">
        <v>189</v>
      </c>
      <c r="B569" s="103" t="s">
        <v>91</v>
      </c>
      <c r="D569" s="103">
        <v>2026</v>
      </c>
      <c r="E569" s="103">
        <v>7</v>
      </c>
      <c r="F569" s="102" t="str">
        <f t="shared" si="94"/>
        <v>PCR120267</v>
      </c>
      <c r="H569" s="104">
        <f>HLOOKUP(B569,SVCI!$3:$4,2,FALSE)</f>
        <v>6</v>
      </c>
      <c r="I569" s="102" t="str">
        <f t="shared" si="99"/>
        <v>20267</v>
      </c>
      <c r="J569" s="107">
        <f>IF(M569=1,1,IFERROR(VLOOKUP(I569,SVCI!D:O,POC!H569,FALSE),0))</f>
        <v>1</v>
      </c>
      <c r="K569" s="102" t="str">
        <f>TEXT(VLOOKUP(B569,Summary!G:H,2,FALSE),"yyyym")</f>
        <v>20259</v>
      </c>
      <c r="L569" s="102">
        <f t="shared" si="100"/>
        <v>0</v>
      </c>
      <c r="M569" s="102">
        <f t="shared" si="101"/>
        <v>1</v>
      </c>
      <c r="N569" s="109">
        <f t="shared" si="92"/>
        <v>100</v>
      </c>
      <c r="P569" s="102" t="str">
        <f t="shared" si="102"/>
        <v>X</v>
      </c>
    </row>
    <row r="570" spans="1:16" hidden="1">
      <c r="A570" s="102" t="s">
        <v>189</v>
      </c>
      <c r="B570" s="103" t="s">
        <v>91</v>
      </c>
      <c r="D570" s="103">
        <v>2026</v>
      </c>
      <c r="E570" s="103">
        <v>8</v>
      </c>
      <c r="F570" s="102" t="str">
        <f t="shared" si="94"/>
        <v>PCR120268</v>
      </c>
      <c r="H570" s="104">
        <f>HLOOKUP(B570,SVCI!$3:$4,2,FALSE)</f>
        <v>6</v>
      </c>
      <c r="I570" s="102" t="str">
        <f t="shared" si="99"/>
        <v>20268</v>
      </c>
      <c r="J570" s="107">
        <f>IF(M570=1,1,IFERROR(VLOOKUP(I570,SVCI!D:O,POC!H570,FALSE),0))</f>
        <v>1</v>
      </c>
      <c r="K570" s="102" t="str">
        <f>TEXT(VLOOKUP(B570,Summary!G:H,2,FALSE),"yyyym")</f>
        <v>20259</v>
      </c>
      <c r="L570" s="102">
        <f t="shared" si="100"/>
        <v>0</v>
      </c>
      <c r="M570" s="102">
        <f t="shared" si="101"/>
        <v>1</v>
      </c>
      <c r="N570" s="109">
        <f t="shared" si="92"/>
        <v>100</v>
      </c>
      <c r="P570" s="102" t="str">
        <f t="shared" si="102"/>
        <v>X</v>
      </c>
    </row>
    <row r="571" spans="1:16" hidden="1">
      <c r="A571" s="102" t="s">
        <v>189</v>
      </c>
      <c r="B571" s="103" t="s">
        <v>91</v>
      </c>
      <c r="D571" s="103">
        <v>2026</v>
      </c>
      <c r="E571" s="103">
        <v>9</v>
      </c>
      <c r="F571" s="102" t="str">
        <f t="shared" si="94"/>
        <v>PCR120269</v>
      </c>
      <c r="H571" s="104">
        <f>HLOOKUP(B571,SVCI!$3:$4,2,FALSE)</f>
        <v>6</v>
      </c>
      <c r="I571" s="102" t="str">
        <f t="shared" si="99"/>
        <v>20269</v>
      </c>
      <c r="J571" s="107">
        <f>IF(M571=1,1,IFERROR(VLOOKUP(I571,SVCI!D:O,POC!H571,FALSE),0))</f>
        <v>1</v>
      </c>
      <c r="K571" s="102" t="str">
        <f>TEXT(VLOOKUP(B571,Summary!G:H,2,FALSE),"yyyym")</f>
        <v>20259</v>
      </c>
      <c r="L571" s="102">
        <f t="shared" si="100"/>
        <v>0</v>
      </c>
      <c r="M571" s="102">
        <f t="shared" si="101"/>
        <v>1</v>
      </c>
      <c r="N571" s="109">
        <f t="shared" si="92"/>
        <v>100</v>
      </c>
      <c r="P571" s="102" t="str">
        <f t="shared" si="102"/>
        <v>X</v>
      </c>
    </row>
    <row r="572" spans="1:16" hidden="1">
      <c r="A572" s="102" t="s">
        <v>189</v>
      </c>
      <c r="B572" s="103" t="s">
        <v>91</v>
      </c>
      <c r="D572" s="103">
        <v>2026</v>
      </c>
      <c r="E572" s="103">
        <v>10</v>
      </c>
      <c r="F572" s="102" t="str">
        <f t="shared" si="94"/>
        <v>PCR1202610</v>
      </c>
      <c r="H572" s="104">
        <f>HLOOKUP(B572,SVCI!$3:$4,2,FALSE)</f>
        <v>6</v>
      </c>
      <c r="I572" s="102" t="str">
        <f t="shared" si="99"/>
        <v>202610</v>
      </c>
      <c r="J572" s="107">
        <f>IF(M572=1,1,IFERROR(VLOOKUP(I572,SVCI!D:O,POC!H572,FALSE),0))</f>
        <v>1</v>
      </c>
      <c r="K572" s="102" t="str">
        <f>TEXT(VLOOKUP(B572,Summary!G:H,2,FALSE),"yyyym")</f>
        <v>20259</v>
      </c>
      <c r="L572" s="102">
        <f t="shared" si="100"/>
        <v>0</v>
      </c>
      <c r="M572" s="102">
        <f t="shared" si="101"/>
        <v>1</v>
      </c>
      <c r="N572" s="109">
        <f t="shared" si="92"/>
        <v>100</v>
      </c>
      <c r="P572" s="102" t="str">
        <f t="shared" si="102"/>
        <v>X</v>
      </c>
    </row>
    <row r="573" spans="1:16" hidden="1">
      <c r="A573" s="102" t="s">
        <v>189</v>
      </c>
      <c r="B573" s="103" t="s">
        <v>91</v>
      </c>
      <c r="D573" s="103">
        <v>2026</v>
      </c>
      <c r="E573" s="103">
        <v>11</v>
      </c>
      <c r="F573" s="102" t="str">
        <f t="shared" si="94"/>
        <v>PCR1202611</v>
      </c>
      <c r="H573" s="104">
        <f>HLOOKUP(B573,SVCI!$3:$4,2,FALSE)</f>
        <v>6</v>
      </c>
      <c r="I573" s="102" t="str">
        <f t="shared" si="99"/>
        <v>202611</v>
      </c>
      <c r="J573" s="107">
        <f>IF(M573=1,1,IFERROR(VLOOKUP(I573,SVCI!D:O,POC!H573,FALSE),0))</f>
        <v>1</v>
      </c>
      <c r="K573" s="102" t="str">
        <f>TEXT(VLOOKUP(B573,Summary!G:H,2,FALSE),"yyyym")</f>
        <v>20259</v>
      </c>
      <c r="L573" s="102">
        <f t="shared" si="100"/>
        <v>0</v>
      </c>
      <c r="M573" s="102">
        <f t="shared" si="101"/>
        <v>1</v>
      </c>
      <c r="N573" s="109">
        <f t="shared" si="92"/>
        <v>100</v>
      </c>
      <c r="P573" s="102" t="str">
        <f t="shared" si="102"/>
        <v>X</v>
      </c>
    </row>
    <row r="574" spans="1:16" hidden="1">
      <c r="A574" s="102" t="s">
        <v>189</v>
      </c>
      <c r="B574" s="103" t="s">
        <v>91</v>
      </c>
      <c r="D574" s="103">
        <v>2026</v>
      </c>
      <c r="E574" s="103">
        <v>12</v>
      </c>
      <c r="F574" s="102" t="str">
        <f t="shared" si="94"/>
        <v>PCR1202612</v>
      </c>
      <c r="H574" s="104">
        <f>HLOOKUP(B574,SVCI!$3:$4,2,FALSE)</f>
        <v>6</v>
      </c>
      <c r="I574" s="102" t="str">
        <f t="shared" si="99"/>
        <v>202612</v>
      </c>
      <c r="J574" s="107">
        <f>IF(M574=1,1,IFERROR(VLOOKUP(I574,SVCI!D:O,POC!H574,FALSE),0))</f>
        <v>1</v>
      </c>
      <c r="K574" s="102" t="str">
        <f>TEXT(VLOOKUP(B574,Summary!G:H,2,FALSE),"yyyym")</f>
        <v>20259</v>
      </c>
      <c r="L574" s="102">
        <f t="shared" si="100"/>
        <v>0</v>
      </c>
      <c r="M574" s="102">
        <f t="shared" si="101"/>
        <v>1</v>
      </c>
      <c r="N574" s="109">
        <f t="shared" si="92"/>
        <v>100</v>
      </c>
      <c r="P574" s="102" t="str">
        <f t="shared" si="102"/>
        <v>X</v>
      </c>
    </row>
    <row r="575" spans="1:16" hidden="1">
      <c r="A575" s="102" t="s">
        <v>189</v>
      </c>
      <c r="B575" s="103" t="s">
        <v>91</v>
      </c>
      <c r="D575" s="103">
        <v>2027</v>
      </c>
      <c r="E575" s="103">
        <v>1</v>
      </c>
      <c r="F575" s="102" t="str">
        <f t="shared" si="94"/>
        <v>PCR120271</v>
      </c>
      <c r="H575" s="104">
        <f>HLOOKUP(B575,SVCI!$3:$4,2,FALSE)</f>
        <v>6</v>
      </c>
      <c r="I575" s="102" t="str">
        <f t="shared" si="99"/>
        <v>20271</v>
      </c>
      <c r="J575" s="107">
        <f>IF(M575=1,1,IFERROR(VLOOKUP(I575,SVCI!D:O,POC!H575,FALSE),0))</f>
        <v>1</v>
      </c>
      <c r="K575" s="102" t="str">
        <f>TEXT(VLOOKUP(B575,Summary!G:H,2,FALSE),"yyyym")</f>
        <v>20259</v>
      </c>
      <c r="L575" s="102">
        <f t="shared" si="100"/>
        <v>0</v>
      </c>
      <c r="M575" s="102">
        <f t="shared" si="101"/>
        <v>1</v>
      </c>
      <c r="N575" s="109">
        <f t="shared" si="92"/>
        <v>100</v>
      </c>
      <c r="P575" s="102" t="str">
        <f t="shared" si="102"/>
        <v>X</v>
      </c>
    </row>
    <row r="576" spans="1:16" hidden="1">
      <c r="A576" s="102" t="s">
        <v>189</v>
      </c>
      <c r="B576" s="103" t="s">
        <v>91</v>
      </c>
      <c r="D576" s="103">
        <v>2027</v>
      </c>
      <c r="E576" s="103">
        <v>2</v>
      </c>
      <c r="F576" s="102" t="str">
        <f t="shared" si="94"/>
        <v>PCR120272</v>
      </c>
      <c r="H576" s="104">
        <f>HLOOKUP(B576,SVCI!$3:$4,2,FALSE)</f>
        <v>6</v>
      </c>
      <c r="I576" s="102" t="str">
        <f t="shared" si="99"/>
        <v>20272</v>
      </c>
      <c r="J576" s="107">
        <f>IF(M576=1,1,IFERROR(VLOOKUP(I576,SVCI!D:O,POC!H576,FALSE),0))</f>
        <v>1</v>
      </c>
      <c r="K576" s="102" t="str">
        <f>TEXT(VLOOKUP(B576,Summary!G:H,2,FALSE),"yyyym")</f>
        <v>20259</v>
      </c>
      <c r="L576" s="102">
        <f t="shared" si="100"/>
        <v>0</v>
      </c>
      <c r="M576" s="102">
        <f t="shared" si="101"/>
        <v>1</v>
      </c>
      <c r="N576" s="109">
        <f t="shared" si="92"/>
        <v>100</v>
      </c>
      <c r="P576" s="102" t="str">
        <f t="shared" si="102"/>
        <v>X</v>
      </c>
    </row>
    <row r="577" spans="1:16" hidden="1">
      <c r="A577" s="102" t="s">
        <v>189</v>
      </c>
      <c r="B577" s="103" t="s">
        <v>91</v>
      </c>
      <c r="D577" s="103">
        <v>2027</v>
      </c>
      <c r="E577" s="103">
        <v>3</v>
      </c>
      <c r="F577" s="102" t="str">
        <f t="shared" si="94"/>
        <v>PCR120273</v>
      </c>
      <c r="H577" s="104">
        <f>HLOOKUP(B577,SVCI!$3:$4,2,FALSE)</f>
        <v>6</v>
      </c>
      <c r="I577" s="102" t="str">
        <f t="shared" si="99"/>
        <v>20273</v>
      </c>
      <c r="J577" s="107">
        <f>IF(M577=1,1,IFERROR(VLOOKUP(I577,SVCI!D:O,POC!H577,FALSE),0))</f>
        <v>1</v>
      </c>
      <c r="K577" s="102" t="str">
        <f>TEXT(VLOOKUP(B577,Summary!G:H,2,FALSE),"yyyym")</f>
        <v>20259</v>
      </c>
      <c r="L577" s="102">
        <f t="shared" si="100"/>
        <v>0</v>
      </c>
      <c r="M577" s="102">
        <f t="shared" si="101"/>
        <v>1</v>
      </c>
      <c r="N577" s="109">
        <f t="shared" si="92"/>
        <v>100</v>
      </c>
      <c r="P577" s="102" t="str">
        <f t="shared" si="102"/>
        <v>X</v>
      </c>
    </row>
    <row r="578" spans="1:16" hidden="1">
      <c r="A578" s="102" t="s">
        <v>189</v>
      </c>
      <c r="B578" s="103" t="s">
        <v>91</v>
      </c>
      <c r="D578" s="103">
        <v>2027</v>
      </c>
      <c r="E578" s="103">
        <v>4</v>
      </c>
      <c r="F578" s="102" t="str">
        <f t="shared" si="94"/>
        <v>PCR120274</v>
      </c>
      <c r="H578" s="104">
        <f>HLOOKUP(B578,SVCI!$3:$4,2,FALSE)</f>
        <v>6</v>
      </c>
      <c r="I578" s="102" t="str">
        <f t="shared" si="99"/>
        <v>20274</v>
      </c>
      <c r="J578" s="107">
        <f>IF(M578=1,1,IFERROR(VLOOKUP(I578,SVCI!D:O,POC!H578,FALSE),0))</f>
        <v>1</v>
      </c>
      <c r="K578" s="102" t="str">
        <f>TEXT(VLOOKUP(B578,Summary!G:H,2,FALSE),"yyyym")</f>
        <v>20259</v>
      </c>
      <c r="L578" s="102">
        <f t="shared" si="100"/>
        <v>0</v>
      </c>
      <c r="M578" s="102">
        <f t="shared" si="101"/>
        <v>1</v>
      </c>
      <c r="N578" s="109">
        <f t="shared" ref="N578:N641" si="103">TRUNC(J578*100,2)</f>
        <v>100</v>
      </c>
      <c r="P578" s="102" t="str">
        <f t="shared" si="102"/>
        <v>X</v>
      </c>
    </row>
    <row r="579" spans="1:16" hidden="1">
      <c r="A579" s="102" t="s">
        <v>189</v>
      </c>
      <c r="B579" s="103" t="s">
        <v>91</v>
      </c>
      <c r="D579" s="103">
        <v>2027</v>
      </c>
      <c r="E579" s="103">
        <v>5</v>
      </c>
      <c r="F579" s="102" t="str">
        <f t="shared" si="94"/>
        <v>PCR120275</v>
      </c>
      <c r="H579" s="104">
        <f>HLOOKUP(B579,SVCI!$3:$4,2,FALSE)</f>
        <v>6</v>
      </c>
      <c r="I579" s="102" t="str">
        <f t="shared" si="99"/>
        <v>20275</v>
      </c>
      <c r="J579" s="107">
        <f>IF(M579=1,1,IFERROR(VLOOKUP(I579,SVCI!D:O,POC!H579,FALSE),0))</f>
        <v>1</v>
      </c>
      <c r="K579" s="102" t="str">
        <f>TEXT(VLOOKUP(B579,Summary!G:H,2,FALSE),"yyyym")</f>
        <v>20259</v>
      </c>
      <c r="L579" s="102">
        <f t="shared" si="100"/>
        <v>0</v>
      </c>
      <c r="M579" s="102">
        <f t="shared" si="101"/>
        <v>1</v>
      </c>
      <c r="N579" s="109">
        <f t="shared" si="103"/>
        <v>100</v>
      </c>
      <c r="P579" s="102" t="str">
        <f t="shared" si="102"/>
        <v>X</v>
      </c>
    </row>
    <row r="580" spans="1:16" hidden="1">
      <c r="A580" s="102" t="s">
        <v>189</v>
      </c>
      <c r="B580" s="103" t="s">
        <v>91</v>
      </c>
      <c r="D580" s="103">
        <v>2027</v>
      </c>
      <c r="E580" s="103">
        <v>6</v>
      </c>
      <c r="F580" s="102" t="str">
        <f t="shared" si="94"/>
        <v>PCR120276</v>
      </c>
      <c r="H580" s="104">
        <f>HLOOKUP(B580,SVCI!$3:$4,2,FALSE)</f>
        <v>6</v>
      </c>
      <c r="I580" s="102" t="str">
        <f t="shared" si="99"/>
        <v>20276</v>
      </c>
      <c r="J580" s="107">
        <f>IF(M580=1,1,IFERROR(VLOOKUP(I580,SVCI!D:O,POC!H580,FALSE),0))</f>
        <v>1</v>
      </c>
      <c r="K580" s="102" t="str">
        <f>TEXT(VLOOKUP(B580,Summary!G:H,2,FALSE),"yyyym")</f>
        <v>20259</v>
      </c>
      <c r="L580" s="102">
        <f t="shared" si="100"/>
        <v>0</v>
      </c>
      <c r="M580" s="102">
        <f t="shared" si="101"/>
        <v>1</v>
      </c>
      <c r="N580" s="109">
        <f t="shared" si="103"/>
        <v>100</v>
      </c>
      <c r="P580" s="102" t="str">
        <f t="shared" si="102"/>
        <v>X</v>
      </c>
    </row>
    <row r="581" spans="1:16" hidden="1">
      <c r="A581" s="102" t="s">
        <v>189</v>
      </c>
      <c r="B581" s="103" t="s">
        <v>91</v>
      </c>
      <c r="D581" s="103">
        <v>2027</v>
      </c>
      <c r="E581" s="103">
        <v>7</v>
      </c>
      <c r="F581" s="102" t="str">
        <f t="shared" si="94"/>
        <v>PCR120277</v>
      </c>
      <c r="H581" s="104">
        <f>HLOOKUP(B581,SVCI!$3:$4,2,FALSE)</f>
        <v>6</v>
      </c>
      <c r="I581" s="102" t="str">
        <f t="shared" si="99"/>
        <v>20277</v>
      </c>
      <c r="J581" s="107">
        <f>IF(M581=1,1,IFERROR(VLOOKUP(I581,SVCI!D:O,POC!H581,FALSE),0))</f>
        <v>1</v>
      </c>
      <c r="K581" s="102" t="str">
        <f>TEXT(VLOOKUP(B581,Summary!G:H,2,FALSE),"yyyym")</f>
        <v>20259</v>
      </c>
      <c r="L581" s="102">
        <f t="shared" si="100"/>
        <v>0</v>
      </c>
      <c r="M581" s="102">
        <f t="shared" si="101"/>
        <v>1</v>
      </c>
      <c r="N581" s="109">
        <f t="shared" si="103"/>
        <v>100</v>
      </c>
      <c r="P581" s="102" t="str">
        <f t="shared" si="102"/>
        <v>X</v>
      </c>
    </row>
    <row r="582" spans="1:16" hidden="1">
      <c r="A582" s="102" t="s">
        <v>189</v>
      </c>
      <c r="B582" s="103" t="s">
        <v>91</v>
      </c>
      <c r="D582" s="103">
        <v>2027</v>
      </c>
      <c r="E582" s="103">
        <v>8</v>
      </c>
      <c r="F582" s="102" t="str">
        <f t="shared" si="94"/>
        <v>PCR120278</v>
      </c>
      <c r="H582" s="104">
        <f>HLOOKUP(B582,SVCI!$3:$4,2,FALSE)</f>
        <v>6</v>
      </c>
      <c r="I582" s="102" t="str">
        <f t="shared" si="99"/>
        <v>20278</v>
      </c>
      <c r="J582" s="107">
        <f>IF(M582=1,1,IFERROR(VLOOKUP(I582,SVCI!D:O,POC!H582,FALSE),0))</f>
        <v>1</v>
      </c>
      <c r="K582" s="102" t="str">
        <f>TEXT(VLOOKUP(B582,Summary!G:H,2,FALSE),"yyyym")</f>
        <v>20259</v>
      </c>
      <c r="L582" s="102">
        <f t="shared" si="100"/>
        <v>0</v>
      </c>
      <c r="M582" s="102">
        <f t="shared" si="101"/>
        <v>1</v>
      </c>
      <c r="N582" s="109">
        <f t="shared" si="103"/>
        <v>100</v>
      </c>
      <c r="P582" s="102" t="str">
        <f t="shared" si="102"/>
        <v>X</v>
      </c>
    </row>
    <row r="583" spans="1:16" hidden="1">
      <c r="A583" s="102" t="s">
        <v>189</v>
      </c>
      <c r="B583" s="103" t="s">
        <v>91</v>
      </c>
      <c r="D583" s="103">
        <v>2027</v>
      </c>
      <c r="E583" s="103">
        <v>9</v>
      </c>
      <c r="F583" s="102" t="str">
        <f t="shared" si="94"/>
        <v>PCR120279</v>
      </c>
      <c r="H583" s="104">
        <f>HLOOKUP(B583,SVCI!$3:$4,2,FALSE)</f>
        <v>6</v>
      </c>
      <c r="I583" s="102" t="str">
        <f t="shared" si="99"/>
        <v>20279</v>
      </c>
      <c r="J583" s="107">
        <f>IF(M583=1,1,IFERROR(VLOOKUP(I583,SVCI!D:O,POC!H583,FALSE),0))</f>
        <v>1</v>
      </c>
      <c r="K583" s="102" t="str">
        <f>TEXT(VLOOKUP(B583,Summary!G:H,2,FALSE),"yyyym")</f>
        <v>20259</v>
      </c>
      <c r="L583" s="102">
        <f t="shared" si="100"/>
        <v>0</v>
      </c>
      <c r="M583" s="102">
        <f t="shared" si="101"/>
        <v>1</v>
      </c>
      <c r="N583" s="109">
        <f t="shared" si="103"/>
        <v>100</v>
      </c>
      <c r="P583" s="102" t="str">
        <f t="shared" si="102"/>
        <v>X</v>
      </c>
    </row>
    <row r="584" spans="1:16" hidden="1">
      <c r="A584" s="102" t="s">
        <v>189</v>
      </c>
      <c r="B584" s="103" t="s">
        <v>91</v>
      </c>
      <c r="D584" s="103">
        <v>2027</v>
      </c>
      <c r="E584" s="103">
        <v>10</v>
      </c>
      <c r="F584" s="102" t="str">
        <f t="shared" si="94"/>
        <v>PCR1202710</v>
      </c>
      <c r="H584" s="104">
        <f>HLOOKUP(B584,SVCI!$3:$4,2,FALSE)</f>
        <v>6</v>
      </c>
      <c r="I584" s="102" t="str">
        <f t="shared" si="99"/>
        <v>202710</v>
      </c>
      <c r="J584" s="107">
        <f>IF(M584=1,1,IFERROR(VLOOKUP(I584,SVCI!D:O,POC!H584,FALSE),0))</f>
        <v>1</v>
      </c>
      <c r="K584" s="102" t="str">
        <f>TEXT(VLOOKUP(B584,Summary!G:H,2,FALSE),"yyyym")</f>
        <v>20259</v>
      </c>
      <c r="L584" s="102">
        <f t="shared" si="100"/>
        <v>0</v>
      </c>
      <c r="M584" s="102">
        <f t="shared" si="101"/>
        <v>1</v>
      </c>
      <c r="N584" s="109">
        <f t="shared" si="103"/>
        <v>100</v>
      </c>
      <c r="P584" s="102" t="str">
        <f t="shared" si="102"/>
        <v>X</v>
      </c>
    </row>
    <row r="585" spans="1:16" hidden="1">
      <c r="A585" s="102" t="s">
        <v>189</v>
      </c>
      <c r="B585" s="103" t="s">
        <v>91</v>
      </c>
      <c r="D585" s="103">
        <v>2027</v>
      </c>
      <c r="E585" s="103">
        <v>11</v>
      </c>
      <c r="F585" s="102" t="str">
        <f t="shared" si="94"/>
        <v>PCR1202711</v>
      </c>
      <c r="H585" s="104">
        <f>HLOOKUP(B585,SVCI!$3:$4,2,FALSE)</f>
        <v>6</v>
      </c>
      <c r="I585" s="102" t="str">
        <f t="shared" si="99"/>
        <v>202711</v>
      </c>
      <c r="J585" s="107">
        <f>IF(M585=1,1,IFERROR(VLOOKUP(I585,SVCI!D:O,POC!H585,FALSE),0))</f>
        <v>1</v>
      </c>
      <c r="K585" s="102" t="str">
        <f>TEXT(VLOOKUP(B585,Summary!G:H,2,FALSE),"yyyym")</f>
        <v>20259</v>
      </c>
      <c r="L585" s="102">
        <f t="shared" si="100"/>
        <v>0</v>
      </c>
      <c r="M585" s="102">
        <f t="shared" si="101"/>
        <v>1</v>
      </c>
      <c r="N585" s="109">
        <f t="shared" si="103"/>
        <v>100</v>
      </c>
      <c r="P585" s="102" t="str">
        <f t="shared" si="102"/>
        <v>X</v>
      </c>
    </row>
    <row r="586" spans="1:16" hidden="1">
      <c r="A586" s="102" t="s">
        <v>189</v>
      </c>
      <c r="B586" s="103" t="s">
        <v>91</v>
      </c>
      <c r="D586" s="103">
        <v>2027</v>
      </c>
      <c r="E586" s="103">
        <v>12</v>
      </c>
      <c r="F586" s="102" t="str">
        <f t="shared" si="94"/>
        <v>PCR1202712</v>
      </c>
      <c r="H586" s="104">
        <f>HLOOKUP(B586,SVCI!$3:$4,2,FALSE)</f>
        <v>6</v>
      </c>
      <c r="I586" s="102" t="str">
        <f t="shared" si="99"/>
        <v>202712</v>
      </c>
      <c r="J586" s="107">
        <f>IF(M586=1,1,IFERROR(VLOOKUP(I586,SVCI!D:O,POC!H586,FALSE),0))</f>
        <v>1</v>
      </c>
      <c r="K586" s="102" t="str">
        <f>TEXT(VLOOKUP(B586,Summary!G:H,2,FALSE),"yyyym")</f>
        <v>20259</v>
      </c>
      <c r="L586" s="102">
        <f t="shared" si="100"/>
        <v>0</v>
      </c>
      <c r="M586" s="102">
        <f t="shared" si="101"/>
        <v>1</v>
      </c>
      <c r="N586" s="109">
        <f t="shared" si="103"/>
        <v>100</v>
      </c>
      <c r="P586" s="102" t="str">
        <f t="shared" si="102"/>
        <v>X</v>
      </c>
    </row>
    <row r="587" spans="1:16" hidden="1">
      <c r="A587" s="102" t="s">
        <v>189</v>
      </c>
      <c r="B587" s="103" t="s">
        <v>91</v>
      </c>
      <c r="D587" s="103">
        <v>2028</v>
      </c>
      <c r="E587" s="103">
        <v>1</v>
      </c>
      <c r="F587" s="102" t="str">
        <f t="shared" si="94"/>
        <v>PCR120281</v>
      </c>
      <c r="H587" s="104">
        <f>HLOOKUP(B587,SVCI!$3:$4,2,FALSE)</f>
        <v>6</v>
      </c>
      <c r="I587" s="102" t="str">
        <f t="shared" si="99"/>
        <v>20281</v>
      </c>
      <c r="J587" s="107">
        <f>IF(M587=1,1,IFERROR(VLOOKUP(I587,SVCI!D:O,POC!H587,FALSE),0))</f>
        <v>1</v>
      </c>
      <c r="K587" s="102" t="str">
        <f>TEXT(VLOOKUP(B587,Summary!G:H,2,FALSE),"yyyym")</f>
        <v>20259</v>
      </c>
      <c r="L587" s="102">
        <f t="shared" si="100"/>
        <v>0</v>
      </c>
      <c r="M587" s="102">
        <f t="shared" si="101"/>
        <v>1</v>
      </c>
      <c r="N587" s="109">
        <f t="shared" si="103"/>
        <v>100</v>
      </c>
      <c r="P587" s="102" t="str">
        <f t="shared" si="102"/>
        <v>X</v>
      </c>
    </row>
    <row r="588" spans="1:16" hidden="1">
      <c r="A588" s="102" t="s">
        <v>189</v>
      </c>
      <c r="B588" s="103" t="s">
        <v>91</v>
      </c>
      <c r="D588" s="103">
        <v>2028</v>
      </c>
      <c r="E588" s="103">
        <v>2</v>
      </c>
      <c r="F588" s="102" t="str">
        <f t="shared" si="94"/>
        <v>PCR120282</v>
      </c>
      <c r="H588" s="104">
        <f>HLOOKUP(B588,SVCI!$3:$4,2,FALSE)</f>
        <v>6</v>
      </c>
      <c r="I588" s="102" t="str">
        <f t="shared" si="99"/>
        <v>20282</v>
      </c>
      <c r="J588" s="107">
        <f>IF(M588=1,1,IFERROR(VLOOKUP(I588,SVCI!D:O,POC!H588,FALSE),0))</f>
        <v>1</v>
      </c>
      <c r="K588" s="102" t="str">
        <f>TEXT(VLOOKUP(B588,Summary!G:H,2,FALSE),"yyyym")</f>
        <v>20259</v>
      </c>
      <c r="L588" s="102">
        <f t="shared" si="100"/>
        <v>0</v>
      </c>
      <c r="M588" s="102">
        <f t="shared" si="101"/>
        <v>1</v>
      </c>
      <c r="N588" s="109">
        <f t="shared" si="103"/>
        <v>100</v>
      </c>
      <c r="P588" s="102" t="str">
        <f t="shared" si="102"/>
        <v>X</v>
      </c>
    </row>
    <row r="589" spans="1:16" hidden="1">
      <c r="A589" s="102" t="s">
        <v>189</v>
      </c>
      <c r="B589" s="103" t="s">
        <v>91</v>
      </c>
      <c r="D589" s="103">
        <v>2028</v>
      </c>
      <c r="E589" s="103">
        <v>3</v>
      </c>
      <c r="F589" s="102" t="str">
        <f t="shared" ref="F589:F652" si="104">CONCATENATE(B589,D589,E589)</f>
        <v>PCR120283</v>
      </c>
      <c r="H589" s="104">
        <f>HLOOKUP(B589,SVCI!$3:$4,2,FALSE)</f>
        <v>6</v>
      </c>
      <c r="I589" s="102" t="str">
        <f t="shared" ref="I589:I598" si="105">CONCATENATE(D589,E589)</f>
        <v>20283</v>
      </c>
      <c r="J589" s="107">
        <f>IF(M589=1,1,IFERROR(VLOOKUP(I589,SVCI!D:O,POC!H589,FALSE),0))</f>
        <v>1</v>
      </c>
      <c r="K589" s="102" t="str">
        <f>TEXT(VLOOKUP(B589,Summary!G:H,2,FALSE),"yyyym")</f>
        <v>20259</v>
      </c>
      <c r="L589" s="102">
        <f t="shared" ref="L589:L598" si="106">IF((LEFT(K589,4)-D589)&lt;&gt;0,0,IF((I589-K589)=0,1,0))</f>
        <v>0</v>
      </c>
      <c r="M589" s="102">
        <f t="shared" ref="M589:M598" si="107">IF(B589="",0,IF(AND(B588=B589,M588=1),1,IF(L589=1,1,0)))</f>
        <v>1</v>
      </c>
      <c r="N589" s="109">
        <f t="shared" si="103"/>
        <v>100</v>
      </c>
      <c r="P589" s="102" t="str">
        <f t="shared" si="102"/>
        <v>X</v>
      </c>
    </row>
    <row r="590" spans="1:16" hidden="1">
      <c r="A590" s="102" t="s">
        <v>189</v>
      </c>
      <c r="B590" s="103" t="s">
        <v>91</v>
      </c>
      <c r="D590" s="103">
        <v>2028</v>
      </c>
      <c r="E590" s="103">
        <v>4</v>
      </c>
      <c r="F590" s="102" t="str">
        <f t="shared" si="104"/>
        <v>PCR120284</v>
      </c>
      <c r="H590" s="104">
        <f>HLOOKUP(B590,SVCI!$3:$4,2,FALSE)</f>
        <v>6</v>
      </c>
      <c r="I590" s="102" t="str">
        <f t="shared" si="105"/>
        <v>20284</v>
      </c>
      <c r="J590" s="107">
        <f>IF(M590=1,1,IFERROR(VLOOKUP(I590,SVCI!D:O,POC!H590,FALSE),0))</f>
        <v>1</v>
      </c>
      <c r="K590" s="102" t="str">
        <f>TEXT(VLOOKUP(B590,Summary!G:H,2,FALSE),"yyyym")</f>
        <v>20259</v>
      </c>
      <c r="L590" s="102">
        <f t="shared" si="106"/>
        <v>0</v>
      </c>
      <c r="M590" s="102">
        <f t="shared" si="107"/>
        <v>1</v>
      </c>
      <c r="N590" s="109">
        <f t="shared" si="103"/>
        <v>100</v>
      </c>
      <c r="P590" s="102" t="str">
        <f t="shared" si="102"/>
        <v>X</v>
      </c>
    </row>
    <row r="591" spans="1:16" hidden="1">
      <c r="A591" s="102" t="s">
        <v>189</v>
      </c>
      <c r="B591" s="103" t="s">
        <v>91</v>
      </c>
      <c r="D591" s="103">
        <v>2028</v>
      </c>
      <c r="E591" s="103">
        <v>5</v>
      </c>
      <c r="F591" s="102" t="str">
        <f t="shared" si="104"/>
        <v>PCR120285</v>
      </c>
      <c r="H591" s="104">
        <f>HLOOKUP(B591,SVCI!$3:$4,2,FALSE)</f>
        <v>6</v>
      </c>
      <c r="I591" s="102" t="str">
        <f t="shared" si="105"/>
        <v>20285</v>
      </c>
      <c r="J591" s="107">
        <f>IF(M591=1,1,IFERROR(VLOOKUP(I591,SVCI!D:O,POC!H591,FALSE),0))</f>
        <v>1</v>
      </c>
      <c r="K591" s="102" t="str">
        <f>TEXT(VLOOKUP(B591,Summary!G:H,2,FALSE),"yyyym")</f>
        <v>20259</v>
      </c>
      <c r="L591" s="102">
        <f t="shared" si="106"/>
        <v>0</v>
      </c>
      <c r="M591" s="102">
        <f t="shared" si="107"/>
        <v>1</v>
      </c>
      <c r="N591" s="109">
        <f t="shared" si="103"/>
        <v>100</v>
      </c>
      <c r="P591" s="102" t="str">
        <f t="shared" si="102"/>
        <v>X</v>
      </c>
    </row>
    <row r="592" spans="1:16" hidden="1">
      <c r="A592" s="102" t="s">
        <v>189</v>
      </c>
      <c r="B592" s="103" t="s">
        <v>91</v>
      </c>
      <c r="D592" s="103">
        <v>2028</v>
      </c>
      <c r="E592" s="103">
        <v>6</v>
      </c>
      <c r="F592" s="102" t="str">
        <f t="shared" si="104"/>
        <v>PCR120286</v>
      </c>
      <c r="H592" s="104">
        <f>HLOOKUP(B592,SVCI!$3:$4,2,FALSE)</f>
        <v>6</v>
      </c>
      <c r="I592" s="102" t="str">
        <f t="shared" si="105"/>
        <v>20286</v>
      </c>
      <c r="J592" s="107">
        <f>IF(M592=1,1,IFERROR(VLOOKUP(I592,SVCI!D:O,POC!H592,FALSE),0))</f>
        <v>1</v>
      </c>
      <c r="K592" s="102" t="str">
        <f>TEXT(VLOOKUP(B592,Summary!G:H,2,FALSE),"yyyym")</f>
        <v>20259</v>
      </c>
      <c r="L592" s="102">
        <f t="shared" si="106"/>
        <v>0</v>
      </c>
      <c r="M592" s="102">
        <f t="shared" si="107"/>
        <v>1</v>
      </c>
      <c r="N592" s="109">
        <f t="shared" si="103"/>
        <v>100</v>
      </c>
      <c r="P592" s="102" t="str">
        <f t="shared" si="102"/>
        <v>X</v>
      </c>
    </row>
    <row r="593" spans="1:17" hidden="1">
      <c r="A593" s="102" t="s">
        <v>189</v>
      </c>
      <c r="B593" s="103" t="s">
        <v>91</v>
      </c>
      <c r="D593" s="103">
        <v>2028</v>
      </c>
      <c r="E593" s="103">
        <v>7</v>
      </c>
      <c r="F593" s="102" t="str">
        <f t="shared" si="104"/>
        <v>PCR120287</v>
      </c>
      <c r="H593" s="104">
        <f>HLOOKUP(B593,SVCI!$3:$4,2,FALSE)</f>
        <v>6</v>
      </c>
      <c r="I593" s="102" t="str">
        <f t="shared" si="105"/>
        <v>20287</v>
      </c>
      <c r="J593" s="107">
        <f>IF(M593=1,1,IFERROR(VLOOKUP(I593,SVCI!D:O,POC!H593,FALSE),0))</f>
        <v>1</v>
      </c>
      <c r="K593" s="102" t="str">
        <f>TEXT(VLOOKUP(B593,Summary!G:H,2,FALSE),"yyyym")</f>
        <v>20259</v>
      </c>
      <c r="L593" s="102">
        <f t="shared" si="106"/>
        <v>0</v>
      </c>
      <c r="M593" s="102">
        <f t="shared" si="107"/>
        <v>1</v>
      </c>
      <c r="N593" s="109">
        <f t="shared" si="103"/>
        <v>100</v>
      </c>
      <c r="P593" s="102" t="str">
        <f t="shared" si="102"/>
        <v>X</v>
      </c>
    </row>
    <row r="594" spans="1:17" hidden="1">
      <c r="A594" s="102" t="s">
        <v>189</v>
      </c>
      <c r="B594" s="103" t="s">
        <v>91</v>
      </c>
      <c r="D594" s="103">
        <v>2028</v>
      </c>
      <c r="E594" s="103">
        <v>8</v>
      </c>
      <c r="F594" s="102" t="str">
        <f t="shared" si="104"/>
        <v>PCR120288</v>
      </c>
      <c r="H594" s="104">
        <f>HLOOKUP(B594,SVCI!$3:$4,2,FALSE)</f>
        <v>6</v>
      </c>
      <c r="I594" s="102" t="str">
        <f t="shared" si="105"/>
        <v>20288</v>
      </c>
      <c r="J594" s="107">
        <f>IF(M594=1,1,IFERROR(VLOOKUP(I594,SVCI!D:O,POC!H594,FALSE),0))</f>
        <v>1</v>
      </c>
      <c r="K594" s="102" t="str">
        <f>TEXT(VLOOKUP(B594,Summary!G:H,2,FALSE),"yyyym")</f>
        <v>20259</v>
      </c>
      <c r="L594" s="102">
        <f t="shared" si="106"/>
        <v>0</v>
      </c>
      <c r="M594" s="102">
        <f t="shared" si="107"/>
        <v>1</v>
      </c>
      <c r="N594" s="109">
        <f t="shared" si="103"/>
        <v>100</v>
      </c>
      <c r="P594" s="102" t="str">
        <f t="shared" si="102"/>
        <v>X</v>
      </c>
    </row>
    <row r="595" spans="1:17" hidden="1">
      <c r="A595" s="102" t="s">
        <v>189</v>
      </c>
      <c r="B595" s="103" t="s">
        <v>91</v>
      </c>
      <c r="D595" s="103">
        <v>2028</v>
      </c>
      <c r="E595" s="103">
        <v>9</v>
      </c>
      <c r="F595" s="102" t="str">
        <f t="shared" si="104"/>
        <v>PCR120289</v>
      </c>
      <c r="H595" s="104">
        <f>HLOOKUP(B595,SVCI!$3:$4,2,FALSE)</f>
        <v>6</v>
      </c>
      <c r="I595" s="102" t="str">
        <f t="shared" si="105"/>
        <v>20289</v>
      </c>
      <c r="J595" s="107">
        <f>IF(M595=1,1,IFERROR(VLOOKUP(I595,SVCI!D:O,POC!H595,FALSE),0))</f>
        <v>1</v>
      </c>
      <c r="K595" s="102" t="str">
        <f>TEXT(VLOOKUP(B595,Summary!G:H,2,FALSE),"yyyym")</f>
        <v>20259</v>
      </c>
      <c r="L595" s="102">
        <f t="shared" si="106"/>
        <v>0</v>
      </c>
      <c r="M595" s="102">
        <f t="shared" si="107"/>
        <v>1</v>
      </c>
      <c r="N595" s="109">
        <f t="shared" si="103"/>
        <v>100</v>
      </c>
      <c r="P595" s="102" t="str">
        <f t="shared" si="102"/>
        <v>X</v>
      </c>
    </row>
    <row r="596" spans="1:17" hidden="1">
      <c r="A596" s="102" t="s">
        <v>189</v>
      </c>
      <c r="B596" s="103" t="s">
        <v>91</v>
      </c>
      <c r="D596" s="103">
        <v>2028</v>
      </c>
      <c r="E596" s="103">
        <v>10</v>
      </c>
      <c r="F596" s="102" t="str">
        <f t="shared" si="104"/>
        <v>PCR1202810</v>
      </c>
      <c r="H596" s="104">
        <f>HLOOKUP(B596,SVCI!$3:$4,2,FALSE)</f>
        <v>6</v>
      </c>
      <c r="I596" s="102" t="str">
        <f t="shared" si="105"/>
        <v>202810</v>
      </c>
      <c r="J596" s="107">
        <f>IF(M596=1,1,IFERROR(VLOOKUP(I596,SVCI!D:O,POC!H596,FALSE),0))</f>
        <v>1</v>
      </c>
      <c r="K596" s="102" t="str">
        <f>TEXT(VLOOKUP(B596,Summary!G:H,2,FALSE),"yyyym")</f>
        <v>20259</v>
      </c>
      <c r="L596" s="102">
        <f t="shared" si="106"/>
        <v>0</v>
      </c>
      <c r="M596" s="102">
        <f t="shared" si="107"/>
        <v>1</v>
      </c>
      <c r="N596" s="109">
        <f t="shared" si="103"/>
        <v>100</v>
      </c>
      <c r="P596" s="102" t="str">
        <f t="shared" si="102"/>
        <v>X</v>
      </c>
    </row>
    <row r="597" spans="1:17" hidden="1">
      <c r="A597" s="102" t="s">
        <v>189</v>
      </c>
      <c r="B597" s="103" t="s">
        <v>91</v>
      </c>
      <c r="D597" s="103">
        <v>2028</v>
      </c>
      <c r="E597" s="103">
        <v>11</v>
      </c>
      <c r="F597" s="102" t="str">
        <f t="shared" si="104"/>
        <v>PCR1202811</v>
      </c>
      <c r="H597" s="104">
        <f>HLOOKUP(B597,SVCI!$3:$4,2,FALSE)</f>
        <v>6</v>
      </c>
      <c r="I597" s="102" t="str">
        <f t="shared" si="105"/>
        <v>202811</v>
      </c>
      <c r="J597" s="107">
        <f>IF(M597=1,1,IFERROR(VLOOKUP(I597,SVCI!D:O,POC!H597,FALSE),0))</f>
        <v>1</v>
      </c>
      <c r="K597" s="102" t="str">
        <f>TEXT(VLOOKUP(B597,Summary!G:H,2,FALSE),"yyyym")</f>
        <v>20259</v>
      </c>
      <c r="L597" s="102">
        <f t="shared" si="106"/>
        <v>0</v>
      </c>
      <c r="M597" s="102">
        <f t="shared" si="107"/>
        <v>1</v>
      </c>
      <c r="N597" s="109">
        <f t="shared" si="103"/>
        <v>100</v>
      </c>
      <c r="P597" s="102" t="str">
        <f t="shared" si="102"/>
        <v>X</v>
      </c>
    </row>
    <row r="598" spans="1:17" hidden="1">
      <c r="A598" s="102" t="s">
        <v>189</v>
      </c>
      <c r="B598" s="103" t="s">
        <v>91</v>
      </c>
      <c r="D598" s="110">
        <v>2028</v>
      </c>
      <c r="E598" s="110">
        <v>12</v>
      </c>
      <c r="F598" s="102" t="str">
        <f t="shared" si="104"/>
        <v>PCR1202812</v>
      </c>
      <c r="H598" s="104">
        <f>HLOOKUP(B598,SVCI!$3:$4,2,FALSE)</f>
        <v>6</v>
      </c>
      <c r="I598" s="102" t="str">
        <f t="shared" si="105"/>
        <v>202812</v>
      </c>
      <c r="J598" s="107">
        <f>IF(M598=1,1,IFERROR(VLOOKUP(I598,SVCI!D:O,POC!H598,FALSE),0))</f>
        <v>1</v>
      </c>
      <c r="K598" s="102" t="str">
        <f>TEXT(VLOOKUP(B598,Summary!G:H,2,FALSE),"yyyym")</f>
        <v>20259</v>
      </c>
      <c r="L598" s="102">
        <f t="shared" si="106"/>
        <v>0</v>
      </c>
      <c r="M598" s="102">
        <f t="shared" si="107"/>
        <v>1</v>
      </c>
      <c r="N598" s="109">
        <f t="shared" si="103"/>
        <v>100</v>
      </c>
      <c r="P598" s="102" t="str">
        <f t="shared" si="102"/>
        <v>X</v>
      </c>
    </row>
    <row r="599" spans="1:17" hidden="1">
      <c r="K599" s="102"/>
      <c r="N599" s="109"/>
      <c r="P599" s="102" t="str">
        <f t="shared" si="102"/>
        <v/>
      </c>
    </row>
    <row r="600" spans="1:17" hidden="1">
      <c r="A600" s="102" t="s">
        <v>189</v>
      </c>
      <c r="B600" s="103" t="s">
        <v>92</v>
      </c>
      <c r="D600" s="110">
        <v>2022</v>
      </c>
      <c r="E600" s="110">
        <v>11</v>
      </c>
      <c r="F600" s="102" t="str">
        <f t="shared" si="104"/>
        <v>PCC2202211</v>
      </c>
      <c r="H600" s="104">
        <f>HLOOKUP(B600,SVCI!$3:$4,2,FALSE)</f>
        <v>8</v>
      </c>
      <c r="I600" s="102" t="str">
        <f t="shared" ref="I600:I631" si="108">CONCATENATE(D600,E600)</f>
        <v>202211</v>
      </c>
      <c r="J600" s="107">
        <f>IF(M600=1,1,IFERROR(VLOOKUP(I600,SVCI!D:O,POC!H600,FALSE),0))</f>
        <v>0</v>
      </c>
      <c r="K600" s="102" t="str">
        <f>TEXT(VLOOKUP(B600,Summary!G:H,2,FALSE),"yyyym")</f>
        <v>202812</v>
      </c>
      <c r="L600" s="102">
        <f t="shared" ref="L600:L631" si="109">IF((LEFT(K600,4)-D600)&lt;&gt;0,0,IF((I600-K600)=0,1,0))</f>
        <v>0</v>
      </c>
      <c r="M600" s="102">
        <f t="shared" ref="M600:M631" si="110">IF(B600="",0,IF(AND(B599=B600,M599=1),1,IF(L600=1,1,0)))</f>
        <v>0</v>
      </c>
      <c r="N600" s="109">
        <f t="shared" si="103"/>
        <v>0</v>
      </c>
      <c r="Q600" s="102" t="str">
        <f t="shared" ref="Q600:Q625" si="111">IF(AND(N600=0,N601&gt;0),1,"")</f>
        <v/>
      </c>
    </row>
    <row r="601" spans="1:17" hidden="1">
      <c r="A601" s="102" t="s">
        <v>189</v>
      </c>
      <c r="B601" s="103" t="s">
        <v>92</v>
      </c>
      <c r="D601" s="110">
        <v>2022</v>
      </c>
      <c r="E601" s="110">
        <v>12</v>
      </c>
      <c r="F601" s="102" t="str">
        <f t="shared" si="104"/>
        <v>PCC2202212</v>
      </c>
      <c r="H601" s="104">
        <f>HLOOKUP(B601,SVCI!$3:$4,2,FALSE)</f>
        <v>8</v>
      </c>
      <c r="I601" s="102" t="str">
        <f t="shared" si="108"/>
        <v>202212</v>
      </c>
      <c r="J601" s="107">
        <f>IF(M601=1,1,IFERROR(VLOOKUP(I601,SVCI!D:O,POC!H601,FALSE),0))</f>
        <v>0</v>
      </c>
      <c r="K601" s="102" t="str">
        <f>TEXT(VLOOKUP(B601,Summary!G:H,2,FALSE),"yyyym")</f>
        <v>202812</v>
      </c>
      <c r="L601" s="102">
        <f t="shared" si="109"/>
        <v>0</v>
      </c>
      <c r="M601" s="102">
        <f t="shared" si="110"/>
        <v>0</v>
      </c>
      <c r="N601" s="109">
        <f t="shared" si="103"/>
        <v>0</v>
      </c>
      <c r="Q601" s="102" t="str">
        <f t="shared" si="111"/>
        <v/>
      </c>
    </row>
    <row r="602" spans="1:17" hidden="1">
      <c r="A602" s="102" t="s">
        <v>189</v>
      </c>
      <c r="B602" s="103" t="s">
        <v>92</v>
      </c>
      <c r="D602" s="103">
        <v>2023</v>
      </c>
      <c r="E602" s="103">
        <v>1</v>
      </c>
      <c r="F602" s="102" t="str">
        <f t="shared" si="104"/>
        <v>PCC220231</v>
      </c>
      <c r="H602" s="104">
        <f>HLOOKUP(B602,SVCI!$3:$4,2,FALSE)</f>
        <v>8</v>
      </c>
      <c r="I602" s="102" t="str">
        <f t="shared" si="108"/>
        <v>20231</v>
      </c>
      <c r="J602" s="107">
        <f>IF(M602=1,1,IFERROR(VLOOKUP(I602,SVCI!D:O,POC!H602,FALSE),0))</f>
        <v>0</v>
      </c>
      <c r="K602" s="102" t="str">
        <f>TEXT(VLOOKUP(B602,Summary!G:H,2,FALSE),"yyyym")</f>
        <v>202812</v>
      </c>
      <c r="L602" s="102">
        <f t="shared" si="109"/>
        <v>0</v>
      </c>
      <c r="M602" s="102">
        <f t="shared" si="110"/>
        <v>0</v>
      </c>
      <c r="N602" s="109">
        <f t="shared" si="103"/>
        <v>0</v>
      </c>
      <c r="Q602" s="102" t="str">
        <f t="shared" si="111"/>
        <v/>
      </c>
    </row>
    <row r="603" spans="1:17" hidden="1">
      <c r="A603" s="102" t="s">
        <v>189</v>
      </c>
      <c r="B603" s="103" t="s">
        <v>92</v>
      </c>
      <c r="D603" s="103">
        <v>2023</v>
      </c>
      <c r="E603" s="103">
        <v>2</v>
      </c>
      <c r="F603" s="102" t="str">
        <f t="shared" si="104"/>
        <v>PCC220232</v>
      </c>
      <c r="H603" s="104">
        <f>HLOOKUP(B603,SVCI!$3:$4,2,FALSE)</f>
        <v>8</v>
      </c>
      <c r="I603" s="102" t="str">
        <f t="shared" si="108"/>
        <v>20232</v>
      </c>
      <c r="J603" s="107">
        <f>IF(M603=1,1,IFERROR(VLOOKUP(I603,SVCI!D:O,POC!H603,FALSE),0))</f>
        <v>0</v>
      </c>
      <c r="K603" s="102" t="str">
        <f>TEXT(VLOOKUP(B603,Summary!G:H,2,FALSE),"yyyym")</f>
        <v>202812</v>
      </c>
      <c r="L603" s="102">
        <f t="shared" si="109"/>
        <v>0</v>
      </c>
      <c r="M603" s="102">
        <f t="shared" si="110"/>
        <v>0</v>
      </c>
      <c r="N603" s="109">
        <f t="shared" si="103"/>
        <v>0</v>
      </c>
      <c r="Q603" s="102" t="str">
        <f t="shared" si="111"/>
        <v/>
      </c>
    </row>
    <row r="604" spans="1:17" hidden="1">
      <c r="A604" s="102" t="s">
        <v>189</v>
      </c>
      <c r="B604" s="103" t="s">
        <v>92</v>
      </c>
      <c r="D604" s="103">
        <v>2023</v>
      </c>
      <c r="E604" s="103">
        <v>3</v>
      </c>
      <c r="F604" s="102" t="str">
        <f t="shared" si="104"/>
        <v>PCC220233</v>
      </c>
      <c r="H604" s="104">
        <f>HLOOKUP(B604,SVCI!$3:$4,2,FALSE)</f>
        <v>8</v>
      </c>
      <c r="I604" s="102" t="str">
        <f t="shared" si="108"/>
        <v>20233</v>
      </c>
      <c r="J604" s="107">
        <f>IF(M604=1,1,IFERROR(VLOOKUP(I604,SVCI!D:O,POC!H604,FALSE),0))</f>
        <v>0</v>
      </c>
      <c r="K604" s="102" t="str">
        <f>TEXT(VLOOKUP(B604,Summary!G:H,2,FALSE),"yyyym")</f>
        <v>202812</v>
      </c>
      <c r="L604" s="102">
        <f t="shared" si="109"/>
        <v>0</v>
      </c>
      <c r="M604" s="102">
        <f t="shared" si="110"/>
        <v>0</v>
      </c>
      <c r="N604" s="109">
        <f t="shared" si="103"/>
        <v>0</v>
      </c>
      <c r="Q604" s="102" t="str">
        <f t="shared" si="111"/>
        <v/>
      </c>
    </row>
    <row r="605" spans="1:17" hidden="1">
      <c r="A605" s="102" t="s">
        <v>189</v>
      </c>
      <c r="B605" s="103" t="s">
        <v>92</v>
      </c>
      <c r="D605" s="103">
        <v>2023</v>
      </c>
      <c r="E605" s="103">
        <v>4</v>
      </c>
      <c r="F605" s="102" t="str">
        <f t="shared" si="104"/>
        <v>PCC220234</v>
      </c>
      <c r="H605" s="104">
        <f>HLOOKUP(B605,SVCI!$3:$4,2,FALSE)</f>
        <v>8</v>
      </c>
      <c r="I605" s="102" t="str">
        <f t="shared" si="108"/>
        <v>20234</v>
      </c>
      <c r="J605" s="107">
        <f>IF(M605=1,1,IFERROR(VLOOKUP(I605,SVCI!D:O,POC!H605,FALSE),0))</f>
        <v>0</v>
      </c>
      <c r="K605" s="102" t="str">
        <f>TEXT(VLOOKUP(B605,Summary!G:H,2,FALSE),"yyyym")</f>
        <v>202812</v>
      </c>
      <c r="L605" s="102">
        <f t="shared" si="109"/>
        <v>0</v>
      </c>
      <c r="M605" s="102">
        <f t="shared" si="110"/>
        <v>0</v>
      </c>
      <c r="N605" s="109">
        <f t="shared" si="103"/>
        <v>0</v>
      </c>
      <c r="Q605" s="102" t="str">
        <f t="shared" si="111"/>
        <v/>
      </c>
    </row>
    <row r="606" spans="1:17" hidden="1">
      <c r="A606" s="102" t="s">
        <v>189</v>
      </c>
      <c r="B606" s="103" t="s">
        <v>92</v>
      </c>
      <c r="D606" s="103">
        <v>2023</v>
      </c>
      <c r="E606" s="103">
        <v>5</v>
      </c>
      <c r="F606" s="102" t="str">
        <f t="shared" si="104"/>
        <v>PCC220235</v>
      </c>
      <c r="H606" s="104">
        <f>HLOOKUP(B606,SVCI!$3:$4,2,FALSE)</f>
        <v>8</v>
      </c>
      <c r="I606" s="102" t="str">
        <f t="shared" si="108"/>
        <v>20235</v>
      </c>
      <c r="J606" s="107">
        <f>IF(M606=1,1,IFERROR(VLOOKUP(I606,SVCI!D:O,POC!H606,FALSE),0))</f>
        <v>0</v>
      </c>
      <c r="K606" s="102" t="str">
        <f>TEXT(VLOOKUP(B606,Summary!G:H,2,FALSE),"yyyym")</f>
        <v>202812</v>
      </c>
      <c r="L606" s="102">
        <f t="shared" si="109"/>
        <v>0</v>
      </c>
      <c r="M606" s="102">
        <f t="shared" si="110"/>
        <v>0</v>
      </c>
      <c r="N606" s="109">
        <f t="shared" si="103"/>
        <v>0</v>
      </c>
      <c r="Q606" s="102" t="str">
        <f t="shared" si="111"/>
        <v/>
      </c>
    </row>
    <row r="607" spans="1:17" hidden="1">
      <c r="A607" s="102" t="s">
        <v>189</v>
      </c>
      <c r="B607" s="103" t="s">
        <v>92</v>
      </c>
      <c r="D607" s="103">
        <v>2023</v>
      </c>
      <c r="E607" s="103">
        <v>6</v>
      </c>
      <c r="F607" s="102" t="str">
        <f t="shared" si="104"/>
        <v>PCC220236</v>
      </c>
      <c r="H607" s="104">
        <f>HLOOKUP(B607,SVCI!$3:$4,2,FALSE)</f>
        <v>8</v>
      </c>
      <c r="I607" s="102" t="str">
        <f t="shared" si="108"/>
        <v>20236</v>
      </c>
      <c r="J607" s="107">
        <f>IF(M607=1,1,IFERROR(VLOOKUP(I607,SVCI!D:O,POC!H607,FALSE),0))</f>
        <v>0</v>
      </c>
      <c r="K607" s="102" t="str">
        <f>TEXT(VLOOKUP(B607,Summary!G:H,2,FALSE),"yyyym")</f>
        <v>202812</v>
      </c>
      <c r="L607" s="102">
        <f t="shared" si="109"/>
        <v>0</v>
      </c>
      <c r="M607" s="102">
        <f t="shared" si="110"/>
        <v>0</v>
      </c>
      <c r="N607" s="109">
        <f t="shared" si="103"/>
        <v>0</v>
      </c>
      <c r="Q607" s="102" t="str">
        <f t="shared" si="111"/>
        <v/>
      </c>
    </row>
    <row r="608" spans="1:17" hidden="1">
      <c r="A608" s="102" t="s">
        <v>189</v>
      </c>
      <c r="B608" s="103" t="s">
        <v>92</v>
      </c>
      <c r="D608" s="103">
        <v>2023</v>
      </c>
      <c r="E608" s="103">
        <v>7</v>
      </c>
      <c r="F608" s="102" t="str">
        <f t="shared" si="104"/>
        <v>PCC220237</v>
      </c>
      <c r="H608" s="104">
        <f>HLOOKUP(B608,SVCI!$3:$4,2,FALSE)</f>
        <v>8</v>
      </c>
      <c r="I608" s="102" t="str">
        <f t="shared" si="108"/>
        <v>20237</v>
      </c>
      <c r="J608" s="107">
        <f>IF(M608=1,1,IFERROR(VLOOKUP(I608,SVCI!D:O,POC!H608,FALSE),0))</f>
        <v>0</v>
      </c>
      <c r="K608" s="102" t="str">
        <f>TEXT(VLOOKUP(B608,Summary!G:H,2,FALSE),"yyyym")</f>
        <v>202812</v>
      </c>
      <c r="L608" s="102">
        <f t="shared" si="109"/>
        <v>0</v>
      </c>
      <c r="M608" s="102">
        <f t="shared" si="110"/>
        <v>0</v>
      </c>
      <c r="N608" s="109">
        <f t="shared" si="103"/>
        <v>0</v>
      </c>
      <c r="Q608" s="102" t="str">
        <f t="shared" si="111"/>
        <v/>
      </c>
    </row>
    <row r="609" spans="1:17" hidden="1">
      <c r="A609" s="102" t="s">
        <v>189</v>
      </c>
      <c r="B609" s="103" t="s">
        <v>92</v>
      </c>
      <c r="D609" s="103">
        <v>2023</v>
      </c>
      <c r="E609" s="103">
        <v>8</v>
      </c>
      <c r="F609" s="102" t="str">
        <f t="shared" si="104"/>
        <v>PCC220238</v>
      </c>
      <c r="H609" s="104">
        <f>HLOOKUP(B609,SVCI!$3:$4,2,FALSE)</f>
        <v>8</v>
      </c>
      <c r="I609" s="102" t="str">
        <f t="shared" si="108"/>
        <v>20238</v>
      </c>
      <c r="J609" s="107">
        <f>IF(M609=1,1,IFERROR(VLOOKUP(I609,SVCI!D:O,POC!H609,FALSE),0))</f>
        <v>0</v>
      </c>
      <c r="K609" s="102" t="str">
        <f>TEXT(VLOOKUP(B609,Summary!G:H,2,FALSE),"yyyym")</f>
        <v>202812</v>
      </c>
      <c r="L609" s="102">
        <f t="shared" si="109"/>
        <v>0</v>
      </c>
      <c r="M609" s="102">
        <f t="shared" si="110"/>
        <v>0</v>
      </c>
      <c r="N609" s="109">
        <f t="shared" si="103"/>
        <v>0</v>
      </c>
      <c r="Q609" s="102" t="str">
        <f t="shared" si="111"/>
        <v/>
      </c>
    </row>
    <row r="610" spans="1:17" hidden="1">
      <c r="A610" s="102" t="s">
        <v>189</v>
      </c>
      <c r="B610" s="103" t="s">
        <v>92</v>
      </c>
      <c r="D610" s="103">
        <v>2023</v>
      </c>
      <c r="E610" s="103">
        <v>9</v>
      </c>
      <c r="F610" s="102" t="str">
        <f t="shared" si="104"/>
        <v>PCC220239</v>
      </c>
      <c r="H610" s="104">
        <f>HLOOKUP(B610,SVCI!$3:$4,2,FALSE)</f>
        <v>8</v>
      </c>
      <c r="I610" s="102" t="str">
        <f t="shared" si="108"/>
        <v>20239</v>
      </c>
      <c r="J610" s="107">
        <f>IF(M610=1,1,IFERROR(VLOOKUP(I610,SVCI!D:O,POC!H610,FALSE),0))</f>
        <v>0</v>
      </c>
      <c r="K610" s="102" t="str">
        <f>TEXT(VLOOKUP(B610,Summary!G:H,2,FALSE),"yyyym")</f>
        <v>202812</v>
      </c>
      <c r="L610" s="102">
        <f t="shared" si="109"/>
        <v>0</v>
      </c>
      <c r="M610" s="102">
        <f t="shared" si="110"/>
        <v>0</v>
      </c>
      <c r="N610" s="109">
        <f t="shared" si="103"/>
        <v>0</v>
      </c>
      <c r="Q610" s="102" t="str">
        <f t="shared" si="111"/>
        <v/>
      </c>
    </row>
    <row r="611" spans="1:17" hidden="1">
      <c r="A611" s="102" t="s">
        <v>189</v>
      </c>
      <c r="B611" s="103" t="s">
        <v>92</v>
      </c>
      <c r="D611" s="103">
        <v>2023</v>
      </c>
      <c r="E611" s="103">
        <v>10</v>
      </c>
      <c r="F611" s="102" t="str">
        <f t="shared" si="104"/>
        <v>PCC2202310</v>
      </c>
      <c r="H611" s="104">
        <f>HLOOKUP(B611,SVCI!$3:$4,2,FALSE)</f>
        <v>8</v>
      </c>
      <c r="I611" s="102" t="str">
        <f t="shared" si="108"/>
        <v>202310</v>
      </c>
      <c r="J611" s="107">
        <f>IF(M611=1,1,IFERROR(VLOOKUP(I611,SVCI!D:O,POC!H611,FALSE),0))</f>
        <v>0</v>
      </c>
      <c r="K611" s="102" t="str">
        <f>TEXT(VLOOKUP(B611,Summary!G:H,2,FALSE),"yyyym")</f>
        <v>202812</v>
      </c>
      <c r="L611" s="102">
        <f t="shared" si="109"/>
        <v>0</v>
      </c>
      <c r="M611" s="102">
        <f t="shared" si="110"/>
        <v>0</v>
      </c>
      <c r="N611" s="109">
        <f t="shared" si="103"/>
        <v>0</v>
      </c>
      <c r="Q611" s="102" t="str">
        <f t="shared" si="111"/>
        <v/>
      </c>
    </row>
    <row r="612" spans="1:17" hidden="1">
      <c r="A612" s="102" t="s">
        <v>189</v>
      </c>
      <c r="B612" s="103" t="s">
        <v>92</v>
      </c>
      <c r="D612" s="103">
        <v>2023</v>
      </c>
      <c r="E612" s="103">
        <v>11</v>
      </c>
      <c r="F612" s="102" t="str">
        <f t="shared" si="104"/>
        <v>PCC2202311</v>
      </c>
      <c r="H612" s="104">
        <f>HLOOKUP(B612,SVCI!$3:$4,2,FALSE)</f>
        <v>8</v>
      </c>
      <c r="I612" s="102" t="str">
        <f t="shared" si="108"/>
        <v>202311</v>
      </c>
      <c r="J612" s="107">
        <f>IF(M612=1,1,IFERROR(VLOOKUP(I612,SVCI!D:O,POC!H612,FALSE),0))</f>
        <v>0</v>
      </c>
      <c r="K612" s="102" t="str">
        <f>TEXT(VLOOKUP(B612,Summary!G:H,2,FALSE),"yyyym")</f>
        <v>202812</v>
      </c>
      <c r="L612" s="102">
        <f t="shared" si="109"/>
        <v>0</v>
      </c>
      <c r="M612" s="102">
        <f t="shared" si="110"/>
        <v>0</v>
      </c>
      <c r="N612" s="109">
        <f t="shared" si="103"/>
        <v>0</v>
      </c>
      <c r="Q612" s="102" t="str">
        <f t="shared" si="111"/>
        <v/>
      </c>
    </row>
    <row r="613" spans="1:17" hidden="1">
      <c r="A613" s="102" t="s">
        <v>189</v>
      </c>
      <c r="B613" s="103" t="s">
        <v>92</v>
      </c>
      <c r="D613" s="110">
        <v>2023</v>
      </c>
      <c r="E613" s="110">
        <v>12</v>
      </c>
      <c r="F613" s="102" t="str">
        <f t="shared" si="104"/>
        <v>PCC2202312</v>
      </c>
      <c r="H613" s="104">
        <f>HLOOKUP(B613,SVCI!$3:$4,2,FALSE)</f>
        <v>8</v>
      </c>
      <c r="I613" s="102" t="str">
        <f t="shared" si="108"/>
        <v>202312</v>
      </c>
      <c r="J613" s="107">
        <f>IF(M613=1,1,IFERROR(VLOOKUP(I613,SVCI!D:O,POC!H613,FALSE),0))</f>
        <v>0</v>
      </c>
      <c r="K613" s="102" t="str">
        <f>TEXT(VLOOKUP(B613,Summary!G:H,2,FALSE),"yyyym")</f>
        <v>202812</v>
      </c>
      <c r="L613" s="102">
        <f t="shared" si="109"/>
        <v>0</v>
      </c>
      <c r="M613" s="102">
        <f t="shared" si="110"/>
        <v>0</v>
      </c>
      <c r="N613" s="109">
        <f t="shared" si="103"/>
        <v>0</v>
      </c>
      <c r="Q613" s="102" t="str">
        <f t="shared" si="111"/>
        <v/>
      </c>
    </row>
    <row r="614" spans="1:17" hidden="1">
      <c r="A614" s="102" t="s">
        <v>189</v>
      </c>
      <c r="B614" s="103" t="s">
        <v>92</v>
      </c>
      <c r="D614" s="103">
        <v>2024</v>
      </c>
      <c r="E614" s="103">
        <v>1</v>
      </c>
      <c r="F614" s="102" t="str">
        <f t="shared" si="104"/>
        <v>PCC220241</v>
      </c>
      <c r="H614" s="104">
        <f>HLOOKUP(B614,SVCI!$3:$4,2,FALSE)</f>
        <v>8</v>
      </c>
      <c r="I614" s="102" t="str">
        <f t="shared" si="108"/>
        <v>20241</v>
      </c>
      <c r="J614" s="107">
        <f>IF(M614=1,1,IFERROR(VLOOKUP(I614,SVCI!D:O,POC!H614,FALSE),0))</f>
        <v>0</v>
      </c>
      <c r="K614" s="102" t="str">
        <f>TEXT(VLOOKUP(B614,Summary!G:H,2,FALSE),"yyyym")</f>
        <v>202812</v>
      </c>
      <c r="L614" s="102">
        <f t="shared" si="109"/>
        <v>0</v>
      </c>
      <c r="M614" s="102">
        <f t="shared" si="110"/>
        <v>0</v>
      </c>
      <c r="N614" s="109">
        <f t="shared" si="103"/>
        <v>0</v>
      </c>
      <c r="Q614" s="102" t="str">
        <f t="shared" si="111"/>
        <v/>
      </c>
    </row>
    <row r="615" spans="1:17" hidden="1">
      <c r="A615" s="102" t="s">
        <v>189</v>
      </c>
      <c r="B615" s="103" t="s">
        <v>92</v>
      </c>
      <c r="D615" s="103">
        <v>2024</v>
      </c>
      <c r="E615" s="103">
        <v>2</v>
      </c>
      <c r="F615" s="102" t="str">
        <f t="shared" si="104"/>
        <v>PCC220242</v>
      </c>
      <c r="H615" s="104">
        <f>HLOOKUP(B615,SVCI!$3:$4,2,FALSE)</f>
        <v>8</v>
      </c>
      <c r="I615" s="102" t="str">
        <f t="shared" si="108"/>
        <v>20242</v>
      </c>
      <c r="J615" s="107">
        <f>IF(M615=1,1,IFERROR(VLOOKUP(I615,SVCI!D:O,POC!H615,FALSE),0))</f>
        <v>0</v>
      </c>
      <c r="K615" s="102" t="str">
        <f>TEXT(VLOOKUP(B615,Summary!G:H,2,FALSE),"yyyym")</f>
        <v>202812</v>
      </c>
      <c r="L615" s="102">
        <f t="shared" si="109"/>
        <v>0</v>
      </c>
      <c r="M615" s="102">
        <f t="shared" si="110"/>
        <v>0</v>
      </c>
      <c r="N615" s="109">
        <f t="shared" si="103"/>
        <v>0</v>
      </c>
      <c r="Q615" s="102" t="str">
        <f t="shared" si="111"/>
        <v/>
      </c>
    </row>
    <row r="616" spans="1:17" hidden="1">
      <c r="A616" s="102" t="s">
        <v>189</v>
      </c>
      <c r="B616" s="103" t="s">
        <v>92</v>
      </c>
      <c r="D616" s="103">
        <v>2024</v>
      </c>
      <c r="E616" s="103">
        <v>3</v>
      </c>
      <c r="F616" s="102" t="str">
        <f t="shared" si="104"/>
        <v>PCC220243</v>
      </c>
      <c r="H616" s="104">
        <f>HLOOKUP(B616,SVCI!$3:$4,2,FALSE)</f>
        <v>8</v>
      </c>
      <c r="I616" s="102" t="str">
        <f t="shared" si="108"/>
        <v>20243</v>
      </c>
      <c r="J616" s="107">
        <f>IF(M616=1,1,IFERROR(VLOOKUP(I616,SVCI!D:O,POC!H616,FALSE),0))</f>
        <v>0</v>
      </c>
      <c r="K616" s="102" t="str">
        <f>TEXT(VLOOKUP(B616,Summary!G:H,2,FALSE),"yyyym")</f>
        <v>202812</v>
      </c>
      <c r="L616" s="102">
        <f t="shared" si="109"/>
        <v>0</v>
      </c>
      <c r="M616" s="102">
        <f t="shared" si="110"/>
        <v>0</v>
      </c>
      <c r="N616" s="109">
        <f t="shared" si="103"/>
        <v>0</v>
      </c>
      <c r="Q616" s="102" t="str">
        <f t="shared" si="111"/>
        <v/>
      </c>
    </row>
    <row r="617" spans="1:17" hidden="1">
      <c r="A617" s="102" t="s">
        <v>189</v>
      </c>
      <c r="B617" s="103" t="s">
        <v>92</v>
      </c>
      <c r="D617" s="103">
        <v>2024</v>
      </c>
      <c r="E617" s="103">
        <v>4</v>
      </c>
      <c r="F617" s="102" t="str">
        <f t="shared" si="104"/>
        <v>PCC220244</v>
      </c>
      <c r="H617" s="104">
        <f>HLOOKUP(B617,SVCI!$3:$4,2,FALSE)</f>
        <v>8</v>
      </c>
      <c r="I617" s="102" t="str">
        <f t="shared" si="108"/>
        <v>20244</v>
      </c>
      <c r="J617" s="107">
        <f>IF(M617=1,1,IFERROR(VLOOKUP(I617,SVCI!D:O,POC!H617,FALSE),0))</f>
        <v>0</v>
      </c>
      <c r="K617" s="102" t="str">
        <f>TEXT(VLOOKUP(B617,Summary!G:H,2,FALSE),"yyyym")</f>
        <v>202812</v>
      </c>
      <c r="L617" s="102">
        <f t="shared" si="109"/>
        <v>0</v>
      </c>
      <c r="M617" s="102">
        <f t="shared" si="110"/>
        <v>0</v>
      </c>
      <c r="N617" s="109">
        <f t="shared" si="103"/>
        <v>0</v>
      </c>
      <c r="Q617" s="102" t="str">
        <f t="shared" si="111"/>
        <v/>
      </c>
    </row>
    <row r="618" spans="1:17" hidden="1">
      <c r="A618" s="102" t="s">
        <v>189</v>
      </c>
      <c r="B618" s="103" t="s">
        <v>92</v>
      </c>
      <c r="D618" s="103">
        <v>2024</v>
      </c>
      <c r="E618" s="103">
        <v>5</v>
      </c>
      <c r="F618" s="102" t="str">
        <f t="shared" si="104"/>
        <v>PCC220245</v>
      </c>
      <c r="H618" s="104">
        <f>HLOOKUP(B618,SVCI!$3:$4,2,FALSE)</f>
        <v>8</v>
      </c>
      <c r="I618" s="102" t="str">
        <f t="shared" si="108"/>
        <v>20245</v>
      </c>
      <c r="J618" s="107">
        <f>IF(M618=1,1,IFERROR(VLOOKUP(I618,SVCI!D:O,POC!H618,FALSE),0))</f>
        <v>0</v>
      </c>
      <c r="K618" s="102" t="str">
        <f>TEXT(VLOOKUP(B618,Summary!G:H,2,FALSE),"yyyym")</f>
        <v>202812</v>
      </c>
      <c r="L618" s="102">
        <f t="shared" si="109"/>
        <v>0</v>
      </c>
      <c r="M618" s="102">
        <f t="shared" si="110"/>
        <v>0</v>
      </c>
      <c r="N618" s="109">
        <f t="shared" si="103"/>
        <v>0</v>
      </c>
      <c r="Q618" s="102" t="str">
        <f t="shared" si="111"/>
        <v/>
      </c>
    </row>
    <row r="619" spans="1:17" hidden="1">
      <c r="A619" s="102" t="s">
        <v>189</v>
      </c>
      <c r="B619" s="103" t="s">
        <v>92</v>
      </c>
      <c r="D619" s="103">
        <v>2024</v>
      </c>
      <c r="E619" s="103">
        <v>6</v>
      </c>
      <c r="F619" s="102" t="str">
        <f t="shared" si="104"/>
        <v>PCC220246</v>
      </c>
      <c r="H619" s="104">
        <f>HLOOKUP(B619,SVCI!$3:$4,2,FALSE)</f>
        <v>8</v>
      </c>
      <c r="I619" s="102" t="str">
        <f t="shared" si="108"/>
        <v>20246</v>
      </c>
      <c r="J619" s="107">
        <f>IF(M619=1,1,IFERROR(VLOOKUP(I619,SVCI!D:O,POC!H619,FALSE),0))</f>
        <v>0</v>
      </c>
      <c r="K619" s="102" t="str">
        <f>TEXT(VLOOKUP(B619,Summary!G:H,2,FALSE),"yyyym")</f>
        <v>202812</v>
      </c>
      <c r="L619" s="102">
        <f t="shared" si="109"/>
        <v>0</v>
      </c>
      <c r="M619" s="102">
        <f t="shared" si="110"/>
        <v>0</v>
      </c>
      <c r="N619" s="109">
        <f t="shared" si="103"/>
        <v>0</v>
      </c>
      <c r="Q619" s="102" t="str">
        <f t="shared" si="111"/>
        <v/>
      </c>
    </row>
    <row r="620" spans="1:17" hidden="1">
      <c r="A620" s="102" t="s">
        <v>189</v>
      </c>
      <c r="B620" s="103" t="s">
        <v>92</v>
      </c>
      <c r="D620" s="103">
        <v>2024</v>
      </c>
      <c r="E620" s="103">
        <v>7</v>
      </c>
      <c r="F620" s="102" t="str">
        <f t="shared" si="104"/>
        <v>PCC220247</v>
      </c>
      <c r="H620" s="104">
        <f>HLOOKUP(B620,SVCI!$3:$4,2,FALSE)</f>
        <v>8</v>
      </c>
      <c r="I620" s="102" t="str">
        <f t="shared" si="108"/>
        <v>20247</v>
      </c>
      <c r="J620" s="107">
        <f>IF(M620=1,1,IFERROR(VLOOKUP(I620,SVCI!D:O,POC!H620,FALSE),0))</f>
        <v>0</v>
      </c>
      <c r="K620" s="102" t="str">
        <f>TEXT(VLOOKUP(B620,Summary!G:H,2,FALSE),"yyyym")</f>
        <v>202812</v>
      </c>
      <c r="L620" s="102">
        <f t="shared" si="109"/>
        <v>0</v>
      </c>
      <c r="M620" s="102">
        <f t="shared" si="110"/>
        <v>0</v>
      </c>
      <c r="N620" s="109">
        <f t="shared" si="103"/>
        <v>0</v>
      </c>
      <c r="Q620" s="102" t="str">
        <f t="shared" si="111"/>
        <v/>
      </c>
    </row>
    <row r="621" spans="1:17" hidden="1">
      <c r="A621" s="102" t="s">
        <v>189</v>
      </c>
      <c r="B621" s="103" t="s">
        <v>92</v>
      </c>
      <c r="D621" s="103">
        <v>2024</v>
      </c>
      <c r="E621" s="103">
        <v>8</v>
      </c>
      <c r="F621" s="102" t="str">
        <f t="shared" si="104"/>
        <v>PCC220248</v>
      </c>
      <c r="H621" s="104">
        <f>HLOOKUP(B621,SVCI!$3:$4,2,FALSE)</f>
        <v>8</v>
      </c>
      <c r="I621" s="102" t="str">
        <f t="shared" si="108"/>
        <v>20248</v>
      </c>
      <c r="J621" s="107">
        <f>IF(M621=1,1,IFERROR(VLOOKUP(I621,SVCI!D:O,POC!H621,FALSE),0))</f>
        <v>0</v>
      </c>
      <c r="K621" s="102" t="str">
        <f>TEXT(VLOOKUP(B621,Summary!G:H,2,FALSE),"yyyym")</f>
        <v>202812</v>
      </c>
      <c r="L621" s="102">
        <f t="shared" si="109"/>
        <v>0</v>
      </c>
      <c r="M621" s="102">
        <f t="shared" si="110"/>
        <v>0</v>
      </c>
      <c r="N621" s="109">
        <f t="shared" si="103"/>
        <v>0</v>
      </c>
      <c r="Q621" s="102" t="str">
        <f t="shared" si="111"/>
        <v/>
      </c>
    </row>
    <row r="622" spans="1:17" hidden="1">
      <c r="A622" s="102" t="s">
        <v>189</v>
      </c>
      <c r="B622" s="103" t="s">
        <v>92</v>
      </c>
      <c r="D622" s="103">
        <v>2024</v>
      </c>
      <c r="E622" s="103">
        <v>9</v>
      </c>
      <c r="F622" s="102" t="str">
        <f t="shared" si="104"/>
        <v>PCC220249</v>
      </c>
      <c r="H622" s="104">
        <f>HLOOKUP(B622,SVCI!$3:$4,2,FALSE)</f>
        <v>8</v>
      </c>
      <c r="I622" s="102" t="str">
        <f t="shared" si="108"/>
        <v>20249</v>
      </c>
      <c r="J622" s="107">
        <f>IF(M622=1,1,IFERROR(VLOOKUP(I622,SVCI!D:O,POC!H622,FALSE),0))</f>
        <v>0</v>
      </c>
      <c r="K622" s="102" t="str">
        <f>TEXT(VLOOKUP(B622,Summary!G:H,2,FALSE),"yyyym")</f>
        <v>202812</v>
      </c>
      <c r="L622" s="102">
        <f t="shared" si="109"/>
        <v>0</v>
      </c>
      <c r="M622" s="102">
        <f t="shared" si="110"/>
        <v>0</v>
      </c>
      <c r="N622" s="109">
        <f t="shared" si="103"/>
        <v>0</v>
      </c>
      <c r="Q622" s="102" t="str">
        <f t="shared" si="111"/>
        <v/>
      </c>
    </row>
    <row r="623" spans="1:17" hidden="1">
      <c r="A623" s="102" t="s">
        <v>189</v>
      </c>
      <c r="B623" s="103" t="s">
        <v>92</v>
      </c>
      <c r="D623" s="103">
        <v>2024</v>
      </c>
      <c r="E623" s="103">
        <v>10</v>
      </c>
      <c r="F623" s="102" t="str">
        <f t="shared" si="104"/>
        <v>PCC2202410</v>
      </c>
      <c r="H623" s="104">
        <f>HLOOKUP(B623,SVCI!$3:$4,2,FALSE)</f>
        <v>8</v>
      </c>
      <c r="I623" s="102" t="str">
        <f t="shared" si="108"/>
        <v>202410</v>
      </c>
      <c r="J623" s="107">
        <f>IF(M623=1,1,IFERROR(VLOOKUP(I623,SVCI!D:O,POC!H623,FALSE),0))</f>
        <v>0</v>
      </c>
      <c r="K623" s="102" t="str">
        <f>TEXT(VLOOKUP(B623,Summary!G:H,2,FALSE),"yyyym")</f>
        <v>202812</v>
      </c>
      <c r="L623" s="102">
        <f t="shared" si="109"/>
        <v>0</v>
      </c>
      <c r="M623" s="102">
        <f t="shared" si="110"/>
        <v>0</v>
      </c>
      <c r="N623" s="109">
        <f t="shared" si="103"/>
        <v>0</v>
      </c>
      <c r="Q623" s="102" t="str">
        <f t="shared" si="111"/>
        <v/>
      </c>
    </row>
    <row r="624" spans="1:17" hidden="1">
      <c r="A624" s="102" t="s">
        <v>189</v>
      </c>
      <c r="B624" s="103" t="s">
        <v>92</v>
      </c>
      <c r="D624" s="103">
        <v>2024</v>
      </c>
      <c r="E624" s="103">
        <v>11</v>
      </c>
      <c r="F624" s="102" t="str">
        <f t="shared" si="104"/>
        <v>PCC2202411</v>
      </c>
      <c r="H624" s="104">
        <f>HLOOKUP(B624,SVCI!$3:$4,2,FALSE)</f>
        <v>8</v>
      </c>
      <c r="I624" s="102" t="str">
        <f t="shared" si="108"/>
        <v>202411</v>
      </c>
      <c r="J624" s="107">
        <f>IF(M624=1,1,IFERROR(VLOOKUP(I624,SVCI!D:O,POC!H624,FALSE),0))</f>
        <v>0</v>
      </c>
      <c r="K624" s="102" t="str">
        <f>TEXT(VLOOKUP(B624,Summary!G:H,2,FALSE),"yyyym")</f>
        <v>202812</v>
      </c>
      <c r="L624" s="102">
        <f t="shared" si="109"/>
        <v>0</v>
      </c>
      <c r="M624" s="102">
        <f t="shared" si="110"/>
        <v>0</v>
      </c>
      <c r="N624" s="109">
        <f t="shared" si="103"/>
        <v>0</v>
      </c>
      <c r="Q624" s="102" t="str">
        <f t="shared" si="111"/>
        <v/>
      </c>
    </row>
    <row r="625" spans="1:17" hidden="1">
      <c r="A625" s="102" t="s">
        <v>189</v>
      </c>
      <c r="B625" s="103" t="s">
        <v>92</v>
      </c>
      <c r="D625" s="110">
        <v>2024</v>
      </c>
      <c r="E625" s="110">
        <v>12</v>
      </c>
      <c r="F625" s="102" t="str">
        <f t="shared" si="104"/>
        <v>PCC2202412</v>
      </c>
      <c r="H625" s="104">
        <f>HLOOKUP(B625,SVCI!$3:$4,2,FALSE)</f>
        <v>8</v>
      </c>
      <c r="I625" s="102" t="str">
        <f t="shared" si="108"/>
        <v>202412</v>
      </c>
      <c r="J625" s="107">
        <f>IF(M625=1,1,IFERROR(VLOOKUP(I625,SVCI!D:O,POC!H625,FALSE),0))</f>
        <v>0</v>
      </c>
      <c r="K625" s="102" t="str">
        <f>TEXT(VLOOKUP(B625,Summary!G:H,2,FALSE),"yyyym")</f>
        <v>202812</v>
      </c>
      <c r="L625" s="102">
        <f t="shared" si="109"/>
        <v>0</v>
      </c>
      <c r="M625" s="102">
        <f t="shared" si="110"/>
        <v>0</v>
      </c>
      <c r="N625" s="109">
        <f t="shared" si="103"/>
        <v>0</v>
      </c>
      <c r="O625" s="102" t="str">
        <f>PROPER(VLOOKUP(B625,'[1]TO year'!C:D,2,FALSE))</f>
        <v>Paragua Sands Hotel</v>
      </c>
      <c r="P625" s="102" t="s">
        <v>220</v>
      </c>
      <c r="Q625" s="102">
        <f t="shared" si="111"/>
        <v>1</v>
      </c>
    </row>
    <row r="626" spans="1:17" hidden="1">
      <c r="A626" s="102" t="s">
        <v>189</v>
      </c>
      <c r="B626" s="103" t="s">
        <v>92</v>
      </c>
      <c r="D626" s="103">
        <v>2025</v>
      </c>
      <c r="E626" s="103">
        <v>1</v>
      </c>
      <c r="F626" s="102" t="str">
        <f t="shared" si="104"/>
        <v>PCC220251</v>
      </c>
      <c r="H626" s="104">
        <f>HLOOKUP(B626,SVCI!$3:$4,2,FALSE)</f>
        <v>8</v>
      </c>
      <c r="I626" s="102" t="str">
        <f t="shared" si="108"/>
        <v>20251</v>
      </c>
      <c r="J626" s="107">
        <f>IF(M626=1,1,IFERROR(VLOOKUP(I626,SVCI!D:O,POC!H626,FALSE),0))</f>
        <v>3.7999999999999999E-2</v>
      </c>
      <c r="K626" s="102" t="str">
        <f>TEXT(VLOOKUP(B626,Summary!G:H,2,FALSE),"yyyym")</f>
        <v>202812</v>
      </c>
      <c r="L626" s="102">
        <f t="shared" si="109"/>
        <v>0</v>
      </c>
      <c r="M626" s="102">
        <f t="shared" si="110"/>
        <v>0</v>
      </c>
      <c r="N626" s="109">
        <f t="shared" si="103"/>
        <v>3.8</v>
      </c>
      <c r="P626" s="102" t="s">
        <v>220</v>
      </c>
    </row>
    <row r="627" spans="1:17" hidden="1">
      <c r="A627" s="102" t="s">
        <v>189</v>
      </c>
      <c r="B627" s="103" t="s">
        <v>92</v>
      </c>
      <c r="D627" s="103">
        <v>2025</v>
      </c>
      <c r="E627" s="103">
        <v>2</v>
      </c>
      <c r="F627" s="102" t="str">
        <f t="shared" si="104"/>
        <v>PCC220252</v>
      </c>
      <c r="H627" s="104">
        <f>HLOOKUP(B627,SVCI!$3:$4,2,FALSE)</f>
        <v>8</v>
      </c>
      <c r="I627" s="102" t="str">
        <f t="shared" si="108"/>
        <v>20252</v>
      </c>
      <c r="J627" s="107">
        <f>IF(M627=1,1,IFERROR(VLOOKUP(I627,SVCI!D:O,POC!H627,FALSE),0))</f>
        <v>4.4999999999999998E-2</v>
      </c>
      <c r="K627" s="102" t="str">
        <f>TEXT(VLOOKUP(B627,Summary!G:H,2,FALSE),"yyyym")</f>
        <v>202812</v>
      </c>
      <c r="L627" s="102">
        <f t="shared" si="109"/>
        <v>0</v>
      </c>
      <c r="M627" s="102">
        <f t="shared" si="110"/>
        <v>0</v>
      </c>
      <c r="N627" s="109">
        <f t="shared" si="103"/>
        <v>4.5</v>
      </c>
      <c r="P627" s="102" t="s">
        <v>220</v>
      </c>
    </row>
    <row r="628" spans="1:17" hidden="1">
      <c r="A628" s="102" t="s">
        <v>189</v>
      </c>
      <c r="B628" s="103" t="s">
        <v>92</v>
      </c>
      <c r="D628" s="103">
        <v>2025</v>
      </c>
      <c r="E628" s="103">
        <v>3</v>
      </c>
      <c r="F628" s="102" t="str">
        <f t="shared" si="104"/>
        <v>PCC220253</v>
      </c>
      <c r="H628" s="104">
        <f>HLOOKUP(B628,SVCI!$3:$4,2,FALSE)</f>
        <v>8</v>
      </c>
      <c r="I628" s="102" t="str">
        <f t="shared" si="108"/>
        <v>20253</v>
      </c>
      <c r="J628" s="107">
        <f>IF(M628=1,1,IFERROR(VLOOKUP(I628,SVCI!D:O,POC!H628,FALSE),0))</f>
        <v>4.8899999999999999E-2</v>
      </c>
      <c r="K628" s="102" t="str">
        <f>TEXT(VLOOKUP(B628,Summary!G:H,2,FALSE),"yyyym")</f>
        <v>202812</v>
      </c>
      <c r="L628" s="102">
        <f t="shared" si="109"/>
        <v>0</v>
      </c>
      <c r="M628" s="102">
        <f t="shared" si="110"/>
        <v>0</v>
      </c>
      <c r="N628" s="109">
        <f t="shared" si="103"/>
        <v>4.8899999999999997</v>
      </c>
      <c r="O628" s="102" t="str">
        <f>PROPER(VLOOKUP(B628,'[1]TO year'!C:D,2,FALSE))</f>
        <v>Paragua Sands Hotel</v>
      </c>
      <c r="P628" s="102" t="s">
        <v>220</v>
      </c>
    </row>
    <row r="629" spans="1:17" hidden="1">
      <c r="A629" s="102" t="s">
        <v>189</v>
      </c>
      <c r="B629" s="103" t="s">
        <v>92</v>
      </c>
      <c r="D629" s="103">
        <v>2025</v>
      </c>
      <c r="E629" s="103">
        <v>4</v>
      </c>
      <c r="F629" s="102" t="str">
        <f t="shared" si="104"/>
        <v>PCC220254</v>
      </c>
      <c r="H629" s="104">
        <f>HLOOKUP(B629,SVCI!$3:$4,2,FALSE)</f>
        <v>8</v>
      </c>
      <c r="I629" s="102" t="str">
        <f t="shared" si="108"/>
        <v>20254</v>
      </c>
      <c r="J629" s="107">
        <f>IF(M629=1,1,IFERROR(VLOOKUP(I629,SVCI!D:O,POC!H629,FALSE),0))</f>
        <v>6.4133333333333334E-2</v>
      </c>
      <c r="K629" s="102" t="str">
        <f>TEXT(VLOOKUP(B629,Summary!G:H,2,FALSE),"yyyym")</f>
        <v>202812</v>
      </c>
      <c r="L629" s="102">
        <f t="shared" si="109"/>
        <v>0</v>
      </c>
      <c r="M629" s="102">
        <f t="shared" si="110"/>
        <v>0</v>
      </c>
      <c r="N629" s="109">
        <f t="shared" si="103"/>
        <v>6.41</v>
      </c>
      <c r="P629" s="102" t="s">
        <v>220</v>
      </c>
    </row>
    <row r="630" spans="1:17" hidden="1">
      <c r="A630" s="102" t="s">
        <v>189</v>
      </c>
      <c r="B630" s="103" t="s">
        <v>92</v>
      </c>
      <c r="D630" s="103">
        <v>2025</v>
      </c>
      <c r="E630" s="103">
        <v>5</v>
      </c>
      <c r="F630" s="102" t="str">
        <f t="shared" si="104"/>
        <v>PCC220255</v>
      </c>
      <c r="H630" s="104">
        <f>HLOOKUP(B630,SVCI!$3:$4,2,FALSE)</f>
        <v>8</v>
      </c>
      <c r="I630" s="102" t="str">
        <f t="shared" si="108"/>
        <v>20255</v>
      </c>
      <c r="J630" s="107">
        <f>IF(M630=1,1,IFERROR(VLOOKUP(I630,SVCI!D:O,POC!H630,FALSE),0))</f>
        <v>7.9366666666666669E-2</v>
      </c>
      <c r="K630" s="102" t="str">
        <f>TEXT(VLOOKUP(B630,Summary!G:H,2,FALSE),"yyyym")</f>
        <v>202812</v>
      </c>
      <c r="L630" s="102">
        <f t="shared" si="109"/>
        <v>0</v>
      </c>
      <c r="M630" s="102">
        <f t="shared" si="110"/>
        <v>0</v>
      </c>
      <c r="N630" s="109">
        <f t="shared" si="103"/>
        <v>7.93</v>
      </c>
      <c r="P630" s="102" t="s">
        <v>220</v>
      </c>
    </row>
    <row r="631" spans="1:17" hidden="1">
      <c r="A631" s="102" t="s">
        <v>189</v>
      </c>
      <c r="B631" s="103" t="s">
        <v>92</v>
      </c>
      <c r="D631" s="103">
        <v>2025</v>
      </c>
      <c r="E631" s="103">
        <v>6</v>
      </c>
      <c r="F631" s="102" t="str">
        <f t="shared" si="104"/>
        <v>PCC220256</v>
      </c>
      <c r="H631" s="104">
        <f>HLOOKUP(B631,SVCI!$3:$4,2,FALSE)</f>
        <v>8</v>
      </c>
      <c r="I631" s="102" t="str">
        <f t="shared" si="108"/>
        <v>20256</v>
      </c>
      <c r="J631" s="107">
        <f>IF(M631=1,1,IFERROR(VLOOKUP(I631,SVCI!D:O,POC!H631,FALSE),0))</f>
        <v>9.4600000000000004E-2</v>
      </c>
      <c r="K631" s="102" t="str">
        <f>TEXT(VLOOKUP(B631,Summary!G:H,2,FALSE),"yyyym")</f>
        <v>202812</v>
      </c>
      <c r="L631" s="102">
        <f t="shared" si="109"/>
        <v>0</v>
      </c>
      <c r="M631" s="102">
        <f t="shared" si="110"/>
        <v>0</v>
      </c>
      <c r="N631" s="109">
        <f t="shared" si="103"/>
        <v>9.4600000000000009</v>
      </c>
      <c r="P631" s="102" t="s">
        <v>220</v>
      </c>
    </row>
    <row r="632" spans="1:17" hidden="1">
      <c r="A632" s="102" t="s">
        <v>189</v>
      </c>
      <c r="B632" s="103" t="s">
        <v>92</v>
      </c>
      <c r="D632" s="103">
        <v>2025</v>
      </c>
      <c r="E632" s="103">
        <v>7</v>
      </c>
      <c r="F632" s="102" t="str">
        <f t="shared" si="104"/>
        <v>PCC220257</v>
      </c>
      <c r="H632" s="104">
        <f>HLOOKUP(B632,SVCI!$3:$4,2,FALSE)</f>
        <v>8</v>
      </c>
      <c r="I632" s="102" t="str">
        <f t="shared" ref="I632:I663" si="112">CONCATENATE(D632,E632)</f>
        <v>20257</v>
      </c>
      <c r="J632" s="107">
        <f>IF(M632=1,1,IFERROR(VLOOKUP(I632,SVCI!D:O,POC!H632,FALSE),0))</f>
        <v>0.10983333333333334</v>
      </c>
      <c r="K632" s="102" t="str">
        <f>TEXT(VLOOKUP(B632,Summary!G:H,2,FALSE),"yyyym")</f>
        <v>202812</v>
      </c>
      <c r="L632" s="102">
        <f t="shared" ref="L632:L663" si="113">IF((LEFT(K632,4)-D632)&lt;&gt;0,0,IF((I632-K632)=0,1,0))</f>
        <v>0</v>
      </c>
      <c r="M632" s="102">
        <f t="shared" ref="M632:M663" si="114">IF(B632="",0,IF(AND(B631=B632,M631=1),1,IF(L632=1,1,0)))</f>
        <v>0</v>
      </c>
      <c r="N632" s="109">
        <f t="shared" si="103"/>
        <v>10.98</v>
      </c>
      <c r="P632" s="102" t="s">
        <v>220</v>
      </c>
    </row>
    <row r="633" spans="1:17" hidden="1">
      <c r="A633" s="102" t="s">
        <v>189</v>
      </c>
      <c r="B633" s="103" t="s">
        <v>92</v>
      </c>
      <c r="D633" s="103">
        <v>2025</v>
      </c>
      <c r="E633" s="103">
        <v>8</v>
      </c>
      <c r="F633" s="102" t="str">
        <f t="shared" si="104"/>
        <v>PCC220258</v>
      </c>
      <c r="H633" s="104">
        <f>HLOOKUP(B633,SVCI!$3:$4,2,FALSE)</f>
        <v>8</v>
      </c>
      <c r="I633" s="102" t="str">
        <f t="shared" si="112"/>
        <v>20258</v>
      </c>
      <c r="J633" s="107">
        <f>IF(M633=1,1,IFERROR(VLOOKUP(I633,SVCI!D:O,POC!H633,FALSE),0))</f>
        <v>0.12506666666666666</v>
      </c>
      <c r="K633" s="102" t="str">
        <f>TEXT(VLOOKUP(B633,Summary!G:H,2,FALSE),"yyyym")</f>
        <v>202812</v>
      </c>
      <c r="L633" s="102">
        <f t="shared" si="113"/>
        <v>0</v>
      </c>
      <c r="M633" s="102">
        <f t="shared" si="114"/>
        <v>0</v>
      </c>
      <c r="N633" s="109">
        <f t="shared" si="103"/>
        <v>12.5</v>
      </c>
      <c r="P633" s="102" t="s">
        <v>220</v>
      </c>
    </row>
    <row r="634" spans="1:17" hidden="1">
      <c r="A634" s="102" t="s">
        <v>189</v>
      </c>
      <c r="B634" s="103" t="s">
        <v>92</v>
      </c>
      <c r="D634" s="103">
        <v>2025</v>
      </c>
      <c r="E634" s="103">
        <v>9</v>
      </c>
      <c r="F634" s="102" t="str">
        <f t="shared" si="104"/>
        <v>PCC220259</v>
      </c>
      <c r="H634" s="104">
        <f>HLOOKUP(B634,SVCI!$3:$4,2,FALSE)</f>
        <v>8</v>
      </c>
      <c r="I634" s="102" t="str">
        <f t="shared" si="112"/>
        <v>20259</v>
      </c>
      <c r="J634" s="107">
        <f>IF(M634=1,1,IFERROR(VLOOKUP(I634,SVCI!D:O,POC!H634,FALSE),0))</f>
        <v>0.14029999999999998</v>
      </c>
      <c r="K634" s="102" t="str">
        <f>TEXT(VLOOKUP(B634,Summary!G:H,2,FALSE),"yyyym")</f>
        <v>202812</v>
      </c>
      <c r="L634" s="102">
        <f t="shared" si="113"/>
        <v>0</v>
      </c>
      <c r="M634" s="102">
        <f t="shared" si="114"/>
        <v>0</v>
      </c>
      <c r="N634" s="109">
        <f t="shared" si="103"/>
        <v>14.03</v>
      </c>
      <c r="P634" s="102" t="s">
        <v>220</v>
      </c>
    </row>
    <row r="635" spans="1:17" hidden="1">
      <c r="A635" s="102" t="s">
        <v>189</v>
      </c>
      <c r="B635" s="103" t="s">
        <v>92</v>
      </c>
      <c r="D635" s="103">
        <v>2025</v>
      </c>
      <c r="E635" s="103">
        <v>10</v>
      </c>
      <c r="F635" s="102" t="str">
        <f t="shared" si="104"/>
        <v>PCC2202510</v>
      </c>
      <c r="H635" s="104">
        <f>HLOOKUP(B635,SVCI!$3:$4,2,FALSE)</f>
        <v>8</v>
      </c>
      <c r="I635" s="102" t="str">
        <f t="shared" si="112"/>
        <v>202510</v>
      </c>
      <c r="J635" s="107">
        <f>IF(M635=1,1,IFERROR(VLOOKUP(I635,SVCI!D:O,POC!H635,FALSE),0))</f>
        <v>0.1555333333333333</v>
      </c>
      <c r="K635" s="102" t="str">
        <f>TEXT(VLOOKUP(B635,Summary!G:H,2,FALSE),"yyyym")</f>
        <v>202812</v>
      </c>
      <c r="L635" s="102">
        <f t="shared" si="113"/>
        <v>0</v>
      </c>
      <c r="M635" s="102">
        <f t="shared" si="114"/>
        <v>0</v>
      </c>
      <c r="N635" s="109">
        <f t="shared" si="103"/>
        <v>15.55</v>
      </c>
      <c r="P635" s="102" t="s">
        <v>220</v>
      </c>
    </row>
    <row r="636" spans="1:17" hidden="1">
      <c r="A636" s="102" t="s">
        <v>189</v>
      </c>
      <c r="B636" s="103" t="s">
        <v>92</v>
      </c>
      <c r="D636" s="103">
        <v>2025</v>
      </c>
      <c r="E636" s="103">
        <v>11</v>
      </c>
      <c r="F636" s="102" t="str">
        <f t="shared" si="104"/>
        <v>PCC2202511</v>
      </c>
      <c r="H636" s="104">
        <f>HLOOKUP(B636,SVCI!$3:$4,2,FALSE)</f>
        <v>8</v>
      </c>
      <c r="I636" s="102" t="str">
        <f t="shared" si="112"/>
        <v>202511</v>
      </c>
      <c r="J636" s="107">
        <f>IF(M636=1,1,IFERROR(VLOOKUP(I636,SVCI!D:O,POC!H636,FALSE),0))</f>
        <v>0.17076666666666662</v>
      </c>
      <c r="K636" s="102" t="str">
        <f>TEXT(VLOOKUP(B636,Summary!G:H,2,FALSE),"yyyym")</f>
        <v>202812</v>
      </c>
      <c r="L636" s="102">
        <f t="shared" si="113"/>
        <v>0</v>
      </c>
      <c r="M636" s="102">
        <f t="shared" si="114"/>
        <v>0</v>
      </c>
      <c r="N636" s="109">
        <f t="shared" si="103"/>
        <v>17.07</v>
      </c>
      <c r="P636" s="102" t="s">
        <v>220</v>
      </c>
    </row>
    <row r="637" spans="1:17" hidden="1">
      <c r="A637" s="102" t="s">
        <v>189</v>
      </c>
      <c r="B637" s="103" t="s">
        <v>92</v>
      </c>
      <c r="D637" s="103">
        <v>2025</v>
      </c>
      <c r="E637" s="103">
        <v>12</v>
      </c>
      <c r="F637" s="102" t="str">
        <f t="shared" si="104"/>
        <v>PCC2202512</v>
      </c>
      <c r="H637" s="104">
        <f>HLOOKUP(B637,SVCI!$3:$4,2,FALSE)</f>
        <v>8</v>
      </c>
      <c r="I637" s="102" t="str">
        <f t="shared" si="112"/>
        <v>202512</v>
      </c>
      <c r="J637" s="107">
        <f>IF(M637=1,1,IFERROR(VLOOKUP(I637,SVCI!D:O,POC!H637,FALSE),0))</f>
        <v>0.186</v>
      </c>
      <c r="K637" s="102" t="str">
        <f>TEXT(VLOOKUP(B637,Summary!G:H,2,FALSE),"yyyym")</f>
        <v>202812</v>
      </c>
      <c r="L637" s="102">
        <f t="shared" si="113"/>
        <v>0</v>
      </c>
      <c r="M637" s="102">
        <f t="shared" si="114"/>
        <v>0</v>
      </c>
      <c r="N637" s="109">
        <f t="shared" si="103"/>
        <v>18.600000000000001</v>
      </c>
      <c r="P637" s="102" t="s">
        <v>220</v>
      </c>
    </row>
    <row r="638" spans="1:17" hidden="1">
      <c r="A638" s="102" t="s">
        <v>189</v>
      </c>
      <c r="B638" s="103" t="s">
        <v>92</v>
      </c>
      <c r="D638" s="103">
        <v>2026</v>
      </c>
      <c r="E638" s="103">
        <v>1</v>
      </c>
      <c r="F638" s="102" t="str">
        <f t="shared" si="104"/>
        <v>PCC220261</v>
      </c>
      <c r="H638" s="104">
        <f>HLOOKUP(B638,SVCI!$3:$4,2,FALSE)</f>
        <v>8</v>
      </c>
      <c r="I638" s="102" t="str">
        <f t="shared" si="112"/>
        <v>20261</v>
      </c>
      <c r="J638" s="107">
        <f>IF(M638=1,1,IFERROR(VLOOKUP(I638,SVCI!D:O,POC!H638,FALSE),0))</f>
        <v>0.20925833333333332</v>
      </c>
      <c r="K638" s="102" t="str">
        <f>TEXT(VLOOKUP(B638,Summary!G:H,2,FALSE),"yyyym")</f>
        <v>202812</v>
      </c>
      <c r="L638" s="102">
        <f t="shared" si="113"/>
        <v>0</v>
      </c>
      <c r="M638" s="102">
        <f t="shared" si="114"/>
        <v>0</v>
      </c>
      <c r="N638" s="109">
        <f t="shared" si="103"/>
        <v>20.92</v>
      </c>
      <c r="P638" s="102" t="s">
        <v>220</v>
      </c>
    </row>
    <row r="639" spans="1:17" hidden="1">
      <c r="A639" s="102" t="s">
        <v>189</v>
      </c>
      <c r="B639" s="103" t="s">
        <v>92</v>
      </c>
      <c r="D639" s="103">
        <v>2026</v>
      </c>
      <c r="E639" s="103">
        <v>2</v>
      </c>
      <c r="F639" s="102" t="str">
        <f t="shared" si="104"/>
        <v>PCC220262</v>
      </c>
      <c r="H639" s="104">
        <f>HLOOKUP(B639,SVCI!$3:$4,2,FALSE)</f>
        <v>8</v>
      </c>
      <c r="I639" s="102" t="str">
        <f t="shared" si="112"/>
        <v>20262</v>
      </c>
      <c r="J639" s="107">
        <f>IF(M639=1,1,IFERROR(VLOOKUP(I639,SVCI!D:O,POC!H639,FALSE),0))</f>
        <v>0.23251666666666665</v>
      </c>
      <c r="K639" s="102" t="str">
        <f>TEXT(VLOOKUP(B639,Summary!G:H,2,FALSE),"yyyym")</f>
        <v>202812</v>
      </c>
      <c r="L639" s="102">
        <f t="shared" si="113"/>
        <v>0</v>
      </c>
      <c r="M639" s="102">
        <f t="shared" si="114"/>
        <v>0</v>
      </c>
      <c r="N639" s="109">
        <f t="shared" si="103"/>
        <v>23.25</v>
      </c>
      <c r="P639" s="102" t="s">
        <v>220</v>
      </c>
    </row>
    <row r="640" spans="1:17" hidden="1">
      <c r="A640" s="102" t="s">
        <v>189</v>
      </c>
      <c r="B640" s="103" t="s">
        <v>92</v>
      </c>
      <c r="D640" s="103">
        <v>2026</v>
      </c>
      <c r="E640" s="103">
        <v>3</v>
      </c>
      <c r="F640" s="102" t="str">
        <f t="shared" si="104"/>
        <v>PCC220263</v>
      </c>
      <c r="H640" s="104">
        <f>HLOOKUP(B640,SVCI!$3:$4,2,FALSE)</f>
        <v>8</v>
      </c>
      <c r="I640" s="102" t="str">
        <f t="shared" si="112"/>
        <v>20263</v>
      </c>
      <c r="J640" s="107">
        <f>IF(M640=1,1,IFERROR(VLOOKUP(I640,SVCI!D:O,POC!H640,FALSE),0))</f>
        <v>0.25577499999999997</v>
      </c>
      <c r="K640" s="102" t="str">
        <f>TEXT(VLOOKUP(B640,Summary!G:H,2,FALSE),"yyyym")</f>
        <v>202812</v>
      </c>
      <c r="L640" s="102">
        <f t="shared" si="113"/>
        <v>0</v>
      </c>
      <c r="M640" s="102">
        <f t="shared" si="114"/>
        <v>0</v>
      </c>
      <c r="N640" s="109">
        <f t="shared" si="103"/>
        <v>25.57</v>
      </c>
      <c r="P640" s="102" t="s">
        <v>220</v>
      </c>
    </row>
    <row r="641" spans="1:16" hidden="1">
      <c r="A641" s="102" t="s">
        <v>189</v>
      </c>
      <c r="B641" s="103" t="s">
        <v>92</v>
      </c>
      <c r="D641" s="103">
        <v>2026</v>
      </c>
      <c r="E641" s="103">
        <v>4</v>
      </c>
      <c r="F641" s="102" t="str">
        <f t="shared" si="104"/>
        <v>PCC220264</v>
      </c>
      <c r="H641" s="104">
        <f>HLOOKUP(B641,SVCI!$3:$4,2,FALSE)</f>
        <v>8</v>
      </c>
      <c r="I641" s="102" t="str">
        <f t="shared" si="112"/>
        <v>20264</v>
      </c>
      <c r="J641" s="107">
        <f>IF(M641=1,1,IFERROR(VLOOKUP(I641,SVCI!D:O,POC!H641,FALSE),0))</f>
        <v>0.2790333333333333</v>
      </c>
      <c r="K641" s="102" t="str">
        <f>TEXT(VLOOKUP(B641,Summary!G:H,2,FALSE),"yyyym")</f>
        <v>202812</v>
      </c>
      <c r="L641" s="102">
        <f t="shared" si="113"/>
        <v>0</v>
      </c>
      <c r="M641" s="102">
        <f t="shared" si="114"/>
        <v>0</v>
      </c>
      <c r="N641" s="109">
        <f t="shared" si="103"/>
        <v>27.9</v>
      </c>
      <c r="P641" s="102" t="s">
        <v>220</v>
      </c>
    </row>
    <row r="642" spans="1:16" hidden="1">
      <c r="A642" s="102" t="s">
        <v>189</v>
      </c>
      <c r="B642" s="103" t="s">
        <v>92</v>
      </c>
      <c r="D642" s="103">
        <v>2026</v>
      </c>
      <c r="E642" s="103">
        <v>5</v>
      </c>
      <c r="F642" s="102" t="str">
        <f t="shared" si="104"/>
        <v>PCC220265</v>
      </c>
      <c r="H642" s="104">
        <f>HLOOKUP(B642,SVCI!$3:$4,2,FALSE)</f>
        <v>8</v>
      </c>
      <c r="I642" s="102" t="str">
        <f t="shared" si="112"/>
        <v>20265</v>
      </c>
      <c r="J642" s="107">
        <f>IF(M642=1,1,IFERROR(VLOOKUP(I642,SVCI!D:O,POC!H642,FALSE),0))</f>
        <v>0.30229166666666663</v>
      </c>
      <c r="K642" s="102" t="str">
        <f>TEXT(VLOOKUP(B642,Summary!G:H,2,FALSE),"yyyym")</f>
        <v>202812</v>
      </c>
      <c r="L642" s="102">
        <f t="shared" si="113"/>
        <v>0</v>
      </c>
      <c r="M642" s="102">
        <f t="shared" si="114"/>
        <v>0</v>
      </c>
      <c r="N642" s="109">
        <f t="shared" ref="N642:N705" si="115">TRUNC(J642*100,2)</f>
        <v>30.22</v>
      </c>
      <c r="P642" s="102" t="s">
        <v>220</v>
      </c>
    </row>
    <row r="643" spans="1:16" hidden="1">
      <c r="A643" s="102" t="s">
        <v>189</v>
      </c>
      <c r="B643" s="103" t="s">
        <v>92</v>
      </c>
      <c r="D643" s="103">
        <v>2026</v>
      </c>
      <c r="E643" s="103">
        <v>6</v>
      </c>
      <c r="F643" s="102" t="str">
        <f t="shared" si="104"/>
        <v>PCC220266</v>
      </c>
      <c r="H643" s="104">
        <f>HLOOKUP(B643,SVCI!$3:$4,2,FALSE)</f>
        <v>8</v>
      </c>
      <c r="I643" s="102" t="str">
        <f t="shared" si="112"/>
        <v>20266</v>
      </c>
      <c r="J643" s="107">
        <f>IF(M643=1,1,IFERROR(VLOOKUP(I643,SVCI!D:O,POC!H643,FALSE),0))</f>
        <v>0.32554999999999995</v>
      </c>
      <c r="K643" s="102" t="str">
        <f>TEXT(VLOOKUP(B643,Summary!G:H,2,FALSE),"yyyym")</f>
        <v>202812</v>
      </c>
      <c r="L643" s="102">
        <f t="shared" si="113"/>
        <v>0</v>
      </c>
      <c r="M643" s="102">
        <f t="shared" si="114"/>
        <v>0</v>
      </c>
      <c r="N643" s="109">
        <f t="shared" si="115"/>
        <v>32.549999999999997</v>
      </c>
      <c r="P643" s="102" t="s">
        <v>220</v>
      </c>
    </row>
    <row r="644" spans="1:16" hidden="1">
      <c r="A644" s="102" t="s">
        <v>189</v>
      </c>
      <c r="B644" s="103" t="s">
        <v>92</v>
      </c>
      <c r="D644" s="103">
        <v>2026</v>
      </c>
      <c r="E644" s="103">
        <v>7</v>
      </c>
      <c r="F644" s="102" t="str">
        <f t="shared" si="104"/>
        <v>PCC220267</v>
      </c>
      <c r="H644" s="104">
        <f>HLOOKUP(B644,SVCI!$3:$4,2,FALSE)</f>
        <v>8</v>
      </c>
      <c r="I644" s="102" t="str">
        <f t="shared" si="112"/>
        <v>20267</v>
      </c>
      <c r="J644" s="107">
        <f>IF(M644=1,1,IFERROR(VLOOKUP(I644,SVCI!D:O,POC!H644,FALSE),0))</f>
        <v>0.34880833333333328</v>
      </c>
      <c r="K644" s="102" t="str">
        <f>TEXT(VLOOKUP(B644,Summary!G:H,2,FALSE),"yyyym")</f>
        <v>202812</v>
      </c>
      <c r="L644" s="102">
        <f t="shared" si="113"/>
        <v>0</v>
      </c>
      <c r="M644" s="102">
        <f t="shared" si="114"/>
        <v>0</v>
      </c>
      <c r="N644" s="109">
        <f t="shared" si="115"/>
        <v>34.880000000000003</v>
      </c>
      <c r="P644" s="102" t="s">
        <v>220</v>
      </c>
    </row>
    <row r="645" spans="1:16" hidden="1">
      <c r="A645" s="102" t="s">
        <v>189</v>
      </c>
      <c r="B645" s="103" t="s">
        <v>92</v>
      </c>
      <c r="D645" s="103">
        <v>2026</v>
      </c>
      <c r="E645" s="103">
        <v>8</v>
      </c>
      <c r="F645" s="102" t="str">
        <f t="shared" si="104"/>
        <v>PCC220268</v>
      </c>
      <c r="H645" s="104">
        <f>HLOOKUP(B645,SVCI!$3:$4,2,FALSE)</f>
        <v>8</v>
      </c>
      <c r="I645" s="102" t="str">
        <f t="shared" si="112"/>
        <v>20268</v>
      </c>
      <c r="J645" s="107">
        <f>IF(M645=1,1,IFERROR(VLOOKUP(I645,SVCI!D:O,POC!H645,FALSE),0))</f>
        <v>0.3720666666666666</v>
      </c>
      <c r="K645" s="102" t="str">
        <f>TEXT(VLOOKUP(B645,Summary!G:H,2,FALSE),"yyyym")</f>
        <v>202812</v>
      </c>
      <c r="L645" s="102">
        <f t="shared" si="113"/>
        <v>0</v>
      </c>
      <c r="M645" s="102">
        <f t="shared" si="114"/>
        <v>0</v>
      </c>
      <c r="N645" s="109">
        <f t="shared" si="115"/>
        <v>37.200000000000003</v>
      </c>
      <c r="P645" s="102" t="s">
        <v>220</v>
      </c>
    </row>
    <row r="646" spans="1:16" hidden="1">
      <c r="A646" s="102" t="s">
        <v>189</v>
      </c>
      <c r="B646" s="103" t="s">
        <v>92</v>
      </c>
      <c r="D646" s="103">
        <v>2026</v>
      </c>
      <c r="E646" s="103">
        <v>9</v>
      </c>
      <c r="F646" s="102" t="str">
        <f t="shared" si="104"/>
        <v>PCC220269</v>
      </c>
      <c r="H646" s="104">
        <f>HLOOKUP(B646,SVCI!$3:$4,2,FALSE)</f>
        <v>8</v>
      </c>
      <c r="I646" s="102" t="str">
        <f t="shared" si="112"/>
        <v>20269</v>
      </c>
      <c r="J646" s="107">
        <f>IF(M646=1,1,IFERROR(VLOOKUP(I646,SVCI!D:O,POC!H646,FALSE),0))</f>
        <v>0.39532499999999993</v>
      </c>
      <c r="K646" s="102" t="str">
        <f>TEXT(VLOOKUP(B646,Summary!G:H,2,FALSE),"yyyym")</f>
        <v>202812</v>
      </c>
      <c r="L646" s="102">
        <f t="shared" si="113"/>
        <v>0</v>
      </c>
      <c r="M646" s="102">
        <f t="shared" si="114"/>
        <v>0</v>
      </c>
      <c r="N646" s="109">
        <f t="shared" si="115"/>
        <v>39.53</v>
      </c>
      <c r="P646" s="102" t="s">
        <v>220</v>
      </c>
    </row>
    <row r="647" spans="1:16" hidden="1">
      <c r="A647" s="102" t="s">
        <v>189</v>
      </c>
      <c r="B647" s="103" t="s">
        <v>92</v>
      </c>
      <c r="D647" s="103">
        <v>2026</v>
      </c>
      <c r="E647" s="103">
        <v>10</v>
      </c>
      <c r="F647" s="102" t="str">
        <f t="shared" si="104"/>
        <v>PCC2202610</v>
      </c>
      <c r="H647" s="104">
        <f>HLOOKUP(B647,SVCI!$3:$4,2,FALSE)</f>
        <v>8</v>
      </c>
      <c r="I647" s="102" t="str">
        <f t="shared" si="112"/>
        <v>202610</v>
      </c>
      <c r="J647" s="107">
        <f>IF(M647=1,1,IFERROR(VLOOKUP(I647,SVCI!D:O,POC!H647,FALSE),0))</f>
        <v>0.41858333333333325</v>
      </c>
      <c r="K647" s="102" t="str">
        <f>TEXT(VLOOKUP(B647,Summary!G:H,2,FALSE),"yyyym")</f>
        <v>202812</v>
      </c>
      <c r="L647" s="102">
        <f t="shared" si="113"/>
        <v>0</v>
      </c>
      <c r="M647" s="102">
        <f t="shared" si="114"/>
        <v>0</v>
      </c>
      <c r="N647" s="109">
        <f t="shared" si="115"/>
        <v>41.85</v>
      </c>
      <c r="P647" s="102" t="s">
        <v>220</v>
      </c>
    </row>
    <row r="648" spans="1:16" hidden="1">
      <c r="A648" s="102" t="s">
        <v>189</v>
      </c>
      <c r="B648" s="103" t="s">
        <v>92</v>
      </c>
      <c r="D648" s="103">
        <v>2026</v>
      </c>
      <c r="E648" s="103">
        <v>11</v>
      </c>
      <c r="F648" s="102" t="str">
        <f t="shared" si="104"/>
        <v>PCC2202611</v>
      </c>
      <c r="H648" s="104">
        <f>HLOOKUP(B648,SVCI!$3:$4,2,FALSE)</f>
        <v>8</v>
      </c>
      <c r="I648" s="102" t="str">
        <f t="shared" si="112"/>
        <v>202611</v>
      </c>
      <c r="J648" s="107">
        <f>IF(M648=1,1,IFERROR(VLOOKUP(I648,SVCI!D:O,POC!H648,FALSE),0))</f>
        <v>0.44184166666666658</v>
      </c>
      <c r="K648" s="102" t="str">
        <f>TEXT(VLOOKUP(B648,Summary!G:H,2,FALSE),"yyyym")</f>
        <v>202812</v>
      </c>
      <c r="L648" s="102">
        <f t="shared" si="113"/>
        <v>0</v>
      </c>
      <c r="M648" s="102">
        <f t="shared" si="114"/>
        <v>0</v>
      </c>
      <c r="N648" s="109">
        <f t="shared" si="115"/>
        <v>44.18</v>
      </c>
      <c r="P648" s="102" t="s">
        <v>220</v>
      </c>
    </row>
    <row r="649" spans="1:16" hidden="1">
      <c r="A649" s="102" t="s">
        <v>189</v>
      </c>
      <c r="B649" s="103" t="s">
        <v>92</v>
      </c>
      <c r="D649" s="103">
        <v>2026</v>
      </c>
      <c r="E649" s="103">
        <v>12</v>
      </c>
      <c r="F649" s="102" t="str">
        <f t="shared" si="104"/>
        <v>PCC2202612</v>
      </c>
      <c r="H649" s="104">
        <f>HLOOKUP(B649,SVCI!$3:$4,2,FALSE)</f>
        <v>8</v>
      </c>
      <c r="I649" s="102" t="str">
        <f t="shared" si="112"/>
        <v>202612</v>
      </c>
      <c r="J649" s="107">
        <f>IF(M649=1,1,IFERROR(VLOOKUP(I649,SVCI!D:O,POC!H649,FALSE),0))</f>
        <v>0.46510000000000001</v>
      </c>
      <c r="K649" s="102" t="str">
        <f>TEXT(VLOOKUP(B649,Summary!G:H,2,FALSE),"yyyym")</f>
        <v>202812</v>
      </c>
      <c r="L649" s="102">
        <f t="shared" si="113"/>
        <v>0</v>
      </c>
      <c r="M649" s="102">
        <f t="shared" si="114"/>
        <v>0</v>
      </c>
      <c r="N649" s="109">
        <f t="shared" si="115"/>
        <v>46.51</v>
      </c>
      <c r="P649" s="102" t="s">
        <v>220</v>
      </c>
    </row>
    <row r="650" spans="1:16" hidden="1">
      <c r="A650" s="102" t="s">
        <v>189</v>
      </c>
      <c r="B650" s="103" t="s">
        <v>92</v>
      </c>
      <c r="D650" s="103">
        <v>2027</v>
      </c>
      <c r="E650" s="103">
        <v>1</v>
      </c>
      <c r="F650" s="102" t="str">
        <f t="shared" si="104"/>
        <v>PCC220271</v>
      </c>
      <c r="H650" s="104">
        <f>HLOOKUP(B650,SVCI!$3:$4,2,FALSE)</f>
        <v>8</v>
      </c>
      <c r="I650" s="102" t="str">
        <f t="shared" si="112"/>
        <v>20271</v>
      </c>
      <c r="J650" s="107">
        <f>IF(M650=1,1,IFERROR(VLOOKUP(I650,SVCI!D:O,POC!H650,FALSE),0))</f>
        <v>0.48835833333333334</v>
      </c>
      <c r="K650" s="102" t="str">
        <f>TEXT(VLOOKUP(B650,Summary!G:H,2,FALSE),"yyyym")</f>
        <v>202812</v>
      </c>
      <c r="L650" s="102">
        <f t="shared" si="113"/>
        <v>0</v>
      </c>
      <c r="M650" s="102">
        <f t="shared" si="114"/>
        <v>0</v>
      </c>
      <c r="N650" s="109">
        <f t="shared" si="115"/>
        <v>48.83</v>
      </c>
      <c r="P650" s="102" t="s">
        <v>220</v>
      </c>
    </row>
    <row r="651" spans="1:16" hidden="1">
      <c r="A651" s="102" t="s">
        <v>189</v>
      </c>
      <c r="B651" s="103" t="s">
        <v>92</v>
      </c>
      <c r="D651" s="103">
        <v>2027</v>
      </c>
      <c r="E651" s="103">
        <v>2</v>
      </c>
      <c r="F651" s="102" t="str">
        <f t="shared" si="104"/>
        <v>PCC220272</v>
      </c>
      <c r="H651" s="104">
        <f>HLOOKUP(B651,SVCI!$3:$4,2,FALSE)</f>
        <v>8</v>
      </c>
      <c r="I651" s="102" t="str">
        <f t="shared" si="112"/>
        <v>20272</v>
      </c>
      <c r="J651" s="107">
        <f>IF(M651=1,1,IFERROR(VLOOKUP(I651,SVCI!D:O,POC!H651,FALSE),0))</f>
        <v>0.51161666666666672</v>
      </c>
      <c r="K651" s="102" t="str">
        <f>TEXT(VLOOKUP(B651,Summary!G:H,2,FALSE),"yyyym")</f>
        <v>202812</v>
      </c>
      <c r="L651" s="102">
        <f t="shared" si="113"/>
        <v>0</v>
      </c>
      <c r="M651" s="102">
        <f t="shared" si="114"/>
        <v>0</v>
      </c>
      <c r="N651" s="109">
        <f t="shared" si="115"/>
        <v>51.16</v>
      </c>
      <c r="P651" s="102" t="s">
        <v>220</v>
      </c>
    </row>
    <row r="652" spans="1:16" hidden="1">
      <c r="A652" s="102" t="s">
        <v>189</v>
      </c>
      <c r="B652" s="103" t="s">
        <v>92</v>
      </c>
      <c r="D652" s="103">
        <v>2027</v>
      </c>
      <c r="E652" s="103">
        <v>3</v>
      </c>
      <c r="F652" s="102" t="str">
        <f t="shared" si="104"/>
        <v>PCC220273</v>
      </c>
      <c r="H652" s="104">
        <f>HLOOKUP(B652,SVCI!$3:$4,2,FALSE)</f>
        <v>8</v>
      </c>
      <c r="I652" s="102" t="str">
        <f t="shared" si="112"/>
        <v>20273</v>
      </c>
      <c r="J652" s="107">
        <f>IF(M652=1,1,IFERROR(VLOOKUP(I652,SVCI!D:O,POC!H652,FALSE),0))</f>
        <v>0.5348750000000001</v>
      </c>
      <c r="K652" s="102" t="str">
        <f>TEXT(VLOOKUP(B652,Summary!G:H,2,FALSE),"yyyym")</f>
        <v>202812</v>
      </c>
      <c r="L652" s="102">
        <f t="shared" si="113"/>
        <v>0</v>
      </c>
      <c r="M652" s="102">
        <f t="shared" si="114"/>
        <v>0</v>
      </c>
      <c r="N652" s="109">
        <f t="shared" si="115"/>
        <v>53.48</v>
      </c>
      <c r="P652" s="102" t="s">
        <v>220</v>
      </c>
    </row>
    <row r="653" spans="1:16" hidden="1">
      <c r="A653" s="102" t="s">
        <v>189</v>
      </c>
      <c r="B653" s="103" t="s">
        <v>92</v>
      </c>
      <c r="D653" s="103">
        <v>2027</v>
      </c>
      <c r="E653" s="103">
        <v>4</v>
      </c>
      <c r="F653" s="102" t="str">
        <f t="shared" ref="F653:F716" si="116">CONCATENATE(B653,D653,E653)</f>
        <v>PCC220274</v>
      </c>
      <c r="H653" s="104">
        <f>HLOOKUP(B653,SVCI!$3:$4,2,FALSE)</f>
        <v>8</v>
      </c>
      <c r="I653" s="102" t="str">
        <f t="shared" si="112"/>
        <v>20274</v>
      </c>
      <c r="J653" s="107">
        <f>IF(M653=1,1,IFERROR(VLOOKUP(I653,SVCI!D:O,POC!H653,FALSE),0))</f>
        <v>0.55813333333333348</v>
      </c>
      <c r="K653" s="102" t="str">
        <f>TEXT(VLOOKUP(B653,Summary!G:H,2,FALSE),"yyyym")</f>
        <v>202812</v>
      </c>
      <c r="L653" s="102">
        <f t="shared" si="113"/>
        <v>0</v>
      </c>
      <c r="M653" s="102">
        <f t="shared" si="114"/>
        <v>0</v>
      </c>
      <c r="N653" s="109">
        <f t="shared" si="115"/>
        <v>55.81</v>
      </c>
      <c r="P653" s="102" t="s">
        <v>220</v>
      </c>
    </row>
    <row r="654" spans="1:16" hidden="1">
      <c r="A654" s="102" t="s">
        <v>189</v>
      </c>
      <c r="B654" s="103" t="s">
        <v>92</v>
      </c>
      <c r="D654" s="103">
        <v>2027</v>
      </c>
      <c r="E654" s="103">
        <v>5</v>
      </c>
      <c r="F654" s="102" t="str">
        <f t="shared" si="116"/>
        <v>PCC220275</v>
      </c>
      <c r="H654" s="104">
        <f>HLOOKUP(B654,SVCI!$3:$4,2,FALSE)</f>
        <v>8</v>
      </c>
      <c r="I654" s="102" t="str">
        <f t="shared" si="112"/>
        <v>20275</v>
      </c>
      <c r="J654" s="107">
        <f>IF(M654=1,1,IFERROR(VLOOKUP(I654,SVCI!D:O,POC!H654,FALSE),0))</f>
        <v>0.58139166666666686</v>
      </c>
      <c r="K654" s="102" t="str">
        <f>TEXT(VLOOKUP(B654,Summary!G:H,2,FALSE),"yyyym")</f>
        <v>202812</v>
      </c>
      <c r="L654" s="102">
        <f t="shared" si="113"/>
        <v>0</v>
      </c>
      <c r="M654" s="102">
        <f t="shared" si="114"/>
        <v>0</v>
      </c>
      <c r="N654" s="109">
        <f t="shared" si="115"/>
        <v>58.13</v>
      </c>
      <c r="P654" s="102" t="s">
        <v>220</v>
      </c>
    </row>
    <row r="655" spans="1:16" hidden="1">
      <c r="A655" s="102" t="s">
        <v>189</v>
      </c>
      <c r="B655" s="103" t="s">
        <v>92</v>
      </c>
      <c r="D655" s="103">
        <v>2027</v>
      </c>
      <c r="E655" s="103">
        <v>6</v>
      </c>
      <c r="F655" s="102" t="str">
        <f t="shared" si="116"/>
        <v>PCC220276</v>
      </c>
      <c r="H655" s="104">
        <f>HLOOKUP(B655,SVCI!$3:$4,2,FALSE)</f>
        <v>8</v>
      </c>
      <c r="I655" s="102" t="str">
        <f t="shared" si="112"/>
        <v>20276</v>
      </c>
      <c r="J655" s="107">
        <f>IF(M655=1,1,IFERROR(VLOOKUP(I655,SVCI!D:O,POC!H655,FALSE),0))</f>
        <v>0.60465000000000024</v>
      </c>
      <c r="K655" s="102" t="str">
        <f>TEXT(VLOOKUP(B655,Summary!G:H,2,FALSE),"yyyym")</f>
        <v>202812</v>
      </c>
      <c r="L655" s="102">
        <f t="shared" si="113"/>
        <v>0</v>
      </c>
      <c r="M655" s="102">
        <f t="shared" si="114"/>
        <v>0</v>
      </c>
      <c r="N655" s="109">
        <f t="shared" si="115"/>
        <v>60.46</v>
      </c>
      <c r="P655" s="102" t="s">
        <v>220</v>
      </c>
    </row>
    <row r="656" spans="1:16" hidden="1">
      <c r="A656" s="102" t="s">
        <v>189</v>
      </c>
      <c r="B656" s="103" t="s">
        <v>92</v>
      </c>
      <c r="D656" s="103">
        <v>2027</v>
      </c>
      <c r="E656" s="103">
        <v>7</v>
      </c>
      <c r="F656" s="102" t="str">
        <f t="shared" si="116"/>
        <v>PCC220277</v>
      </c>
      <c r="H656" s="104">
        <f>HLOOKUP(B656,SVCI!$3:$4,2,FALSE)</f>
        <v>8</v>
      </c>
      <c r="I656" s="102" t="str">
        <f t="shared" si="112"/>
        <v>20277</v>
      </c>
      <c r="J656" s="107">
        <f>IF(M656=1,1,IFERROR(VLOOKUP(I656,SVCI!D:O,POC!H656,FALSE),0))</f>
        <v>0.62790833333333362</v>
      </c>
      <c r="K656" s="102" t="str">
        <f>TEXT(VLOOKUP(B656,Summary!G:H,2,FALSE),"yyyym")</f>
        <v>202812</v>
      </c>
      <c r="L656" s="102">
        <f t="shared" si="113"/>
        <v>0</v>
      </c>
      <c r="M656" s="102">
        <f t="shared" si="114"/>
        <v>0</v>
      </c>
      <c r="N656" s="109">
        <f t="shared" si="115"/>
        <v>62.79</v>
      </c>
      <c r="P656" s="102" t="s">
        <v>220</v>
      </c>
    </row>
    <row r="657" spans="1:16" hidden="1">
      <c r="A657" s="102" t="s">
        <v>189</v>
      </c>
      <c r="B657" s="103" t="s">
        <v>92</v>
      </c>
      <c r="D657" s="103">
        <v>2027</v>
      </c>
      <c r="E657" s="103">
        <v>8</v>
      </c>
      <c r="F657" s="102" t="str">
        <f t="shared" si="116"/>
        <v>PCC220278</v>
      </c>
      <c r="H657" s="104">
        <f>HLOOKUP(B657,SVCI!$3:$4,2,FALSE)</f>
        <v>8</v>
      </c>
      <c r="I657" s="102" t="str">
        <f t="shared" si="112"/>
        <v>20278</v>
      </c>
      <c r="J657" s="107">
        <f>IF(M657=1,1,IFERROR(VLOOKUP(I657,SVCI!D:O,POC!H657,FALSE),0))</f>
        <v>0.651166666666667</v>
      </c>
      <c r="K657" s="102" t="str">
        <f>TEXT(VLOOKUP(B657,Summary!G:H,2,FALSE),"yyyym")</f>
        <v>202812</v>
      </c>
      <c r="L657" s="102">
        <f t="shared" si="113"/>
        <v>0</v>
      </c>
      <c r="M657" s="102">
        <f t="shared" si="114"/>
        <v>0</v>
      </c>
      <c r="N657" s="109">
        <f t="shared" si="115"/>
        <v>65.11</v>
      </c>
      <c r="P657" s="102" t="s">
        <v>220</v>
      </c>
    </row>
    <row r="658" spans="1:16" hidden="1">
      <c r="A658" s="102" t="s">
        <v>189</v>
      </c>
      <c r="B658" s="103" t="s">
        <v>92</v>
      </c>
      <c r="D658" s="103">
        <v>2027</v>
      </c>
      <c r="E658" s="103">
        <v>9</v>
      </c>
      <c r="F658" s="102" t="str">
        <f t="shared" si="116"/>
        <v>PCC220279</v>
      </c>
      <c r="H658" s="104">
        <f>HLOOKUP(B658,SVCI!$3:$4,2,FALSE)</f>
        <v>8</v>
      </c>
      <c r="I658" s="102" t="str">
        <f t="shared" si="112"/>
        <v>20279</v>
      </c>
      <c r="J658" s="107">
        <f>IF(M658=1,1,IFERROR(VLOOKUP(I658,SVCI!D:O,POC!H658,FALSE),0))</f>
        <v>0.67442500000000039</v>
      </c>
      <c r="K658" s="102" t="str">
        <f>TEXT(VLOOKUP(B658,Summary!G:H,2,FALSE),"yyyym")</f>
        <v>202812</v>
      </c>
      <c r="L658" s="102">
        <f t="shared" si="113"/>
        <v>0</v>
      </c>
      <c r="M658" s="102">
        <f t="shared" si="114"/>
        <v>0</v>
      </c>
      <c r="N658" s="109">
        <f t="shared" si="115"/>
        <v>67.44</v>
      </c>
      <c r="P658" s="102" t="s">
        <v>220</v>
      </c>
    </row>
    <row r="659" spans="1:16" hidden="1">
      <c r="A659" s="102" t="s">
        <v>189</v>
      </c>
      <c r="B659" s="103" t="s">
        <v>92</v>
      </c>
      <c r="D659" s="103">
        <v>2027</v>
      </c>
      <c r="E659" s="103">
        <v>10</v>
      </c>
      <c r="F659" s="102" t="str">
        <f t="shared" si="116"/>
        <v>PCC2202710</v>
      </c>
      <c r="H659" s="104">
        <f>HLOOKUP(B659,SVCI!$3:$4,2,FALSE)</f>
        <v>8</v>
      </c>
      <c r="I659" s="102" t="str">
        <f t="shared" si="112"/>
        <v>202710</v>
      </c>
      <c r="J659" s="107">
        <f>IF(M659=1,1,IFERROR(VLOOKUP(I659,SVCI!D:O,POC!H659,FALSE),0))</f>
        <v>0.69768333333333377</v>
      </c>
      <c r="K659" s="102" t="str">
        <f>TEXT(VLOOKUP(B659,Summary!G:H,2,FALSE),"yyyym")</f>
        <v>202812</v>
      </c>
      <c r="L659" s="102">
        <f t="shared" si="113"/>
        <v>0</v>
      </c>
      <c r="M659" s="102">
        <f t="shared" si="114"/>
        <v>0</v>
      </c>
      <c r="N659" s="109">
        <f t="shared" si="115"/>
        <v>69.760000000000005</v>
      </c>
      <c r="P659" s="102" t="s">
        <v>220</v>
      </c>
    </row>
    <row r="660" spans="1:16" hidden="1">
      <c r="A660" s="102" t="s">
        <v>189</v>
      </c>
      <c r="B660" s="103" t="s">
        <v>92</v>
      </c>
      <c r="D660" s="103">
        <v>2027</v>
      </c>
      <c r="E660" s="103">
        <v>11</v>
      </c>
      <c r="F660" s="102" t="str">
        <f t="shared" si="116"/>
        <v>PCC2202711</v>
      </c>
      <c r="H660" s="104">
        <f>HLOOKUP(B660,SVCI!$3:$4,2,FALSE)</f>
        <v>8</v>
      </c>
      <c r="I660" s="102" t="str">
        <f t="shared" si="112"/>
        <v>202711</v>
      </c>
      <c r="J660" s="107">
        <f>IF(M660=1,1,IFERROR(VLOOKUP(I660,SVCI!D:O,POC!H660,FALSE),0))</f>
        <v>0.72094166666666715</v>
      </c>
      <c r="K660" s="102" t="str">
        <f>TEXT(VLOOKUP(B660,Summary!G:H,2,FALSE),"yyyym")</f>
        <v>202812</v>
      </c>
      <c r="L660" s="102">
        <f t="shared" si="113"/>
        <v>0</v>
      </c>
      <c r="M660" s="102">
        <f t="shared" si="114"/>
        <v>0</v>
      </c>
      <c r="N660" s="109">
        <f t="shared" si="115"/>
        <v>72.09</v>
      </c>
      <c r="P660" s="102" t="s">
        <v>220</v>
      </c>
    </row>
    <row r="661" spans="1:16" hidden="1">
      <c r="A661" s="102" t="s">
        <v>189</v>
      </c>
      <c r="B661" s="103" t="s">
        <v>92</v>
      </c>
      <c r="D661" s="103">
        <v>2027</v>
      </c>
      <c r="E661" s="103">
        <v>12</v>
      </c>
      <c r="F661" s="102" t="str">
        <f t="shared" si="116"/>
        <v>PCC2202712</v>
      </c>
      <c r="H661" s="104">
        <f>HLOOKUP(B661,SVCI!$3:$4,2,FALSE)</f>
        <v>8</v>
      </c>
      <c r="I661" s="102" t="str">
        <f t="shared" si="112"/>
        <v>202712</v>
      </c>
      <c r="J661" s="107">
        <f>IF(M661=1,1,IFERROR(VLOOKUP(I661,SVCI!D:O,POC!H661,FALSE),0))</f>
        <v>0.74419999999999997</v>
      </c>
      <c r="K661" s="102" t="str">
        <f>TEXT(VLOOKUP(B661,Summary!G:H,2,FALSE),"yyyym")</f>
        <v>202812</v>
      </c>
      <c r="L661" s="102">
        <f t="shared" si="113"/>
        <v>0</v>
      </c>
      <c r="M661" s="102">
        <f t="shared" si="114"/>
        <v>0</v>
      </c>
      <c r="N661" s="109">
        <f t="shared" si="115"/>
        <v>74.42</v>
      </c>
      <c r="P661" s="102" t="s">
        <v>220</v>
      </c>
    </row>
    <row r="662" spans="1:16" hidden="1">
      <c r="A662" s="102" t="s">
        <v>189</v>
      </c>
      <c r="B662" s="103" t="s">
        <v>92</v>
      </c>
      <c r="D662" s="103">
        <v>2028</v>
      </c>
      <c r="E662" s="103">
        <v>1</v>
      </c>
      <c r="F662" s="102" t="str">
        <f t="shared" si="116"/>
        <v>PCC220281</v>
      </c>
      <c r="H662" s="104">
        <f>HLOOKUP(B662,SVCI!$3:$4,2,FALSE)</f>
        <v>8</v>
      </c>
      <c r="I662" s="102" t="str">
        <f t="shared" si="112"/>
        <v>20281</v>
      </c>
      <c r="J662" s="107">
        <f>IF(M662=1,1,IFERROR(VLOOKUP(I662,SVCI!D:O,POC!H662,FALSE),0))</f>
        <v>0.76551666666666662</v>
      </c>
      <c r="K662" s="102" t="str">
        <f>TEXT(VLOOKUP(B662,Summary!G:H,2,FALSE),"yyyym")</f>
        <v>202812</v>
      </c>
      <c r="L662" s="102">
        <f t="shared" si="113"/>
        <v>0</v>
      </c>
      <c r="M662" s="102">
        <f t="shared" si="114"/>
        <v>0</v>
      </c>
      <c r="N662" s="109">
        <f t="shared" si="115"/>
        <v>76.55</v>
      </c>
      <c r="P662" s="102" t="s">
        <v>220</v>
      </c>
    </row>
    <row r="663" spans="1:16" hidden="1">
      <c r="A663" s="102" t="s">
        <v>189</v>
      </c>
      <c r="B663" s="103" t="s">
        <v>92</v>
      </c>
      <c r="D663" s="103">
        <v>2028</v>
      </c>
      <c r="E663" s="103">
        <v>2</v>
      </c>
      <c r="F663" s="102" t="str">
        <f t="shared" si="116"/>
        <v>PCC220282</v>
      </c>
      <c r="H663" s="104">
        <f>HLOOKUP(B663,SVCI!$3:$4,2,FALSE)</f>
        <v>8</v>
      </c>
      <c r="I663" s="102" t="str">
        <f t="shared" si="112"/>
        <v>20282</v>
      </c>
      <c r="J663" s="107">
        <f>IF(M663=1,1,IFERROR(VLOOKUP(I663,SVCI!D:O,POC!H663,FALSE),0))</f>
        <v>0.78683333333333327</v>
      </c>
      <c r="K663" s="102" t="str">
        <f>TEXT(VLOOKUP(B663,Summary!G:H,2,FALSE),"yyyym")</f>
        <v>202812</v>
      </c>
      <c r="L663" s="102">
        <f t="shared" si="113"/>
        <v>0</v>
      </c>
      <c r="M663" s="102">
        <f t="shared" si="114"/>
        <v>0</v>
      </c>
      <c r="N663" s="109">
        <f t="shared" si="115"/>
        <v>78.680000000000007</v>
      </c>
      <c r="P663" s="102" t="s">
        <v>220</v>
      </c>
    </row>
    <row r="664" spans="1:16" hidden="1">
      <c r="A664" s="102" t="s">
        <v>189</v>
      </c>
      <c r="B664" s="103" t="s">
        <v>92</v>
      </c>
      <c r="D664" s="103">
        <v>2028</v>
      </c>
      <c r="E664" s="103">
        <v>3</v>
      </c>
      <c r="F664" s="102" t="str">
        <f t="shared" si="116"/>
        <v>PCC220283</v>
      </c>
      <c r="H664" s="104">
        <f>HLOOKUP(B664,SVCI!$3:$4,2,FALSE)</f>
        <v>8</v>
      </c>
      <c r="I664" s="102" t="str">
        <f t="shared" ref="I664:I673" si="117">CONCATENATE(D664,E664)</f>
        <v>20283</v>
      </c>
      <c r="J664" s="107">
        <f>IF(M664=1,1,IFERROR(VLOOKUP(I664,SVCI!D:O,POC!H664,FALSE),0))</f>
        <v>0.80814999999999992</v>
      </c>
      <c r="K664" s="102" t="str">
        <f>TEXT(VLOOKUP(B664,Summary!G:H,2,FALSE),"yyyym")</f>
        <v>202812</v>
      </c>
      <c r="L664" s="102">
        <f t="shared" ref="L664:L673" si="118">IF((LEFT(K664,4)-D664)&lt;&gt;0,0,IF((I664-K664)=0,1,0))</f>
        <v>0</v>
      </c>
      <c r="M664" s="102">
        <f t="shared" ref="M664:M673" si="119">IF(B664="",0,IF(AND(B663=B664,M663=1),1,IF(L664=1,1,0)))</f>
        <v>0</v>
      </c>
      <c r="N664" s="109">
        <f t="shared" si="115"/>
        <v>80.81</v>
      </c>
      <c r="P664" s="102" t="s">
        <v>220</v>
      </c>
    </row>
    <row r="665" spans="1:16" hidden="1">
      <c r="A665" s="102" t="s">
        <v>189</v>
      </c>
      <c r="B665" s="103" t="s">
        <v>92</v>
      </c>
      <c r="D665" s="103">
        <v>2028</v>
      </c>
      <c r="E665" s="103">
        <v>4</v>
      </c>
      <c r="F665" s="102" t="str">
        <f t="shared" si="116"/>
        <v>PCC220284</v>
      </c>
      <c r="H665" s="104">
        <f>HLOOKUP(B665,SVCI!$3:$4,2,FALSE)</f>
        <v>8</v>
      </c>
      <c r="I665" s="102" t="str">
        <f t="shared" si="117"/>
        <v>20284</v>
      </c>
      <c r="J665" s="107">
        <f>IF(M665=1,1,IFERROR(VLOOKUP(I665,SVCI!D:O,POC!H665,FALSE),0))</f>
        <v>0.82946666666666657</v>
      </c>
      <c r="K665" s="102" t="str">
        <f>TEXT(VLOOKUP(B665,Summary!G:H,2,FALSE),"yyyym")</f>
        <v>202812</v>
      </c>
      <c r="L665" s="102">
        <f t="shared" si="118"/>
        <v>0</v>
      </c>
      <c r="M665" s="102">
        <f t="shared" si="119"/>
        <v>0</v>
      </c>
      <c r="N665" s="109">
        <f t="shared" si="115"/>
        <v>82.94</v>
      </c>
      <c r="P665" s="102" t="s">
        <v>220</v>
      </c>
    </row>
    <row r="666" spans="1:16" hidden="1">
      <c r="A666" s="102" t="s">
        <v>189</v>
      </c>
      <c r="B666" s="103" t="s">
        <v>92</v>
      </c>
      <c r="D666" s="103">
        <v>2028</v>
      </c>
      <c r="E666" s="103">
        <v>5</v>
      </c>
      <c r="F666" s="102" t="str">
        <f t="shared" si="116"/>
        <v>PCC220285</v>
      </c>
      <c r="H666" s="104">
        <f>HLOOKUP(B666,SVCI!$3:$4,2,FALSE)</f>
        <v>8</v>
      </c>
      <c r="I666" s="102" t="str">
        <f t="shared" si="117"/>
        <v>20285</v>
      </c>
      <c r="J666" s="107">
        <f>IF(M666=1,1,IFERROR(VLOOKUP(I666,SVCI!D:O,POC!H666,FALSE),0))</f>
        <v>0.85078333333333322</v>
      </c>
      <c r="K666" s="102" t="str">
        <f>TEXT(VLOOKUP(B666,Summary!G:H,2,FALSE),"yyyym")</f>
        <v>202812</v>
      </c>
      <c r="L666" s="102">
        <f t="shared" si="118"/>
        <v>0</v>
      </c>
      <c r="M666" s="102">
        <f t="shared" si="119"/>
        <v>0</v>
      </c>
      <c r="N666" s="109">
        <f t="shared" si="115"/>
        <v>85.07</v>
      </c>
      <c r="P666" s="102" t="s">
        <v>220</v>
      </c>
    </row>
    <row r="667" spans="1:16" hidden="1">
      <c r="A667" s="102" t="s">
        <v>189</v>
      </c>
      <c r="B667" s="103" t="s">
        <v>92</v>
      </c>
      <c r="D667" s="103">
        <v>2028</v>
      </c>
      <c r="E667" s="103">
        <v>6</v>
      </c>
      <c r="F667" s="102" t="str">
        <f t="shared" si="116"/>
        <v>PCC220286</v>
      </c>
      <c r="H667" s="104">
        <f>HLOOKUP(B667,SVCI!$3:$4,2,FALSE)</f>
        <v>8</v>
      </c>
      <c r="I667" s="102" t="str">
        <f t="shared" si="117"/>
        <v>20286</v>
      </c>
      <c r="J667" s="107">
        <f>IF(M667=1,1,IFERROR(VLOOKUP(I667,SVCI!D:O,POC!H667,FALSE),0))</f>
        <v>0.87209999999999988</v>
      </c>
      <c r="K667" s="102" t="str">
        <f>TEXT(VLOOKUP(B667,Summary!G:H,2,FALSE),"yyyym")</f>
        <v>202812</v>
      </c>
      <c r="L667" s="102">
        <f t="shared" si="118"/>
        <v>0</v>
      </c>
      <c r="M667" s="102">
        <f t="shared" si="119"/>
        <v>0</v>
      </c>
      <c r="N667" s="109">
        <f t="shared" si="115"/>
        <v>87.21</v>
      </c>
      <c r="P667" s="102" t="s">
        <v>220</v>
      </c>
    </row>
    <row r="668" spans="1:16" hidden="1">
      <c r="A668" s="102" t="s">
        <v>189</v>
      </c>
      <c r="B668" s="103" t="s">
        <v>92</v>
      </c>
      <c r="D668" s="103">
        <v>2028</v>
      </c>
      <c r="E668" s="103">
        <v>7</v>
      </c>
      <c r="F668" s="102" t="str">
        <f t="shared" si="116"/>
        <v>PCC220287</v>
      </c>
      <c r="H668" s="104">
        <f>HLOOKUP(B668,SVCI!$3:$4,2,FALSE)</f>
        <v>8</v>
      </c>
      <c r="I668" s="102" t="str">
        <f t="shared" si="117"/>
        <v>20287</v>
      </c>
      <c r="J668" s="107">
        <f>IF(M668=1,1,IFERROR(VLOOKUP(I668,SVCI!D:O,POC!H668,FALSE),0))</f>
        <v>0.89341666666666653</v>
      </c>
      <c r="K668" s="102" t="str">
        <f>TEXT(VLOOKUP(B668,Summary!G:H,2,FALSE),"yyyym")</f>
        <v>202812</v>
      </c>
      <c r="L668" s="102">
        <f t="shared" si="118"/>
        <v>0</v>
      </c>
      <c r="M668" s="102">
        <f t="shared" si="119"/>
        <v>0</v>
      </c>
      <c r="N668" s="109">
        <f t="shared" si="115"/>
        <v>89.34</v>
      </c>
      <c r="P668" s="102" t="s">
        <v>220</v>
      </c>
    </row>
    <row r="669" spans="1:16" hidden="1">
      <c r="A669" s="102" t="s">
        <v>189</v>
      </c>
      <c r="B669" s="103" t="s">
        <v>92</v>
      </c>
      <c r="D669" s="103">
        <v>2028</v>
      </c>
      <c r="E669" s="103">
        <v>8</v>
      </c>
      <c r="F669" s="102" t="str">
        <f t="shared" si="116"/>
        <v>PCC220288</v>
      </c>
      <c r="H669" s="104">
        <f>HLOOKUP(B669,SVCI!$3:$4,2,FALSE)</f>
        <v>8</v>
      </c>
      <c r="I669" s="102" t="str">
        <f t="shared" si="117"/>
        <v>20288</v>
      </c>
      <c r="J669" s="107">
        <f>IF(M669=1,1,IFERROR(VLOOKUP(I669,SVCI!D:O,POC!H669,FALSE),0))</f>
        <v>0.91473333333333318</v>
      </c>
      <c r="K669" s="102" t="str">
        <f>TEXT(VLOOKUP(B669,Summary!G:H,2,FALSE),"yyyym")</f>
        <v>202812</v>
      </c>
      <c r="L669" s="102">
        <f t="shared" si="118"/>
        <v>0</v>
      </c>
      <c r="M669" s="102">
        <f t="shared" si="119"/>
        <v>0</v>
      </c>
      <c r="N669" s="109">
        <f t="shared" si="115"/>
        <v>91.47</v>
      </c>
      <c r="P669" s="102" t="s">
        <v>220</v>
      </c>
    </row>
    <row r="670" spans="1:16" hidden="1">
      <c r="A670" s="102" t="s">
        <v>189</v>
      </c>
      <c r="B670" s="103" t="s">
        <v>92</v>
      </c>
      <c r="D670" s="103">
        <v>2028</v>
      </c>
      <c r="E670" s="103">
        <v>9</v>
      </c>
      <c r="F670" s="102" t="str">
        <f t="shared" si="116"/>
        <v>PCC220289</v>
      </c>
      <c r="H670" s="104">
        <f>HLOOKUP(B670,SVCI!$3:$4,2,FALSE)</f>
        <v>8</v>
      </c>
      <c r="I670" s="102" t="str">
        <f t="shared" si="117"/>
        <v>20289</v>
      </c>
      <c r="J670" s="107">
        <f>IF(M670=1,1,IFERROR(VLOOKUP(I670,SVCI!D:O,POC!H670,FALSE),0))</f>
        <v>0.93604999999999983</v>
      </c>
      <c r="K670" s="102" t="str">
        <f>TEXT(VLOOKUP(B670,Summary!G:H,2,FALSE),"yyyym")</f>
        <v>202812</v>
      </c>
      <c r="L670" s="102">
        <f t="shared" si="118"/>
        <v>0</v>
      </c>
      <c r="M670" s="102">
        <f t="shared" si="119"/>
        <v>0</v>
      </c>
      <c r="N670" s="109">
        <f t="shared" si="115"/>
        <v>93.6</v>
      </c>
      <c r="P670" s="102" t="s">
        <v>220</v>
      </c>
    </row>
    <row r="671" spans="1:16" hidden="1">
      <c r="A671" s="102" t="s">
        <v>189</v>
      </c>
      <c r="B671" s="103" t="s">
        <v>92</v>
      </c>
      <c r="D671" s="103">
        <v>2028</v>
      </c>
      <c r="E671" s="103">
        <v>10</v>
      </c>
      <c r="F671" s="102" t="str">
        <f t="shared" si="116"/>
        <v>PCC2202810</v>
      </c>
      <c r="H671" s="104">
        <f>HLOOKUP(B671,SVCI!$3:$4,2,FALSE)</f>
        <v>8</v>
      </c>
      <c r="I671" s="102" t="str">
        <f t="shared" si="117"/>
        <v>202810</v>
      </c>
      <c r="J671" s="107">
        <f>IF(M671=1,1,IFERROR(VLOOKUP(I671,SVCI!D:O,POC!H671,FALSE),0))</f>
        <v>0.95736666666666648</v>
      </c>
      <c r="K671" s="102" t="str">
        <f>TEXT(VLOOKUP(B671,Summary!G:H,2,FALSE),"yyyym")</f>
        <v>202812</v>
      </c>
      <c r="L671" s="102">
        <f t="shared" si="118"/>
        <v>0</v>
      </c>
      <c r="M671" s="102">
        <f t="shared" si="119"/>
        <v>0</v>
      </c>
      <c r="N671" s="109">
        <f t="shared" si="115"/>
        <v>95.73</v>
      </c>
      <c r="P671" s="102" t="s">
        <v>220</v>
      </c>
    </row>
    <row r="672" spans="1:16" hidden="1">
      <c r="A672" s="102" t="s">
        <v>189</v>
      </c>
      <c r="B672" s="103" t="s">
        <v>92</v>
      </c>
      <c r="D672" s="103">
        <v>2028</v>
      </c>
      <c r="E672" s="103">
        <v>11</v>
      </c>
      <c r="F672" s="102" t="str">
        <f t="shared" si="116"/>
        <v>PCC2202811</v>
      </c>
      <c r="H672" s="104">
        <f>HLOOKUP(B672,SVCI!$3:$4,2,FALSE)</f>
        <v>8</v>
      </c>
      <c r="I672" s="102" t="str">
        <f t="shared" si="117"/>
        <v>202811</v>
      </c>
      <c r="J672" s="107">
        <f>IF(M672=1,1,IFERROR(VLOOKUP(I672,SVCI!D:O,POC!H672,FALSE),0))</f>
        <v>0.97868333333333313</v>
      </c>
      <c r="K672" s="102" t="str">
        <f>TEXT(VLOOKUP(B672,Summary!G:H,2,FALSE),"yyyym")</f>
        <v>202812</v>
      </c>
      <c r="L672" s="102">
        <f t="shared" si="118"/>
        <v>0</v>
      </c>
      <c r="M672" s="102">
        <f t="shared" si="119"/>
        <v>0</v>
      </c>
      <c r="N672" s="109">
        <f t="shared" si="115"/>
        <v>97.86</v>
      </c>
      <c r="P672" s="102" t="s">
        <v>220</v>
      </c>
    </row>
    <row r="673" spans="1:17" hidden="1">
      <c r="A673" s="102" t="s">
        <v>189</v>
      </c>
      <c r="B673" s="103" t="s">
        <v>92</v>
      </c>
      <c r="D673" s="110">
        <v>2028</v>
      </c>
      <c r="E673" s="110">
        <v>12</v>
      </c>
      <c r="F673" s="102" t="str">
        <f t="shared" si="116"/>
        <v>PCC2202812</v>
      </c>
      <c r="H673" s="104">
        <f>HLOOKUP(B673,SVCI!$3:$4,2,FALSE)</f>
        <v>8</v>
      </c>
      <c r="I673" s="102" t="str">
        <f t="shared" si="117"/>
        <v>202812</v>
      </c>
      <c r="J673" s="107">
        <f>IF(M673=1,1,IFERROR(VLOOKUP(I673,SVCI!D:O,POC!H673,FALSE),0))</f>
        <v>1</v>
      </c>
      <c r="K673" s="102" t="str">
        <f>TEXT(VLOOKUP(B673,Summary!G:H,2,FALSE),"yyyym")</f>
        <v>202812</v>
      </c>
      <c r="L673" s="102">
        <f t="shared" si="118"/>
        <v>1</v>
      </c>
      <c r="M673" s="102">
        <f t="shared" si="119"/>
        <v>1</v>
      </c>
      <c r="N673" s="109">
        <f t="shared" si="115"/>
        <v>100</v>
      </c>
      <c r="P673" s="102" t="s">
        <v>220</v>
      </c>
    </row>
    <row r="674" spans="1:17" hidden="1">
      <c r="K674" s="102"/>
      <c r="N674" s="109"/>
      <c r="P674" s="102" t="str">
        <f t="shared" ref="P626:P674" si="120">IF(AND(M674=1,L674&lt;&gt;1),"X","")</f>
        <v/>
      </c>
    </row>
    <row r="675" spans="1:17" hidden="1">
      <c r="A675" s="102" t="s">
        <v>189</v>
      </c>
      <c r="B675" s="103" t="s">
        <v>94</v>
      </c>
      <c r="D675" s="110">
        <v>2022</v>
      </c>
      <c r="E675" s="110">
        <v>11</v>
      </c>
      <c r="F675" s="102" t="str">
        <f t="shared" si="116"/>
        <v>PCC1202211</v>
      </c>
      <c r="H675" s="104">
        <f>HLOOKUP(B675,SVCI!$3:$4,2,FALSE)</f>
        <v>10</v>
      </c>
      <c r="I675" s="102" t="str">
        <f t="shared" ref="I675:I706" si="121">CONCATENATE(D675,E675)</f>
        <v>202211</v>
      </c>
      <c r="J675" s="107">
        <f>IF(M675=1,1,IFERROR(VLOOKUP(I675,SVCI!D:O,POC!H675,FALSE),0))</f>
        <v>0</v>
      </c>
      <c r="K675" s="102" t="str">
        <f>TEXT(VLOOKUP(B675,Summary!G:H,2,FALSE),"yyyym")</f>
        <v>202912</v>
      </c>
      <c r="L675" s="102">
        <f t="shared" ref="L675:L706" si="122">IF((LEFT(K675,4)-D675)&lt;&gt;0,0,IF((I675-K675)=0,1,0))</f>
        <v>0</v>
      </c>
      <c r="M675" s="102">
        <f t="shared" ref="M675:M706" si="123">IF(B675="",0,IF(AND(B674=B675,M674=1),1,IF(L675=1,1,0)))</f>
        <v>0</v>
      </c>
      <c r="N675" s="109">
        <f t="shared" si="115"/>
        <v>0</v>
      </c>
      <c r="Q675" s="102" t="str">
        <f t="shared" ref="Q675:Q703" si="124">IF(AND(N675=0,N676&gt;0),1,"")</f>
        <v/>
      </c>
    </row>
    <row r="676" spans="1:17" hidden="1">
      <c r="A676" s="102" t="s">
        <v>189</v>
      </c>
      <c r="B676" s="103" t="s">
        <v>94</v>
      </c>
      <c r="D676" s="110">
        <v>2022</v>
      </c>
      <c r="E676" s="110">
        <v>12</v>
      </c>
      <c r="F676" s="102" t="str">
        <f t="shared" si="116"/>
        <v>PCC1202212</v>
      </c>
      <c r="H676" s="104">
        <f>HLOOKUP(B676,SVCI!$3:$4,2,FALSE)</f>
        <v>10</v>
      </c>
      <c r="I676" s="102" t="str">
        <f t="shared" si="121"/>
        <v>202212</v>
      </c>
      <c r="J676" s="107">
        <f>IF(M676=1,1,IFERROR(VLOOKUP(I676,SVCI!D:O,POC!H676,FALSE),0))</f>
        <v>0</v>
      </c>
      <c r="K676" s="102" t="str">
        <f>TEXT(VLOOKUP(B676,Summary!G:H,2,FALSE),"yyyym")</f>
        <v>202912</v>
      </c>
      <c r="L676" s="102">
        <f t="shared" si="122"/>
        <v>0</v>
      </c>
      <c r="M676" s="102">
        <f t="shared" si="123"/>
        <v>0</v>
      </c>
      <c r="N676" s="109">
        <f t="shared" si="115"/>
        <v>0</v>
      </c>
      <c r="Q676" s="102" t="str">
        <f t="shared" si="124"/>
        <v/>
      </c>
    </row>
    <row r="677" spans="1:17" hidden="1">
      <c r="A677" s="102" t="s">
        <v>189</v>
      </c>
      <c r="B677" s="103" t="s">
        <v>94</v>
      </c>
      <c r="D677" s="103">
        <v>2023</v>
      </c>
      <c r="E677" s="103">
        <v>1</v>
      </c>
      <c r="F677" s="102" t="str">
        <f t="shared" si="116"/>
        <v>PCC120231</v>
      </c>
      <c r="H677" s="104">
        <f>HLOOKUP(B677,SVCI!$3:$4,2,FALSE)</f>
        <v>10</v>
      </c>
      <c r="I677" s="102" t="str">
        <f t="shared" si="121"/>
        <v>20231</v>
      </c>
      <c r="J677" s="107">
        <f>IF(M677=1,1,IFERROR(VLOOKUP(I677,SVCI!D:O,POC!H677,FALSE),0))</f>
        <v>0</v>
      </c>
      <c r="K677" s="102" t="str">
        <f>TEXT(VLOOKUP(B677,Summary!G:H,2,FALSE),"yyyym")</f>
        <v>202912</v>
      </c>
      <c r="L677" s="102">
        <f t="shared" si="122"/>
        <v>0</v>
      </c>
      <c r="M677" s="102">
        <f t="shared" si="123"/>
        <v>0</v>
      </c>
      <c r="N677" s="109">
        <f t="shared" si="115"/>
        <v>0</v>
      </c>
      <c r="Q677" s="102" t="str">
        <f t="shared" si="124"/>
        <v/>
      </c>
    </row>
    <row r="678" spans="1:17" hidden="1">
      <c r="A678" s="102" t="s">
        <v>189</v>
      </c>
      <c r="B678" s="103" t="s">
        <v>94</v>
      </c>
      <c r="D678" s="103">
        <v>2023</v>
      </c>
      <c r="E678" s="103">
        <v>2</v>
      </c>
      <c r="F678" s="102" t="str">
        <f t="shared" si="116"/>
        <v>PCC120232</v>
      </c>
      <c r="H678" s="104">
        <f>HLOOKUP(B678,SVCI!$3:$4,2,FALSE)</f>
        <v>10</v>
      </c>
      <c r="I678" s="102" t="str">
        <f t="shared" si="121"/>
        <v>20232</v>
      </c>
      <c r="J678" s="107">
        <f>IF(M678=1,1,IFERROR(VLOOKUP(I678,SVCI!D:O,POC!H678,FALSE),0))</f>
        <v>0</v>
      </c>
      <c r="K678" s="102" t="str">
        <f>TEXT(VLOOKUP(B678,Summary!G:H,2,FALSE),"yyyym")</f>
        <v>202912</v>
      </c>
      <c r="L678" s="102">
        <f t="shared" si="122"/>
        <v>0</v>
      </c>
      <c r="M678" s="102">
        <f t="shared" si="123"/>
        <v>0</v>
      </c>
      <c r="N678" s="109">
        <f t="shared" si="115"/>
        <v>0</v>
      </c>
      <c r="Q678" s="102" t="str">
        <f t="shared" si="124"/>
        <v/>
      </c>
    </row>
    <row r="679" spans="1:17" hidden="1">
      <c r="A679" s="102" t="s">
        <v>189</v>
      </c>
      <c r="B679" s="103" t="s">
        <v>94</v>
      </c>
      <c r="D679" s="103">
        <v>2023</v>
      </c>
      <c r="E679" s="103">
        <v>3</v>
      </c>
      <c r="F679" s="102" t="str">
        <f t="shared" si="116"/>
        <v>PCC120233</v>
      </c>
      <c r="H679" s="104">
        <f>HLOOKUP(B679,SVCI!$3:$4,2,FALSE)</f>
        <v>10</v>
      </c>
      <c r="I679" s="102" t="str">
        <f t="shared" si="121"/>
        <v>20233</v>
      </c>
      <c r="J679" s="107">
        <f>IF(M679=1,1,IFERROR(VLOOKUP(I679,SVCI!D:O,POC!H679,FALSE),0))</f>
        <v>0</v>
      </c>
      <c r="K679" s="102" t="str">
        <f>TEXT(VLOOKUP(B679,Summary!G:H,2,FALSE),"yyyym")</f>
        <v>202912</v>
      </c>
      <c r="L679" s="102">
        <f t="shared" si="122"/>
        <v>0</v>
      </c>
      <c r="M679" s="102">
        <f t="shared" si="123"/>
        <v>0</v>
      </c>
      <c r="N679" s="109">
        <f t="shared" si="115"/>
        <v>0</v>
      </c>
      <c r="Q679" s="102" t="str">
        <f t="shared" si="124"/>
        <v/>
      </c>
    </row>
    <row r="680" spans="1:17" hidden="1">
      <c r="A680" s="102" t="s">
        <v>189</v>
      </c>
      <c r="B680" s="103" t="s">
        <v>94</v>
      </c>
      <c r="D680" s="103">
        <v>2023</v>
      </c>
      <c r="E680" s="103">
        <v>4</v>
      </c>
      <c r="F680" s="102" t="str">
        <f t="shared" si="116"/>
        <v>PCC120234</v>
      </c>
      <c r="H680" s="104">
        <f>HLOOKUP(B680,SVCI!$3:$4,2,FALSE)</f>
        <v>10</v>
      </c>
      <c r="I680" s="102" t="str">
        <f t="shared" si="121"/>
        <v>20234</v>
      </c>
      <c r="J680" s="107">
        <f>IF(M680=1,1,IFERROR(VLOOKUP(I680,SVCI!D:O,POC!H680,FALSE),0))</f>
        <v>0</v>
      </c>
      <c r="K680" s="102" t="str">
        <f>TEXT(VLOOKUP(B680,Summary!G:H,2,FALSE),"yyyym")</f>
        <v>202912</v>
      </c>
      <c r="L680" s="102">
        <f t="shared" si="122"/>
        <v>0</v>
      </c>
      <c r="M680" s="102">
        <f t="shared" si="123"/>
        <v>0</v>
      </c>
      <c r="N680" s="109">
        <f t="shared" si="115"/>
        <v>0</v>
      </c>
      <c r="Q680" s="102" t="str">
        <f t="shared" si="124"/>
        <v/>
      </c>
    </row>
    <row r="681" spans="1:17" hidden="1">
      <c r="A681" s="102" t="s">
        <v>189</v>
      </c>
      <c r="B681" s="103" t="s">
        <v>94</v>
      </c>
      <c r="D681" s="103">
        <v>2023</v>
      </c>
      <c r="E681" s="103">
        <v>5</v>
      </c>
      <c r="F681" s="102" t="str">
        <f t="shared" si="116"/>
        <v>PCC120235</v>
      </c>
      <c r="H681" s="104">
        <f>HLOOKUP(B681,SVCI!$3:$4,2,FALSE)</f>
        <v>10</v>
      </c>
      <c r="I681" s="102" t="str">
        <f t="shared" si="121"/>
        <v>20235</v>
      </c>
      <c r="J681" s="107">
        <f>IF(M681=1,1,IFERROR(VLOOKUP(I681,SVCI!D:O,POC!H681,FALSE),0))</f>
        <v>0</v>
      </c>
      <c r="K681" s="102" t="str">
        <f>TEXT(VLOOKUP(B681,Summary!G:H,2,FALSE),"yyyym")</f>
        <v>202912</v>
      </c>
      <c r="L681" s="102">
        <f t="shared" si="122"/>
        <v>0</v>
      </c>
      <c r="M681" s="102">
        <f t="shared" si="123"/>
        <v>0</v>
      </c>
      <c r="N681" s="109">
        <f t="shared" si="115"/>
        <v>0</v>
      </c>
      <c r="Q681" s="102" t="str">
        <f t="shared" si="124"/>
        <v/>
      </c>
    </row>
    <row r="682" spans="1:17" hidden="1">
      <c r="A682" s="102" t="s">
        <v>189</v>
      </c>
      <c r="B682" s="103" t="s">
        <v>94</v>
      </c>
      <c r="D682" s="103">
        <v>2023</v>
      </c>
      <c r="E682" s="103">
        <v>6</v>
      </c>
      <c r="F682" s="102" t="str">
        <f t="shared" si="116"/>
        <v>PCC120236</v>
      </c>
      <c r="H682" s="104">
        <f>HLOOKUP(B682,SVCI!$3:$4,2,FALSE)</f>
        <v>10</v>
      </c>
      <c r="I682" s="102" t="str">
        <f t="shared" si="121"/>
        <v>20236</v>
      </c>
      <c r="J682" s="107">
        <f>IF(M682=1,1,IFERROR(VLOOKUP(I682,SVCI!D:O,POC!H682,FALSE),0))</f>
        <v>0</v>
      </c>
      <c r="K682" s="102" t="str">
        <f>TEXT(VLOOKUP(B682,Summary!G:H,2,FALSE),"yyyym")</f>
        <v>202912</v>
      </c>
      <c r="L682" s="102">
        <f t="shared" si="122"/>
        <v>0</v>
      </c>
      <c r="M682" s="102">
        <f t="shared" si="123"/>
        <v>0</v>
      </c>
      <c r="N682" s="109">
        <f t="shared" si="115"/>
        <v>0</v>
      </c>
      <c r="Q682" s="102" t="str">
        <f t="shared" si="124"/>
        <v/>
      </c>
    </row>
    <row r="683" spans="1:17" hidden="1">
      <c r="A683" s="102" t="s">
        <v>189</v>
      </c>
      <c r="B683" s="103" t="s">
        <v>94</v>
      </c>
      <c r="D683" s="103">
        <v>2023</v>
      </c>
      <c r="E683" s="103">
        <v>7</v>
      </c>
      <c r="F683" s="102" t="str">
        <f t="shared" si="116"/>
        <v>PCC120237</v>
      </c>
      <c r="H683" s="104">
        <f>HLOOKUP(B683,SVCI!$3:$4,2,FALSE)</f>
        <v>10</v>
      </c>
      <c r="I683" s="102" t="str">
        <f t="shared" si="121"/>
        <v>20237</v>
      </c>
      <c r="J683" s="107">
        <f>IF(M683=1,1,IFERROR(VLOOKUP(I683,SVCI!D:O,POC!H683,FALSE),0))</f>
        <v>0</v>
      </c>
      <c r="K683" s="102" t="str">
        <f>TEXT(VLOOKUP(B683,Summary!G:H,2,FALSE),"yyyym")</f>
        <v>202912</v>
      </c>
      <c r="L683" s="102">
        <f t="shared" si="122"/>
        <v>0</v>
      </c>
      <c r="M683" s="102">
        <f t="shared" si="123"/>
        <v>0</v>
      </c>
      <c r="N683" s="109">
        <f t="shared" si="115"/>
        <v>0</v>
      </c>
      <c r="Q683" s="102" t="str">
        <f t="shared" si="124"/>
        <v/>
      </c>
    </row>
    <row r="684" spans="1:17" hidden="1">
      <c r="A684" s="102" t="s">
        <v>189</v>
      </c>
      <c r="B684" s="103" t="s">
        <v>94</v>
      </c>
      <c r="D684" s="103">
        <v>2023</v>
      </c>
      <c r="E684" s="103">
        <v>8</v>
      </c>
      <c r="F684" s="102" t="str">
        <f t="shared" si="116"/>
        <v>PCC120238</v>
      </c>
      <c r="H684" s="104">
        <f>HLOOKUP(B684,SVCI!$3:$4,2,FALSE)</f>
        <v>10</v>
      </c>
      <c r="I684" s="102" t="str">
        <f t="shared" si="121"/>
        <v>20238</v>
      </c>
      <c r="J684" s="107">
        <f>IF(M684=1,1,IFERROR(VLOOKUP(I684,SVCI!D:O,POC!H684,FALSE),0))</f>
        <v>0</v>
      </c>
      <c r="K684" s="102" t="str">
        <f>TEXT(VLOOKUP(B684,Summary!G:H,2,FALSE),"yyyym")</f>
        <v>202912</v>
      </c>
      <c r="L684" s="102">
        <f t="shared" si="122"/>
        <v>0</v>
      </c>
      <c r="M684" s="102">
        <f t="shared" si="123"/>
        <v>0</v>
      </c>
      <c r="N684" s="109">
        <f t="shared" si="115"/>
        <v>0</v>
      </c>
      <c r="Q684" s="102" t="str">
        <f t="shared" si="124"/>
        <v/>
      </c>
    </row>
    <row r="685" spans="1:17" hidden="1">
      <c r="A685" s="102" t="s">
        <v>189</v>
      </c>
      <c r="B685" s="103" t="s">
        <v>94</v>
      </c>
      <c r="D685" s="103">
        <v>2023</v>
      </c>
      <c r="E685" s="103">
        <v>9</v>
      </c>
      <c r="F685" s="102" t="str">
        <f t="shared" si="116"/>
        <v>PCC120239</v>
      </c>
      <c r="H685" s="104">
        <f>HLOOKUP(B685,SVCI!$3:$4,2,FALSE)</f>
        <v>10</v>
      </c>
      <c r="I685" s="102" t="str">
        <f t="shared" si="121"/>
        <v>20239</v>
      </c>
      <c r="J685" s="107">
        <f>IF(M685=1,1,IFERROR(VLOOKUP(I685,SVCI!D:O,POC!H685,FALSE),0))</f>
        <v>0</v>
      </c>
      <c r="K685" s="102" t="str">
        <f>TEXT(VLOOKUP(B685,Summary!G:H,2,FALSE),"yyyym")</f>
        <v>202912</v>
      </c>
      <c r="L685" s="102">
        <f t="shared" si="122"/>
        <v>0</v>
      </c>
      <c r="M685" s="102">
        <f t="shared" si="123"/>
        <v>0</v>
      </c>
      <c r="N685" s="109">
        <f t="shared" si="115"/>
        <v>0</v>
      </c>
      <c r="Q685" s="102" t="str">
        <f t="shared" si="124"/>
        <v/>
      </c>
    </row>
    <row r="686" spans="1:17" hidden="1">
      <c r="A686" s="102" t="s">
        <v>189</v>
      </c>
      <c r="B686" s="103" t="s">
        <v>94</v>
      </c>
      <c r="D686" s="103">
        <v>2023</v>
      </c>
      <c r="E686" s="103">
        <v>10</v>
      </c>
      <c r="F686" s="102" t="str">
        <f t="shared" si="116"/>
        <v>PCC1202310</v>
      </c>
      <c r="H686" s="104">
        <f>HLOOKUP(B686,SVCI!$3:$4,2,FALSE)</f>
        <v>10</v>
      </c>
      <c r="I686" s="102" t="str">
        <f t="shared" si="121"/>
        <v>202310</v>
      </c>
      <c r="J686" s="107">
        <f>IF(M686=1,1,IFERROR(VLOOKUP(I686,SVCI!D:O,POC!H686,FALSE),0))</f>
        <v>0</v>
      </c>
      <c r="K686" s="102" t="str">
        <f>TEXT(VLOOKUP(B686,Summary!G:H,2,FALSE),"yyyym")</f>
        <v>202912</v>
      </c>
      <c r="L686" s="102">
        <f t="shared" si="122"/>
        <v>0</v>
      </c>
      <c r="M686" s="102">
        <f t="shared" si="123"/>
        <v>0</v>
      </c>
      <c r="N686" s="109">
        <f t="shared" si="115"/>
        <v>0</v>
      </c>
      <c r="Q686" s="102" t="str">
        <f t="shared" si="124"/>
        <v/>
      </c>
    </row>
    <row r="687" spans="1:17" hidden="1">
      <c r="A687" s="102" t="s">
        <v>189</v>
      </c>
      <c r="B687" s="103" t="s">
        <v>94</v>
      </c>
      <c r="D687" s="103">
        <v>2023</v>
      </c>
      <c r="E687" s="103">
        <v>11</v>
      </c>
      <c r="F687" s="102" t="str">
        <f t="shared" si="116"/>
        <v>PCC1202311</v>
      </c>
      <c r="H687" s="104">
        <f>HLOOKUP(B687,SVCI!$3:$4,2,FALSE)</f>
        <v>10</v>
      </c>
      <c r="I687" s="102" t="str">
        <f t="shared" si="121"/>
        <v>202311</v>
      </c>
      <c r="J687" s="107">
        <f>IF(M687=1,1,IFERROR(VLOOKUP(I687,SVCI!D:O,POC!H687,FALSE),0))</f>
        <v>0</v>
      </c>
      <c r="K687" s="102" t="str">
        <f>TEXT(VLOOKUP(B687,Summary!G:H,2,FALSE),"yyyym")</f>
        <v>202912</v>
      </c>
      <c r="L687" s="102">
        <f t="shared" si="122"/>
        <v>0</v>
      </c>
      <c r="M687" s="102">
        <f t="shared" si="123"/>
        <v>0</v>
      </c>
      <c r="N687" s="109">
        <f t="shared" si="115"/>
        <v>0</v>
      </c>
      <c r="Q687" s="102" t="str">
        <f t="shared" si="124"/>
        <v/>
      </c>
    </row>
    <row r="688" spans="1:17" hidden="1">
      <c r="A688" s="102" t="s">
        <v>189</v>
      </c>
      <c r="B688" s="103" t="s">
        <v>94</v>
      </c>
      <c r="D688" s="110">
        <v>2023</v>
      </c>
      <c r="E688" s="110">
        <v>12</v>
      </c>
      <c r="F688" s="102" t="str">
        <f t="shared" si="116"/>
        <v>PCC1202312</v>
      </c>
      <c r="H688" s="104">
        <f>HLOOKUP(B688,SVCI!$3:$4,2,FALSE)</f>
        <v>10</v>
      </c>
      <c r="I688" s="102" t="str">
        <f t="shared" si="121"/>
        <v>202312</v>
      </c>
      <c r="J688" s="107">
        <f>IF(M688=1,1,IFERROR(VLOOKUP(I688,SVCI!D:O,POC!H688,FALSE),0))</f>
        <v>0</v>
      </c>
      <c r="K688" s="102" t="str">
        <f>TEXT(VLOOKUP(B688,Summary!G:H,2,FALSE),"yyyym")</f>
        <v>202912</v>
      </c>
      <c r="L688" s="102">
        <f t="shared" si="122"/>
        <v>0</v>
      </c>
      <c r="M688" s="102">
        <f t="shared" si="123"/>
        <v>0</v>
      </c>
      <c r="N688" s="109">
        <f t="shared" si="115"/>
        <v>0</v>
      </c>
      <c r="Q688" s="102" t="str">
        <f t="shared" si="124"/>
        <v/>
      </c>
    </row>
    <row r="689" spans="1:17" hidden="1">
      <c r="A689" s="102" t="s">
        <v>189</v>
      </c>
      <c r="B689" s="103" t="s">
        <v>94</v>
      </c>
      <c r="D689" s="103">
        <v>2024</v>
      </c>
      <c r="E689" s="103">
        <v>1</v>
      </c>
      <c r="F689" s="102" t="str">
        <f t="shared" si="116"/>
        <v>PCC120241</v>
      </c>
      <c r="H689" s="104">
        <f>HLOOKUP(B689,SVCI!$3:$4,2,FALSE)</f>
        <v>10</v>
      </c>
      <c r="I689" s="102" t="str">
        <f t="shared" si="121"/>
        <v>20241</v>
      </c>
      <c r="J689" s="107">
        <f>IF(M689=1,1,IFERROR(VLOOKUP(I689,SVCI!D:O,POC!H689,FALSE),0))</f>
        <v>0</v>
      </c>
      <c r="K689" s="102" t="str">
        <f>TEXT(VLOOKUP(B689,Summary!G:H,2,FALSE),"yyyym")</f>
        <v>202912</v>
      </c>
      <c r="L689" s="102">
        <f t="shared" si="122"/>
        <v>0</v>
      </c>
      <c r="M689" s="102">
        <f t="shared" si="123"/>
        <v>0</v>
      </c>
      <c r="N689" s="109">
        <f t="shared" si="115"/>
        <v>0</v>
      </c>
      <c r="Q689" s="102" t="str">
        <f t="shared" si="124"/>
        <v/>
      </c>
    </row>
    <row r="690" spans="1:17" hidden="1">
      <c r="A690" s="102" t="s">
        <v>189</v>
      </c>
      <c r="B690" s="103" t="s">
        <v>94</v>
      </c>
      <c r="D690" s="103">
        <v>2024</v>
      </c>
      <c r="E690" s="103">
        <v>2</v>
      </c>
      <c r="F690" s="102" t="str">
        <f t="shared" si="116"/>
        <v>PCC120242</v>
      </c>
      <c r="H690" s="104">
        <f>HLOOKUP(B690,SVCI!$3:$4,2,FALSE)</f>
        <v>10</v>
      </c>
      <c r="I690" s="102" t="str">
        <f t="shared" si="121"/>
        <v>20242</v>
      </c>
      <c r="J690" s="107">
        <f>IF(M690=1,1,IFERROR(VLOOKUP(I690,SVCI!D:O,POC!H690,FALSE),0))</f>
        <v>0</v>
      </c>
      <c r="K690" s="102" t="str">
        <f>TEXT(VLOOKUP(B690,Summary!G:H,2,FALSE),"yyyym")</f>
        <v>202912</v>
      </c>
      <c r="L690" s="102">
        <f t="shared" si="122"/>
        <v>0</v>
      </c>
      <c r="M690" s="102">
        <f t="shared" si="123"/>
        <v>0</v>
      </c>
      <c r="N690" s="109">
        <f t="shared" si="115"/>
        <v>0</v>
      </c>
      <c r="Q690" s="102" t="str">
        <f t="shared" si="124"/>
        <v/>
      </c>
    </row>
    <row r="691" spans="1:17" hidden="1">
      <c r="A691" s="102" t="s">
        <v>189</v>
      </c>
      <c r="B691" s="103" t="s">
        <v>94</v>
      </c>
      <c r="D691" s="103">
        <v>2024</v>
      </c>
      <c r="E691" s="103">
        <v>3</v>
      </c>
      <c r="F691" s="102" t="str">
        <f t="shared" si="116"/>
        <v>PCC120243</v>
      </c>
      <c r="H691" s="104">
        <f>HLOOKUP(B691,SVCI!$3:$4,2,FALSE)</f>
        <v>10</v>
      </c>
      <c r="I691" s="102" t="str">
        <f t="shared" si="121"/>
        <v>20243</v>
      </c>
      <c r="J691" s="107">
        <f>IF(M691=1,1,IFERROR(VLOOKUP(I691,SVCI!D:O,POC!H691,FALSE),0))</f>
        <v>0</v>
      </c>
      <c r="K691" s="102" t="str">
        <f>TEXT(VLOOKUP(B691,Summary!G:H,2,FALSE),"yyyym")</f>
        <v>202912</v>
      </c>
      <c r="L691" s="102">
        <f t="shared" si="122"/>
        <v>0</v>
      </c>
      <c r="M691" s="102">
        <f t="shared" si="123"/>
        <v>0</v>
      </c>
      <c r="N691" s="109">
        <f t="shared" si="115"/>
        <v>0</v>
      </c>
      <c r="Q691" s="102" t="str">
        <f t="shared" si="124"/>
        <v/>
      </c>
    </row>
    <row r="692" spans="1:17" hidden="1">
      <c r="A692" s="102" t="s">
        <v>189</v>
      </c>
      <c r="B692" s="103" t="s">
        <v>94</v>
      </c>
      <c r="D692" s="103">
        <v>2024</v>
      </c>
      <c r="E692" s="103">
        <v>4</v>
      </c>
      <c r="F692" s="102" t="str">
        <f t="shared" si="116"/>
        <v>PCC120244</v>
      </c>
      <c r="H692" s="104">
        <f>HLOOKUP(B692,SVCI!$3:$4,2,FALSE)</f>
        <v>10</v>
      </c>
      <c r="I692" s="102" t="str">
        <f t="shared" si="121"/>
        <v>20244</v>
      </c>
      <c r="J692" s="107">
        <f>IF(M692=1,1,IFERROR(VLOOKUP(I692,SVCI!D:O,POC!H692,FALSE),0))</f>
        <v>0</v>
      </c>
      <c r="K692" s="102" t="str">
        <f>TEXT(VLOOKUP(B692,Summary!G:H,2,FALSE),"yyyym")</f>
        <v>202912</v>
      </c>
      <c r="L692" s="102">
        <f t="shared" si="122"/>
        <v>0</v>
      </c>
      <c r="M692" s="102">
        <f t="shared" si="123"/>
        <v>0</v>
      </c>
      <c r="N692" s="109">
        <f t="shared" si="115"/>
        <v>0</v>
      </c>
      <c r="Q692" s="102" t="str">
        <f t="shared" si="124"/>
        <v/>
      </c>
    </row>
    <row r="693" spans="1:17" hidden="1">
      <c r="A693" s="102" t="s">
        <v>189</v>
      </c>
      <c r="B693" s="103" t="s">
        <v>94</v>
      </c>
      <c r="D693" s="103">
        <v>2024</v>
      </c>
      <c r="E693" s="103">
        <v>5</v>
      </c>
      <c r="F693" s="102" t="str">
        <f t="shared" si="116"/>
        <v>PCC120245</v>
      </c>
      <c r="H693" s="104">
        <f>HLOOKUP(B693,SVCI!$3:$4,2,FALSE)</f>
        <v>10</v>
      </c>
      <c r="I693" s="102" t="str">
        <f t="shared" si="121"/>
        <v>20245</v>
      </c>
      <c r="J693" s="107">
        <f>IF(M693=1,1,IFERROR(VLOOKUP(I693,SVCI!D:O,POC!H693,FALSE),0))</f>
        <v>0</v>
      </c>
      <c r="K693" s="102" t="str">
        <f>TEXT(VLOOKUP(B693,Summary!G:H,2,FALSE),"yyyym")</f>
        <v>202912</v>
      </c>
      <c r="L693" s="102">
        <f t="shared" si="122"/>
        <v>0</v>
      </c>
      <c r="M693" s="102">
        <f t="shared" si="123"/>
        <v>0</v>
      </c>
      <c r="N693" s="109">
        <f t="shared" si="115"/>
        <v>0</v>
      </c>
      <c r="Q693" s="102" t="str">
        <f t="shared" si="124"/>
        <v/>
      </c>
    </row>
    <row r="694" spans="1:17" hidden="1">
      <c r="A694" s="102" t="s">
        <v>189</v>
      </c>
      <c r="B694" s="103" t="s">
        <v>94</v>
      </c>
      <c r="D694" s="103">
        <v>2024</v>
      </c>
      <c r="E694" s="103">
        <v>6</v>
      </c>
      <c r="F694" s="102" t="str">
        <f t="shared" si="116"/>
        <v>PCC120246</v>
      </c>
      <c r="H694" s="104">
        <f>HLOOKUP(B694,SVCI!$3:$4,2,FALSE)</f>
        <v>10</v>
      </c>
      <c r="I694" s="102" t="str">
        <f t="shared" si="121"/>
        <v>20246</v>
      </c>
      <c r="J694" s="107">
        <f>IF(M694=1,1,IFERROR(VLOOKUP(I694,SVCI!D:O,POC!H694,FALSE),0))</f>
        <v>0</v>
      </c>
      <c r="K694" s="102" t="str">
        <f>TEXT(VLOOKUP(B694,Summary!G:H,2,FALSE),"yyyym")</f>
        <v>202912</v>
      </c>
      <c r="L694" s="102">
        <f t="shared" si="122"/>
        <v>0</v>
      </c>
      <c r="M694" s="102">
        <f t="shared" si="123"/>
        <v>0</v>
      </c>
      <c r="N694" s="109">
        <f t="shared" si="115"/>
        <v>0</v>
      </c>
      <c r="Q694" s="102" t="str">
        <f t="shared" si="124"/>
        <v/>
      </c>
    </row>
    <row r="695" spans="1:17" hidden="1">
      <c r="A695" s="102" t="s">
        <v>189</v>
      </c>
      <c r="B695" s="103" t="s">
        <v>94</v>
      </c>
      <c r="D695" s="103">
        <v>2024</v>
      </c>
      <c r="E695" s="103">
        <v>7</v>
      </c>
      <c r="F695" s="102" t="str">
        <f t="shared" si="116"/>
        <v>PCC120247</v>
      </c>
      <c r="H695" s="104">
        <f>HLOOKUP(B695,SVCI!$3:$4,2,FALSE)</f>
        <v>10</v>
      </c>
      <c r="I695" s="102" t="str">
        <f t="shared" si="121"/>
        <v>20247</v>
      </c>
      <c r="J695" s="107">
        <f>IF(M695=1,1,IFERROR(VLOOKUP(I695,SVCI!D:O,POC!H695,FALSE),0))</f>
        <v>0</v>
      </c>
      <c r="K695" s="102" t="str">
        <f>TEXT(VLOOKUP(B695,Summary!G:H,2,FALSE),"yyyym")</f>
        <v>202912</v>
      </c>
      <c r="L695" s="102">
        <f t="shared" si="122"/>
        <v>0</v>
      </c>
      <c r="M695" s="102">
        <f t="shared" si="123"/>
        <v>0</v>
      </c>
      <c r="N695" s="109">
        <f t="shared" si="115"/>
        <v>0</v>
      </c>
      <c r="Q695" s="102" t="str">
        <f t="shared" si="124"/>
        <v/>
      </c>
    </row>
    <row r="696" spans="1:17" hidden="1">
      <c r="A696" s="102" t="s">
        <v>189</v>
      </c>
      <c r="B696" s="103" t="s">
        <v>94</v>
      </c>
      <c r="D696" s="103">
        <v>2024</v>
      </c>
      <c r="E696" s="103">
        <v>8</v>
      </c>
      <c r="F696" s="102" t="str">
        <f t="shared" si="116"/>
        <v>PCC120248</v>
      </c>
      <c r="H696" s="104">
        <f>HLOOKUP(B696,SVCI!$3:$4,2,FALSE)</f>
        <v>10</v>
      </c>
      <c r="I696" s="102" t="str">
        <f t="shared" si="121"/>
        <v>20248</v>
      </c>
      <c r="J696" s="107">
        <f>IF(M696=1,1,IFERROR(VLOOKUP(I696,SVCI!D:O,POC!H696,FALSE),0))</f>
        <v>0</v>
      </c>
      <c r="K696" s="102" t="str">
        <f>TEXT(VLOOKUP(B696,Summary!G:H,2,FALSE),"yyyym")</f>
        <v>202912</v>
      </c>
      <c r="L696" s="102">
        <f t="shared" si="122"/>
        <v>0</v>
      </c>
      <c r="M696" s="102">
        <f t="shared" si="123"/>
        <v>0</v>
      </c>
      <c r="N696" s="109">
        <f t="shared" si="115"/>
        <v>0</v>
      </c>
      <c r="Q696" s="102" t="str">
        <f t="shared" si="124"/>
        <v/>
      </c>
    </row>
    <row r="697" spans="1:17" hidden="1">
      <c r="A697" s="102" t="s">
        <v>189</v>
      </c>
      <c r="B697" s="103" t="s">
        <v>94</v>
      </c>
      <c r="D697" s="103">
        <v>2024</v>
      </c>
      <c r="E697" s="103">
        <v>9</v>
      </c>
      <c r="F697" s="102" t="str">
        <f t="shared" si="116"/>
        <v>PCC120249</v>
      </c>
      <c r="H697" s="104">
        <f>HLOOKUP(B697,SVCI!$3:$4,2,FALSE)</f>
        <v>10</v>
      </c>
      <c r="I697" s="102" t="str">
        <f t="shared" si="121"/>
        <v>20249</v>
      </c>
      <c r="J697" s="107">
        <f>IF(M697=1,1,IFERROR(VLOOKUP(I697,SVCI!D:O,POC!H697,FALSE),0))</f>
        <v>0</v>
      </c>
      <c r="K697" s="102" t="str">
        <f>TEXT(VLOOKUP(B697,Summary!G:H,2,FALSE),"yyyym")</f>
        <v>202912</v>
      </c>
      <c r="L697" s="102">
        <f t="shared" si="122"/>
        <v>0</v>
      </c>
      <c r="M697" s="102">
        <f t="shared" si="123"/>
        <v>0</v>
      </c>
      <c r="N697" s="109">
        <f t="shared" si="115"/>
        <v>0</v>
      </c>
      <c r="Q697" s="102" t="str">
        <f t="shared" si="124"/>
        <v/>
      </c>
    </row>
    <row r="698" spans="1:17" hidden="1">
      <c r="A698" s="102" t="s">
        <v>189</v>
      </c>
      <c r="B698" s="103" t="s">
        <v>94</v>
      </c>
      <c r="D698" s="103">
        <v>2024</v>
      </c>
      <c r="E698" s="103">
        <v>10</v>
      </c>
      <c r="F698" s="102" t="str">
        <f t="shared" si="116"/>
        <v>PCC1202410</v>
      </c>
      <c r="H698" s="104">
        <f>HLOOKUP(B698,SVCI!$3:$4,2,FALSE)</f>
        <v>10</v>
      </c>
      <c r="I698" s="102" t="str">
        <f t="shared" si="121"/>
        <v>202410</v>
      </c>
      <c r="J698" s="107">
        <f>IF(M698=1,1,IFERROR(VLOOKUP(I698,SVCI!D:O,POC!H698,FALSE),0))</f>
        <v>0</v>
      </c>
      <c r="K698" s="102" t="str">
        <f>TEXT(VLOOKUP(B698,Summary!G:H,2,FALSE),"yyyym")</f>
        <v>202912</v>
      </c>
      <c r="L698" s="102">
        <f t="shared" si="122"/>
        <v>0</v>
      </c>
      <c r="M698" s="102">
        <f t="shared" si="123"/>
        <v>0</v>
      </c>
      <c r="N698" s="109">
        <f t="shared" si="115"/>
        <v>0</v>
      </c>
      <c r="Q698" s="102" t="str">
        <f t="shared" si="124"/>
        <v/>
      </c>
    </row>
    <row r="699" spans="1:17" hidden="1">
      <c r="A699" s="102" t="s">
        <v>189</v>
      </c>
      <c r="B699" s="103" t="s">
        <v>94</v>
      </c>
      <c r="D699" s="103">
        <v>2024</v>
      </c>
      <c r="E699" s="103">
        <v>11</v>
      </c>
      <c r="F699" s="102" t="str">
        <f t="shared" si="116"/>
        <v>PCC1202411</v>
      </c>
      <c r="H699" s="104">
        <f>HLOOKUP(B699,SVCI!$3:$4,2,FALSE)</f>
        <v>10</v>
      </c>
      <c r="I699" s="102" t="str">
        <f t="shared" si="121"/>
        <v>202411</v>
      </c>
      <c r="J699" s="107">
        <f>IF(M699=1,1,IFERROR(VLOOKUP(I699,SVCI!D:O,POC!H699,FALSE),0))</f>
        <v>0</v>
      </c>
      <c r="K699" s="102" t="str">
        <f>TEXT(VLOOKUP(B699,Summary!G:H,2,FALSE),"yyyym")</f>
        <v>202912</v>
      </c>
      <c r="L699" s="102">
        <f t="shared" si="122"/>
        <v>0</v>
      </c>
      <c r="M699" s="102">
        <f t="shared" si="123"/>
        <v>0</v>
      </c>
      <c r="N699" s="109">
        <f t="shared" si="115"/>
        <v>0</v>
      </c>
      <c r="Q699" s="102" t="str">
        <f t="shared" si="124"/>
        <v/>
      </c>
    </row>
    <row r="700" spans="1:17" hidden="1">
      <c r="A700" s="102" t="s">
        <v>189</v>
      </c>
      <c r="B700" s="103" t="s">
        <v>94</v>
      </c>
      <c r="D700" s="110">
        <v>2024</v>
      </c>
      <c r="E700" s="110">
        <v>12</v>
      </c>
      <c r="F700" s="102" t="str">
        <f t="shared" si="116"/>
        <v>PCC1202412</v>
      </c>
      <c r="H700" s="104">
        <f>HLOOKUP(B700,SVCI!$3:$4,2,FALSE)</f>
        <v>10</v>
      </c>
      <c r="I700" s="102" t="str">
        <f t="shared" si="121"/>
        <v>202412</v>
      </c>
      <c r="J700" s="107">
        <f>IF(M700=1,1,IFERROR(VLOOKUP(I700,SVCI!D:O,POC!H700,FALSE),0))</f>
        <v>0</v>
      </c>
      <c r="K700" s="102" t="str">
        <f>TEXT(VLOOKUP(B700,Summary!G:H,2,FALSE),"yyyym")</f>
        <v>202912</v>
      </c>
      <c r="L700" s="102">
        <f t="shared" si="122"/>
        <v>0</v>
      </c>
      <c r="M700" s="102">
        <f t="shared" si="123"/>
        <v>0</v>
      </c>
      <c r="N700" s="109">
        <f t="shared" si="115"/>
        <v>0</v>
      </c>
      <c r="O700" s="102" t="str">
        <f>PROPER(VLOOKUP(B700,'[1]TO year'!C:D,2,FALSE))</f>
        <v>Savoy Hotel Palawan</v>
      </c>
      <c r="Q700" s="102" t="str">
        <f t="shared" si="124"/>
        <v/>
      </c>
    </row>
    <row r="701" spans="1:17" hidden="1">
      <c r="A701" s="102" t="s">
        <v>189</v>
      </c>
      <c r="B701" s="103" t="s">
        <v>94</v>
      </c>
      <c r="D701" s="103">
        <v>2025</v>
      </c>
      <c r="E701" s="103">
        <v>1</v>
      </c>
      <c r="F701" s="102" t="str">
        <f t="shared" si="116"/>
        <v>PCC120251</v>
      </c>
      <c r="H701" s="104">
        <f>HLOOKUP(B701,SVCI!$3:$4,2,FALSE)</f>
        <v>10</v>
      </c>
      <c r="I701" s="102" t="str">
        <f t="shared" si="121"/>
        <v>20251</v>
      </c>
      <c r="J701" s="107">
        <f>IF(M701=1,1,IFERROR(VLOOKUP(I701,SVCI!D:O,POC!H701,FALSE),0))</f>
        <v>0</v>
      </c>
      <c r="K701" s="102" t="str">
        <f>TEXT(VLOOKUP(B701,Summary!G:H,2,FALSE),"yyyym")</f>
        <v>202912</v>
      </c>
      <c r="L701" s="102">
        <f t="shared" si="122"/>
        <v>0</v>
      </c>
      <c r="M701" s="102">
        <f t="shared" si="123"/>
        <v>0</v>
      </c>
      <c r="N701" s="109">
        <f t="shared" si="115"/>
        <v>0</v>
      </c>
      <c r="Q701" s="102" t="str">
        <f t="shared" si="124"/>
        <v/>
      </c>
    </row>
    <row r="702" spans="1:17" hidden="1">
      <c r="A702" s="102" t="s">
        <v>189</v>
      </c>
      <c r="B702" s="103" t="s">
        <v>94</v>
      </c>
      <c r="D702" s="103">
        <v>2025</v>
      </c>
      <c r="E702" s="103">
        <v>2</v>
      </c>
      <c r="F702" s="102" t="str">
        <f t="shared" si="116"/>
        <v>PCC120252</v>
      </c>
      <c r="H702" s="104">
        <f>HLOOKUP(B702,SVCI!$3:$4,2,FALSE)</f>
        <v>10</v>
      </c>
      <c r="I702" s="102" t="str">
        <f t="shared" si="121"/>
        <v>20252</v>
      </c>
      <c r="J702" s="107">
        <f>IF(M702=1,1,IFERROR(VLOOKUP(I702,SVCI!D:O,POC!H702,FALSE),0))</f>
        <v>0</v>
      </c>
      <c r="K702" s="102" t="str">
        <f>TEXT(VLOOKUP(B702,Summary!G:H,2,FALSE),"yyyym")</f>
        <v>202912</v>
      </c>
      <c r="L702" s="102">
        <f t="shared" si="122"/>
        <v>0</v>
      </c>
      <c r="M702" s="102">
        <f t="shared" si="123"/>
        <v>0</v>
      </c>
      <c r="N702" s="109">
        <f t="shared" si="115"/>
        <v>0</v>
      </c>
      <c r="Q702" s="102" t="str">
        <f t="shared" si="124"/>
        <v/>
      </c>
    </row>
    <row r="703" spans="1:17" hidden="1">
      <c r="A703" s="102" t="s">
        <v>189</v>
      </c>
      <c r="B703" s="103" t="s">
        <v>94</v>
      </c>
      <c r="D703" s="103">
        <v>2025</v>
      </c>
      <c r="E703" s="103">
        <v>3</v>
      </c>
      <c r="F703" s="102" t="str">
        <f t="shared" si="116"/>
        <v>PCC120253</v>
      </c>
      <c r="H703" s="104">
        <f>HLOOKUP(B703,SVCI!$3:$4,2,FALSE)</f>
        <v>10</v>
      </c>
      <c r="I703" s="102" t="str">
        <f t="shared" si="121"/>
        <v>20253</v>
      </c>
      <c r="J703" s="107">
        <f>IF(M703=1,1,IFERROR(VLOOKUP(I703,SVCI!D:O,POC!H703,FALSE),0))</f>
        <v>0</v>
      </c>
      <c r="K703" s="102" t="str">
        <f>TEXT(VLOOKUP(B703,Summary!G:H,2,FALSE),"yyyym")</f>
        <v>202912</v>
      </c>
      <c r="L703" s="102">
        <f t="shared" si="122"/>
        <v>0</v>
      </c>
      <c r="M703" s="102">
        <f t="shared" si="123"/>
        <v>0</v>
      </c>
      <c r="N703" s="109">
        <f t="shared" si="115"/>
        <v>0</v>
      </c>
      <c r="O703" s="102" t="str">
        <f>PROPER(VLOOKUP(B703,'[1]TO year'!C:D,2,FALSE))</f>
        <v>Savoy Hotel Palawan</v>
      </c>
      <c r="P703" s="102" t="s">
        <v>220</v>
      </c>
      <c r="Q703" s="102">
        <f t="shared" si="124"/>
        <v>1</v>
      </c>
    </row>
    <row r="704" spans="1:17" hidden="1">
      <c r="A704" s="102" t="s">
        <v>189</v>
      </c>
      <c r="B704" s="103" t="s">
        <v>94</v>
      </c>
      <c r="D704" s="103">
        <v>2025</v>
      </c>
      <c r="E704" s="103">
        <v>4</v>
      </c>
      <c r="F704" s="102" t="str">
        <f t="shared" si="116"/>
        <v>PCC120254</v>
      </c>
      <c r="H704" s="104">
        <f>HLOOKUP(B704,SVCI!$3:$4,2,FALSE)</f>
        <v>10</v>
      </c>
      <c r="I704" s="102" t="str">
        <f t="shared" si="121"/>
        <v>20254</v>
      </c>
      <c r="J704" s="107">
        <f>IF(M704=1,1,IFERROR(VLOOKUP(I704,SVCI!D:O,POC!H704,FALSE),0))</f>
        <v>2.4799999999999999E-2</v>
      </c>
      <c r="K704" s="102" t="str">
        <f>TEXT(VLOOKUP(B704,Summary!G:H,2,FALSE),"yyyym")</f>
        <v>202912</v>
      </c>
      <c r="L704" s="102">
        <f t="shared" si="122"/>
        <v>0</v>
      </c>
      <c r="M704" s="102">
        <f t="shared" si="123"/>
        <v>0</v>
      </c>
      <c r="N704" s="109">
        <f t="shared" si="115"/>
        <v>2.48</v>
      </c>
      <c r="P704" s="102" t="s">
        <v>220</v>
      </c>
    </row>
    <row r="705" spans="1:16" hidden="1">
      <c r="A705" s="102" t="s">
        <v>189</v>
      </c>
      <c r="B705" s="103" t="s">
        <v>94</v>
      </c>
      <c r="D705" s="103">
        <v>2025</v>
      </c>
      <c r="E705" s="103">
        <v>5</v>
      </c>
      <c r="F705" s="102" t="str">
        <f t="shared" si="116"/>
        <v>PCC120255</v>
      </c>
      <c r="H705" s="104">
        <f>HLOOKUP(B705,SVCI!$3:$4,2,FALSE)</f>
        <v>10</v>
      </c>
      <c r="I705" s="102" t="str">
        <f t="shared" si="121"/>
        <v>20255</v>
      </c>
      <c r="J705" s="107">
        <f>IF(M705=1,1,IFERROR(VLOOKUP(I705,SVCI!D:O,POC!H705,FALSE),0))</f>
        <v>4.9600000000000005E-2</v>
      </c>
      <c r="K705" s="102" t="str">
        <f>TEXT(VLOOKUP(B705,Summary!G:H,2,FALSE),"yyyym")</f>
        <v>202912</v>
      </c>
      <c r="L705" s="102">
        <f t="shared" si="122"/>
        <v>0</v>
      </c>
      <c r="M705" s="102">
        <f t="shared" si="123"/>
        <v>0</v>
      </c>
      <c r="N705" s="109">
        <f t="shared" si="115"/>
        <v>4.96</v>
      </c>
      <c r="P705" s="102" t="s">
        <v>220</v>
      </c>
    </row>
    <row r="706" spans="1:16" hidden="1">
      <c r="A706" s="102" t="s">
        <v>189</v>
      </c>
      <c r="B706" s="103" t="s">
        <v>94</v>
      </c>
      <c r="D706" s="103">
        <v>2025</v>
      </c>
      <c r="E706" s="103">
        <v>6</v>
      </c>
      <c r="F706" s="102" t="str">
        <f t="shared" si="116"/>
        <v>PCC120256</v>
      </c>
      <c r="H706" s="104">
        <f>HLOOKUP(B706,SVCI!$3:$4,2,FALSE)</f>
        <v>10</v>
      </c>
      <c r="I706" s="102" t="str">
        <f t="shared" si="121"/>
        <v>20256</v>
      </c>
      <c r="J706" s="107">
        <f>IF(M706=1,1,IFERROR(VLOOKUP(I706,SVCI!D:O,POC!H706,FALSE),0))</f>
        <v>7.4400000000000008E-2</v>
      </c>
      <c r="K706" s="102" t="str">
        <f>TEXT(VLOOKUP(B706,Summary!G:H,2,FALSE),"yyyym")</f>
        <v>202912</v>
      </c>
      <c r="L706" s="102">
        <f t="shared" si="122"/>
        <v>0</v>
      </c>
      <c r="M706" s="102">
        <f t="shared" si="123"/>
        <v>0</v>
      </c>
      <c r="N706" s="109">
        <f t="shared" ref="N706:N788" si="125">TRUNC(J706*100,2)</f>
        <v>7.44</v>
      </c>
      <c r="P706" s="102" t="s">
        <v>220</v>
      </c>
    </row>
    <row r="707" spans="1:16" hidden="1">
      <c r="A707" s="102" t="s">
        <v>189</v>
      </c>
      <c r="B707" s="103" t="s">
        <v>94</v>
      </c>
      <c r="D707" s="103">
        <v>2025</v>
      </c>
      <c r="E707" s="103">
        <v>7</v>
      </c>
      <c r="F707" s="102" t="str">
        <f t="shared" si="116"/>
        <v>PCC120257</v>
      </c>
      <c r="H707" s="104">
        <f>HLOOKUP(B707,SVCI!$3:$4,2,FALSE)</f>
        <v>10</v>
      </c>
      <c r="I707" s="102" t="str">
        <f t="shared" ref="I707:I738" si="126">CONCATENATE(D707,E707)</f>
        <v>20257</v>
      </c>
      <c r="J707" s="107">
        <f>IF(M707=1,1,IFERROR(VLOOKUP(I707,SVCI!D:O,POC!H707,FALSE),0))</f>
        <v>9.920000000000001E-2</v>
      </c>
      <c r="K707" s="102" t="str">
        <f>TEXT(VLOOKUP(B707,Summary!G:H,2,FALSE),"yyyym")</f>
        <v>202912</v>
      </c>
      <c r="L707" s="102">
        <f t="shared" ref="L707:L738" si="127">IF((LEFT(K707,4)-D707)&lt;&gt;0,0,IF((I707-K707)=0,1,0))</f>
        <v>0</v>
      </c>
      <c r="M707" s="102">
        <f t="shared" ref="M707:M738" si="128">IF(B707="",0,IF(AND(B706=B707,M706=1),1,IF(L707=1,1,0)))</f>
        <v>0</v>
      </c>
      <c r="N707" s="109">
        <f t="shared" si="125"/>
        <v>9.92</v>
      </c>
      <c r="P707" s="102" t="s">
        <v>220</v>
      </c>
    </row>
    <row r="708" spans="1:16" hidden="1">
      <c r="A708" s="102" t="s">
        <v>189</v>
      </c>
      <c r="B708" s="103" t="s">
        <v>94</v>
      </c>
      <c r="D708" s="103">
        <v>2025</v>
      </c>
      <c r="E708" s="103">
        <v>8</v>
      </c>
      <c r="F708" s="102" t="str">
        <f t="shared" si="116"/>
        <v>PCC120258</v>
      </c>
      <c r="H708" s="104">
        <f>HLOOKUP(B708,SVCI!$3:$4,2,FALSE)</f>
        <v>10</v>
      </c>
      <c r="I708" s="102" t="str">
        <f t="shared" si="126"/>
        <v>20258</v>
      </c>
      <c r="J708" s="107">
        <f>IF(M708=1,1,IFERROR(VLOOKUP(I708,SVCI!D:O,POC!H708,FALSE),0))</f>
        <v>0.12400000000000001</v>
      </c>
      <c r="K708" s="102" t="str">
        <f>TEXT(VLOOKUP(B708,Summary!G:H,2,FALSE),"yyyym")</f>
        <v>202912</v>
      </c>
      <c r="L708" s="102">
        <f t="shared" si="127"/>
        <v>0</v>
      </c>
      <c r="M708" s="102">
        <f t="shared" si="128"/>
        <v>0</v>
      </c>
      <c r="N708" s="109">
        <f t="shared" si="125"/>
        <v>12.4</v>
      </c>
      <c r="P708" s="102" t="s">
        <v>220</v>
      </c>
    </row>
    <row r="709" spans="1:16" hidden="1">
      <c r="A709" s="102" t="s">
        <v>189</v>
      </c>
      <c r="B709" s="103" t="s">
        <v>94</v>
      </c>
      <c r="D709" s="103">
        <v>2025</v>
      </c>
      <c r="E709" s="103">
        <v>9</v>
      </c>
      <c r="F709" s="102" t="str">
        <f t="shared" si="116"/>
        <v>PCC120259</v>
      </c>
      <c r="H709" s="104">
        <f>HLOOKUP(B709,SVCI!$3:$4,2,FALSE)</f>
        <v>10</v>
      </c>
      <c r="I709" s="102" t="str">
        <f t="shared" si="126"/>
        <v>20259</v>
      </c>
      <c r="J709" s="107">
        <f>IF(M709=1,1,IFERROR(VLOOKUP(I709,SVCI!D:O,POC!H709,FALSE),0))</f>
        <v>0.14880000000000002</v>
      </c>
      <c r="K709" s="102" t="str">
        <f>TEXT(VLOOKUP(B709,Summary!G:H,2,FALSE),"yyyym")</f>
        <v>202912</v>
      </c>
      <c r="L709" s="102">
        <f t="shared" si="127"/>
        <v>0</v>
      </c>
      <c r="M709" s="102">
        <f t="shared" si="128"/>
        <v>0</v>
      </c>
      <c r="N709" s="109">
        <f t="shared" si="125"/>
        <v>14.88</v>
      </c>
      <c r="P709" s="102" t="s">
        <v>220</v>
      </c>
    </row>
    <row r="710" spans="1:16" hidden="1">
      <c r="A710" s="102" t="s">
        <v>189</v>
      </c>
      <c r="B710" s="103" t="s">
        <v>94</v>
      </c>
      <c r="D710" s="103">
        <v>2025</v>
      </c>
      <c r="E710" s="103">
        <v>10</v>
      </c>
      <c r="F710" s="102" t="str">
        <f t="shared" si="116"/>
        <v>PCC1202510</v>
      </c>
      <c r="H710" s="104">
        <f>HLOOKUP(B710,SVCI!$3:$4,2,FALSE)</f>
        <v>10</v>
      </c>
      <c r="I710" s="102" t="str">
        <f t="shared" si="126"/>
        <v>202510</v>
      </c>
      <c r="J710" s="107">
        <f>IF(M710=1,1,IFERROR(VLOOKUP(I710,SVCI!D:O,POC!H710,FALSE),0))</f>
        <v>0.17360000000000003</v>
      </c>
      <c r="K710" s="102" t="str">
        <f>TEXT(VLOOKUP(B710,Summary!G:H,2,FALSE),"yyyym")</f>
        <v>202912</v>
      </c>
      <c r="L710" s="102">
        <f t="shared" si="127"/>
        <v>0</v>
      </c>
      <c r="M710" s="102">
        <f t="shared" si="128"/>
        <v>0</v>
      </c>
      <c r="N710" s="109">
        <f t="shared" si="125"/>
        <v>17.36</v>
      </c>
      <c r="P710" s="102" t="s">
        <v>220</v>
      </c>
    </row>
    <row r="711" spans="1:16" hidden="1">
      <c r="A711" s="102" t="s">
        <v>189</v>
      </c>
      <c r="B711" s="103" t="s">
        <v>94</v>
      </c>
      <c r="D711" s="103">
        <v>2025</v>
      </c>
      <c r="E711" s="103">
        <v>11</v>
      </c>
      <c r="F711" s="102" t="str">
        <f t="shared" si="116"/>
        <v>PCC1202511</v>
      </c>
      <c r="H711" s="104">
        <f>HLOOKUP(B711,SVCI!$3:$4,2,FALSE)</f>
        <v>10</v>
      </c>
      <c r="I711" s="102" t="str">
        <f t="shared" si="126"/>
        <v>202511</v>
      </c>
      <c r="J711" s="107">
        <f>IF(M711=1,1,IFERROR(VLOOKUP(I711,SVCI!D:O,POC!H711,FALSE),0))</f>
        <v>0.19840000000000002</v>
      </c>
      <c r="K711" s="102" t="str">
        <f>TEXT(VLOOKUP(B711,Summary!G:H,2,FALSE),"yyyym")</f>
        <v>202912</v>
      </c>
      <c r="L711" s="102">
        <f t="shared" si="127"/>
        <v>0</v>
      </c>
      <c r="M711" s="102">
        <f t="shared" si="128"/>
        <v>0</v>
      </c>
      <c r="N711" s="109">
        <f t="shared" si="125"/>
        <v>19.84</v>
      </c>
      <c r="P711" s="102" t="s">
        <v>220</v>
      </c>
    </row>
    <row r="712" spans="1:16" hidden="1">
      <c r="A712" s="102" t="s">
        <v>189</v>
      </c>
      <c r="B712" s="103" t="s">
        <v>94</v>
      </c>
      <c r="D712" s="103">
        <v>2025</v>
      </c>
      <c r="E712" s="103">
        <v>12</v>
      </c>
      <c r="F712" s="102" t="str">
        <f t="shared" si="116"/>
        <v>PCC1202512</v>
      </c>
      <c r="H712" s="104">
        <f>HLOOKUP(B712,SVCI!$3:$4,2,FALSE)</f>
        <v>10</v>
      </c>
      <c r="I712" s="102" t="str">
        <f t="shared" si="126"/>
        <v>202512</v>
      </c>
      <c r="J712" s="107">
        <f>IF(M712=1,1,IFERROR(VLOOKUP(I712,SVCI!D:O,POC!H712,FALSE),0))</f>
        <v>0.22320000000000001</v>
      </c>
      <c r="K712" s="102" t="str">
        <f>TEXT(VLOOKUP(B712,Summary!G:H,2,FALSE),"yyyym")</f>
        <v>202912</v>
      </c>
      <c r="L712" s="102">
        <f t="shared" si="127"/>
        <v>0</v>
      </c>
      <c r="M712" s="102">
        <f t="shared" si="128"/>
        <v>0</v>
      </c>
      <c r="N712" s="109">
        <f t="shared" si="125"/>
        <v>22.32</v>
      </c>
      <c r="P712" s="102" t="s">
        <v>220</v>
      </c>
    </row>
    <row r="713" spans="1:16" hidden="1">
      <c r="A713" s="102" t="s">
        <v>189</v>
      </c>
      <c r="B713" s="103" t="s">
        <v>94</v>
      </c>
      <c r="D713" s="103">
        <v>2026</v>
      </c>
      <c r="E713" s="103">
        <v>1</v>
      </c>
      <c r="F713" s="102" t="str">
        <f t="shared" si="116"/>
        <v>PCC120261</v>
      </c>
      <c r="H713" s="104">
        <f>HLOOKUP(B713,SVCI!$3:$4,2,FALSE)</f>
        <v>10</v>
      </c>
      <c r="I713" s="102" t="str">
        <f t="shared" si="126"/>
        <v>20261</v>
      </c>
      <c r="J713" s="107">
        <f>IF(M713=1,1,IFERROR(VLOOKUP(I713,SVCI!D:O,POC!H713,FALSE),0))</f>
        <v>0.24008333333333334</v>
      </c>
      <c r="K713" s="102" t="str">
        <f>TEXT(VLOOKUP(B713,Summary!G:H,2,FALSE),"yyyym")</f>
        <v>202912</v>
      </c>
      <c r="L713" s="102">
        <f t="shared" si="127"/>
        <v>0</v>
      </c>
      <c r="M713" s="102">
        <f t="shared" si="128"/>
        <v>0</v>
      </c>
      <c r="N713" s="109">
        <f t="shared" si="125"/>
        <v>24</v>
      </c>
      <c r="P713" s="102" t="s">
        <v>220</v>
      </c>
    </row>
    <row r="714" spans="1:16" hidden="1">
      <c r="A714" s="102" t="s">
        <v>189</v>
      </c>
      <c r="B714" s="103" t="s">
        <v>94</v>
      </c>
      <c r="D714" s="103">
        <v>2026</v>
      </c>
      <c r="E714" s="103">
        <v>2</v>
      </c>
      <c r="F714" s="102" t="str">
        <f t="shared" si="116"/>
        <v>PCC120262</v>
      </c>
      <c r="H714" s="104">
        <f>HLOOKUP(B714,SVCI!$3:$4,2,FALSE)</f>
        <v>10</v>
      </c>
      <c r="I714" s="102" t="str">
        <f t="shared" si="126"/>
        <v>20262</v>
      </c>
      <c r="J714" s="107">
        <f>IF(M714=1,1,IFERROR(VLOOKUP(I714,SVCI!D:O,POC!H714,FALSE),0))</f>
        <v>0.25696666666666668</v>
      </c>
      <c r="K714" s="102" t="str">
        <f>TEXT(VLOOKUP(B714,Summary!G:H,2,FALSE),"yyyym")</f>
        <v>202912</v>
      </c>
      <c r="L714" s="102">
        <f t="shared" si="127"/>
        <v>0</v>
      </c>
      <c r="M714" s="102">
        <f t="shared" si="128"/>
        <v>0</v>
      </c>
      <c r="N714" s="109">
        <f t="shared" si="125"/>
        <v>25.69</v>
      </c>
      <c r="P714" s="102" t="s">
        <v>220</v>
      </c>
    </row>
    <row r="715" spans="1:16" hidden="1">
      <c r="A715" s="102" t="s">
        <v>189</v>
      </c>
      <c r="B715" s="103" t="s">
        <v>94</v>
      </c>
      <c r="D715" s="103">
        <v>2026</v>
      </c>
      <c r="E715" s="103">
        <v>3</v>
      </c>
      <c r="F715" s="102" t="str">
        <f t="shared" si="116"/>
        <v>PCC120263</v>
      </c>
      <c r="H715" s="104">
        <f>HLOOKUP(B715,SVCI!$3:$4,2,FALSE)</f>
        <v>10</v>
      </c>
      <c r="I715" s="102" t="str">
        <f t="shared" si="126"/>
        <v>20263</v>
      </c>
      <c r="J715" s="107">
        <f>IF(M715=1,1,IFERROR(VLOOKUP(I715,SVCI!D:O,POC!H715,FALSE),0))</f>
        <v>0.27385000000000004</v>
      </c>
      <c r="K715" s="102" t="str">
        <f>TEXT(VLOOKUP(B715,Summary!G:H,2,FALSE),"yyyym")</f>
        <v>202912</v>
      </c>
      <c r="L715" s="102">
        <f t="shared" si="127"/>
        <v>0</v>
      </c>
      <c r="M715" s="102">
        <f t="shared" si="128"/>
        <v>0</v>
      </c>
      <c r="N715" s="109">
        <f t="shared" si="125"/>
        <v>27.38</v>
      </c>
      <c r="P715" s="102" t="s">
        <v>220</v>
      </c>
    </row>
    <row r="716" spans="1:16" hidden="1">
      <c r="A716" s="102" t="s">
        <v>189</v>
      </c>
      <c r="B716" s="103" t="s">
        <v>94</v>
      </c>
      <c r="D716" s="103">
        <v>2026</v>
      </c>
      <c r="E716" s="103">
        <v>4</v>
      </c>
      <c r="F716" s="102" t="str">
        <f t="shared" si="116"/>
        <v>PCC120264</v>
      </c>
      <c r="H716" s="104">
        <f>HLOOKUP(B716,SVCI!$3:$4,2,FALSE)</f>
        <v>10</v>
      </c>
      <c r="I716" s="102" t="str">
        <f t="shared" si="126"/>
        <v>20264</v>
      </c>
      <c r="J716" s="107">
        <f>IF(M716=1,1,IFERROR(VLOOKUP(I716,SVCI!D:O,POC!H716,FALSE),0))</f>
        <v>0.2907333333333334</v>
      </c>
      <c r="K716" s="102" t="str">
        <f>TEXT(VLOOKUP(B716,Summary!G:H,2,FALSE),"yyyym")</f>
        <v>202912</v>
      </c>
      <c r="L716" s="102">
        <f t="shared" si="127"/>
        <v>0</v>
      </c>
      <c r="M716" s="102">
        <f t="shared" si="128"/>
        <v>0</v>
      </c>
      <c r="N716" s="109">
        <f t="shared" si="125"/>
        <v>29.07</v>
      </c>
      <c r="P716" s="102" t="s">
        <v>220</v>
      </c>
    </row>
    <row r="717" spans="1:16" hidden="1">
      <c r="A717" s="102" t="s">
        <v>189</v>
      </c>
      <c r="B717" s="103" t="s">
        <v>94</v>
      </c>
      <c r="D717" s="103">
        <v>2026</v>
      </c>
      <c r="E717" s="103">
        <v>5</v>
      </c>
      <c r="F717" s="102" t="str">
        <f t="shared" ref="F717:F815" si="129">CONCATENATE(B717,D717,E717)</f>
        <v>PCC120265</v>
      </c>
      <c r="H717" s="104">
        <f>HLOOKUP(B717,SVCI!$3:$4,2,FALSE)</f>
        <v>10</v>
      </c>
      <c r="I717" s="102" t="str">
        <f t="shared" si="126"/>
        <v>20265</v>
      </c>
      <c r="J717" s="107">
        <f>IF(M717=1,1,IFERROR(VLOOKUP(I717,SVCI!D:O,POC!H717,FALSE),0))</f>
        <v>0.30761666666666676</v>
      </c>
      <c r="K717" s="102" t="str">
        <f>TEXT(VLOOKUP(B717,Summary!G:H,2,FALSE),"yyyym")</f>
        <v>202912</v>
      </c>
      <c r="L717" s="102">
        <f t="shared" si="127"/>
        <v>0</v>
      </c>
      <c r="M717" s="102">
        <f t="shared" si="128"/>
        <v>0</v>
      </c>
      <c r="N717" s="109">
        <f t="shared" si="125"/>
        <v>30.76</v>
      </c>
      <c r="P717" s="102" t="s">
        <v>220</v>
      </c>
    </row>
    <row r="718" spans="1:16" hidden="1">
      <c r="A718" s="102" t="s">
        <v>189</v>
      </c>
      <c r="B718" s="103" t="s">
        <v>94</v>
      </c>
      <c r="D718" s="103">
        <v>2026</v>
      </c>
      <c r="E718" s="103">
        <v>6</v>
      </c>
      <c r="F718" s="102" t="str">
        <f t="shared" si="129"/>
        <v>PCC120266</v>
      </c>
      <c r="H718" s="104">
        <f>HLOOKUP(B718,SVCI!$3:$4,2,FALSE)</f>
        <v>10</v>
      </c>
      <c r="I718" s="102" t="str">
        <f t="shared" si="126"/>
        <v>20266</v>
      </c>
      <c r="J718" s="107">
        <f>IF(M718=1,1,IFERROR(VLOOKUP(I718,SVCI!D:O,POC!H718,FALSE),0))</f>
        <v>0.32450000000000012</v>
      </c>
      <c r="K718" s="102" t="str">
        <f>TEXT(VLOOKUP(B718,Summary!G:H,2,FALSE),"yyyym")</f>
        <v>202912</v>
      </c>
      <c r="L718" s="102">
        <f t="shared" si="127"/>
        <v>0</v>
      </c>
      <c r="M718" s="102">
        <f t="shared" si="128"/>
        <v>0</v>
      </c>
      <c r="N718" s="109">
        <f t="shared" si="125"/>
        <v>32.450000000000003</v>
      </c>
      <c r="P718" s="102" t="s">
        <v>220</v>
      </c>
    </row>
    <row r="719" spans="1:16" hidden="1">
      <c r="A719" s="102" t="s">
        <v>189</v>
      </c>
      <c r="B719" s="103" t="s">
        <v>94</v>
      </c>
      <c r="D719" s="103">
        <v>2026</v>
      </c>
      <c r="E719" s="103">
        <v>7</v>
      </c>
      <c r="F719" s="102" t="str">
        <f t="shared" si="129"/>
        <v>PCC120267</v>
      </c>
      <c r="H719" s="104">
        <f>HLOOKUP(B719,SVCI!$3:$4,2,FALSE)</f>
        <v>10</v>
      </c>
      <c r="I719" s="102" t="str">
        <f t="shared" si="126"/>
        <v>20267</v>
      </c>
      <c r="J719" s="107">
        <f>IF(M719=1,1,IFERROR(VLOOKUP(I719,SVCI!D:O,POC!H719,FALSE),0))</f>
        <v>0.34138333333333348</v>
      </c>
      <c r="K719" s="102" t="str">
        <f>TEXT(VLOOKUP(B719,Summary!G:H,2,FALSE),"yyyym")</f>
        <v>202912</v>
      </c>
      <c r="L719" s="102">
        <f t="shared" si="127"/>
        <v>0</v>
      </c>
      <c r="M719" s="102">
        <f t="shared" si="128"/>
        <v>0</v>
      </c>
      <c r="N719" s="109">
        <f t="shared" si="125"/>
        <v>34.130000000000003</v>
      </c>
      <c r="P719" s="102" t="s">
        <v>220</v>
      </c>
    </row>
    <row r="720" spans="1:16" hidden="1">
      <c r="A720" s="102" t="s">
        <v>189</v>
      </c>
      <c r="B720" s="103" t="s">
        <v>94</v>
      </c>
      <c r="D720" s="103">
        <v>2026</v>
      </c>
      <c r="E720" s="103">
        <v>8</v>
      </c>
      <c r="F720" s="102" t="str">
        <f t="shared" si="129"/>
        <v>PCC120268</v>
      </c>
      <c r="H720" s="104">
        <f>HLOOKUP(B720,SVCI!$3:$4,2,FALSE)</f>
        <v>10</v>
      </c>
      <c r="I720" s="102" t="str">
        <f t="shared" si="126"/>
        <v>20268</v>
      </c>
      <c r="J720" s="107">
        <f>IF(M720=1,1,IFERROR(VLOOKUP(I720,SVCI!D:O,POC!H720,FALSE),0))</f>
        <v>0.35826666666666684</v>
      </c>
      <c r="K720" s="102" t="str">
        <f>TEXT(VLOOKUP(B720,Summary!G:H,2,FALSE),"yyyym")</f>
        <v>202912</v>
      </c>
      <c r="L720" s="102">
        <f t="shared" si="127"/>
        <v>0</v>
      </c>
      <c r="M720" s="102">
        <f t="shared" si="128"/>
        <v>0</v>
      </c>
      <c r="N720" s="109">
        <f t="shared" si="125"/>
        <v>35.82</v>
      </c>
      <c r="P720" s="102" t="s">
        <v>220</v>
      </c>
    </row>
    <row r="721" spans="1:16" hidden="1">
      <c r="A721" s="102" t="s">
        <v>189</v>
      </c>
      <c r="B721" s="103" t="s">
        <v>94</v>
      </c>
      <c r="D721" s="103">
        <v>2026</v>
      </c>
      <c r="E721" s="103">
        <v>9</v>
      </c>
      <c r="F721" s="102" t="str">
        <f t="shared" si="129"/>
        <v>PCC120269</v>
      </c>
      <c r="H721" s="104">
        <f>HLOOKUP(B721,SVCI!$3:$4,2,FALSE)</f>
        <v>10</v>
      </c>
      <c r="I721" s="102" t="str">
        <f t="shared" si="126"/>
        <v>20269</v>
      </c>
      <c r="J721" s="107">
        <f>IF(M721=1,1,IFERROR(VLOOKUP(I721,SVCI!D:O,POC!H721,FALSE),0))</f>
        <v>0.37515000000000021</v>
      </c>
      <c r="K721" s="102" t="str">
        <f>TEXT(VLOOKUP(B721,Summary!G:H,2,FALSE),"yyyym")</f>
        <v>202912</v>
      </c>
      <c r="L721" s="102">
        <f t="shared" si="127"/>
        <v>0</v>
      </c>
      <c r="M721" s="102">
        <f t="shared" si="128"/>
        <v>0</v>
      </c>
      <c r="N721" s="109">
        <f t="shared" si="125"/>
        <v>37.51</v>
      </c>
      <c r="P721" s="102" t="s">
        <v>220</v>
      </c>
    </row>
    <row r="722" spans="1:16" hidden="1">
      <c r="A722" s="102" t="s">
        <v>189</v>
      </c>
      <c r="B722" s="103" t="s">
        <v>94</v>
      </c>
      <c r="D722" s="103">
        <v>2026</v>
      </c>
      <c r="E722" s="103">
        <v>10</v>
      </c>
      <c r="F722" s="102" t="str">
        <f t="shared" si="129"/>
        <v>PCC1202610</v>
      </c>
      <c r="H722" s="104">
        <f>HLOOKUP(B722,SVCI!$3:$4,2,FALSE)</f>
        <v>10</v>
      </c>
      <c r="I722" s="102" t="str">
        <f t="shared" si="126"/>
        <v>202610</v>
      </c>
      <c r="J722" s="107">
        <f>IF(M722=1,1,IFERROR(VLOOKUP(I722,SVCI!D:O,POC!H722,FALSE),0))</f>
        <v>0.39203333333333357</v>
      </c>
      <c r="K722" s="102" t="str">
        <f>TEXT(VLOOKUP(B722,Summary!G:H,2,FALSE),"yyyym")</f>
        <v>202912</v>
      </c>
      <c r="L722" s="102">
        <f t="shared" si="127"/>
        <v>0</v>
      </c>
      <c r="M722" s="102">
        <f t="shared" si="128"/>
        <v>0</v>
      </c>
      <c r="N722" s="109">
        <f t="shared" si="125"/>
        <v>39.200000000000003</v>
      </c>
      <c r="P722" s="102" t="s">
        <v>220</v>
      </c>
    </row>
    <row r="723" spans="1:16" hidden="1">
      <c r="A723" s="102" t="s">
        <v>189</v>
      </c>
      <c r="B723" s="103" t="s">
        <v>94</v>
      </c>
      <c r="D723" s="103">
        <v>2026</v>
      </c>
      <c r="E723" s="103">
        <v>11</v>
      </c>
      <c r="F723" s="102" t="str">
        <f t="shared" si="129"/>
        <v>PCC1202611</v>
      </c>
      <c r="H723" s="104">
        <f>HLOOKUP(B723,SVCI!$3:$4,2,FALSE)</f>
        <v>10</v>
      </c>
      <c r="I723" s="102" t="str">
        <f t="shared" si="126"/>
        <v>202611</v>
      </c>
      <c r="J723" s="107">
        <f>IF(M723=1,1,IFERROR(VLOOKUP(I723,SVCI!D:O,POC!H723,FALSE),0))</f>
        <v>0.40891666666666693</v>
      </c>
      <c r="K723" s="102" t="str">
        <f>TEXT(VLOOKUP(B723,Summary!G:H,2,FALSE),"yyyym")</f>
        <v>202912</v>
      </c>
      <c r="L723" s="102">
        <f t="shared" si="127"/>
        <v>0</v>
      </c>
      <c r="M723" s="102">
        <f t="shared" si="128"/>
        <v>0</v>
      </c>
      <c r="N723" s="109">
        <f t="shared" si="125"/>
        <v>40.89</v>
      </c>
      <c r="P723" s="102" t="s">
        <v>220</v>
      </c>
    </row>
    <row r="724" spans="1:16" hidden="1">
      <c r="A724" s="102" t="s">
        <v>189</v>
      </c>
      <c r="B724" s="103" t="s">
        <v>94</v>
      </c>
      <c r="D724" s="103">
        <v>2026</v>
      </c>
      <c r="E724" s="103">
        <v>12</v>
      </c>
      <c r="F724" s="102" t="str">
        <f t="shared" si="129"/>
        <v>PCC1202612</v>
      </c>
      <c r="H724" s="104">
        <f>HLOOKUP(B724,SVCI!$3:$4,2,FALSE)</f>
        <v>10</v>
      </c>
      <c r="I724" s="102" t="str">
        <f t="shared" si="126"/>
        <v>202612</v>
      </c>
      <c r="J724" s="107">
        <f>IF(M724=1,1,IFERROR(VLOOKUP(I724,SVCI!D:O,POC!H724,FALSE),0))</f>
        <v>0.42580000000000001</v>
      </c>
      <c r="K724" s="102" t="str">
        <f>TEXT(VLOOKUP(B724,Summary!G:H,2,FALSE),"yyyym")</f>
        <v>202912</v>
      </c>
      <c r="L724" s="102">
        <f t="shared" si="127"/>
        <v>0</v>
      </c>
      <c r="M724" s="102">
        <f t="shared" si="128"/>
        <v>0</v>
      </c>
      <c r="N724" s="109">
        <f t="shared" si="125"/>
        <v>42.58</v>
      </c>
      <c r="P724" s="102" t="s">
        <v>220</v>
      </c>
    </row>
    <row r="725" spans="1:16" hidden="1">
      <c r="A725" s="102" t="s">
        <v>189</v>
      </c>
      <c r="B725" s="103" t="s">
        <v>94</v>
      </c>
      <c r="D725" s="103">
        <v>2027</v>
      </c>
      <c r="E725" s="103">
        <v>1</v>
      </c>
      <c r="F725" s="102" t="str">
        <f t="shared" si="129"/>
        <v>PCC120271</v>
      </c>
      <c r="H725" s="104">
        <f>HLOOKUP(B725,SVCI!$3:$4,2,FALSE)</f>
        <v>10</v>
      </c>
      <c r="I725" s="102" t="str">
        <f t="shared" si="126"/>
        <v>20271</v>
      </c>
      <c r="J725" s="107">
        <f>IF(M725=1,1,IFERROR(VLOOKUP(I725,SVCI!D:O,POC!H725,FALSE),0))</f>
        <v>0.44269166666666665</v>
      </c>
      <c r="K725" s="102" t="str">
        <f>TEXT(VLOOKUP(B725,Summary!G:H,2,FALSE),"yyyym")</f>
        <v>202912</v>
      </c>
      <c r="L725" s="102">
        <f t="shared" si="127"/>
        <v>0</v>
      </c>
      <c r="M725" s="102">
        <f t="shared" si="128"/>
        <v>0</v>
      </c>
      <c r="N725" s="109">
        <f t="shared" si="125"/>
        <v>44.26</v>
      </c>
      <c r="P725" s="102" t="s">
        <v>220</v>
      </c>
    </row>
    <row r="726" spans="1:16" hidden="1">
      <c r="A726" s="102" t="s">
        <v>189</v>
      </c>
      <c r="B726" s="103" t="s">
        <v>94</v>
      </c>
      <c r="D726" s="103">
        <v>2027</v>
      </c>
      <c r="E726" s="103">
        <v>2</v>
      </c>
      <c r="F726" s="102" t="str">
        <f t="shared" si="129"/>
        <v>PCC120272</v>
      </c>
      <c r="H726" s="104">
        <f>HLOOKUP(B726,SVCI!$3:$4,2,FALSE)</f>
        <v>10</v>
      </c>
      <c r="I726" s="102" t="str">
        <f t="shared" si="126"/>
        <v>20272</v>
      </c>
      <c r="J726" s="107">
        <f>IF(M726=1,1,IFERROR(VLOOKUP(I726,SVCI!D:O,POC!H726,FALSE),0))</f>
        <v>0.45958333333333329</v>
      </c>
      <c r="K726" s="102" t="str">
        <f>TEXT(VLOOKUP(B726,Summary!G:H,2,FALSE),"yyyym")</f>
        <v>202912</v>
      </c>
      <c r="L726" s="102">
        <f t="shared" si="127"/>
        <v>0</v>
      </c>
      <c r="M726" s="102">
        <f t="shared" si="128"/>
        <v>0</v>
      </c>
      <c r="N726" s="109">
        <f t="shared" si="125"/>
        <v>45.95</v>
      </c>
      <c r="P726" s="102" t="s">
        <v>220</v>
      </c>
    </row>
    <row r="727" spans="1:16" hidden="1">
      <c r="A727" s="102" t="s">
        <v>189</v>
      </c>
      <c r="B727" s="103" t="s">
        <v>94</v>
      </c>
      <c r="D727" s="103">
        <v>2027</v>
      </c>
      <c r="E727" s="103">
        <v>3</v>
      </c>
      <c r="F727" s="102" t="str">
        <f t="shared" si="129"/>
        <v>PCC120273</v>
      </c>
      <c r="H727" s="104">
        <f>HLOOKUP(B727,SVCI!$3:$4,2,FALSE)</f>
        <v>10</v>
      </c>
      <c r="I727" s="102" t="str">
        <f t="shared" si="126"/>
        <v>20273</v>
      </c>
      <c r="J727" s="107">
        <f>IF(M727=1,1,IFERROR(VLOOKUP(I727,SVCI!D:O,POC!H727,FALSE),0))</f>
        <v>0.47647499999999993</v>
      </c>
      <c r="K727" s="102" t="str">
        <f>TEXT(VLOOKUP(B727,Summary!G:H,2,FALSE),"yyyym")</f>
        <v>202912</v>
      </c>
      <c r="L727" s="102">
        <f t="shared" si="127"/>
        <v>0</v>
      </c>
      <c r="M727" s="102">
        <f t="shared" si="128"/>
        <v>0</v>
      </c>
      <c r="N727" s="109">
        <f t="shared" si="125"/>
        <v>47.64</v>
      </c>
      <c r="P727" s="102" t="s">
        <v>220</v>
      </c>
    </row>
    <row r="728" spans="1:16" hidden="1">
      <c r="A728" s="102" t="s">
        <v>189</v>
      </c>
      <c r="B728" s="103" t="s">
        <v>94</v>
      </c>
      <c r="D728" s="103">
        <v>2027</v>
      </c>
      <c r="E728" s="103">
        <v>4</v>
      </c>
      <c r="F728" s="102" t="str">
        <f t="shared" si="129"/>
        <v>PCC120274</v>
      </c>
      <c r="H728" s="104">
        <f>HLOOKUP(B728,SVCI!$3:$4,2,FALSE)</f>
        <v>10</v>
      </c>
      <c r="I728" s="102" t="str">
        <f t="shared" si="126"/>
        <v>20274</v>
      </c>
      <c r="J728" s="107">
        <f>IF(M728=1,1,IFERROR(VLOOKUP(I728,SVCI!D:O,POC!H728,FALSE),0))</f>
        <v>0.49336666666666656</v>
      </c>
      <c r="K728" s="102" t="str">
        <f>TEXT(VLOOKUP(B728,Summary!G:H,2,FALSE),"yyyym")</f>
        <v>202912</v>
      </c>
      <c r="L728" s="102">
        <f t="shared" si="127"/>
        <v>0</v>
      </c>
      <c r="M728" s="102">
        <f t="shared" si="128"/>
        <v>0</v>
      </c>
      <c r="N728" s="109">
        <f t="shared" si="125"/>
        <v>49.33</v>
      </c>
      <c r="P728" s="102" t="s">
        <v>220</v>
      </c>
    </row>
    <row r="729" spans="1:16" hidden="1">
      <c r="A729" s="102" t="s">
        <v>189</v>
      </c>
      <c r="B729" s="103" t="s">
        <v>94</v>
      </c>
      <c r="D729" s="103">
        <v>2027</v>
      </c>
      <c r="E729" s="103">
        <v>5</v>
      </c>
      <c r="F729" s="102" t="str">
        <f t="shared" si="129"/>
        <v>PCC120275</v>
      </c>
      <c r="H729" s="104">
        <f>HLOOKUP(B729,SVCI!$3:$4,2,FALSE)</f>
        <v>10</v>
      </c>
      <c r="I729" s="102" t="str">
        <f t="shared" si="126"/>
        <v>20275</v>
      </c>
      <c r="J729" s="107">
        <f>IF(M729=1,1,IFERROR(VLOOKUP(I729,SVCI!D:O,POC!H729,FALSE),0))</f>
        <v>0.51025833333333326</v>
      </c>
      <c r="K729" s="102" t="str">
        <f>TEXT(VLOOKUP(B729,Summary!G:H,2,FALSE),"yyyym")</f>
        <v>202912</v>
      </c>
      <c r="L729" s="102">
        <f t="shared" si="127"/>
        <v>0</v>
      </c>
      <c r="M729" s="102">
        <f t="shared" si="128"/>
        <v>0</v>
      </c>
      <c r="N729" s="109">
        <f t="shared" si="125"/>
        <v>51.02</v>
      </c>
      <c r="P729" s="102" t="s">
        <v>220</v>
      </c>
    </row>
    <row r="730" spans="1:16" hidden="1">
      <c r="A730" s="102" t="s">
        <v>189</v>
      </c>
      <c r="B730" s="103" t="s">
        <v>94</v>
      </c>
      <c r="D730" s="103">
        <v>2027</v>
      </c>
      <c r="E730" s="103">
        <v>6</v>
      </c>
      <c r="F730" s="102" t="str">
        <f t="shared" si="129"/>
        <v>PCC120276</v>
      </c>
      <c r="H730" s="104">
        <f>HLOOKUP(B730,SVCI!$3:$4,2,FALSE)</f>
        <v>10</v>
      </c>
      <c r="I730" s="102" t="str">
        <f t="shared" si="126"/>
        <v>20276</v>
      </c>
      <c r="J730" s="107">
        <f>IF(M730=1,1,IFERROR(VLOOKUP(I730,SVCI!D:O,POC!H730,FALSE),0))</f>
        <v>0.5271499999999999</v>
      </c>
      <c r="K730" s="102" t="str">
        <f>TEXT(VLOOKUP(B730,Summary!G:H,2,FALSE),"yyyym")</f>
        <v>202912</v>
      </c>
      <c r="L730" s="102">
        <f t="shared" si="127"/>
        <v>0</v>
      </c>
      <c r="M730" s="102">
        <f t="shared" si="128"/>
        <v>0</v>
      </c>
      <c r="N730" s="109">
        <f t="shared" si="125"/>
        <v>52.71</v>
      </c>
      <c r="P730" s="102" t="s">
        <v>220</v>
      </c>
    </row>
    <row r="731" spans="1:16" hidden="1">
      <c r="A731" s="102" t="s">
        <v>189</v>
      </c>
      <c r="B731" s="103" t="s">
        <v>94</v>
      </c>
      <c r="D731" s="103">
        <v>2027</v>
      </c>
      <c r="E731" s="103">
        <v>7</v>
      </c>
      <c r="F731" s="102" t="str">
        <f t="shared" si="129"/>
        <v>PCC120277</v>
      </c>
      <c r="H731" s="104">
        <f>HLOOKUP(B731,SVCI!$3:$4,2,FALSE)</f>
        <v>10</v>
      </c>
      <c r="I731" s="102" t="str">
        <f t="shared" si="126"/>
        <v>20277</v>
      </c>
      <c r="J731" s="107">
        <f>IF(M731=1,1,IFERROR(VLOOKUP(I731,SVCI!D:O,POC!H731,FALSE),0))</f>
        <v>0.54404166666666653</v>
      </c>
      <c r="K731" s="102" t="str">
        <f>TEXT(VLOOKUP(B731,Summary!G:H,2,FALSE),"yyyym")</f>
        <v>202912</v>
      </c>
      <c r="L731" s="102">
        <f t="shared" si="127"/>
        <v>0</v>
      </c>
      <c r="M731" s="102">
        <f t="shared" si="128"/>
        <v>0</v>
      </c>
      <c r="N731" s="109">
        <f t="shared" si="125"/>
        <v>54.4</v>
      </c>
      <c r="P731" s="102" t="s">
        <v>220</v>
      </c>
    </row>
    <row r="732" spans="1:16" hidden="1">
      <c r="A732" s="102" t="s">
        <v>189</v>
      </c>
      <c r="B732" s="103" t="s">
        <v>94</v>
      </c>
      <c r="D732" s="103">
        <v>2027</v>
      </c>
      <c r="E732" s="103">
        <v>8</v>
      </c>
      <c r="F732" s="102" t="str">
        <f t="shared" si="129"/>
        <v>PCC120278</v>
      </c>
      <c r="H732" s="104">
        <f>HLOOKUP(B732,SVCI!$3:$4,2,FALSE)</f>
        <v>10</v>
      </c>
      <c r="I732" s="102" t="str">
        <f t="shared" si="126"/>
        <v>20278</v>
      </c>
      <c r="J732" s="107">
        <f>IF(M732=1,1,IFERROR(VLOOKUP(I732,SVCI!D:O,POC!H732,FALSE),0))</f>
        <v>0.56093333333333317</v>
      </c>
      <c r="K732" s="102" t="str">
        <f>TEXT(VLOOKUP(B732,Summary!G:H,2,FALSE),"yyyym")</f>
        <v>202912</v>
      </c>
      <c r="L732" s="102">
        <f t="shared" si="127"/>
        <v>0</v>
      </c>
      <c r="M732" s="102">
        <f t="shared" si="128"/>
        <v>0</v>
      </c>
      <c r="N732" s="109">
        <f t="shared" si="125"/>
        <v>56.09</v>
      </c>
      <c r="P732" s="102" t="s">
        <v>220</v>
      </c>
    </row>
    <row r="733" spans="1:16" hidden="1">
      <c r="A733" s="102" t="s">
        <v>189</v>
      </c>
      <c r="B733" s="103" t="s">
        <v>94</v>
      </c>
      <c r="D733" s="103">
        <v>2027</v>
      </c>
      <c r="E733" s="103">
        <v>9</v>
      </c>
      <c r="F733" s="102" t="str">
        <f t="shared" si="129"/>
        <v>PCC120279</v>
      </c>
      <c r="H733" s="104">
        <f>HLOOKUP(B733,SVCI!$3:$4,2,FALSE)</f>
        <v>10</v>
      </c>
      <c r="I733" s="102" t="str">
        <f t="shared" si="126"/>
        <v>20279</v>
      </c>
      <c r="J733" s="107">
        <f>IF(M733=1,1,IFERROR(VLOOKUP(I733,SVCI!D:O,POC!H733,FALSE),0))</f>
        <v>0.57782499999999981</v>
      </c>
      <c r="K733" s="102" t="str">
        <f>TEXT(VLOOKUP(B733,Summary!G:H,2,FALSE),"yyyym")</f>
        <v>202912</v>
      </c>
      <c r="L733" s="102">
        <f t="shared" si="127"/>
        <v>0</v>
      </c>
      <c r="M733" s="102">
        <f t="shared" si="128"/>
        <v>0</v>
      </c>
      <c r="N733" s="109">
        <f t="shared" si="125"/>
        <v>57.78</v>
      </c>
      <c r="P733" s="102" t="s">
        <v>220</v>
      </c>
    </row>
    <row r="734" spans="1:16" hidden="1">
      <c r="A734" s="102" t="s">
        <v>189</v>
      </c>
      <c r="B734" s="103" t="s">
        <v>94</v>
      </c>
      <c r="D734" s="103">
        <v>2027</v>
      </c>
      <c r="E734" s="103">
        <v>10</v>
      </c>
      <c r="F734" s="102" t="str">
        <f t="shared" si="129"/>
        <v>PCC1202710</v>
      </c>
      <c r="H734" s="104">
        <f>HLOOKUP(B734,SVCI!$3:$4,2,FALSE)</f>
        <v>10</v>
      </c>
      <c r="I734" s="102" t="str">
        <f t="shared" si="126"/>
        <v>202710</v>
      </c>
      <c r="J734" s="107">
        <f>IF(M734=1,1,IFERROR(VLOOKUP(I734,SVCI!D:O,POC!H734,FALSE),0))</f>
        <v>0.59471666666666645</v>
      </c>
      <c r="K734" s="102" t="str">
        <f>TEXT(VLOOKUP(B734,Summary!G:H,2,FALSE),"yyyym")</f>
        <v>202912</v>
      </c>
      <c r="L734" s="102">
        <f t="shared" si="127"/>
        <v>0</v>
      </c>
      <c r="M734" s="102">
        <f t="shared" si="128"/>
        <v>0</v>
      </c>
      <c r="N734" s="109">
        <f t="shared" si="125"/>
        <v>59.47</v>
      </c>
      <c r="P734" s="102" t="s">
        <v>220</v>
      </c>
    </row>
    <row r="735" spans="1:16" hidden="1">
      <c r="A735" s="102" t="s">
        <v>189</v>
      </c>
      <c r="B735" s="103" t="s">
        <v>94</v>
      </c>
      <c r="D735" s="103">
        <v>2027</v>
      </c>
      <c r="E735" s="103">
        <v>11</v>
      </c>
      <c r="F735" s="102" t="str">
        <f t="shared" si="129"/>
        <v>PCC1202711</v>
      </c>
      <c r="H735" s="104">
        <f>HLOOKUP(B735,SVCI!$3:$4,2,FALSE)</f>
        <v>10</v>
      </c>
      <c r="I735" s="102" t="str">
        <f t="shared" si="126"/>
        <v>202711</v>
      </c>
      <c r="J735" s="107">
        <f>IF(M735=1,1,IFERROR(VLOOKUP(I735,SVCI!D:O,POC!H735,FALSE),0))</f>
        <v>0.61160833333333309</v>
      </c>
      <c r="K735" s="102" t="str">
        <f>TEXT(VLOOKUP(B735,Summary!G:H,2,FALSE),"yyyym")</f>
        <v>202912</v>
      </c>
      <c r="L735" s="102">
        <f t="shared" si="127"/>
        <v>0</v>
      </c>
      <c r="M735" s="102">
        <f t="shared" si="128"/>
        <v>0</v>
      </c>
      <c r="N735" s="109">
        <f t="shared" si="125"/>
        <v>61.16</v>
      </c>
      <c r="P735" s="102" t="s">
        <v>220</v>
      </c>
    </row>
    <row r="736" spans="1:16" hidden="1">
      <c r="A736" s="102" t="s">
        <v>189</v>
      </c>
      <c r="B736" s="103" t="s">
        <v>94</v>
      </c>
      <c r="D736" s="103">
        <v>2027</v>
      </c>
      <c r="E736" s="103">
        <v>12</v>
      </c>
      <c r="F736" s="102" t="str">
        <f t="shared" si="129"/>
        <v>PCC1202712</v>
      </c>
      <c r="H736" s="104">
        <f>HLOOKUP(B736,SVCI!$3:$4,2,FALSE)</f>
        <v>10</v>
      </c>
      <c r="I736" s="102" t="str">
        <f t="shared" si="126"/>
        <v>202712</v>
      </c>
      <c r="J736" s="107">
        <f>IF(M736=1,1,IFERROR(VLOOKUP(I736,SVCI!D:O,POC!H736,FALSE),0))</f>
        <v>0.62849999999999995</v>
      </c>
      <c r="K736" s="102" t="str">
        <f>TEXT(VLOOKUP(B736,Summary!G:H,2,FALSE),"yyyym")</f>
        <v>202912</v>
      </c>
      <c r="L736" s="102">
        <f t="shared" si="127"/>
        <v>0</v>
      </c>
      <c r="M736" s="102">
        <f t="shared" si="128"/>
        <v>0</v>
      </c>
      <c r="N736" s="109">
        <f t="shared" si="125"/>
        <v>62.85</v>
      </c>
      <c r="P736" s="102" t="s">
        <v>220</v>
      </c>
    </row>
    <row r="737" spans="1:16" hidden="1">
      <c r="A737" s="102" t="s">
        <v>189</v>
      </c>
      <c r="B737" s="103" t="s">
        <v>94</v>
      </c>
      <c r="D737" s="103">
        <v>2028</v>
      </c>
      <c r="E737" s="103">
        <v>1</v>
      </c>
      <c r="F737" s="102" t="str">
        <f t="shared" si="129"/>
        <v>PCC120281</v>
      </c>
      <c r="H737" s="104">
        <f>HLOOKUP(B737,SVCI!$3:$4,2,FALSE)</f>
        <v>10</v>
      </c>
      <c r="I737" s="102" t="str">
        <f t="shared" si="126"/>
        <v>20281</v>
      </c>
      <c r="J737" s="107">
        <f>IF(M737=1,1,IFERROR(VLOOKUP(I737,SVCI!D:O,POC!H737,FALSE),0))</f>
        <v>0.64538333333333331</v>
      </c>
      <c r="K737" s="102" t="str">
        <f>TEXT(VLOOKUP(B737,Summary!G:H,2,FALSE),"yyyym")</f>
        <v>202912</v>
      </c>
      <c r="L737" s="102">
        <f t="shared" si="127"/>
        <v>0</v>
      </c>
      <c r="M737" s="102">
        <f t="shared" si="128"/>
        <v>0</v>
      </c>
      <c r="N737" s="109">
        <f t="shared" si="125"/>
        <v>64.53</v>
      </c>
      <c r="P737" s="102" t="s">
        <v>220</v>
      </c>
    </row>
    <row r="738" spans="1:16" hidden="1">
      <c r="A738" s="102" t="s">
        <v>189</v>
      </c>
      <c r="B738" s="103" t="s">
        <v>94</v>
      </c>
      <c r="D738" s="103">
        <v>2028</v>
      </c>
      <c r="E738" s="103">
        <v>2</v>
      </c>
      <c r="F738" s="102" t="str">
        <f t="shared" si="129"/>
        <v>PCC120282</v>
      </c>
      <c r="H738" s="104">
        <f>HLOOKUP(B738,SVCI!$3:$4,2,FALSE)</f>
        <v>10</v>
      </c>
      <c r="I738" s="102" t="str">
        <f t="shared" si="126"/>
        <v>20282</v>
      </c>
      <c r="J738" s="107">
        <f>IF(M738=1,1,IFERROR(VLOOKUP(I738,SVCI!D:O,POC!H738,FALSE),0))</f>
        <v>0.66226666666666667</v>
      </c>
      <c r="K738" s="102" t="str">
        <f>TEXT(VLOOKUP(B738,Summary!G:H,2,FALSE),"yyyym")</f>
        <v>202912</v>
      </c>
      <c r="L738" s="102">
        <f t="shared" si="127"/>
        <v>0</v>
      </c>
      <c r="M738" s="102">
        <f t="shared" si="128"/>
        <v>0</v>
      </c>
      <c r="N738" s="109">
        <f t="shared" si="125"/>
        <v>66.22</v>
      </c>
      <c r="P738" s="102" t="s">
        <v>220</v>
      </c>
    </row>
    <row r="739" spans="1:16" hidden="1">
      <c r="A739" s="102" t="s">
        <v>189</v>
      </c>
      <c r="B739" s="103" t="s">
        <v>94</v>
      </c>
      <c r="D739" s="103">
        <v>2028</v>
      </c>
      <c r="E739" s="103">
        <v>3</v>
      </c>
      <c r="F739" s="102" t="str">
        <f t="shared" si="129"/>
        <v>PCC120283</v>
      </c>
      <c r="H739" s="104">
        <f>HLOOKUP(B739,SVCI!$3:$4,2,FALSE)</f>
        <v>10</v>
      </c>
      <c r="I739" s="102" t="str">
        <f t="shared" ref="I739:I770" si="130">CONCATENATE(D739,E739)</f>
        <v>20283</v>
      </c>
      <c r="J739" s="107">
        <f>IF(M739=1,1,IFERROR(VLOOKUP(I739,SVCI!D:O,POC!H739,FALSE),0))</f>
        <v>0.67915000000000003</v>
      </c>
      <c r="K739" s="102" t="str">
        <f>TEXT(VLOOKUP(B739,Summary!G:H,2,FALSE),"yyyym")</f>
        <v>202912</v>
      </c>
      <c r="L739" s="102">
        <f t="shared" ref="L739:L770" si="131">IF((LEFT(K739,4)-D739)&lt;&gt;0,0,IF((I739-K739)=0,1,0))</f>
        <v>0</v>
      </c>
      <c r="M739" s="102">
        <f t="shared" ref="M739:M770" si="132">IF(B739="",0,IF(AND(B738=B739,M738=1),1,IF(L739=1,1,0)))</f>
        <v>0</v>
      </c>
      <c r="N739" s="109">
        <f t="shared" si="125"/>
        <v>67.91</v>
      </c>
      <c r="P739" s="102" t="s">
        <v>220</v>
      </c>
    </row>
    <row r="740" spans="1:16" hidden="1">
      <c r="A740" s="102" t="s">
        <v>189</v>
      </c>
      <c r="B740" s="103" t="s">
        <v>94</v>
      </c>
      <c r="D740" s="103">
        <v>2028</v>
      </c>
      <c r="E740" s="103">
        <v>4</v>
      </c>
      <c r="F740" s="102" t="str">
        <f t="shared" si="129"/>
        <v>PCC120284</v>
      </c>
      <c r="H740" s="104">
        <f>HLOOKUP(B740,SVCI!$3:$4,2,FALSE)</f>
        <v>10</v>
      </c>
      <c r="I740" s="102" t="str">
        <f t="shared" si="130"/>
        <v>20284</v>
      </c>
      <c r="J740" s="107">
        <f>IF(M740=1,1,IFERROR(VLOOKUP(I740,SVCI!D:O,POC!H740,FALSE),0))</f>
        <v>0.69603333333333339</v>
      </c>
      <c r="K740" s="102" t="str">
        <f>TEXT(VLOOKUP(B740,Summary!G:H,2,FALSE),"yyyym")</f>
        <v>202912</v>
      </c>
      <c r="L740" s="102">
        <f t="shared" si="131"/>
        <v>0</v>
      </c>
      <c r="M740" s="102">
        <f t="shared" si="132"/>
        <v>0</v>
      </c>
      <c r="N740" s="109">
        <f t="shared" si="125"/>
        <v>69.599999999999994</v>
      </c>
      <c r="P740" s="102" t="s">
        <v>220</v>
      </c>
    </row>
    <row r="741" spans="1:16" hidden="1">
      <c r="A741" s="102" t="s">
        <v>189</v>
      </c>
      <c r="B741" s="103" t="s">
        <v>94</v>
      </c>
      <c r="D741" s="103">
        <v>2028</v>
      </c>
      <c r="E741" s="103">
        <v>5</v>
      </c>
      <c r="F741" s="102" t="str">
        <f t="shared" si="129"/>
        <v>PCC120285</v>
      </c>
      <c r="H741" s="104">
        <f>HLOOKUP(B741,SVCI!$3:$4,2,FALSE)</f>
        <v>10</v>
      </c>
      <c r="I741" s="102" t="str">
        <f t="shared" si="130"/>
        <v>20285</v>
      </c>
      <c r="J741" s="107">
        <f>IF(M741=1,1,IFERROR(VLOOKUP(I741,SVCI!D:O,POC!H741,FALSE),0))</f>
        <v>0.71291666666666675</v>
      </c>
      <c r="K741" s="102" t="str">
        <f>TEXT(VLOOKUP(B741,Summary!G:H,2,FALSE),"yyyym")</f>
        <v>202912</v>
      </c>
      <c r="L741" s="102">
        <f t="shared" si="131"/>
        <v>0</v>
      </c>
      <c r="M741" s="102">
        <f t="shared" si="132"/>
        <v>0</v>
      </c>
      <c r="N741" s="109">
        <f t="shared" si="125"/>
        <v>71.290000000000006</v>
      </c>
      <c r="P741" s="102" t="s">
        <v>220</v>
      </c>
    </row>
    <row r="742" spans="1:16" hidden="1">
      <c r="A742" s="102" t="s">
        <v>189</v>
      </c>
      <c r="B742" s="103" t="s">
        <v>94</v>
      </c>
      <c r="D742" s="103">
        <v>2028</v>
      </c>
      <c r="E742" s="103">
        <v>6</v>
      </c>
      <c r="F742" s="102" t="str">
        <f t="shared" si="129"/>
        <v>PCC120286</v>
      </c>
      <c r="H742" s="104">
        <f>HLOOKUP(B742,SVCI!$3:$4,2,FALSE)</f>
        <v>10</v>
      </c>
      <c r="I742" s="102" t="str">
        <f t="shared" si="130"/>
        <v>20286</v>
      </c>
      <c r="J742" s="107">
        <f>IF(M742=1,1,IFERROR(VLOOKUP(I742,SVCI!D:O,POC!H742,FALSE),0))</f>
        <v>0.72980000000000012</v>
      </c>
      <c r="K742" s="102" t="str">
        <f>TEXT(VLOOKUP(B742,Summary!G:H,2,FALSE),"yyyym")</f>
        <v>202912</v>
      </c>
      <c r="L742" s="102">
        <f t="shared" si="131"/>
        <v>0</v>
      </c>
      <c r="M742" s="102">
        <f t="shared" si="132"/>
        <v>0</v>
      </c>
      <c r="N742" s="109">
        <f t="shared" si="125"/>
        <v>72.98</v>
      </c>
      <c r="P742" s="102" t="s">
        <v>220</v>
      </c>
    </row>
    <row r="743" spans="1:16" hidden="1">
      <c r="A743" s="102" t="s">
        <v>189</v>
      </c>
      <c r="B743" s="103" t="s">
        <v>94</v>
      </c>
      <c r="D743" s="103">
        <v>2028</v>
      </c>
      <c r="E743" s="103">
        <v>7</v>
      </c>
      <c r="F743" s="102" t="str">
        <f t="shared" si="129"/>
        <v>PCC120287</v>
      </c>
      <c r="H743" s="104">
        <f>HLOOKUP(B743,SVCI!$3:$4,2,FALSE)</f>
        <v>10</v>
      </c>
      <c r="I743" s="102" t="str">
        <f t="shared" si="130"/>
        <v>20287</v>
      </c>
      <c r="J743" s="107">
        <f>IF(M743=1,1,IFERROR(VLOOKUP(I743,SVCI!D:O,POC!H743,FALSE),0))</f>
        <v>0.74668333333333348</v>
      </c>
      <c r="K743" s="102" t="str">
        <f>TEXT(VLOOKUP(B743,Summary!G:H,2,FALSE),"yyyym")</f>
        <v>202912</v>
      </c>
      <c r="L743" s="102">
        <f t="shared" si="131"/>
        <v>0</v>
      </c>
      <c r="M743" s="102">
        <f t="shared" si="132"/>
        <v>0</v>
      </c>
      <c r="N743" s="109">
        <f t="shared" si="125"/>
        <v>74.66</v>
      </c>
      <c r="P743" s="102" t="s">
        <v>220</v>
      </c>
    </row>
    <row r="744" spans="1:16" hidden="1">
      <c r="A744" s="102" t="s">
        <v>189</v>
      </c>
      <c r="B744" s="103" t="s">
        <v>94</v>
      </c>
      <c r="D744" s="103">
        <v>2028</v>
      </c>
      <c r="E744" s="103">
        <v>8</v>
      </c>
      <c r="F744" s="102" t="str">
        <f t="shared" si="129"/>
        <v>PCC120288</v>
      </c>
      <c r="H744" s="104">
        <f>HLOOKUP(B744,SVCI!$3:$4,2,FALSE)</f>
        <v>10</v>
      </c>
      <c r="I744" s="102" t="str">
        <f t="shared" si="130"/>
        <v>20288</v>
      </c>
      <c r="J744" s="107">
        <f>IF(M744=1,1,IFERROR(VLOOKUP(I744,SVCI!D:O,POC!H744,FALSE),0))</f>
        <v>0.76356666666666684</v>
      </c>
      <c r="K744" s="102" t="str">
        <f>TEXT(VLOOKUP(B744,Summary!G:H,2,FALSE),"yyyym")</f>
        <v>202912</v>
      </c>
      <c r="L744" s="102">
        <f t="shared" si="131"/>
        <v>0</v>
      </c>
      <c r="M744" s="102">
        <f t="shared" si="132"/>
        <v>0</v>
      </c>
      <c r="N744" s="109">
        <f t="shared" si="125"/>
        <v>76.349999999999994</v>
      </c>
      <c r="P744" s="102" t="s">
        <v>220</v>
      </c>
    </row>
    <row r="745" spans="1:16" hidden="1">
      <c r="A745" s="102" t="s">
        <v>189</v>
      </c>
      <c r="B745" s="103" t="s">
        <v>94</v>
      </c>
      <c r="D745" s="103">
        <v>2028</v>
      </c>
      <c r="E745" s="103">
        <v>9</v>
      </c>
      <c r="F745" s="102" t="str">
        <f t="shared" si="129"/>
        <v>PCC120289</v>
      </c>
      <c r="H745" s="104">
        <f>HLOOKUP(B745,SVCI!$3:$4,2,FALSE)</f>
        <v>10</v>
      </c>
      <c r="I745" s="102" t="str">
        <f t="shared" si="130"/>
        <v>20289</v>
      </c>
      <c r="J745" s="107">
        <f>IF(M745=1,1,IFERROR(VLOOKUP(I745,SVCI!D:O,POC!H745,FALSE),0))</f>
        <v>0.7804500000000002</v>
      </c>
      <c r="K745" s="102" t="str">
        <f>TEXT(VLOOKUP(B745,Summary!G:H,2,FALSE),"yyyym")</f>
        <v>202912</v>
      </c>
      <c r="L745" s="102">
        <f t="shared" si="131"/>
        <v>0</v>
      </c>
      <c r="M745" s="102">
        <f t="shared" si="132"/>
        <v>0</v>
      </c>
      <c r="N745" s="109">
        <f t="shared" si="125"/>
        <v>78.040000000000006</v>
      </c>
      <c r="P745" s="102" t="s">
        <v>220</v>
      </c>
    </row>
    <row r="746" spans="1:16" hidden="1">
      <c r="A746" s="102" t="s">
        <v>189</v>
      </c>
      <c r="B746" s="103" t="s">
        <v>94</v>
      </c>
      <c r="D746" s="103">
        <v>2028</v>
      </c>
      <c r="E746" s="103">
        <v>10</v>
      </c>
      <c r="F746" s="102" t="str">
        <f t="shared" si="129"/>
        <v>PCC1202810</v>
      </c>
      <c r="H746" s="104">
        <f>HLOOKUP(B746,SVCI!$3:$4,2,FALSE)</f>
        <v>10</v>
      </c>
      <c r="I746" s="102" t="str">
        <f t="shared" si="130"/>
        <v>202810</v>
      </c>
      <c r="J746" s="107">
        <f>IF(M746=1,1,IFERROR(VLOOKUP(I746,SVCI!D:O,POC!H746,FALSE),0))</f>
        <v>0.79733333333333356</v>
      </c>
      <c r="K746" s="102" t="str">
        <f>TEXT(VLOOKUP(B746,Summary!G:H,2,FALSE),"yyyym")</f>
        <v>202912</v>
      </c>
      <c r="L746" s="102">
        <f t="shared" si="131"/>
        <v>0</v>
      </c>
      <c r="M746" s="102">
        <f t="shared" si="132"/>
        <v>0</v>
      </c>
      <c r="N746" s="109">
        <f t="shared" si="125"/>
        <v>79.73</v>
      </c>
      <c r="P746" s="102" t="s">
        <v>220</v>
      </c>
    </row>
    <row r="747" spans="1:16" hidden="1">
      <c r="A747" s="102" t="s">
        <v>189</v>
      </c>
      <c r="B747" s="103" t="s">
        <v>94</v>
      </c>
      <c r="D747" s="103">
        <v>2028</v>
      </c>
      <c r="E747" s="103">
        <v>11</v>
      </c>
      <c r="F747" s="102" t="str">
        <f t="shared" si="129"/>
        <v>PCC1202811</v>
      </c>
      <c r="H747" s="104">
        <f>HLOOKUP(B747,SVCI!$3:$4,2,FALSE)</f>
        <v>10</v>
      </c>
      <c r="I747" s="102" t="str">
        <f t="shared" si="130"/>
        <v>202811</v>
      </c>
      <c r="J747" s="107">
        <f>IF(M747=1,1,IFERROR(VLOOKUP(I747,SVCI!D:O,POC!H747,FALSE),0))</f>
        <v>0.81421666666666692</v>
      </c>
      <c r="K747" s="102" t="str">
        <f>TEXT(VLOOKUP(B747,Summary!G:H,2,FALSE),"yyyym")</f>
        <v>202912</v>
      </c>
      <c r="L747" s="102">
        <f t="shared" si="131"/>
        <v>0</v>
      </c>
      <c r="M747" s="102">
        <f t="shared" si="132"/>
        <v>0</v>
      </c>
      <c r="N747" s="109">
        <f t="shared" si="125"/>
        <v>81.42</v>
      </c>
      <c r="P747" s="102" t="s">
        <v>220</v>
      </c>
    </row>
    <row r="748" spans="1:16" hidden="1">
      <c r="A748" s="102" t="s">
        <v>189</v>
      </c>
      <c r="B748" s="103" t="s">
        <v>94</v>
      </c>
      <c r="D748" s="110">
        <v>2028</v>
      </c>
      <c r="E748" s="110">
        <v>12</v>
      </c>
      <c r="F748" s="102" t="str">
        <f t="shared" si="129"/>
        <v>PCC1202812</v>
      </c>
      <c r="H748" s="104">
        <f>HLOOKUP(B748,SVCI!$3:$4,2,FALSE)</f>
        <v>10</v>
      </c>
      <c r="I748" s="102" t="str">
        <f t="shared" si="130"/>
        <v>202812</v>
      </c>
      <c r="J748" s="107">
        <f>IF(M748=1,1,IFERROR(VLOOKUP(I748,SVCI!D:O,POC!H748,FALSE),0))</f>
        <v>0.83109999999999995</v>
      </c>
      <c r="K748" s="102" t="str">
        <f>TEXT(VLOOKUP(B748,Summary!G:H,2,FALSE),"yyyym")</f>
        <v>202912</v>
      </c>
      <c r="L748" s="102">
        <f t="shared" si="131"/>
        <v>0</v>
      </c>
      <c r="M748" s="102">
        <f t="shared" si="132"/>
        <v>0</v>
      </c>
      <c r="N748" s="109">
        <f t="shared" si="125"/>
        <v>83.11</v>
      </c>
      <c r="P748" s="102" t="s">
        <v>220</v>
      </c>
    </row>
    <row r="749" spans="1:16" hidden="1">
      <c r="A749" s="102" t="s">
        <v>189</v>
      </c>
      <c r="B749" s="103" t="s">
        <v>94</v>
      </c>
      <c r="D749" s="110">
        <v>2029</v>
      </c>
      <c r="E749" s="103">
        <v>1</v>
      </c>
      <c r="F749" s="102" t="str">
        <f t="shared" si="129"/>
        <v>PCC120291</v>
      </c>
      <c r="H749" s="104">
        <f>HLOOKUP(B749,SVCI!$3:$4,2,FALSE)</f>
        <v>10</v>
      </c>
      <c r="I749" s="102" t="str">
        <f t="shared" si="130"/>
        <v>20291</v>
      </c>
      <c r="J749" s="107">
        <f>IF(M749=1,1,IFERROR(VLOOKUP(I749,SVCI!D:O,POC!H749,FALSE),0))</f>
        <v>0.84517500000000001</v>
      </c>
      <c r="K749" s="102" t="str">
        <f>TEXT(VLOOKUP(B749,Summary!G:H,2,FALSE),"yyyym")</f>
        <v>202912</v>
      </c>
      <c r="L749" s="102">
        <f t="shared" si="131"/>
        <v>0</v>
      </c>
      <c r="M749" s="102">
        <f t="shared" si="132"/>
        <v>0</v>
      </c>
      <c r="N749" s="109">
        <f t="shared" si="125"/>
        <v>84.51</v>
      </c>
      <c r="P749" s="102" t="s">
        <v>220</v>
      </c>
    </row>
    <row r="750" spans="1:16" hidden="1">
      <c r="A750" s="102" t="s">
        <v>189</v>
      </c>
      <c r="B750" s="103" t="s">
        <v>94</v>
      </c>
      <c r="D750" s="110">
        <v>2029</v>
      </c>
      <c r="E750" s="103">
        <v>2</v>
      </c>
      <c r="F750" s="102" t="str">
        <f t="shared" si="129"/>
        <v>PCC120292</v>
      </c>
      <c r="H750" s="104">
        <f>HLOOKUP(B750,SVCI!$3:$4,2,FALSE)</f>
        <v>10</v>
      </c>
      <c r="I750" s="102" t="str">
        <f t="shared" si="130"/>
        <v>20292</v>
      </c>
      <c r="J750" s="107">
        <f>IF(M750=1,1,IFERROR(VLOOKUP(I750,SVCI!D:O,POC!H750,FALSE),0))</f>
        <v>0.85925000000000007</v>
      </c>
      <c r="K750" s="102" t="str">
        <f>TEXT(VLOOKUP(B750,Summary!G:H,2,FALSE),"yyyym")</f>
        <v>202912</v>
      </c>
      <c r="L750" s="102">
        <f t="shared" si="131"/>
        <v>0</v>
      </c>
      <c r="M750" s="102">
        <f t="shared" si="132"/>
        <v>0</v>
      </c>
      <c r="N750" s="109">
        <f t="shared" si="125"/>
        <v>85.92</v>
      </c>
      <c r="P750" s="102" t="s">
        <v>220</v>
      </c>
    </row>
    <row r="751" spans="1:16" hidden="1">
      <c r="A751" s="102" t="s">
        <v>189</v>
      </c>
      <c r="B751" s="103" t="s">
        <v>94</v>
      </c>
      <c r="D751" s="110">
        <v>2029</v>
      </c>
      <c r="E751" s="103">
        <v>3</v>
      </c>
      <c r="F751" s="102" t="str">
        <f t="shared" si="129"/>
        <v>PCC120293</v>
      </c>
      <c r="H751" s="104">
        <f>HLOOKUP(B751,SVCI!$3:$4,2,FALSE)</f>
        <v>10</v>
      </c>
      <c r="I751" s="102" t="str">
        <f t="shared" si="130"/>
        <v>20293</v>
      </c>
      <c r="J751" s="107">
        <f>IF(M751=1,1,IFERROR(VLOOKUP(I751,SVCI!D:O,POC!H751,FALSE),0))</f>
        <v>0.87332500000000013</v>
      </c>
      <c r="K751" s="102" t="str">
        <f>TEXT(VLOOKUP(B751,Summary!G:H,2,FALSE),"yyyym")</f>
        <v>202912</v>
      </c>
      <c r="L751" s="102">
        <f t="shared" si="131"/>
        <v>0</v>
      </c>
      <c r="M751" s="102">
        <f t="shared" si="132"/>
        <v>0</v>
      </c>
      <c r="N751" s="109">
        <f t="shared" si="125"/>
        <v>87.33</v>
      </c>
      <c r="P751" s="102" t="s">
        <v>220</v>
      </c>
    </row>
    <row r="752" spans="1:16" hidden="1">
      <c r="A752" s="102" t="s">
        <v>189</v>
      </c>
      <c r="B752" s="103" t="s">
        <v>94</v>
      </c>
      <c r="D752" s="110">
        <v>2029</v>
      </c>
      <c r="E752" s="103">
        <v>4</v>
      </c>
      <c r="F752" s="102" t="str">
        <f t="shared" si="129"/>
        <v>PCC120294</v>
      </c>
      <c r="H752" s="104">
        <f>HLOOKUP(B752,SVCI!$3:$4,2,FALSE)</f>
        <v>10</v>
      </c>
      <c r="I752" s="102" t="str">
        <f t="shared" si="130"/>
        <v>20294</v>
      </c>
      <c r="J752" s="107">
        <f>IF(M752=1,1,IFERROR(VLOOKUP(I752,SVCI!D:O,POC!H752,FALSE),0))</f>
        <v>0.88740000000000019</v>
      </c>
      <c r="K752" s="102" t="str">
        <f>TEXT(VLOOKUP(B752,Summary!G:H,2,FALSE),"yyyym")</f>
        <v>202912</v>
      </c>
      <c r="L752" s="102">
        <f t="shared" si="131"/>
        <v>0</v>
      </c>
      <c r="M752" s="102">
        <f t="shared" si="132"/>
        <v>0</v>
      </c>
      <c r="N752" s="109">
        <f t="shared" si="125"/>
        <v>88.74</v>
      </c>
      <c r="P752" s="102" t="s">
        <v>220</v>
      </c>
    </row>
    <row r="753" spans="1:16" hidden="1">
      <c r="A753" s="102" t="s">
        <v>189</v>
      </c>
      <c r="B753" s="103" t="s">
        <v>94</v>
      </c>
      <c r="D753" s="110">
        <v>2029</v>
      </c>
      <c r="E753" s="103">
        <v>5</v>
      </c>
      <c r="F753" s="102" t="str">
        <f t="shared" si="129"/>
        <v>PCC120295</v>
      </c>
      <c r="H753" s="104">
        <f>HLOOKUP(B753,SVCI!$3:$4,2,FALSE)</f>
        <v>10</v>
      </c>
      <c r="I753" s="102" t="str">
        <f t="shared" si="130"/>
        <v>20295</v>
      </c>
      <c r="J753" s="107">
        <f>IF(M753=1,1,IFERROR(VLOOKUP(I753,SVCI!D:O,POC!H753,FALSE),0))</f>
        <v>0.90147500000000025</v>
      </c>
      <c r="K753" s="102" t="str">
        <f>TEXT(VLOOKUP(B753,Summary!G:H,2,FALSE),"yyyym")</f>
        <v>202912</v>
      </c>
      <c r="L753" s="102">
        <f t="shared" si="131"/>
        <v>0</v>
      </c>
      <c r="M753" s="102">
        <f t="shared" si="132"/>
        <v>0</v>
      </c>
      <c r="N753" s="109">
        <f t="shared" si="125"/>
        <v>90.14</v>
      </c>
      <c r="P753" s="102" t="s">
        <v>220</v>
      </c>
    </row>
    <row r="754" spans="1:16" hidden="1">
      <c r="A754" s="102" t="s">
        <v>189</v>
      </c>
      <c r="B754" s="103" t="s">
        <v>94</v>
      </c>
      <c r="D754" s="110">
        <v>2029</v>
      </c>
      <c r="E754" s="103">
        <v>6</v>
      </c>
      <c r="F754" s="102" t="str">
        <f t="shared" si="129"/>
        <v>PCC120296</v>
      </c>
      <c r="H754" s="104">
        <f>HLOOKUP(B754,SVCI!$3:$4,2,FALSE)</f>
        <v>10</v>
      </c>
      <c r="I754" s="102" t="str">
        <f t="shared" si="130"/>
        <v>20296</v>
      </c>
      <c r="J754" s="107">
        <f>IF(M754=1,1,IFERROR(VLOOKUP(I754,SVCI!D:O,POC!H754,FALSE),0))</f>
        <v>0.91555000000000031</v>
      </c>
      <c r="K754" s="102" t="str">
        <f>TEXT(VLOOKUP(B754,Summary!G:H,2,FALSE),"yyyym")</f>
        <v>202912</v>
      </c>
      <c r="L754" s="102">
        <f t="shared" si="131"/>
        <v>0</v>
      </c>
      <c r="M754" s="102">
        <f t="shared" si="132"/>
        <v>0</v>
      </c>
      <c r="N754" s="109">
        <f t="shared" si="125"/>
        <v>91.55</v>
      </c>
      <c r="P754" s="102" t="s">
        <v>220</v>
      </c>
    </row>
    <row r="755" spans="1:16" hidden="1">
      <c r="A755" s="102" t="s">
        <v>189</v>
      </c>
      <c r="B755" s="103" t="s">
        <v>94</v>
      </c>
      <c r="D755" s="110">
        <v>2029</v>
      </c>
      <c r="E755" s="103">
        <v>7</v>
      </c>
      <c r="F755" s="102" t="str">
        <f t="shared" si="129"/>
        <v>PCC120297</v>
      </c>
      <c r="H755" s="104">
        <f>HLOOKUP(B755,SVCI!$3:$4,2,FALSE)</f>
        <v>10</v>
      </c>
      <c r="I755" s="102" t="str">
        <f t="shared" si="130"/>
        <v>20297</v>
      </c>
      <c r="J755" s="107">
        <f>IF(M755=1,1,IFERROR(VLOOKUP(I755,SVCI!D:O,POC!H755,FALSE),0))</f>
        <v>0.92962500000000037</v>
      </c>
      <c r="K755" s="102" t="str">
        <f>TEXT(VLOOKUP(B755,Summary!G:H,2,FALSE),"yyyym")</f>
        <v>202912</v>
      </c>
      <c r="L755" s="102">
        <f t="shared" si="131"/>
        <v>0</v>
      </c>
      <c r="M755" s="102">
        <f t="shared" si="132"/>
        <v>0</v>
      </c>
      <c r="N755" s="109">
        <f t="shared" si="125"/>
        <v>92.96</v>
      </c>
      <c r="P755" s="102" t="s">
        <v>220</v>
      </c>
    </row>
    <row r="756" spans="1:16" hidden="1">
      <c r="A756" s="102" t="s">
        <v>189</v>
      </c>
      <c r="B756" s="103" t="s">
        <v>94</v>
      </c>
      <c r="D756" s="110">
        <v>2029</v>
      </c>
      <c r="E756" s="103">
        <v>8</v>
      </c>
      <c r="F756" s="102" t="str">
        <f t="shared" si="129"/>
        <v>PCC120298</v>
      </c>
      <c r="H756" s="104">
        <f>HLOOKUP(B756,SVCI!$3:$4,2,FALSE)</f>
        <v>10</v>
      </c>
      <c r="I756" s="102" t="str">
        <f t="shared" si="130"/>
        <v>20298</v>
      </c>
      <c r="J756" s="107">
        <f>IF(M756=1,1,IFERROR(VLOOKUP(I756,SVCI!D:O,POC!H756,FALSE),0))</f>
        <v>0.94370000000000043</v>
      </c>
      <c r="K756" s="102" t="str">
        <f>TEXT(VLOOKUP(B756,Summary!G:H,2,FALSE),"yyyym")</f>
        <v>202912</v>
      </c>
      <c r="L756" s="102">
        <f t="shared" si="131"/>
        <v>0</v>
      </c>
      <c r="M756" s="102">
        <f t="shared" si="132"/>
        <v>0</v>
      </c>
      <c r="N756" s="109">
        <f t="shared" si="125"/>
        <v>94.37</v>
      </c>
      <c r="P756" s="102" t="s">
        <v>220</v>
      </c>
    </row>
    <row r="757" spans="1:16" hidden="1">
      <c r="A757" s="102" t="s">
        <v>189</v>
      </c>
      <c r="B757" s="103" t="s">
        <v>94</v>
      </c>
      <c r="D757" s="110">
        <v>2029</v>
      </c>
      <c r="E757" s="103">
        <v>9</v>
      </c>
      <c r="F757" s="102" t="str">
        <f t="shared" si="129"/>
        <v>PCC120299</v>
      </c>
      <c r="H757" s="104">
        <f>HLOOKUP(B757,SVCI!$3:$4,2,FALSE)</f>
        <v>10</v>
      </c>
      <c r="I757" s="102" t="str">
        <f t="shared" si="130"/>
        <v>20299</v>
      </c>
      <c r="J757" s="107">
        <f>IF(M757=1,1,IFERROR(VLOOKUP(I757,SVCI!D:O,POC!H757,FALSE),0))</f>
        <v>0.95777500000000049</v>
      </c>
      <c r="K757" s="102" t="str">
        <f>TEXT(VLOOKUP(B757,Summary!G:H,2,FALSE),"yyyym")</f>
        <v>202912</v>
      </c>
      <c r="L757" s="102">
        <f t="shared" si="131"/>
        <v>0</v>
      </c>
      <c r="M757" s="102">
        <f t="shared" si="132"/>
        <v>0</v>
      </c>
      <c r="N757" s="109">
        <f t="shared" si="125"/>
        <v>95.77</v>
      </c>
      <c r="P757" s="102" t="s">
        <v>220</v>
      </c>
    </row>
    <row r="758" spans="1:16" hidden="1">
      <c r="A758" s="102" t="s">
        <v>189</v>
      </c>
      <c r="B758" s="103" t="s">
        <v>94</v>
      </c>
      <c r="D758" s="110">
        <v>2029</v>
      </c>
      <c r="E758" s="103">
        <v>10</v>
      </c>
      <c r="F758" s="102" t="str">
        <f t="shared" si="129"/>
        <v>PCC1202910</v>
      </c>
      <c r="H758" s="104">
        <f>HLOOKUP(B758,SVCI!$3:$4,2,FALSE)</f>
        <v>10</v>
      </c>
      <c r="I758" s="102" t="str">
        <f t="shared" si="130"/>
        <v>202910</v>
      </c>
      <c r="J758" s="107">
        <f>IF(M758=1,1,IFERROR(VLOOKUP(I758,SVCI!D:O,POC!H758,FALSE),0))</f>
        <v>0.97185000000000055</v>
      </c>
      <c r="K758" s="102" t="str">
        <f>TEXT(VLOOKUP(B758,Summary!G:H,2,FALSE),"yyyym")</f>
        <v>202912</v>
      </c>
      <c r="L758" s="102">
        <f t="shared" si="131"/>
        <v>0</v>
      </c>
      <c r="M758" s="102">
        <f t="shared" si="132"/>
        <v>0</v>
      </c>
      <c r="N758" s="109">
        <f t="shared" si="125"/>
        <v>97.18</v>
      </c>
      <c r="P758" s="102" t="s">
        <v>220</v>
      </c>
    </row>
    <row r="759" spans="1:16" hidden="1">
      <c r="A759" s="102" t="s">
        <v>189</v>
      </c>
      <c r="B759" s="103" t="s">
        <v>94</v>
      </c>
      <c r="D759" s="110">
        <v>2029</v>
      </c>
      <c r="E759" s="103">
        <v>11</v>
      </c>
      <c r="F759" s="102" t="str">
        <f t="shared" si="129"/>
        <v>PCC1202911</v>
      </c>
      <c r="H759" s="104">
        <f>HLOOKUP(B759,SVCI!$3:$4,2,FALSE)</f>
        <v>10</v>
      </c>
      <c r="I759" s="102" t="str">
        <f t="shared" si="130"/>
        <v>202911</v>
      </c>
      <c r="J759" s="107">
        <f>IF(M759=1,1,IFERROR(VLOOKUP(I759,SVCI!D:O,POC!H759,FALSE),0))</f>
        <v>0.98592500000000061</v>
      </c>
      <c r="K759" s="102" t="str">
        <f>TEXT(VLOOKUP(B759,Summary!G:H,2,FALSE),"yyyym")</f>
        <v>202912</v>
      </c>
      <c r="L759" s="102">
        <f t="shared" si="131"/>
        <v>0</v>
      </c>
      <c r="M759" s="102">
        <f t="shared" si="132"/>
        <v>0</v>
      </c>
      <c r="N759" s="109">
        <f t="shared" si="125"/>
        <v>98.59</v>
      </c>
      <c r="P759" s="102" t="s">
        <v>220</v>
      </c>
    </row>
    <row r="760" spans="1:16" hidden="1">
      <c r="A760" s="102" t="s">
        <v>189</v>
      </c>
      <c r="B760" s="103" t="s">
        <v>94</v>
      </c>
      <c r="D760" s="110">
        <v>2029</v>
      </c>
      <c r="E760" s="103">
        <v>12</v>
      </c>
      <c r="F760" s="102" t="str">
        <f t="shared" si="129"/>
        <v>PCC1202912</v>
      </c>
      <c r="H760" s="104">
        <f>HLOOKUP(B760,SVCI!$3:$4,2,FALSE)</f>
        <v>10</v>
      </c>
      <c r="I760" s="102" t="str">
        <f t="shared" si="130"/>
        <v>202912</v>
      </c>
      <c r="J760" s="107">
        <f>IF(M760=1,1,IFERROR(VLOOKUP(I760,SVCI!D:O,POC!H760,FALSE),0))</f>
        <v>1</v>
      </c>
      <c r="K760" s="102" t="str">
        <f>TEXT(VLOOKUP(B760,Summary!G:H,2,FALSE),"yyyym")</f>
        <v>202912</v>
      </c>
      <c r="L760" s="102">
        <f t="shared" si="131"/>
        <v>1</v>
      </c>
      <c r="M760" s="102">
        <f t="shared" si="132"/>
        <v>1</v>
      </c>
      <c r="N760" s="109">
        <f t="shared" si="125"/>
        <v>100</v>
      </c>
      <c r="P760" s="102" t="s">
        <v>220</v>
      </c>
    </row>
    <row r="761" spans="1:16" hidden="1">
      <c r="A761" s="102" t="s">
        <v>189</v>
      </c>
      <c r="B761" s="103" t="s">
        <v>94</v>
      </c>
      <c r="D761" s="110">
        <v>2030</v>
      </c>
      <c r="E761" s="103">
        <v>1</v>
      </c>
      <c r="F761" s="102" t="str">
        <f t="shared" si="129"/>
        <v>PCC120301</v>
      </c>
      <c r="H761" s="104">
        <f>HLOOKUP(B761,SVCI!$3:$4,2,FALSE)</f>
        <v>10</v>
      </c>
      <c r="I761" s="102" t="str">
        <f t="shared" si="130"/>
        <v>20301</v>
      </c>
      <c r="J761" s="107">
        <f>IF(M761=1,1,IFERROR(VLOOKUP(I761,SVCI!D:O,POC!H761,FALSE),0))</f>
        <v>1</v>
      </c>
      <c r="K761" s="102" t="str">
        <f>TEXT(VLOOKUP(B761,Summary!G:H,2,FALSE),"yyyym")</f>
        <v>202912</v>
      </c>
      <c r="L761" s="102">
        <f t="shared" si="131"/>
        <v>0</v>
      </c>
      <c r="M761" s="102">
        <f t="shared" si="132"/>
        <v>1</v>
      </c>
      <c r="N761" s="109">
        <f t="shared" si="125"/>
        <v>100</v>
      </c>
      <c r="P761" s="102" t="str">
        <f t="shared" ref="P704:P767" si="133">IF(AND(M761=1,L761&lt;&gt;1),"X","")</f>
        <v>X</v>
      </c>
    </row>
    <row r="762" spans="1:16" hidden="1">
      <c r="A762" s="102" t="s">
        <v>189</v>
      </c>
      <c r="B762" s="103" t="s">
        <v>94</v>
      </c>
      <c r="D762" s="110">
        <v>2030</v>
      </c>
      <c r="E762" s="103">
        <v>2</v>
      </c>
      <c r="F762" s="102" t="str">
        <f t="shared" si="129"/>
        <v>PCC120302</v>
      </c>
      <c r="H762" s="104">
        <f>HLOOKUP(B762,SVCI!$3:$4,2,FALSE)</f>
        <v>10</v>
      </c>
      <c r="I762" s="102" t="str">
        <f t="shared" si="130"/>
        <v>20302</v>
      </c>
      <c r="J762" s="107">
        <f>IF(M762=1,1,IFERROR(VLOOKUP(I762,SVCI!D:O,POC!H762,FALSE),0))</f>
        <v>1</v>
      </c>
      <c r="K762" s="102" t="str">
        <f>TEXT(VLOOKUP(B762,Summary!G:H,2,FALSE),"yyyym")</f>
        <v>202912</v>
      </c>
      <c r="L762" s="102">
        <f t="shared" si="131"/>
        <v>0</v>
      </c>
      <c r="M762" s="102">
        <f t="shared" si="132"/>
        <v>1</v>
      </c>
      <c r="N762" s="109">
        <f t="shared" si="125"/>
        <v>100</v>
      </c>
      <c r="P762" s="102" t="str">
        <f t="shared" si="133"/>
        <v>X</v>
      </c>
    </row>
    <row r="763" spans="1:16" hidden="1">
      <c r="A763" s="102" t="s">
        <v>189</v>
      </c>
      <c r="B763" s="103" t="s">
        <v>94</v>
      </c>
      <c r="D763" s="110">
        <v>2030</v>
      </c>
      <c r="E763" s="103">
        <v>3</v>
      </c>
      <c r="F763" s="102" t="str">
        <f t="shared" si="129"/>
        <v>PCC120303</v>
      </c>
      <c r="H763" s="104">
        <f>HLOOKUP(B763,SVCI!$3:$4,2,FALSE)</f>
        <v>10</v>
      </c>
      <c r="I763" s="102" t="str">
        <f t="shared" si="130"/>
        <v>20303</v>
      </c>
      <c r="J763" s="107">
        <f>IF(M763=1,1,IFERROR(VLOOKUP(I763,SVCI!D:O,POC!H763,FALSE),0))</f>
        <v>1</v>
      </c>
      <c r="K763" s="102" t="str">
        <f>TEXT(VLOOKUP(B763,Summary!G:H,2,FALSE),"yyyym")</f>
        <v>202912</v>
      </c>
      <c r="L763" s="102">
        <f t="shared" si="131"/>
        <v>0</v>
      </c>
      <c r="M763" s="102">
        <f t="shared" si="132"/>
        <v>1</v>
      </c>
      <c r="N763" s="109">
        <f t="shared" si="125"/>
        <v>100</v>
      </c>
      <c r="P763" s="102" t="str">
        <f t="shared" si="133"/>
        <v>X</v>
      </c>
    </row>
    <row r="764" spans="1:16" hidden="1">
      <c r="A764" s="102" t="s">
        <v>189</v>
      </c>
      <c r="B764" s="103" t="s">
        <v>94</v>
      </c>
      <c r="D764" s="110">
        <v>2030</v>
      </c>
      <c r="E764" s="103">
        <v>4</v>
      </c>
      <c r="F764" s="102" t="str">
        <f t="shared" si="129"/>
        <v>PCC120304</v>
      </c>
      <c r="H764" s="104">
        <f>HLOOKUP(B764,SVCI!$3:$4,2,FALSE)</f>
        <v>10</v>
      </c>
      <c r="I764" s="102" t="str">
        <f t="shared" si="130"/>
        <v>20304</v>
      </c>
      <c r="J764" s="107">
        <f>IF(M764=1,1,IFERROR(VLOOKUP(I764,SVCI!D:O,POC!H764,FALSE),0))</f>
        <v>1</v>
      </c>
      <c r="K764" s="102" t="str">
        <f>TEXT(VLOOKUP(B764,Summary!G:H,2,FALSE),"yyyym")</f>
        <v>202912</v>
      </c>
      <c r="L764" s="102">
        <f t="shared" si="131"/>
        <v>0</v>
      </c>
      <c r="M764" s="102">
        <f t="shared" si="132"/>
        <v>1</v>
      </c>
      <c r="N764" s="109">
        <f t="shared" si="125"/>
        <v>100</v>
      </c>
      <c r="P764" s="102" t="str">
        <f t="shared" si="133"/>
        <v>X</v>
      </c>
    </row>
    <row r="765" spans="1:16" hidden="1">
      <c r="A765" s="102" t="s">
        <v>189</v>
      </c>
      <c r="B765" s="103" t="s">
        <v>94</v>
      </c>
      <c r="D765" s="110">
        <v>2030</v>
      </c>
      <c r="E765" s="103">
        <v>5</v>
      </c>
      <c r="F765" s="102" t="str">
        <f t="shared" si="129"/>
        <v>PCC120305</v>
      </c>
      <c r="H765" s="104">
        <f>HLOOKUP(B765,SVCI!$3:$4,2,FALSE)</f>
        <v>10</v>
      </c>
      <c r="I765" s="102" t="str">
        <f t="shared" si="130"/>
        <v>20305</v>
      </c>
      <c r="J765" s="107">
        <f>IF(M765=1,1,IFERROR(VLOOKUP(I765,SVCI!D:O,POC!H765,FALSE),0))</f>
        <v>1</v>
      </c>
      <c r="K765" s="102" t="str">
        <f>TEXT(VLOOKUP(B765,Summary!G:H,2,FALSE),"yyyym")</f>
        <v>202912</v>
      </c>
      <c r="L765" s="102">
        <f t="shared" si="131"/>
        <v>0</v>
      </c>
      <c r="M765" s="102">
        <f t="shared" si="132"/>
        <v>1</v>
      </c>
      <c r="N765" s="109">
        <f t="shared" si="125"/>
        <v>100</v>
      </c>
      <c r="P765" s="102" t="str">
        <f t="shared" si="133"/>
        <v>X</v>
      </c>
    </row>
    <row r="766" spans="1:16" hidden="1">
      <c r="A766" s="102" t="s">
        <v>189</v>
      </c>
      <c r="B766" s="103" t="s">
        <v>94</v>
      </c>
      <c r="D766" s="110">
        <v>2030</v>
      </c>
      <c r="E766" s="103">
        <v>6</v>
      </c>
      <c r="F766" s="102" t="str">
        <f t="shared" si="129"/>
        <v>PCC120306</v>
      </c>
      <c r="H766" s="104">
        <f>HLOOKUP(B766,SVCI!$3:$4,2,FALSE)</f>
        <v>10</v>
      </c>
      <c r="I766" s="102" t="str">
        <f t="shared" si="130"/>
        <v>20306</v>
      </c>
      <c r="J766" s="107">
        <f>IF(M766=1,1,IFERROR(VLOOKUP(I766,SVCI!D:O,POC!H766,FALSE),0))</f>
        <v>1</v>
      </c>
      <c r="K766" s="102" t="str">
        <f>TEXT(VLOOKUP(B766,Summary!G:H,2,FALSE),"yyyym")</f>
        <v>202912</v>
      </c>
      <c r="L766" s="102">
        <f t="shared" si="131"/>
        <v>0</v>
      </c>
      <c r="M766" s="102">
        <f t="shared" si="132"/>
        <v>1</v>
      </c>
      <c r="N766" s="109">
        <f t="shared" si="125"/>
        <v>100</v>
      </c>
      <c r="P766" s="102" t="str">
        <f t="shared" si="133"/>
        <v>X</v>
      </c>
    </row>
    <row r="767" spans="1:16" hidden="1">
      <c r="A767" s="102" t="s">
        <v>189</v>
      </c>
      <c r="B767" s="103" t="s">
        <v>94</v>
      </c>
      <c r="D767" s="110">
        <v>2030</v>
      </c>
      <c r="E767" s="103">
        <v>7</v>
      </c>
      <c r="F767" s="102" t="str">
        <f t="shared" si="129"/>
        <v>PCC120307</v>
      </c>
      <c r="H767" s="104">
        <f>HLOOKUP(B767,SVCI!$3:$4,2,FALSE)</f>
        <v>10</v>
      </c>
      <c r="I767" s="102" t="str">
        <f t="shared" si="130"/>
        <v>20307</v>
      </c>
      <c r="J767" s="107">
        <f>IF(M767=1,1,IFERROR(VLOOKUP(I767,SVCI!D:O,POC!H767,FALSE),0))</f>
        <v>1</v>
      </c>
      <c r="K767" s="102" t="str">
        <f>TEXT(VLOOKUP(B767,Summary!G:H,2,FALSE),"yyyym")</f>
        <v>202912</v>
      </c>
      <c r="L767" s="102">
        <f t="shared" si="131"/>
        <v>0</v>
      </c>
      <c r="M767" s="102">
        <f t="shared" si="132"/>
        <v>1</v>
      </c>
      <c r="N767" s="109">
        <f t="shared" si="125"/>
        <v>100</v>
      </c>
      <c r="P767" s="102" t="str">
        <f t="shared" si="133"/>
        <v>X</v>
      </c>
    </row>
    <row r="768" spans="1:16" hidden="1">
      <c r="A768" s="102" t="s">
        <v>189</v>
      </c>
      <c r="B768" s="103" t="s">
        <v>94</v>
      </c>
      <c r="D768" s="110">
        <v>2030</v>
      </c>
      <c r="E768" s="103">
        <v>8</v>
      </c>
      <c r="F768" s="102" t="str">
        <f t="shared" si="129"/>
        <v>PCC120308</v>
      </c>
      <c r="H768" s="104">
        <f>HLOOKUP(B768,SVCI!$3:$4,2,FALSE)</f>
        <v>10</v>
      </c>
      <c r="I768" s="102" t="str">
        <f t="shared" si="130"/>
        <v>20308</v>
      </c>
      <c r="J768" s="107">
        <f>IF(M768=1,1,IFERROR(VLOOKUP(I768,SVCI!D:O,POC!H768,FALSE),0))</f>
        <v>1</v>
      </c>
      <c r="K768" s="102" t="str">
        <f>TEXT(VLOOKUP(B768,Summary!G:H,2,FALSE),"yyyym")</f>
        <v>202912</v>
      </c>
      <c r="L768" s="102">
        <f t="shared" si="131"/>
        <v>0</v>
      </c>
      <c r="M768" s="102">
        <f t="shared" si="132"/>
        <v>1</v>
      </c>
      <c r="N768" s="109">
        <f t="shared" si="125"/>
        <v>100</v>
      </c>
      <c r="P768" s="102" t="str">
        <f t="shared" ref="P768:P787" si="134">IF(AND(M768=1,L768&lt;&gt;1),"X","")</f>
        <v>X</v>
      </c>
    </row>
    <row r="769" spans="1:16" hidden="1">
      <c r="A769" s="102" t="s">
        <v>189</v>
      </c>
      <c r="B769" s="103" t="s">
        <v>94</v>
      </c>
      <c r="D769" s="110">
        <v>2030</v>
      </c>
      <c r="E769" s="103">
        <v>9</v>
      </c>
      <c r="F769" s="102" t="str">
        <f t="shared" si="129"/>
        <v>PCC120309</v>
      </c>
      <c r="H769" s="104">
        <f>HLOOKUP(B769,SVCI!$3:$4,2,FALSE)</f>
        <v>10</v>
      </c>
      <c r="I769" s="102" t="str">
        <f t="shared" si="130"/>
        <v>20309</v>
      </c>
      <c r="J769" s="107">
        <f>IF(M769=1,1,IFERROR(VLOOKUP(I769,SVCI!D:O,POC!H769,FALSE),0))</f>
        <v>1</v>
      </c>
      <c r="K769" s="102" t="str">
        <f>TEXT(VLOOKUP(B769,Summary!G:H,2,FALSE),"yyyym")</f>
        <v>202912</v>
      </c>
      <c r="L769" s="102">
        <f t="shared" si="131"/>
        <v>0</v>
      </c>
      <c r="M769" s="102">
        <f t="shared" si="132"/>
        <v>1</v>
      </c>
      <c r="N769" s="109">
        <f t="shared" si="125"/>
        <v>100</v>
      </c>
      <c r="P769" s="102" t="str">
        <f t="shared" si="134"/>
        <v>X</v>
      </c>
    </row>
    <row r="770" spans="1:16" hidden="1">
      <c r="A770" s="102" t="s">
        <v>189</v>
      </c>
      <c r="B770" s="103" t="s">
        <v>94</v>
      </c>
      <c r="D770" s="110">
        <v>2030</v>
      </c>
      <c r="E770" s="103">
        <v>10</v>
      </c>
      <c r="F770" s="102" t="str">
        <f t="shared" si="129"/>
        <v>PCC1203010</v>
      </c>
      <c r="H770" s="104">
        <f>HLOOKUP(B770,SVCI!$3:$4,2,FALSE)</f>
        <v>10</v>
      </c>
      <c r="I770" s="102" t="str">
        <f t="shared" si="130"/>
        <v>203010</v>
      </c>
      <c r="J770" s="107">
        <f>IF(M770=1,1,IFERROR(VLOOKUP(I770,SVCI!D:O,POC!H770,FALSE),0))</f>
        <v>1</v>
      </c>
      <c r="K770" s="102" t="str">
        <f>TEXT(VLOOKUP(B770,Summary!G:H,2,FALSE),"yyyym")</f>
        <v>202912</v>
      </c>
      <c r="L770" s="102">
        <f t="shared" si="131"/>
        <v>0</v>
      </c>
      <c r="M770" s="102">
        <f t="shared" si="132"/>
        <v>1</v>
      </c>
      <c r="N770" s="109">
        <f t="shared" si="125"/>
        <v>100</v>
      </c>
      <c r="P770" s="102" t="str">
        <f t="shared" si="134"/>
        <v>X</v>
      </c>
    </row>
    <row r="771" spans="1:16" hidden="1">
      <c r="A771" s="102" t="s">
        <v>189</v>
      </c>
      <c r="B771" s="103" t="s">
        <v>94</v>
      </c>
      <c r="D771" s="110">
        <v>2030</v>
      </c>
      <c r="E771" s="103">
        <v>11</v>
      </c>
      <c r="F771" s="102" t="str">
        <f t="shared" si="129"/>
        <v>PCC1203011</v>
      </c>
      <c r="H771" s="104">
        <f>HLOOKUP(B771,SVCI!$3:$4,2,FALSE)</f>
        <v>10</v>
      </c>
      <c r="I771" s="102" t="str">
        <f t="shared" ref="I771:I784" si="135">CONCATENATE(D771,E771)</f>
        <v>203011</v>
      </c>
      <c r="J771" s="107">
        <f>IF(M771=1,1,IFERROR(VLOOKUP(I771,SVCI!D:O,POC!H771,FALSE),0))</f>
        <v>1</v>
      </c>
      <c r="K771" s="102" t="str">
        <f>TEXT(VLOOKUP(B771,Summary!G:H,2,FALSE),"yyyym")</f>
        <v>202912</v>
      </c>
      <c r="L771" s="102">
        <f t="shared" ref="L771:L784" si="136">IF((LEFT(K771,4)-D771)&lt;&gt;0,0,IF((I771-K771)=0,1,0))</f>
        <v>0</v>
      </c>
      <c r="M771" s="102">
        <f t="shared" ref="M771:M784" si="137">IF(B771="",0,IF(AND(B770=B771,M770=1),1,IF(L771=1,1,0)))</f>
        <v>1</v>
      </c>
      <c r="N771" s="109">
        <f t="shared" si="125"/>
        <v>100</v>
      </c>
      <c r="P771" s="102" t="str">
        <f t="shared" si="134"/>
        <v>X</v>
      </c>
    </row>
    <row r="772" spans="1:16" hidden="1">
      <c r="A772" s="102" t="s">
        <v>189</v>
      </c>
      <c r="B772" s="103" t="s">
        <v>94</v>
      </c>
      <c r="D772" s="110">
        <v>2030</v>
      </c>
      <c r="E772" s="103">
        <v>12</v>
      </c>
      <c r="F772" s="102" t="str">
        <f t="shared" si="129"/>
        <v>PCC1203012</v>
      </c>
      <c r="H772" s="104">
        <f>HLOOKUP(B772,SVCI!$3:$4,2,FALSE)</f>
        <v>10</v>
      </c>
      <c r="I772" s="102" t="str">
        <f t="shared" si="135"/>
        <v>203012</v>
      </c>
      <c r="J772" s="107">
        <f>IF(M772=1,1,IFERROR(VLOOKUP(I772,SVCI!D:O,POC!H772,FALSE),0))</f>
        <v>1</v>
      </c>
      <c r="K772" s="102" t="str">
        <f>TEXT(VLOOKUP(B772,Summary!G:H,2,FALSE),"yyyym")</f>
        <v>202912</v>
      </c>
      <c r="L772" s="102">
        <f t="shared" si="136"/>
        <v>0</v>
      </c>
      <c r="M772" s="102">
        <f t="shared" si="137"/>
        <v>1</v>
      </c>
      <c r="N772" s="109">
        <f t="shared" si="125"/>
        <v>100</v>
      </c>
      <c r="P772" s="102" t="str">
        <f t="shared" si="134"/>
        <v>X</v>
      </c>
    </row>
    <row r="773" spans="1:16" hidden="1">
      <c r="A773" s="102" t="s">
        <v>189</v>
      </c>
      <c r="B773" s="103" t="s">
        <v>94</v>
      </c>
      <c r="D773" s="110">
        <v>2031</v>
      </c>
      <c r="E773" s="103">
        <v>1</v>
      </c>
      <c r="F773" s="102" t="str">
        <f t="shared" si="129"/>
        <v>PCC120311</v>
      </c>
      <c r="H773" s="104">
        <f>HLOOKUP(B773,SVCI!$3:$4,2,FALSE)</f>
        <v>10</v>
      </c>
      <c r="I773" s="102" t="str">
        <f t="shared" si="135"/>
        <v>20311</v>
      </c>
      <c r="J773" s="107">
        <f>IF(M773=1,1,IFERROR(VLOOKUP(I773,SVCI!D:O,POC!H773,FALSE),0))</f>
        <v>1</v>
      </c>
      <c r="K773" s="102" t="str">
        <f>TEXT(VLOOKUP(B773,Summary!G:H,2,FALSE),"yyyym")</f>
        <v>202912</v>
      </c>
      <c r="L773" s="102">
        <f t="shared" si="136"/>
        <v>0</v>
      </c>
      <c r="M773" s="102">
        <f t="shared" si="137"/>
        <v>1</v>
      </c>
      <c r="N773" s="109">
        <f t="shared" si="125"/>
        <v>100</v>
      </c>
      <c r="P773" s="102" t="str">
        <f t="shared" si="134"/>
        <v>X</v>
      </c>
    </row>
    <row r="774" spans="1:16" hidden="1">
      <c r="A774" s="102" t="s">
        <v>189</v>
      </c>
      <c r="B774" s="103" t="s">
        <v>94</v>
      </c>
      <c r="D774" s="110">
        <v>2031</v>
      </c>
      <c r="E774" s="103">
        <v>2</v>
      </c>
      <c r="F774" s="102" t="str">
        <f t="shared" si="129"/>
        <v>PCC120312</v>
      </c>
      <c r="H774" s="104">
        <f>HLOOKUP(B774,SVCI!$3:$4,2,FALSE)</f>
        <v>10</v>
      </c>
      <c r="I774" s="102" t="str">
        <f t="shared" si="135"/>
        <v>20312</v>
      </c>
      <c r="J774" s="107">
        <f>IF(M774=1,1,IFERROR(VLOOKUP(I774,SVCI!D:O,POC!H774,FALSE),0))</f>
        <v>1</v>
      </c>
      <c r="K774" s="102" t="str">
        <f>TEXT(VLOOKUP(B774,Summary!G:H,2,FALSE),"yyyym")</f>
        <v>202912</v>
      </c>
      <c r="L774" s="102">
        <f t="shared" si="136"/>
        <v>0</v>
      </c>
      <c r="M774" s="102">
        <f t="shared" si="137"/>
        <v>1</v>
      </c>
      <c r="N774" s="109">
        <f t="shared" si="125"/>
        <v>100</v>
      </c>
      <c r="P774" s="102" t="str">
        <f t="shared" si="134"/>
        <v>X</v>
      </c>
    </row>
    <row r="775" spans="1:16" hidden="1">
      <c r="A775" s="102" t="s">
        <v>189</v>
      </c>
      <c r="B775" s="103" t="s">
        <v>94</v>
      </c>
      <c r="D775" s="110">
        <v>2031</v>
      </c>
      <c r="E775" s="103">
        <v>3</v>
      </c>
      <c r="F775" s="102" t="str">
        <f t="shared" si="129"/>
        <v>PCC120313</v>
      </c>
      <c r="H775" s="104">
        <f>HLOOKUP(B775,SVCI!$3:$4,2,FALSE)</f>
        <v>10</v>
      </c>
      <c r="I775" s="102" t="str">
        <f t="shared" si="135"/>
        <v>20313</v>
      </c>
      <c r="J775" s="107">
        <f>IF(M775=1,1,IFERROR(VLOOKUP(I775,SVCI!D:O,POC!H775,FALSE),0))</f>
        <v>1</v>
      </c>
      <c r="K775" s="102" t="str">
        <f>TEXT(VLOOKUP(B775,Summary!G:H,2,FALSE),"yyyym")</f>
        <v>202912</v>
      </c>
      <c r="L775" s="102">
        <f t="shared" si="136"/>
        <v>0</v>
      </c>
      <c r="M775" s="102">
        <f t="shared" si="137"/>
        <v>1</v>
      </c>
      <c r="N775" s="109">
        <f t="shared" si="125"/>
        <v>100</v>
      </c>
      <c r="P775" s="102" t="str">
        <f t="shared" si="134"/>
        <v>X</v>
      </c>
    </row>
    <row r="776" spans="1:16" hidden="1">
      <c r="A776" s="102" t="s">
        <v>189</v>
      </c>
      <c r="B776" s="103" t="s">
        <v>94</v>
      </c>
      <c r="D776" s="110">
        <v>2031</v>
      </c>
      <c r="E776" s="103">
        <v>4</v>
      </c>
      <c r="F776" s="102" t="str">
        <f t="shared" si="129"/>
        <v>PCC120314</v>
      </c>
      <c r="H776" s="104">
        <f>HLOOKUP(B776,SVCI!$3:$4,2,FALSE)</f>
        <v>10</v>
      </c>
      <c r="I776" s="102" t="str">
        <f t="shared" si="135"/>
        <v>20314</v>
      </c>
      <c r="J776" s="107">
        <f>IF(M776=1,1,IFERROR(VLOOKUP(I776,SVCI!D:O,POC!H776,FALSE),0))</f>
        <v>1</v>
      </c>
      <c r="K776" s="102" t="str">
        <f>TEXT(VLOOKUP(B776,Summary!G:H,2,FALSE),"yyyym")</f>
        <v>202912</v>
      </c>
      <c r="L776" s="102">
        <f t="shared" si="136"/>
        <v>0</v>
      </c>
      <c r="M776" s="102">
        <f t="shared" si="137"/>
        <v>1</v>
      </c>
      <c r="N776" s="109">
        <f t="shared" si="125"/>
        <v>100</v>
      </c>
      <c r="P776" s="102" t="str">
        <f t="shared" si="134"/>
        <v>X</v>
      </c>
    </row>
    <row r="777" spans="1:16" hidden="1">
      <c r="A777" s="102" t="s">
        <v>189</v>
      </c>
      <c r="B777" s="103" t="s">
        <v>94</v>
      </c>
      <c r="D777" s="110">
        <v>2031</v>
      </c>
      <c r="E777" s="103">
        <v>5</v>
      </c>
      <c r="F777" s="102" t="str">
        <f t="shared" si="129"/>
        <v>PCC120315</v>
      </c>
      <c r="H777" s="104">
        <f>HLOOKUP(B777,SVCI!$3:$4,2,FALSE)</f>
        <v>10</v>
      </c>
      <c r="I777" s="102" t="str">
        <f t="shared" si="135"/>
        <v>20315</v>
      </c>
      <c r="J777" s="107">
        <f>IF(M777=1,1,IFERROR(VLOOKUP(I777,SVCI!D:O,POC!H777,FALSE),0))</f>
        <v>1</v>
      </c>
      <c r="K777" s="102" t="str">
        <f>TEXT(VLOOKUP(B777,Summary!G:H,2,FALSE),"yyyym")</f>
        <v>202912</v>
      </c>
      <c r="L777" s="102">
        <f t="shared" si="136"/>
        <v>0</v>
      </c>
      <c r="M777" s="102">
        <f t="shared" si="137"/>
        <v>1</v>
      </c>
      <c r="N777" s="109">
        <f t="shared" si="125"/>
        <v>100</v>
      </c>
      <c r="P777" s="102" t="str">
        <f t="shared" si="134"/>
        <v>X</v>
      </c>
    </row>
    <row r="778" spans="1:16" hidden="1">
      <c r="A778" s="102" t="s">
        <v>189</v>
      </c>
      <c r="B778" s="103" t="s">
        <v>94</v>
      </c>
      <c r="D778" s="110">
        <v>2031</v>
      </c>
      <c r="E778" s="103">
        <v>6</v>
      </c>
      <c r="F778" s="102" t="str">
        <f t="shared" si="129"/>
        <v>PCC120316</v>
      </c>
      <c r="H778" s="104">
        <f>HLOOKUP(B778,SVCI!$3:$4,2,FALSE)</f>
        <v>10</v>
      </c>
      <c r="I778" s="102" t="str">
        <f t="shared" si="135"/>
        <v>20316</v>
      </c>
      <c r="J778" s="107">
        <f>IF(M778=1,1,IFERROR(VLOOKUP(I778,SVCI!D:O,POC!H778,FALSE),0))</f>
        <v>1</v>
      </c>
      <c r="K778" s="102" t="str">
        <f>TEXT(VLOOKUP(B778,Summary!G:H,2,FALSE),"yyyym")</f>
        <v>202912</v>
      </c>
      <c r="L778" s="102">
        <f t="shared" si="136"/>
        <v>0</v>
      </c>
      <c r="M778" s="102">
        <f t="shared" si="137"/>
        <v>1</v>
      </c>
      <c r="N778" s="109">
        <f t="shared" si="125"/>
        <v>100</v>
      </c>
      <c r="P778" s="102" t="str">
        <f t="shared" si="134"/>
        <v>X</v>
      </c>
    </row>
    <row r="779" spans="1:16" hidden="1">
      <c r="A779" s="102" t="s">
        <v>189</v>
      </c>
      <c r="B779" s="103" t="s">
        <v>94</v>
      </c>
      <c r="D779" s="110">
        <v>2031</v>
      </c>
      <c r="E779" s="103">
        <v>7</v>
      </c>
      <c r="F779" s="102" t="str">
        <f t="shared" si="129"/>
        <v>PCC120317</v>
      </c>
      <c r="H779" s="104">
        <f>HLOOKUP(B779,SVCI!$3:$4,2,FALSE)</f>
        <v>10</v>
      </c>
      <c r="I779" s="102" t="str">
        <f t="shared" si="135"/>
        <v>20317</v>
      </c>
      <c r="J779" s="107">
        <f>IF(M779=1,1,IFERROR(VLOOKUP(I779,SVCI!D:O,POC!H779,FALSE),0))</f>
        <v>1</v>
      </c>
      <c r="K779" s="102" t="str">
        <f>TEXT(VLOOKUP(B779,Summary!G:H,2,FALSE),"yyyym")</f>
        <v>202912</v>
      </c>
      <c r="L779" s="102">
        <f t="shared" si="136"/>
        <v>0</v>
      </c>
      <c r="M779" s="102">
        <f t="shared" si="137"/>
        <v>1</v>
      </c>
      <c r="N779" s="109">
        <f t="shared" si="125"/>
        <v>100</v>
      </c>
      <c r="P779" s="102" t="str">
        <f t="shared" si="134"/>
        <v>X</v>
      </c>
    </row>
    <row r="780" spans="1:16" hidden="1">
      <c r="A780" s="102" t="s">
        <v>189</v>
      </c>
      <c r="B780" s="103" t="s">
        <v>94</v>
      </c>
      <c r="D780" s="110">
        <v>2031</v>
      </c>
      <c r="E780" s="103">
        <v>8</v>
      </c>
      <c r="F780" s="102" t="str">
        <f t="shared" si="129"/>
        <v>PCC120318</v>
      </c>
      <c r="H780" s="104">
        <f>HLOOKUP(B780,SVCI!$3:$4,2,FALSE)</f>
        <v>10</v>
      </c>
      <c r="I780" s="102" t="str">
        <f t="shared" si="135"/>
        <v>20318</v>
      </c>
      <c r="J780" s="107">
        <f>IF(M780=1,1,IFERROR(VLOOKUP(I780,SVCI!D:O,POC!H780,FALSE),0))</f>
        <v>1</v>
      </c>
      <c r="K780" s="102" t="str">
        <f>TEXT(VLOOKUP(B780,Summary!G:H,2,FALSE),"yyyym")</f>
        <v>202912</v>
      </c>
      <c r="L780" s="102">
        <f t="shared" si="136"/>
        <v>0</v>
      </c>
      <c r="M780" s="102">
        <f t="shared" si="137"/>
        <v>1</v>
      </c>
      <c r="N780" s="109">
        <f t="shared" si="125"/>
        <v>100</v>
      </c>
      <c r="P780" s="102" t="str">
        <f t="shared" si="134"/>
        <v>X</v>
      </c>
    </row>
    <row r="781" spans="1:16" hidden="1">
      <c r="A781" s="102" t="s">
        <v>189</v>
      </c>
      <c r="B781" s="103" t="s">
        <v>94</v>
      </c>
      <c r="D781" s="110">
        <v>2031</v>
      </c>
      <c r="E781" s="103">
        <v>9</v>
      </c>
      <c r="F781" s="102" t="str">
        <f t="shared" si="129"/>
        <v>PCC120319</v>
      </c>
      <c r="H781" s="104">
        <f>HLOOKUP(B781,SVCI!$3:$4,2,FALSE)</f>
        <v>10</v>
      </c>
      <c r="I781" s="102" t="str">
        <f t="shared" si="135"/>
        <v>20319</v>
      </c>
      <c r="J781" s="107">
        <f>IF(M781=1,1,IFERROR(VLOOKUP(I781,SVCI!D:O,POC!H781,FALSE),0))</f>
        <v>1</v>
      </c>
      <c r="K781" s="102" t="str">
        <f>TEXT(VLOOKUP(B781,Summary!G:H,2,FALSE),"yyyym")</f>
        <v>202912</v>
      </c>
      <c r="L781" s="102">
        <f t="shared" si="136"/>
        <v>0</v>
      </c>
      <c r="M781" s="102">
        <f t="shared" si="137"/>
        <v>1</v>
      </c>
      <c r="N781" s="109">
        <f t="shared" si="125"/>
        <v>100</v>
      </c>
      <c r="P781" s="102" t="str">
        <f t="shared" si="134"/>
        <v>X</v>
      </c>
    </row>
    <row r="782" spans="1:16" hidden="1">
      <c r="A782" s="102" t="s">
        <v>189</v>
      </c>
      <c r="B782" s="103" t="s">
        <v>94</v>
      </c>
      <c r="D782" s="110">
        <v>2031</v>
      </c>
      <c r="E782" s="103">
        <v>10</v>
      </c>
      <c r="F782" s="102" t="str">
        <f t="shared" si="129"/>
        <v>PCC1203110</v>
      </c>
      <c r="H782" s="104">
        <f>HLOOKUP(B782,SVCI!$3:$4,2,FALSE)</f>
        <v>10</v>
      </c>
      <c r="I782" s="102" t="str">
        <f t="shared" si="135"/>
        <v>203110</v>
      </c>
      <c r="J782" s="107">
        <f>IF(M782=1,1,IFERROR(VLOOKUP(I782,SVCI!D:O,POC!H782,FALSE),0))</f>
        <v>1</v>
      </c>
      <c r="K782" s="102" t="str">
        <f>TEXT(VLOOKUP(B782,Summary!G:H,2,FALSE),"yyyym")</f>
        <v>202912</v>
      </c>
      <c r="L782" s="102">
        <f t="shared" si="136"/>
        <v>0</v>
      </c>
      <c r="M782" s="102">
        <f t="shared" si="137"/>
        <v>1</v>
      </c>
      <c r="N782" s="109">
        <f t="shared" si="125"/>
        <v>100</v>
      </c>
      <c r="P782" s="102" t="str">
        <f t="shared" si="134"/>
        <v>X</v>
      </c>
    </row>
    <row r="783" spans="1:16" hidden="1">
      <c r="A783" s="102" t="s">
        <v>189</v>
      </c>
      <c r="B783" s="103" t="s">
        <v>94</v>
      </c>
      <c r="D783" s="110">
        <v>2031</v>
      </c>
      <c r="E783" s="103">
        <v>11</v>
      </c>
      <c r="F783" s="102" t="str">
        <f t="shared" si="129"/>
        <v>PCC1203111</v>
      </c>
      <c r="H783" s="104">
        <f>HLOOKUP(B783,SVCI!$3:$4,2,FALSE)</f>
        <v>10</v>
      </c>
      <c r="I783" s="102" t="str">
        <f t="shared" si="135"/>
        <v>203111</v>
      </c>
      <c r="J783" s="107">
        <f>IF(M783=1,1,IFERROR(VLOOKUP(I783,SVCI!D:O,POC!H783,FALSE),0))</f>
        <v>1</v>
      </c>
      <c r="K783" s="102" t="str">
        <f>TEXT(VLOOKUP(B783,Summary!G:H,2,FALSE),"yyyym")</f>
        <v>202912</v>
      </c>
      <c r="L783" s="102">
        <f t="shared" si="136"/>
        <v>0</v>
      </c>
      <c r="M783" s="102">
        <f t="shared" si="137"/>
        <v>1</v>
      </c>
      <c r="N783" s="109">
        <f t="shared" si="125"/>
        <v>100</v>
      </c>
      <c r="P783" s="102" t="str">
        <f t="shared" si="134"/>
        <v>X</v>
      </c>
    </row>
    <row r="784" spans="1:16" hidden="1">
      <c r="A784" s="102" t="s">
        <v>189</v>
      </c>
      <c r="B784" s="103" t="s">
        <v>94</v>
      </c>
      <c r="D784" s="110">
        <v>2031</v>
      </c>
      <c r="E784" s="103">
        <v>12</v>
      </c>
      <c r="F784" s="102" t="str">
        <f t="shared" si="129"/>
        <v>PCC1203112</v>
      </c>
      <c r="H784" s="104">
        <f>HLOOKUP(B784,SVCI!$3:$4,2,FALSE)</f>
        <v>10</v>
      </c>
      <c r="I784" s="102" t="str">
        <f t="shared" si="135"/>
        <v>203112</v>
      </c>
      <c r="J784" s="107">
        <f>IF(M784=1,1,IFERROR(VLOOKUP(I784,SVCI!D:O,POC!H784,FALSE),0))</f>
        <v>1</v>
      </c>
      <c r="K784" s="102" t="str">
        <f>TEXT(VLOOKUP(B784,Summary!G:H,2,FALSE),"yyyym")</f>
        <v>202912</v>
      </c>
      <c r="L784" s="102">
        <f t="shared" si="136"/>
        <v>0</v>
      </c>
      <c r="M784" s="102">
        <f t="shared" si="137"/>
        <v>1</v>
      </c>
      <c r="N784" s="109">
        <f t="shared" si="125"/>
        <v>100</v>
      </c>
      <c r="P784" s="102" t="str">
        <f t="shared" si="134"/>
        <v>X</v>
      </c>
    </row>
    <row r="785" spans="1:17" hidden="1">
      <c r="D785" s="110"/>
      <c r="K785" s="102"/>
      <c r="N785" s="109"/>
      <c r="P785" s="102" t="str">
        <f t="shared" si="134"/>
        <v/>
      </c>
    </row>
    <row r="786" spans="1:17" hidden="1">
      <c r="D786" s="110"/>
      <c r="K786" s="102"/>
      <c r="N786" s="109"/>
      <c r="P786" s="102" t="str">
        <f t="shared" si="134"/>
        <v/>
      </c>
    </row>
    <row r="787" spans="1:17" hidden="1">
      <c r="K787" s="102"/>
      <c r="N787" s="109"/>
      <c r="P787" s="102" t="str">
        <f t="shared" si="134"/>
        <v/>
      </c>
    </row>
    <row r="788" spans="1:17" hidden="1">
      <c r="A788" s="102" t="s">
        <v>189</v>
      </c>
      <c r="B788" s="103" t="s">
        <v>93</v>
      </c>
      <c r="D788" s="110">
        <v>2022</v>
      </c>
      <c r="E788" s="110">
        <v>11</v>
      </c>
      <c r="F788" s="102" t="str">
        <f t="shared" si="129"/>
        <v>PRC1202211</v>
      </c>
      <c r="H788" s="104">
        <f>HLOOKUP(B788,SVCI!$3:$4,2,FALSE)</f>
        <v>12</v>
      </c>
      <c r="I788" s="102" t="str">
        <f t="shared" ref="I788:I819" si="138">CONCATENATE(D788,E788)</f>
        <v>202211</v>
      </c>
      <c r="J788" s="107">
        <f>IF(M788=1,1,IFERROR(VLOOKUP(I788,SVCI!D:O,POC!H788,FALSE),0))</f>
        <v>0</v>
      </c>
      <c r="K788" s="102" t="str">
        <f>TEXT(VLOOKUP(B788,Summary!G:H,2,FALSE),"yyyym")</f>
        <v>202812</v>
      </c>
      <c r="L788" s="102">
        <f t="shared" ref="L788:L819" si="139">IF((LEFT(K788,4)-D788)&lt;&gt;0,0,IF((I788-K788)=0,1,0))</f>
        <v>0</v>
      </c>
      <c r="M788" s="102">
        <f t="shared" ref="M788:M819" si="140">IF(B788="",0,IF(AND(B787=B788,M787=1),1,IF(L788=1,1,0)))</f>
        <v>0</v>
      </c>
      <c r="N788" s="109">
        <f t="shared" si="125"/>
        <v>0</v>
      </c>
      <c r="Q788" s="102" t="str">
        <f t="shared" ref="Q788:Q801" si="141">IF(AND(N788=0,N789&gt;0),1,"")</f>
        <v/>
      </c>
    </row>
    <row r="789" spans="1:17" hidden="1">
      <c r="A789" s="102" t="s">
        <v>189</v>
      </c>
      <c r="B789" s="103" t="s">
        <v>93</v>
      </c>
      <c r="D789" s="110">
        <v>2022</v>
      </c>
      <c r="E789" s="110">
        <v>12</v>
      </c>
      <c r="F789" s="102" t="str">
        <f t="shared" si="129"/>
        <v>PRC1202212</v>
      </c>
      <c r="H789" s="104">
        <f>HLOOKUP(B789,SVCI!$3:$4,2,FALSE)</f>
        <v>12</v>
      </c>
      <c r="I789" s="102" t="str">
        <f t="shared" si="138"/>
        <v>202212</v>
      </c>
      <c r="J789" s="107">
        <f>IF(M789=1,1,IFERROR(VLOOKUP(I789,SVCI!D:O,POC!H789,FALSE),0))</f>
        <v>0</v>
      </c>
      <c r="K789" s="102" t="str">
        <f>TEXT(VLOOKUP(B789,Summary!G:H,2,FALSE),"yyyym")</f>
        <v>202812</v>
      </c>
      <c r="L789" s="102">
        <f t="shared" si="139"/>
        <v>0</v>
      </c>
      <c r="M789" s="102">
        <f t="shared" si="140"/>
        <v>0</v>
      </c>
      <c r="N789" s="109">
        <f t="shared" ref="N789:N852" si="142">TRUNC(J789*100,2)</f>
        <v>0</v>
      </c>
      <c r="Q789" s="102" t="str">
        <f t="shared" si="141"/>
        <v/>
      </c>
    </row>
    <row r="790" spans="1:17" hidden="1">
      <c r="A790" s="102" t="s">
        <v>189</v>
      </c>
      <c r="B790" s="103" t="s">
        <v>93</v>
      </c>
      <c r="D790" s="103">
        <v>2023</v>
      </c>
      <c r="E790" s="103">
        <v>1</v>
      </c>
      <c r="F790" s="102" t="str">
        <f t="shared" si="129"/>
        <v>PRC120231</v>
      </c>
      <c r="H790" s="104">
        <f>HLOOKUP(B790,SVCI!$3:$4,2,FALSE)</f>
        <v>12</v>
      </c>
      <c r="I790" s="102" t="str">
        <f t="shared" si="138"/>
        <v>20231</v>
      </c>
      <c r="J790" s="107">
        <f>IF(M790=1,1,IFERROR(VLOOKUP(I790,SVCI!D:O,POC!H790,FALSE),0))</f>
        <v>0</v>
      </c>
      <c r="K790" s="102" t="str">
        <f>TEXT(VLOOKUP(B790,Summary!G:H,2,FALSE),"yyyym")</f>
        <v>202812</v>
      </c>
      <c r="L790" s="102">
        <f t="shared" si="139"/>
        <v>0</v>
      </c>
      <c r="M790" s="102">
        <f t="shared" si="140"/>
        <v>0</v>
      </c>
      <c r="N790" s="109">
        <f t="shared" si="142"/>
        <v>0</v>
      </c>
      <c r="Q790" s="102" t="str">
        <f t="shared" si="141"/>
        <v/>
      </c>
    </row>
    <row r="791" spans="1:17" hidden="1">
      <c r="A791" s="102" t="s">
        <v>189</v>
      </c>
      <c r="B791" s="103" t="s">
        <v>93</v>
      </c>
      <c r="D791" s="103">
        <v>2023</v>
      </c>
      <c r="E791" s="103">
        <v>2</v>
      </c>
      <c r="F791" s="102" t="str">
        <f t="shared" si="129"/>
        <v>PRC120232</v>
      </c>
      <c r="H791" s="104">
        <f>HLOOKUP(B791,SVCI!$3:$4,2,FALSE)</f>
        <v>12</v>
      </c>
      <c r="I791" s="102" t="str">
        <f t="shared" si="138"/>
        <v>20232</v>
      </c>
      <c r="J791" s="107">
        <f>IF(M791=1,1,IFERROR(VLOOKUP(I791,SVCI!D:O,POC!H791,FALSE),0))</f>
        <v>0</v>
      </c>
      <c r="K791" s="102" t="str">
        <f>TEXT(VLOOKUP(B791,Summary!G:H,2,FALSE),"yyyym")</f>
        <v>202812</v>
      </c>
      <c r="L791" s="102">
        <f t="shared" si="139"/>
        <v>0</v>
      </c>
      <c r="M791" s="102">
        <f t="shared" si="140"/>
        <v>0</v>
      </c>
      <c r="N791" s="109">
        <f t="shared" si="142"/>
        <v>0</v>
      </c>
      <c r="Q791" s="102" t="str">
        <f t="shared" si="141"/>
        <v/>
      </c>
    </row>
    <row r="792" spans="1:17" hidden="1">
      <c r="A792" s="102" t="s">
        <v>189</v>
      </c>
      <c r="B792" s="103" t="s">
        <v>93</v>
      </c>
      <c r="D792" s="103">
        <v>2023</v>
      </c>
      <c r="E792" s="103">
        <v>3</v>
      </c>
      <c r="F792" s="102" t="str">
        <f t="shared" si="129"/>
        <v>PRC120233</v>
      </c>
      <c r="H792" s="104">
        <f>HLOOKUP(B792,SVCI!$3:$4,2,FALSE)</f>
        <v>12</v>
      </c>
      <c r="I792" s="102" t="str">
        <f t="shared" si="138"/>
        <v>20233</v>
      </c>
      <c r="J792" s="107">
        <f>IF(M792=1,1,IFERROR(VLOOKUP(I792,SVCI!D:O,POC!H792,FALSE),0))</f>
        <v>0</v>
      </c>
      <c r="K792" s="102" t="str">
        <f>TEXT(VLOOKUP(B792,Summary!G:H,2,FALSE),"yyyym")</f>
        <v>202812</v>
      </c>
      <c r="L792" s="102">
        <f t="shared" si="139"/>
        <v>0</v>
      </c>
      <c r="M792" s="102">
        <f t="shared" si="140"/>
        <v>0</v>
      </c>
      <c r="N792" s="109">
        <f t="shared" si="142"/>
        <v>0</v>
      </c>
      <c r="Q792" s="102" t="str">
        <f t="shared" si="141"/>
        <v/>
      </c>
    </row>
    <row r="793" spans="1:17" hidden="1">
      <c r="A793" s="102" t="s">
        <v>189</v>
      </c>
      <c r="B793" s="103" t="s">
        <v>93</v>
      </c>
      <c r="D793" s="103">
        <v>2023</v>
      </c>
      <c r="E793" s="103">
        <v>4</v>
      </c>
      <c r="F793" s="102" t="str">
        <f t="shared" si="129"/>
        <v>PRC120234</v>
      </c>
      <c r="H793" s="104">
        <f>HLOOKUP(B793,SVCI!$3:$4,2,FALSE)</f>
        <v>12</v>
      </c>
      <c r="I793" s="102" t="str">
        <f t="shared" si="138"/>
        <v>20234</v>
      </c>
      <c r="J793" s="107">
        <f>IF(M793=1,1,IFERROR(VLOOKUP(I793,SVCI!D:O,POC!H793,FALSE),0))</f>
        <v>0</v>
      </c>
      <c r="K793" s="102" t="str">
        <f>TEXT(VLOOKUP(B793,Summary!G:H,2,FALSE),"yyyym")</f>
        <v>202812</v>
      </c>
      <c r="L793" s="102">
        <f t="shared" si="139"/>
        <v>0</v>
      </c>
      <c r="M793" s="102">
        <f t="shared" si="140"/>
        <v>0</v>
      </c>
      <c r="N793" s="109">
        <f t="shared" si="142"/>
        <v>0</v>
      </c>
      <c r="Q793" s="102" t="str">
        <f t="shared" si="141"/>
        <v/>
      </c>
    </row>
    <row r="794" spans="1:17" hidden="1">
      <c r="A794" s="102" t="s">
        <v>189</v>
      </c>
      <c r="B794" s="103" t="s">
        <v>93</v>
      </c>
      <c r="D794" s="103">
        <v>2023</v>
      </c>
      <c r="E794" s="103">
        <v>5</v>
      </c>
      <c r="F794" s="102" t="str">
        <f t="shared" si="129"/>
        <v>PRC120235</v>
      </c>
      <c r="H794" s="104">
        <f>HLOOKUP(B794,SVCI!$3:$4,2,FALSE)</f>
        <v>12</v>
      </c>
      <c r="I794" s="102" t="str">
        <f t="shared" si="138"/>
        <v>20235</v>
      </c>
      <c r="J794" s="107">
        <f>IF(M794=1,1,IFERROR(VLOOKUP(I794,SVCI!D:O,POC!H794,FALSE),0))</f>
        <v>0</v>
      </c>
      <c r="K794" s="102" t="str">
        <f>TEXT(VLOOKUP(B794,Summary!G:H,2,FALSE),"yyyym")</f>
        <v>202812</v>
      </c>
      <c r="L794" s="102">
        <f t="shared" si="139"/>
        <v>0</v>
      </c>
      <c r="M794" s="102">
        <f t="shared" si="140"/>
        <v>0</v>
      </c>
      <c r="N794" s="109">
        <f t="shared" si="142"/>
        <v>0</v>
      </c>
      <c r="Q794" s="102" t="str">
        <f t="shared" si="141"/>
        <v/>
      </c>
    </row>
    <row r="795" spans="1:17" hidden="1">
      <c r="A795" s="102" t="s">
        <v>189</v>
      </c>
      <c r="B795" s="103" t="s">
        <v>93</v>
      </c>
      <c r="D795" s="103">
        <v>2023</v>
      </c>
      <c r="E795" s="103">
        <v>6</v>
      </c>
      <c r="F795" s="102" t="str">
        <f t="shared" si="129"/>
        <v>PRC120236</v>
      </c>
      <c r="H795" s="104">
        <f>HLOOKUP(B795,SVCI!$3:$4,2,FALSE)</f>
        <v>12</v>
      </c>
      <c r="I795" s="102" t="str">
        <f t="shared" si="138"/>
        <v>20236</v>
      </c>
      <c r="J795" s="107">
        <f>IF(M795=1,1,IFERROR(VLOOKUP(I795,SVCI!D:O,POC!H795,FALSE),0))</f>
        <v>0</v>
      </c>
      <c r="K795" s="102" t="str">
        <f>TEXT(VLOOKUP(B795,Summary!G:H,2,FALSE),"yyyym")</f>
        <v>202812</v>
      </c>
      <c r="L795" s="102">
        <f t="shared" si="139"/>
        <v>0</v>
      </c>
      <c r="M795" s="102">
        <f t="shared" si="140"/>
        <v>0</v>
      </c>
      <c r="N795" s="109">
        <f t="shared" si="142"/>
        <v>0</v>
      </c>
      <c r="Q795" s="102" t="str">
        <f t="shared" si="141"/>
        <v/>
      </c>
    </row>
    <row r="796" spans="1:17" hidden="1">
      <c r="A796" s="102" t="s">
        <v>189</v>
      </c>
      <c r="B796" s="103" t="s">
        <v>93</v>
      </c>
      <c r="D796" s="103">
        <v>2023</v>
      </c>
      <c r="E796" s="103">
        <v>7</v>
      </c>
      <c r="F796" s="102" t="str">
        <f t="shared" si="129"/>
        <v>PRC120237</v>
      </c>
      <c r="H796" s="104">
        <f>HLOOKUP(B796,SVCI!$3:$4,2,FALSE)</f>
        <v>12</v>
      </c>
      <c r="I796" s="102" t="str">
        <f t="shared" si="138"/>
        <v>20237</v>
      </c>
      <c r="J796" s="107">
        <f>IF(M796=1,1,IFERROR(VLOOKUP(I796,SVCI!D:O,POC!H796,FALSE),0))</f>
        <v>0</v>
      </c>
      <c r="K796" s="102" t="str">
        <f>TEXT(VLOOKUP(B796,Summary!G:H,2,FALSE),"yyyym")</f>
        <v>202812</v>
      </c>
      <c r="L796" s="102">
        <f t="shared" si="139"/>
        <v>0</v>
      </c>
      <c r="M796" s="102">
        <f t="shared" si="140"/>
        <v>0</v>
      </c>
      <c r="N796" s="109">
        <f t="shared" si="142"/>
        <v>0</v>
      </c>
      <c r="Q796" s="102" t="str">
        <f t="shared" si="141"/>
        <v/>
      </c>
    </row>
    <row r="797" spans="1:17" hidden="1">
      <c r="A797" s="102" t="s">
        <v>189</v>
      </c>
      <c r="B797" s="103" t="s">
        <v>93</v>
      </c>
      <c r="D797" s="103">
        <v>2023</v>
      </c>
      <c r="E797" s="103">
        <v>8</v>
      </c>
      <c r="F797" s="102" t="str">
        <f t="shared" si="129"/>
        <v>PRC120238</v>
      </c>
      <c r="H797" s="104">
        <f>HLOOKUP(B797,SVCI!$3:$4,2,FALSE)</f>
        <v>12</v>
      </c>
      <c r="I797" s="102" t="str">
        <f t="shared" si="138"/>
        <v>20238</v>
      </c>
      <c r="J797" s="107">
        <f>IF(M797=1,1,IFERROR(VLOOKUP(I797,SVCI!D:O,POC!H797,FALSE),0))</f>
        <v>0</v>
      </c>
      <c r="K797" s="102" t="str">
        <f>TEXT(VLOOKUP(B797,Summary!G:H,2,FALSE),"yyyym")</f>
        <v>202812</v>
      </c>
      <c r="L797" s="102">
        <f t="shared" si="139"/>
        <v>0</v>
      </c>
      <c r="M797" s="102">
        <f t="shared" si="140"/>
        <v>0</v>
      </c>
      <c r="N797" s="109">
        <f t="shared" si="142"/>
        <v>0</v>
      </c>
      <c r="Q797" s="102" t="str">
        <f t="shared" si="141"/>
        <v/>
      </c>
    </row>
    <row r="798" spans="1:17" hidden="1">
      <c r="A798" s="102" t="s">
        <v>189</v>
      </c>
      <c r="B798" s="103" t="s">
        <v>93</v>
      </c>
      <c r="D798" s="103">
        <v>2023</v>
      </c>
      <c r="E798" s="103">
        <v>9</v>
      </c>
      <c r="F798" s="102" t="str">
        <f t="shared" si="129"/>
        <v>PRC120239</v>
      </c>
      <c r="H798" s="104">
        <f>HLOOKUP(B798,SVCI!$3:$4,2,FALSE)</f>
        <v>12</v>
      </c>
      <c r="I798" s="102" t="str">
        <f t="shared" si="138"/>
        <v>20239</v>
      </c>
      <c r="J798" s="107">
        <f>IF(M798=1,1,IFERROR(VLOOKUP(I798,SVCI!D:O,POC!H798,FALSE),0))</f>
        <v>0</v>
      </c>
      <c r="K798" s="102" t="str">
        <f>TEXT(VLOOKUP(B798,Summary!G:H,2,FALSE),"yyyym")</f>
        <v>202812</v>
      </c>
      <c r="L798" s="102">
        <f t="shared" si="139"/>
        <v>0</v>
      </c>
      <c r="M798" s="102">
        <f t="shared" si="140"/>
        <v>0</v>
      </c>
      <c r="N798" s="109">
        <f t="shared" si="142"/>
        <v>0</v>
      </c>
      <c r="Q798" s="102" t="str">
        <f t="shared" si="141"/>
        <v/>
      </c>
    </row>
    <row r="799" spans="1:17" hidden="1">
      <c r="A799" s="102" t="s">
        <v>189</v>
      </c>
      <c r="B799" s="103" t="s">
        <v>93</v>
      </c>
      <c r="D799" s="103">
        <v>2023</v>
      </c>
      <c r="E799" s="103">
        <v>10</v>
      </c>
      <c r="F799" s="102" t="str">
        <f t="shared" si="129"/>
        <v>PRC1202310</v>
      </c>
      <c r="H799" s="104">
        <f>HLOOKUP(B799,SVCI!$3:$4,2,FALSE)</f>
        <v>12</v>
      </c>
      <c r="I799" s="102" t="str">
        <f t="shared" si="138"/>
        <v>202310</v>
      </c>
      <c r="J799" s="107">
        <f>IF(M799=1,1,IFERROR(VLOOKUP(I799,SVCI!D:O,POC!H799,FALSE),0))</f>
        <v>0</v>
      </c>
      <c r="K799" s="102" t="str">
        <f>TEXT(VLOOKUP(B799,Summary!G:H,2,FALSE),"yyyym")</f>
        <v>202812</v>
      </c>
      <c r="L799" s="102">
        <f t="shared" si="139"/>
        <v>0</v>
      </c>
      <c r="M799" s="102">
        <f t="shared" si="140"/>
        <v>0</v>
      </c>
      <c r="N799" s="109">
        <f t="shared" si="142"/>
        <v>0</v>
      </c>
      <c r="Q799" s="102" t="str">
        <f t="shared" si="141"/>
        <v/>
      </c>
    </row>
    <row r="800" spans="1:17" hidden="1">
      <c r="A800" s="102" t="s">
        <v>189</v>
      </c>
      <c r="B800" s="103" t="s">
        <v>93</v>
      </c>
      <c r="D800" s="103">
        <v>2023</v>
      </c>
      <c r="E800" s="103">
        <v>11</v>
      </c>
      <c r="F800" s="102" t="str">
        <f t="shared" si="129"/>
        <v>PRC1202311</v>
      </c>
      <c r="H800" s="104">
        <f>HLOOKUP(B800,SVCI!$3:$4,2,FALSE)</f>
        <v>12</v>
      </c>
      <c r="I800" s="102" t="str">
        <f t="shared" si="138"/>
        <v>202311</v>
      </c>
      <c r="J800" s="107">
        <f>IF(M800=1,1,IFERROR(VLOOKUP(I800,SVCI!D:O,POC!H800,FALSE),0))</f>
        <v>0</v>
      </c>
      <c r="K800" s="102" t="str">
        <f>TEXT(VLOOKUP(B800,Summary!G:H,2,FALSE),"yyyym")</f>
        <v>202812</v>
      </c>
      <c r="L800" s="102">
        <f t="shared" si="139"/>
        <v>0</v>
      </c>
      <c r="M800" s="102">
        <f t="shared" si="140"/>
        <v>0</v>
      </c>
      <c r="N800" s="109">
        <f t="shared" si="142"/>
        <v>0</v>
      </c>
      <c r="Q800" s="102" t="str">
        <f t="shared" si="141"/>
        <v/>
      </c>
    </row>
    <row r="801" spans="1:17" hidden="1">
      <c r="A801" s="102" t="s">
        <v>189</v>
      </c>
      <c r="B801" s="103" t="s">
        <v>93</v>
      </c>
      <c r="D801" s="110">
        <v>2023</v>
      </c>
      <c r="E801" s="110">
        <v>12</v>
      </c>
      <c r="F801" s="102" t="str">
        <f t="shared" si="129"/>
        <v>PRC1202312</v>
      </c>
      <c r="H801" s="104">
        <f>HLOOKUP(B801,SVCI!$3:$4,2,FALSE)</f>
        <v>12</v>
      </c>
      <c r="I801" s="102" t="str">
        <f t="shared" si="138"/>
        <v>202312</v>
      </c>
      <c r="J801" s="107">
        <f>IF(M801=1,1,IFERROR(VLOOKUP(I801,SVCI!D:O,POC!H801,FALSE),0))</f>
        <v>0</v>
      </c>
      <c r="K801" s="102" t="str">
        <f>TEXT(VLOOKUP(B801,Summary!G:H,2,FALSE),"yyyym")</f>
        <v>202812</v>
      </c>
      <c r="L801" s="102">
        <f t="shared" si="139"/>
        <v>0</v>
      </c>
      <c r="M801" s="102">
        <f t="shared" si="140"/>
        <v>0</v>
      </c>
      <c r="N801" s="109">
        <f t="shared" si="142"/>
        <v>0</v>
      </c>
      <c r="P801" s="102" t="s">
        <v>220</v>
      </c>
      <c r="Q801" s="102">
        <f t="shared" si="141"/>
        <v>1</v>
      </c>
    </row>
    <row r="802" spans="1:17" hidden="1">
      <c r="A802" s="102" t="s">
        <v>189</v>
      </c>
      <c r="B802" s="103" t="s">
        <v>93</v>
      </c>
      <c r="D802" s="103">
        <v>2024</v>
      </c>
      <c r="E802" s="103">
        <v>1</v>
      </c>
      <c r="F802" s="102" t="str">
        <f t="shared" si="129"/>
        <v>PRC120241</v>
      </c>
      <c r="H802" s="104">
        <f>HLOOKUP(B802,SVCI!$3:$4,2,FALSE)</f>
        <v>12</v>
      </c>
      <c r="I802" s="102" t="str">
        <f t="shared" si="138"/>
        <v>20241</v>
      </c>
      <c r="J802" s="107">
        <f>IF(M802=1,1,IFERROR(VLOOKUP(I802,SVCI!D:O,POC!H802,FALSE),0))</f>
        <v>9.4999999999999998E-3</v>
      </c>
      <c r="K802" s="102" t="str">
        <f>TEXT(VLOOKUP(B802,Summary!G:H,2,FALSE),"yyyym")</f>
        <v>202812</v>
      </c>
      <c r="L802" s="102">
        <f t="shared" si="139"/>
        <v>0</v>
      </c>
      <c r="M802" s="102">
        <f t="shared" si="140"/>
        <v>0</v>
      </c>
      <c r="N802" s="109">
        <f t="shared" si="142"/>
        <v>0.95</v>
      </c>
      <c r="P802" s="102" t="s">
        <v>220</v>
      </c>
    </row>
    <row r="803" spans="1:17" hidden="1">
      <c r="A803" s="102" t="s">
        <v>189</v>
      </c>
      <c r="B803" s="103" t="s">
        <v>93</v>
      </c>
      <c r="D803" s="103">
        <v>2024</v>
      </c>
      <c r="E803" s="103">
        <v>2</v>
      </c>
      <c r="F803" s="102" t="str">
        <f t="shared" si="129"/>
        <v>PRC120242</v>
      </c>
      <c r="H803" s="104">
        <f>HLOOKUP(B803,SVCI!$3:$4,2,FALSE)</f>
        <v>12</v>
      </c>
      <c r="I803" s="102" t="str">
        <f t="shared" si="138"/>
        <v>20242</v>
      </c>
      <c r="J803" s="107">
        <f>IF(M803=1,1,IFERROR(VLOOKUP(I803,SVCI!D:O,POC!H803,FALSE),0))</f>
        <v>1.9E-2</v>
      </c>
      <c r="K803" s="102" t="str">
        <f>TEXT(VLOOKUP(B803,Summary!G:H,2,FALSE),"yyyym")</f>
        <v>202812</v>
      </c>
      <c r="L803" s="102">
        <f t="shared" si="139"/>
        <v>0</v>
      </c>
      <c r="M803" s="102">
        <f t="shared" si="140"/>
        <v>0</v>
      </c>
      <c r="N803" s="109">
        <f t="shared" si="142"/>
        <v>1.9</v>
      </c>
      <c r="P803" s="102" t="s">
        <v>220</v>
      </c>
    </row>
    <row r="804" spans="1:17" hidden="1">
      <c r="A804" s="102" t="s">
        <v>189</v>
      </c>
      <c r="B804" s="103" t="s">
        <v>93</v>
      </c>
      <c r="D804" s="103">
        <v>2024</v>
      </c>
      <c r="E804" s="103">
        <v>3</v>
      </c>
      <c r="F804" s="102" t="str">
        <f t="shared" si="129"/>
        <v>PRC120243</v>
      </c>
      <c r="H804" s="104">
        <f>HLOOKUP(B804,SVCI!$3:$4,2,FALSE)</f>
        <v>12</v>
      </c>
      <c r="I804" s="102" t="str">
        <f t="shared" si="138"/>
        <v>20243</v>
      </c>
      <c r="J804" s="107">
        <f>IF(M804=1,1,IFERROR(VLOOKUP(I804,SVCI!D:O,POC!H804,FALSE),0))</f>
        <v>2.8499999999999998E-2</v>
      </c>
      <c r="K804" s="102" t="str">
        <f>TEXT(VLOOKUP(B804,Summary!G:H,2,FALSE),"yyyym")</f>
        <v>202812</v>
      </c>
      <c r="L804" s="102">
        <f t="shared" si="139"/>
        <v>0</v>
      </c>
      <c r="M804" s="102">
        <f t="shared" si="140"/>
        <v>0</v>
      </c>
      <c r="N804" s="109">
        <f t="shared" si="142"/>
        <v>2.85</v>
      </c>
      <c r="P804" s="102" t="s">
        <v>220</v>
      </c>
    </row>
    <row r="805" spans="1:17" hidden="1">
      <c r="A805" s="102" t="s">
        <v>189</v>
      </c>
      <c r="B805" s="103" t="s">
        <v>93</v>
      </c>
      <c r="D805" s="103">
        <v>2024</v>
      </c>
      <c r="E805" s="103">
        <v>4</v>
      </c>
      <c r="F805" s="102" t="str">
        <f t="shared" si="129"/>
        <v>PRC120244</v>
      </c>
      <c r="H805" s="104">
        <f>HLOOKUP(B805,SVCI!$3:$4,2,FALSE)</f>
        <v>12</v>
      </c>
      <c r="I805" s="102" t="str">
        <f t="shared" si="138"/>
        <v>20244</v>
      </c>
      <c r="J805" s="107">
        <f>IF(M805=1,1,IFERROR(VLOOKUP(I805,SVCI!D:O,POC!H805,FALSE),0))</f>
        <v>3.7999999999999999E-2</v>
      </c>
      <c r="K805" s="102" t="str">
        <f>TEXT(VLOOKUP(B805,Summary!G:H,2,FALSE),"yyyym")</f>
        <v>202812</v>
      </c>
      <c r="L805" s="102">
        <f t="shared" si="139"/>
        <v>0</v>
      </c>
      <c r="M805" s="102">
        <f t="shared" si="140"/>
        <v>0</v>
      </c>
      <c r="N805" s="109">
        <f t="shared" si="142"/>
        <v>3.8</v>
      </c>
      <c r="P805" s="102" t="s">
        <v>220</v>
      </c>
    </row>
    <row r="806" spans="1:17" hidden="1">
      <c r="A806" s="102" t="s">
        <v>189</v>
      </c>
      <c r="B806" s="103" t="s">
        <v>93</v>
      </c>
      <c r="D806" s="103">
        <v>2024</v>
      </c>
      <c r="E806" s="103">
        <v>5</v>
      </c>
      <c r="F806" s="102" t="str">
        <f t="shared" si="129"/>
        <v>PRC120245</v>
      </c>
      <c r="H806" s="104">
        <f>HLOOKUP(B806,SVCI!$3:$4,2,FALSE)</f>
        <v>12</v>
      </c>
      <c r="I806" s="102" t="str">
        <f t="shared" si="138"/>
        <v>20245</v>
      </c>
      <c r="J806" s="107">
        <f>IF(M806=1,1,IFERROR(VLOOKUP(I806,SVCI!D:O,POC!H806,FALSE),0))</f>
        <v>4.7500000000000001E-2</v>
      </c>
      <c r="K806" s="102" t="str">
        <f>TEXT(VLOOKUP(B806,Summary!G:H,2,FALSE),"yyyym")</f>
        <v>202812</v>
      </c>
      <c r="L806" s="102">
        <f t="shared" si="139"/>
        <v>0</v>
      </c>
      <c r="M806" s="102">
        <f t="shared" si="140"/>
        <v>0</v>
      </c>
      <c r="N806" s="109">
        <f t="shared" si="142"/>
        <v>4.75</v>
      </c>
      <c r="P806" s="102" t="s">
        <v>220</v>
      </c>
    </row>
    <row r="807" spans="1:17" hidden="1">
      <c r="A807" s="102" t="s">
        <v>189</v>
      </c>
      <c r="B807" s="103" t="s">
        <v>93</v>
      </c>
      <c r="D807" s="103">
        <v>2024</v>
      </c>
      <c r="E807" s="103">
        <v>6</v>
      </c>
      <c r="F807" s="102" t="str">
        <f t="shared" si="129"/>
        <v>PRC120246</v>
      </c>
      <c r="H807" s="104">
        <f>HLOOKUP(B807,SVCI!$3:$4,2,FALSE)</f>
        <v>12</v>
      </c>
      <c r="I807" s="102" t="str">
        <f t="shared" si="138"/>
        <v>20246</v>
      </c>
      <c r="J807" s="107">
        <f>IF(M807=1,1,IFERROR(VLOOKUP(I807,SVCI!D:O,POC!H807,FALSE),0))</f>
        <v>5.7000000000000002E-2</v>
      </c>
      <c r="K807" s="102" t="str">
        <f>TEXT(VLOOKUP(B807,Summary!G:H,2,FALSE),"yyyym")</f>
        <v>202812</v>
      </c>
      <c r="L807" s="102">
        <f t="shared" si="139"/>
        <v>0</v>
      </c>
      <c r="M807" s="102">
        <f t="shared" si="140"/>
        <v>0</v>
      </c>
      <c r="N807" s="109">
        <f t="shared" si="142"/>
        <v>5.7</v>
      </c>
      <c r="P807" s="102" t="s">
        <v>220</v>
      </c>
    </row>
    <row r="808" spans="1:17" hidden="1">
      <c r="A808" s="102" t="s">
        <v>189</v>
      </c>
      <c r="B808" s="103" t="s">
        <v>93</v>
      </c>
      <c r="D808" s="103">
        <v>2024</v>
      </c>
      <c r="E808" s="103">
        <v>7</v>
      </c>
      <c r="F808" s="102" t="str">
        <f t="shared" si="129"/>
        <v>PRC120247</v>
      </c>
      <c r="H808" s="104">
        <f>HLOOKUP(B808,SVCI!$3:$4,2,FALSE)</f>
        <v>12</v>
      </c>
      <c r="I808" s="102" t="str">
        <f t="shared" si="138"/>
        <v>20247</v>
      </c>
      <c r="J808" s="107">
        <f>IF(M808=1,1,IFERROR(VLOOKUP(I808,SVCI!D:O,POC!H808,FALSE),0))</f>
        <v>6.6500000000000004E-2</v>
      </c>
      <c r="K808" s="102" t="str">
        <f>TEXT(VLOOKUP(B808,Summary!G:H,2,FALSE),"yyyym")</f>
        <v>202812</v>
      </c>
      <c r="L808" s="102">
        <f t="shared" si="139"/>
        <v>0</v>
      </c>
      <c r="M808" s="102">
        <f t="shared" si="140"/>
        <v>0</v>
      </c>
      <c r="N808" s="109">
        <f t="shared" si="142"/>
        <v>6.65</v>
      </c>
      <c r="P808" s="102" t="s">
        <v>220</v>
      </c>
    </row>
    <row r="809" spans="1:17" hidden="1">
      <c r="A809" s="102" t="s">
        <v>189</v>
      </c>
      <c r="B809" s="103" t="s">
        <v>93</v>
      </c>
      <c r="D809" s="103">
        <v>2024</v>
      </c>
      <c r="E809" s="103">
        <v>8</v>
      </c>
      <c r="F809" s="102" t="str">
        <f t="shared" si="129"/>
        <v>PRC120248</v>
      </c>
      <c r="H809" s="104">
        <f>HLOOKUP(B809,SVCI!$3:$4,2,FALSE)</f>
        <v>12</v>
      </c>
      <c r="I809" s="102" t="str">
        <f t="shared" si="138"/>
        <v>20248</v>
      </c>
      <c r="J809" s="107">
        <f>IF(M809=1,1,IFERROR(VLOOKUP(I809,SVCI!D:O,POC!H809,FALSE),0))</f>
        <v>7.5999999999999998E-2</v>
      </c>
      <c r="K809" s="102" t="str">
        <f>TEXT(VLOOKUP(B809,Summary!G:H,2,FALSE),"yyyym")</f>
        <v>202812</v>
      </c>
      <c r="L809" s="102">
        <f t="shared" si="139"/>
        <v>0</v>
      </c>
      <c r="M809" s="102">
        <f t="shared" si="140"/>
        <v>0</v>
      </c>
      <c r="N809" s="109">
        <f t="shared" si="142"/>
        <v>7.6</v>
      </c>
      <c r="P809" s="102" t="s">
        <v>220</v>
      </c>
    </row>
    <row r="810" spans="1:17" hidden="1">
      <c r="A810" s="102" t="s">
        <v>189</v>
      </c>
      <c r="B810" s="103" t="s">
        <v>93</v>
      </c>
      <c r="D810" s="103">
        <v>2024</v>
      </c>
      <c r="E810" s="103">
        <v>9</v>
      </c>
      <c r="F810" s="102" t="str">
        <f t="shared" si="129"/>
        <v>PRC120249</v>
      </c>
      <c r="H810" s="104">
        <f>HLOOKUP(B810,SVCI!$3:$4,2,FALSE)</f>
        <v>12</v>
      </c>
      <c r="I810" s="102" t="str">
        <f t="shared" si="138"/>
        <v>20249</v>
      </c>
      <c r="J810" s="107">
        <f>IF(M810=1,1,IFERROR(VLOOKUP(I810,SVCI!D:O,POC!H810,FALSE),0))</f>
        <v>8.5499999999999993E-2</v>
      </c>
      <c r="K810" s="102" t="str">
        <f>TEXT(VLOOKUP(B810,Summary!G:H,2,FALSE),"yyyym")</f>
        <v>202812</v>
      </c>
      <c r="L810" s="102">
        <f t="shared" si="139"/>
        <v>0</v>
      </c>
      <c r="M810" s="102">
        <f t="shared" si="140"/>
        <v>0</v>
      </c>
      <c r="N810" s="109">
        <f t="shared" si="142"/>
        <v>8.5500000000000007</v>
      </c>
      <c r="P810" s="102" t="s">
        <v>220</v>
      </c>
    </row>
    <row r="811" spans="1:17" hidden="1">
      <c r="A811" s="102" t="s">
        <v>189</v>
      </c>
      <c r="B811" s="103" t="s">
        <v>93</v>
      </c>
      <c r="D811" s="103">
        <v>2024</v>
      </c>
      <c r="E811" s="103">
        <v>10</v>
      </c>
      <c r="F811" s="102" t="str">
        <f t="shared" si="129"/>
        <v>PRC1202410</v>
      </c>
      <c r="H811" s="104">
        <f>HLOOKUP(B811,SVCI!$3:$4,2,FALSE)</f>
        <v>12</v>
      </c>
      <c r="I811" s="102" t="str">
        <f t="shared" si="138"/>
        <v>202410</v>
      </c>
      <c r="J811" s="107">
        <f>IF(M811=1,1,IFERROR(VLOOKUP(I811,SVCI!D:O,POC!H811,FALSE),0))</f>
        <v>9.4999999999999987E-2</v>
      </c>
      <c r="K811" s="102" t="str">
        <f>TEXT(VLOOKUP(B811,Summary!G:H,2,FALSE),"yyyym")</f>
        <v>202812</v>
      </c>
      <c r="L811" s="102">
        <f t="shared" si="139"/>
        <v>0</v>
      </c>
      <c r="M811" s="102">
        <f t="shared" si="140"/>
        <v>0</v>
      </c>
      <c r="N811" s="109">
        <f t="shared" si="142"/>
        <v>9.5</v>
      </c>
      <c r="P811" s="102" t="s">
        <v>220</v>
      </c>
    </row>
    <row r="812" spans="1:17" hidden="1">
      <c r="A812" s="102" t="s">
        <v>189</v>
      </c>
      <c r="B812" s="103" t="s">
        <v>93</v>
      </c>
      <c r="D812" s="103">
        <v>2024</v>
      </c>
      <c r="E812" s="103">
        <v>11</v>
      </c>
      <c r="F812" s="102" t="str">
        <f t="shared" si="129"/>
        <v>PRC1202411</v>
      </c>
      <c r="H812" s="104">
        <f>HLOOKUP(B812,SVCI!$3:$4,2,FALSE)</f>
        <v>12</v>
      </c>
      <c r="I812" s="102" t="str">
        <f t="shared" si="138"/>
        <v>202411</v>
      </c>
      <c r="J812" s="107">
        <f>IF(M812=1,1,IFERROR(VLOOKUP(I812,SVCI!D:O,POC!H812,FALSE),0))</f>
        <v>0.10449999999999998</v>
      </c>
      <c r="K812" s="102" t="str">
        <f>TEXT(VLOOKUP(B812,Summary!G:H,2,FALSE),"yyyym")</f>
        <v>202812</v>
      </c>
      <c r="L812" s="102">
        <f t="shared" si="139"/>
        <v>0</v>
      </c>
      <c r="M812" s="102">
        <f t="shared" si="140"/>
        <v>0</v>
      </c>
      <c r="N812" s="109">
        <f t="shared" si="142"/>
        <v>10.45</v>
      </c>
      <c r="P812" s="102" t="s">
        <v>220</v>
      </c>
    </row>
    <row r="813" spans="1:17" hidden="1">
      <c r="A813" s="102" t="s">
        <v>189</v>
      </c>
      <c r="B813" s="103" t="s">
        <v>93</v>
      </c>
      <c r="D813" s="110">
        <v>2024</v>
      </c>
      <c r="E813" s="110">
        <v>12</v>
      </c>
      <c r="F813" s="102" t="str">
        <f t="shared" si="129"/>
        <v>PRC1202412</v>
      </c>
      <c r="H813" s="104">
        <f>HLOOKUP(B813,SVCI!$3:$4,2,FALSE)</f>
        <v>12</v>
      </c>
      <c r="I813" s="102" t="str">
        <f t="shared" si="138"/>
        <v>202412</v>
      </c>
      <c r="J813" s="107">
        <f>IF(M813=1,1,IFERROR(VLOOKUP(I813,SVCI!D:O,POC!H813,FALSE),0))</f>
        <v>0.114</v>
      </c>
      <c r="K813" s="102" t="str">
        <f>TEXT(VLOOKUP(B813,Summary!G:H,2,FALSE),"yyyym")</f>
        <v>202812</v>
      </c>
      <c r="L813" s="102">
        <f t="shared" si="139"/>
        <v>0</v>
      </c>
      <c r="M813" s="102">
        <f t="shared" si="140"/>
        <v>0</v>
      </c>
      <c r="N813" s="109">
        <f t="shared" si="142"/>
        <v>11.4</v>
      </c>
      <c r="O813" s="102" t="str">
        <f>PROPER(VLOOKUP(B813,'[1]TO year'!C:D,2,FALSE))</f>
        <v>Oceanfront Residences</v>
      </c>
      <c r="P813" s="102" t="s">
        <v>220</v>
      </c>
    </row>
    <row r="814" spans="1:17" hidden="1">
      <c r="A814" s="102" t="s">
        <v>189</v>
      </c>
      <c r="B814" s="103" t="s">
        <v>93</v>
      </c>
      <c r="D814" s="103">
        <v>2025</v>
      </c>
      <c r="E814" s="103">
        <v>1</v>
      </c>
      <c r="F814" s="102" t="str">
        <f t="shared" si="129"/>
        <v>PRC120251</v>
      </c>
      <c r="H814" s="104">
        <f>HLOOKUP(B814,SVCI!$3:$4,2,FALSE)</f>
        <v>12</v>
      </c>
      <c r="I814" s="102" t="str">
        <f t="shared" si="138"/>
        <v>20251</v>
      </c>
      <c r="J814" s="107">
        <f>IF(M814=1,1,IFERROR(VLOOKUP(I814,SVCI!D:O,POC!H814,FALSE),0))</f>
        <v>0.13700000000000001</v>
      </c>
      <c r="K814" s="102" t="str">
        <f>TEXT(VLOOKUP(B814,Summary!G:H,2,FALSE),"yyyym")</f>
        <v>202812</v>
      </c>
      <c r="L814" s="102">
        <f t="shared" si="139"/>
        <v>0</v>
      </c>
      <c r="M814" s="102">
        <f t="shared" si="140"/>
        <v>0</v>
      </c>
      <c r="N814" s="109">
        <f t="shared" si="142"/>
        <v>13.7</v>
      </c>
      <c r="P814" s="102" t="s">
        <v>220</v>
      </c>
    </row>
    <row r="815" spans="1:17" hidden="1">
      <c r="A815" s="102" t="s">
        <v>189</v>
      </c>
      <c r="B815" s="103" t="s">
        <v>93</v>
      </c>
      <c r="D815" s="103">
        <v>2025</v>
      </c>
      <c r="E815" s="103">
        <v>2</v>
      </c>
      <c r="F815" s="102" t="str">
        <f t="shared" si="129"/>
        <v>PRC120252</v>
      </c>
      <c r="H815" s="104">
        <f>HLOOKUP(B815,SVCI!$3:$4,2,FALSE)</f>
        <v>12</v>
      </c>
      <c r="I815" s="102" t="str">
        <f t="shared" si="138"/>
        <v>20252</v>
      </c>
      <c r="J815" s="107">
        <f>IF(M815=1,1,IFERROR(VLOOKUP(I815,SVCI!D:O,POC!H815,FALSE),0))</f>
        <v>0.153</v>
      </c>
      <c r="K815" s="102" t="str">
        <f>TEXT(VLOOKUP(B815,Summary!G:H,2,FALSE),"yyyym")</f>
        <v>202812</v>
      </c>
      <c r="L815" s="102">
        <f t="shared" si="139"/>
        <v>0</v>
      </c>
      <c r="M815" s="102">
        <f t="shared" si="140"/>
        <v>0</v>
      </c>
      <c r="N815" s="109">
        <f t="shared" si="142"/>
        <v>15.3</v>
      </c>
      <c r="P815" s="102" t="s">
        <v>220</v>
      </c>
    </row>
    <row r="816" spans="1:17" hidden="1">
      <c r="A816" s="102" t="s">
        <v>189</v>
      </c>
      <c r="B816" s="103" t="s">
        <v>93</v>
      </c>
      <c r="D816" s="103">
        <v>2025</v>
      </c>
      <c r="E816" s="103">
        <v>3</v>
      </c>
      <c r="F816" s="102" t="str">
        <f t="shared" ref="F816:F884" si="143">CONCATENATE(B816,D816,E816)</f>
        <v>PRC120253</v>
      </c>
      <c r="H816" s="104">
        <f>HLOOKUP(B816,SVCI!$3:$4,2,FALSE)</f>
        <v>12</v>
      </c>
      <c r="I816" s="102" t="str">
        <f t="shared" si="138"/>
        <v>20253</v>
      </c>
      <c r="J816" s="107">
        <f>IF(M816=1,1,IFERROR(VLOOKUP(I816,SVCI!D:O,POC!H816,FALSE),0))</f>
        <v>0.17030000000000001</v>
      </c>
      <c r="K816" s="102" t="str">
        <f>TEXT(VLOOKUP(B816,Summary!G:H,2,FALSE),"yyyym")</f>
        <v>202812</v>
      </c>
      <c r="L816" s="102">
        <f t="shared" si="139"/>
        <v>0</v>
      </c>
      <c r="M816" s="102">
        <f t="shared" si="140"/>
        <v>0</v>
      </c>
      <c r="N816" s="109">
        <f t="shared" si="142"/>
        <v>17.03</v>
      </c>
      <c r="O816" s="102" t="str">
        <f>PROPER(VLOOKUP(B816,'[1]TO year'!C:D,2,FALSE))</f>
        <v>Oceanfront Residences</v>
      </c>
      <c r="P816" s="102" t="s">
        <v>220</v>
      </c>
    </row>
    <row r="817" spans="1:16" hidden="1">
      <c r="A817" s="102" t="s">
        <v>189</v>
      </c>
      <c r="B817" s="103" t="s">
        <v>93</v>
      </c>
      <c r="D817" s="103">
        <v>2025</v>
      </c>
      <c r="E817" s="103">
        <v>4</v>
      </c>
      <c r="F817" s="102" t="str">
        <f t="shared" si="143"/>
        <v>PRC120254</v>
      </c>
      <c r="H817" s="104">
        <f>HLOOKUP(B817,SVCI!$3:$4,2,FALSE)</f>
        <v>12</v>
      </c>
      <c r="I817" s="102" t="str">
        <f t="shared" si="138"/>
        <v>20254</v>
      </c>
      <c r="J817" s="107">
        <f>IF(M817=1,1,IFERROR(VLOOKUP(I817,SVCI!D:O,POC!H817,FALSE),0))</f>
        <v>0.19868888888888889</v>
      </c>
      <c r="K817" s="102" t="str">
        <f>TEXT(VLOOKUP(B817,Summary!G:H,2,FALSE),"yyyym")</f>
        <v>202812</v>
      </c>
      <c r="L817" s="102">
        <f t="shared" si="139"/>
        <v>0</v>
      </c>
      <c r="M817" s="102">
        <f t="shared" si="140"/>
        <v>0</v>
      </c>
      <c r="N817" s="109">
        <f t="shared" si="142"/>
        <v>19.86</v>
      </c>
      <c r="P817" s="102" t="s">
        <v>220</v>
      </c>
    </row>
    <row r="818" spans="1:16" hidden="1">
      <c r="A818" s="102" t="s">
        <v>189</v>
      </c>
      <c r="B818" s="103" t="s">
        <v>93</v>
      </c>
      <c r="D818" s="103">
        <v>2025</v>
      </c>
      <c r="E818" s="103">
        <v>5</v>
      </c>
      <c r="F818" s="102" t="str">
        <f t="shared" si="143"/>
        <v>PRC120255</v>
      </c>
      <c r="H818" s="104">
        <f>HLOOKUP(B818,SVCI!$3:$4,2,FALSE)</f>
        <v>12</v>
      </c>
      <c r="I818" s="102" t="str">
        <f t="shared" si="138"/>
        <v>20255</v>
      </c>
      <c r="J818" s="107">
        <f>IF(M818=1,1,IFERROR(VLOOKUP(I818,SVCI!D:O,POC!H818,FALSE),0))</f>
        <v>0.22707777777777777</v>
      </c>
      <c r="K818" s="102" t="str">
        <f>TEXT(VLOOKUP(B818,Summary!G:H,2,FALSE),"yyyym")</f>
        <v>202812</v>
      </c>
      <c r="L818" s="102">
        <f t="shared" si="139"/>
        <v>0</v>
      </c>
      <c r="M818" s="102">
        <f t="shared" si="140"/>
        <v>0</v>
      </c>
      <c r="N818" s="109">
        <f t="shared" si="142"/>
        <v>22.7</v>
      </c>
      <c r="P818" s="102" t="s">
        <v>220</v>
      </c>
    </row>
    <row r="819" spans="1:16" hidden="1">
      <c r="A819" s="102" t="s">
        <v>189</v>
      </c>
      <c r="B819" s="103" t="s">
        <v>93</v>
      </c>
      <c r="D819" s="103">
        <v>2025</v>
      </c>
      <c r="E819" s="103">
        <v>6</v>
      </c>
      <c r="F819" s="102" t="str">
        <f t="shared" si="143"/>
        <v>PRC120256</v>
      </c>
      <c r="H819" s="104">
        <f>HLOOKUP(B819,SVCI!$3:$4,2,FALSE)</f>
        <v>12</v>
      </c>
      <c r="I819" s="102" t="str">
        <f t="shared" si="138"/>
        <v>20256</v>
      </c>
      <c r="J819" s="107">
        <f>IF(M819=1,1,IFERROR(VLOOKUP(I819,SVCI!D:O,POC!H819,FALSE),0))</f>
        <v>0.25546666666666668</v>
      </c>
      <c r="K819" s="102" t="str">
        <f>TEXT(VLOOKUP(B819,Summary!G:H,2,FALSE),"yyyym")</f>
        <v>202812</v>
      </c>
      <c r="L819" s="102">
        <f t="shared" si="139"/>
        <v>0</v>
      </c>
      <c r="M819" s="102">
        <f t="shared" si="140"/>
        <v>0</v>
      </c>
      <c r="N819" s="109">
        <f t="shared" si="142"/>
        <v>25.54</v>
      </c>
      <c r="P819" s="102" t="s">
        <v>220</v>
      </c>
    </row>
    <row r="820" spans="1:16" hidden="1">
      <c r="A820" s="102" t="s">
        <v>189</v>
      </c>
      <c r="B820" s="103" t="s">
        <v>93</v>
      </c>
      <c r="D820" s="103">
        <v>2025</v>
      </c>
      <c r="E820" s="103">
        <v>7</v>
      </c>
      <c r="F820" s="102" t="str">
        <f t="shared" si="143"/>
        <v>PRC120257</v>
      </c>
      <c r="H820" s="104">
        <f>HLOOKUP(B820,SVCI!$3:$4,2,FALSE)</f>
        <v>12</v>
      </c>
      <c r="I820" s="102" t="str">
        <f t="shared" ref="I820:I851" si="144">CONCATENATE(D820,E820)</f>
        <v>20257</v>
      </c>
      <c r="J820" s="107">
        <f>IF(M820=1,1,IFERROR(VLOOKUP(I820,SVCI!D:O,POC!H820,FALSE),0))</f>
        <v>0.28385555555555558</v>
      </c>
      <c r="K820" s="102" t="str">
        <f>TEXT(VLOOKUP(B820,Summary!G:H,2,FALSE),"yyyym")</f>
        <v>202812</v>
      </c>
      <c r="L820" s="102">
        <f t="shared" ref="L820:L851" si="145">IF((LEFT(K820,4)-D820)&lt;&gt;0,0,IF((I820-K820)=0,1,0))</f>
        <v>0</v>
      </c>
      <c r="M820" s="102">
        <f t="shared" ref="M820:M851" si="146">IF(B820="",0,IF(AND(B819=B820,M819=1),1,IF(L820=1,1,0)))</f>
        <v>0</v>
      </c>
      <c r="N820" s="109">
        <f t="shared" si="142"/>
        <v>28.38</v>
      </c>
      <c r="P820" s="102" t="s">
        <v>220</v>
      </c>
    </row>
    <row r="821" spans="1:16" hidden="1">
      <c r="A821" s="102" t="s">
        <v>189</v>
      </c>
      <c r="B821" s="103" t="s">
        <v>93</v>
      </c>
      <c r="D821" s="103">
        <v>2025</v>
      </c>
      <c r="E821" s="103">
        <v>8</v>
      </c>
      <c r="F821" s="102" t="str">
        <f t="shared" si="143"/>
        <v>PRC120258</v>
      </c>
      <c r="H821" s="104">
        <f>HLOOKUP(B821,SVCI!$3:$4,2,FALSE)</f>
        <v>12</v>
      </c>
      <c r="I821" s="102" t="str">
        <f t="shared" si="144"/>
        <v>20258</v>
      </c>
      <c r="J821" s="107">
        <f>IF(M821=1,1,IFERROR(VLOOKUP(I821,SVCI!D:O,POC!H821,FALSE),0))</f>
        <v>0.31224444444444449</v>
      </c>
      <c r="K821" s="102" t="str">
        <f>TEXT(VLOOKUP(B821,Summary!G:H,2,FALSE),"yyyym")</f>
        <v>202812</v>
      </c>
      <c r="L821" s="102">
        <f t="shared" si="145"/>
        <v>0</v>
      </c>
      <c r="M821" s="102">
        <f t="shared" si="146"/>
        <v>0</v>
      </c>
      <c r="N821" s="109">
        <f t="shared" si="142"/>
        <v>31.22</v>
      </c>
      <c r="P821" s="102" t="s">
        <v>220</v>
      </c>
    </row>
    <row r="822" spans="1:16" hidden="1">
      <c r="A822" s="102" t="s">
        <v>189</v>
      </c>
      <c r="B822" s="103" t="s">
        <v>93</v>
      </c>
      <c r="D822" s="103">
        <v>2025</v>
      </c>
      <c r="E822" s="103">
        <v>9</v>
      </c>
      <c r="F822" s="102" t="str">
        <f t="shared" si="143"/>
        <v>PRC120259</v>
      </c>
      <c r="H822" s="104">
        <f>HLOOKUP(B822,SVCI!$3:$4,2,FALSE)</f>
        <v>12</v>
      </c>
      <c r="I822" s="102" t="str">
        <f t="shared" si="144"/>
        <v>20259</v>
      </c>
      <c r="J822" s="107">
        <f>IF(M822=1,1,IFERROR(VLOOKUP(I822,SVCI!D:O,POC!H822,FALSE),0))</f>
        <v>0.3406333333333334</v>
      </c>
      <c r="K822" s="102" t="str">
        <f>TEXT(VLOOKUP(B822,Summary!G:H,2,FALSE),"yyyym")</f>
        <v>202812</v>
      </c>
      <c r="L822" s="102">
        <f t="shared" si="145"/>
        <v>0</v>
      </c>
      <c r="M822" s="102">
        <f t="shared" si="146"/>
        <v>0</v>
      </c>
      <c r="N822" s="109">
        <f t="shared" si="142"/>
        <v>34.06</v>
      </c>
      <c r="P822" s="102" t="s">
        <v>220</v>
      </c>
    </row>
    <row r="823" spans="1:16" hidden="1">
      <c r="A823" s="102" t="s">
        <v>189</v>
      </c>
      <c r="B823" s="103" t="s">
        <v>93</v>
      </c>
      <c r="D823" s="103">
        <v>2025</v>
      </c>
      <c r="E823" s="103">
        <v>10</v>
      </c>
      <c r="F823" s="102" t="str">
        <f t="shared" si="143"/>
        <v>PRC1202510</v>
      </c>
      <c r="H823" s="104">
        <f>HLOOKUP(B823,SVCI!$3:$4,2,FALSE)</f>
        <v>12</v>
      </c>
      <c r="I823" s="102" t="str">
        <f t="shared" si="144"/>
        <v>202510</v>
      </c>
      <c r="J823" s="107">
        <f>IF(M823=1,1,IFERROR(VLOOKUP(I823,SVCI!D:O,POC!H823,FALSE),0))</f>
        <v>0.36902222222222231</v>
      </c>
      <c r="K823" s="102" t="str">
        <f>TEXT(VLOOKUP(B823,Summary!G:H,2,FALSE),"yyyym")</f>
        <v>202812</v>
      </c>
      <c r="L823" s="102">
        <f t="shared" si="145"/>
        <v>0</v>
      </c>
      <c r="M823" s="102">
        <f t="shared" si="146"/>
        <v>0</v>
      </c>
      <c r="N823" s="109">
        <f t="shared" si="142"/>
        <v>36.9</v>
      </c>
      <c r="P823" s="102" t="s">
        <v>220</v>
      </c>
    </row>
    <row r="824" spans="1:16" hidden="1">
      <c r="A824" s="102" t="s">
        <v>189</v>
      </c>
      <c r="B824" s="103" t="s">
        <v>93</v>
      </c>
      <c r="D824" s="103">
        <v>2025</v>
      </c>
      <c r="E824" s="103">
        <v>11</v>
      </c>
      <c r="F824" s="102" t="str">
        <f t="shared" si="143"/>
        <v>PRC1202511</v>
      </c>
      <c r="H824" s="104">
        <f>HLOOKUP(B824,SVCI!$3:$4,2,FALSE)</f>
        <v>12</v>
      </c>
      <c r="I824" s="102" t="str">
        <f t="shared" si="144"/>
        <v>202511</v>
      </c>
      <c r="J824" s="107">
        <f>IF(M824=1,1,IFERROR(VLOOKUP(I824,SVCI!D:O,POC!H824,FALSE),0))</f>
        <v>0.39741111111111121</v>
      </c>
      <c r="K824" s="102" t="str">
        <f>TEXT(VLOOKUP(B824,Summary!G:H,2,FALSE),"yyyym")</f>
        <v>202812</v>
      </c>
      <c r="L824" s="102">
        <f t="shared" si="145"/>
        <v>0</v>
      </c>
      <c r="M824" s="102">
        <f t="shared" si="146"/>
        <v>0</v>
      </c>
      <c r="N824" s="109">
        <f t="shared" si="142"/>
        <v>39.74</v>
      </c>
      <c r="P824" s="102" t="s">
        <v>220</v>
      </c>
    </row>
    <row r="825" spans="1:16" hidden="1">
      <c r="A825" s="102" t="s">
        <v>189</v>
      </c>
      <c r="B825" s="103" t="s">
        <v>93</v>
      </c>
      <c r="D825" s="103">
        <v>2025</v>
      </c>
      <c r="E825" s="103">
        <v>12</v>
      </c>
      <c r="F825" s="102" t="str">
        <f t="shared" si="143"/>
        <v>PRC1202512</v>
      </c>
      <c r="H825" s="104">
        <f>HLOOKUP(B825,SVCI!$3:$4,2,FALSE)</f>
        <v>12</v>
      </c>
      <c r="I825" s="102" t="str">
        <f t="shared" si="144"/>
        <v>202512</v>
      </c>
      <c r="J825" s="107">
        <f>IF(M825=1,1,IFERROR(VLOOKUP(I825,SVCI!D:O,POC!H825,FALSE),0))</f>
        <v>0.42580000000000001</v>
      </c>
      <c r="K825" s="102" t="str">
        <f>TEXT(VLOOKUP(B825,Summary!G:H,2,FALSE),"yyyym")</f>
        <v>202812</v>
      </c>
      <c r="L825" s="102">
        <f t="shared" si="145"/>
        <v>0</v>
      </c>
      <c r="M825" s="102">
        <f t="shared" si="146"/>
        <v>0</v>
      </c>
      <c r="N825" s="109">
        <f t="shared" si="142"/>
        <v>42.58</v>
      </c>
      <c r="P825" s="102" t="s">
        <v>220</v>
      </c>
    </row>
    <row r="826" spans="1:16" hidden="1">
      <c r="A826" s="102" t="s">
        <v>189</v>
      </c>
      <c r="B826" s="103" t="s">
        <v>93</v>
      </c>
      <c r="D826" s="103">
        <v>2026</v>
      </c>
      <c r="E826" s="103">
        <v>1</v>
      </c>
      <c r="F826" s="102" t="str">
        <f t="shared" si="143"/>
        <v>PRC120261</v>
      </c>
      <c r="H826" s="104">
        <f>HLOOKUP(B826,SVCI!$3:$4,2,FALSE)</f>
        <v>12</v>
      </c>
      <c r="I826" s="102" t="str">
        <f t="shared" si="144"/>
        <v>20261</v>
      </c>
      <c r="J826" s="107">
        <f>IF(M826=1,1,IFERROR(VLOOKUP(I826,SVCI!D:O,POC!H826,FALSE),0))</f>
        <v>0.44269166666666665</v>
      </c>
      <c r="K826" s="102" t="str">
        <f>TEXT(VLOOKUP(B826,Summary!G:H,2,FALSE),"yyyym")</f>
        <v>202812</v>
      </c>
      <c r="L826" s="102">
        <f t="shared" si="145"/>
        <v>0</v>
      </c>
      <c r="M826" s="102">
        <f t="shared" si="146"/>
        <v>0</v>
      </c>
      <c r="N826" s="109">
        <f t="shared" si="142"/>
        <v>44.26</v>
      </c>
      <c r="P826" s="102" t="s">
        <v>220</v>
      </c>
    </row>
    <row r="827" spans="1:16" hidden="1">
      <c r="A827" s="102" t="s">
        <v>189</v>
      </c>
      <c r="B827" s="103" t="s">
        <v>93</v>
      </c>
      <c r="D827" s="103">
        <v>2026</v>
      </c>
      <c r="E827" s="103">
        <v>2</v>
      </c>
      <c r="F827" s="102" t="str">
        <f t="shared" si="143"/>
        <v>PRC120262</v>
      </c>
      <c r="H827" s="104">
        <f>HLOOKUP(B827,SVCI!$3:$4,2,FALSE)</f>
        <v>12</v>
      </c>
      <c r="I827" s="102" t="str">
        <f t="shared" si="144"/>
        <v>20262</v>
      </c>
      <c r="J827" s="107">
        <f>IF(M827=1,1,IFERROR(VLOOKUP(I827,SVCI!D:O,POC!H827,FALSE),0))</f>
        <v>0.45958333333333329</v>
      </c>
      <c r="K827" s="102" t="str">
        <f>TEXT(VLOOKUP(B827,Summary!G:H,2,FALSE),"yyyym")</f>
        <v>202812</v>
      </c>
      <c r="L827" s="102">
        <f t="shared" si="145"/>
        <v>0</v>
      </c>
      <c r="M827" s="102">
        <f t="shared" si="146"/>
        <v>0</v>
      </c>
      <c r="N827" s="109">
        <f t="shared" si="142"/>
        <v>45.95</v>
      </c>
      <c r="P827" s="102" t="s">
        <v>220</v>
      </c>
    </row>
    <row r="828" spans="1:16" hidden="1">
      <c r="A828" s="102" t="s">
        <v>189</v>
      </c>
      <c r="B828" s="103" t="s">
        <v>93</v>
      </c>
      <c r="D828" s="103">
        <v>2026</v>
      </c>
      <c r="E828" s="103">
        <v>3</v>
      </c>
      <c r="F828" s="102" t="str">
        <f t="shared" si="143"/>
        <v>PRC120263</v>
      </c>
      <c r="H828" s="104">
        <f>HLOOKUP(B828,SVCI!$3:$4,2,FALSE)</f>
        <v>12</v>
      </c>
      <c r="I828" s="102" t="str">
        <f t="shared" si="144"/>
        <v>20263</v>
      </c>
      <c r="J828" s="107">
        <f>IF(M828=1,1,IFERROR(VLOOKUP(I828,SVCI!D:O,POC!H828,FALSE),0))</f>
        <v>0.47647499999999993</v>
      </c>
      <c r="K828" s="102" t="str">
        <f>TEXT(VLOOKUP(B828,Summary!G:H,2,FALSE),"yyyym")</f>
        <v>202812</v>
      </c>
      <c r="L828" s="102">
        <f t="shared" si="145"/>
        <v>0</v>
      </c>
      <c r="M828" s="102">
        <f t="shared" si="146"/>
        <v>0</v>
      </c>
      <c r="N828" s="109">
        <f t="shared" si="142"/>
        <v>47.64</v>
      </c>
      <c r="P828" s="102" t="s">
        <v>220</v>
      </c>
    </row>
    <row r="829" spans="1:16" hidden="1">
      <c r="A829" s="102" t="s">
        <v>189</v>
      </c>
      <c r="B829" s="103" t="s">
        <v>93</v>
      </c>
      <c r="D829" s="103">
        <v>2026</v>
      </c>
      <c r="E829" s="103">
        <v>4</v>
      </c>
      <c r="F829" s="102" t="str">
        <f t="shared" si="143"/>
        <v>PRC120264</v>
      </c>
      <c r="H829" s="104">
        <f>HLOOKUP(B829,SVCI!$3:$4,2,FALSE)</f>
        <v>12</v>
      </c>
      <c r="I829" s="102" t="str">
        <f t="shared" si="144"/>
        <v>20264</v>
      </c>
      <c r="J829" s="107">
        <f>IF(M829=1,1,IFERROR(VLOOKUP(I829,SVCI!D:O,POC!H829,FALSE),0))</f>
        <v>0.49336666666666656</v>
      </c>
      <c r="K829" s="102" t="str">
        <f>TEXT(VLOOKUP(B829,Summary!G:H,2,FALSE),"yyyym")</f>
        <v>202812</v>
      </c>
      <c r="L829" s="102">
        <f t="shared" si="145"/>
        <v>0</v>
      </c>
      <c r="M829" s="102">
        <f t="shared" si="146"/>
        <v>0</v>
      </c>
      <c r="N829" s="109">
        <f t="shared" si="142"/>
        <v>49.33</v>
      </c>
      <c r="P829" s="102" t="s">
        <v>220</v>
      </c>
    </row>
    <row r="830" spans="1:16" hidden="1">
      <c r="A830" s="102" t="s">
        <v>189</v>
      </c>
      <c r="B830" s="103" t="s">
        <v>93</v>
      </c>
      <c r="D830" s="103">
        <v>2026</v>
      </c>
      <c r="E830" s="103">
        <v>5</v>
      </c>
      <c r="F830" s="102" t="str">
        <f t="shared" si="143"/>
        <v>PRC120265</v>
      </c>
      <c r="H830" s="104">
        <f>HLOOKUP(B830,SVCI!$3:$4,2,FALSE)</f>
        <v>12</v>
      </c>
      <c r="I830" s="102" t="str">
        <f t="shared" si="144"/>
        <v>20265</v>
      </c>
      <c r="J830" s="107">
        <f>IF(M830=1,1,IFERROR(VLOOKUP(I830,SVCI!D:O,POC!H830,FALSE),0))</f>
        <v>0.51025833333333326</v>
      </c>
      <c r="K830" s="102" t="str">
        <f>TEXT(VLOOKUP(B830,Summary!G:H,2,FALSE),"yyyym")</f>
        <v>202812</v>
      </c>
      <c r="L830" s="102">
        <f t="shared" si="145"/>
        <v>0</v>
      </c>
      <c r="M830" s="102">
        <f t="shared" si="146"/>
        <v>0</v>
      </c>
      <c r="N830" s="109">
        <f t="shared" si="142"/>
        <v>51.02</v>
      </c>
      <c r="P830" s="102" t="s">
        <v>220</v>
      </c>
    </row>
    <row r="831" spans="1:16" hidden="1">
      <c r="A831" s="102" t="s">
        <v>189</v>
      </c>
      <c r="B831" s="103" t="s">
        <v>93</v>
      </c>
      <c r="D831" s="103">
        <v>2026</v>
      </c>
      <c r="E831" s="103">
        <v>6</v>
      </c>
      <c r="F831" s="102" t="str">
        <f t="shared" si="143"/>
        <v>PRC120266</v>
      </c>
      <c r="H831" s="104">
        <f>HLOOKUP(B831,SVCI!$3:$4,2,FALSE)</f>
        <v>12</v>
      </c>
      <c r="I831" s="102" t="str">
        <f t="shared" si="144"/>
        <v>20266</v>
      </c>
      <c r="J831" s="107">
        <f>IF(M831=1,1,IFERROR(VLOOKUP(I831,SVCI!D:O,POC!H831,FALSE),0))</f>
        <v>0.5271499999999999</v>
      </c>
      <c r="K831" s="102" t="str">
        <f>TEXT(VLOOKUP(B831,Summary!G:H,2,FALSE),"yyyym")</f>
        <v>202812</v>
      </c>
      <c r="L831" s="102">
        <f t="shared" si="145"/>
        <v>0</v>
      </c>
      <c r="M831" s="102">
        <f t="shared" si="146"/>
        <v>0</v>
      </c>
      <c r="N831" s="109">
        <f t="shared" si="142"/>
        <v>52.71</v>
      </c>
      <c r="P831" s="102" t="s">
        <v>220</v>
      </c>
    </row>
    <row r="832" spans="1:16" hidden="1">
      <c r="A832" s="102" t="s">
        <v>189</v>
      </c>
      <c r="B832" s="103" t="s">
        <v>93</v>
      </c>
      <c r="D832" s="103">
        <v>2026</v>
      </c>
      <c r="E832" s="103">
        <v>7</v>
      </c>
      <c r="F832" s="102" t="str">
        <f t="shared" si="143"/>
        <v>PRC120267</v>
      </c>
      <c r="H832" s="104">
        <f>HLOOKUP(B832,SVCI!$3:$4,2,FALSE)</f>
        <v>12</v>
      </c>
      <c r="I832" s="102" t="str">
        <f t="shared" si="144"/>
        <v>20267</v>
      </c>
      <c r="J832" s="107">
        <f>IF(M832=1,1,IFERROR(VLOOKUP(I832,SVCI!D:O,POC!H832,FALSE),0))</f>
        <v>0.54404166666666653</v>
      </c>
      <c r="K832" s="102" t="str">
        <f>TEXT(VLOOKUP(B832,Summary!G:H,2,FALSE),"yyyym")</f>
        <v>202812</v>
      </c>
      <c r="L832" s="102">
        <f t="shared" si="145"/>
        <v>0</v>
      </c>
      <c r="M832" s="102">
        <f t="shared" si="146"/>
        <v>0</v>
      </c>
      <c r="N832" s="109">
        <f t="shared" si="142"/>
        <v>54.4</v>
      </c>
      <c r="P832" s="102" t="s">
        <v>220</v>
      </c>
    </row>
    <row r="833" spans="1:16" hidden="1">
      <c r="A833" s="102" t="s">
        <v>189</v>
      </c>
      <c r="B833" s="103" t="s">
        <v>93</v>
      </c>
      <c r="D833" s="103">
        <v>2026</v>
      </c>
      <c r="E833" s="103">
        <v>8</v>
      </c>
      <c r="F833" s="102" t="str">
        <f t="shared" si="143"/>
        <v>PRC120268</v>
      </c>
      <c r="H833" s="104">
        <f>HLOOKUP(B833,SVCI!$3:$4,2,FALSE)</f>
        <v>12</v>
      </c>
      <c r="I833" s="102" t="str">
        <f t="shared" si="144"/>
        <v>20268</v>
      </c>
      <c r="J833" s="107">
        <f>IF(M833=1,1,IFERROR(VLOOKUP(I833,SVCI!D:O,POC!H833,FALSE),0))</f>
        <v>0.56093333333333317</v>
      </c>
      <c r="K833" s="102" t="str">
        <f>TEXT(VLOOKUP(B833,Summary!G:H,2,FALSE),"yyyym")</f>
        <v>202812</v>
      </c>
      <c r="L833" s="102">
        <f t="shared" si="145"/>
        <v>0</v>
      </c>
      <c r="M833" s="102">
        <f t="shared" si="146"/>
        <v>0</v>
      </c>
      <c r="N833" s="109">
        <f t="shared" si="142"/>
        <v>56.09</v>
      </c>
      <c r="P833" s="102" t="s">
        <v>220</v>
      </c>
    </row>
    <row r="834" spans="1:16" hidden="1">
      <c r="A834" s="102" t="s">
        <v>189</v>
      </c>
      <c r="B834" s="103" t="s">
        <v>93</v>
      </c>
      <c r="D834" s="103">
        <v>2026</v>
      </c>
      <c r="E834" s="103">
        <v>9</v>
      </c>
      <c r="F834" s="102" t="str">
        <f t="shared" si="143"/>
        <v>PRC120269</v>
      </c>
      <c r="H834" s="104">
        <f>HLOOKUP(B834,SVCI!$3:$4,2,FALSE)</f>
        <v>12</v>
      </c>
      <c r="I834" s="102" t="str">
        <f t="shared" si="144"/>
        <v>20269</v>
      </c>
      <c r="J834" s="107">
        <f>IF(M834=1,1,IFERROR(VLOOKUP(I834,SVCI!D:O,POC!H834,FALSE),0))</f>
        <v>0.57782499999999981</v>
      </c>
      <c r="K834" s="102" t="str">
        <f>TEXT(VLOOKUP(B834,Summary!G:H,2,FALSE),"yyyym")</f>
        <v>202812</v>
      </c>
      <c r="L834" s="102">
        <f t="shared" si="145"/>
        <v>0</v>
      </c>
      <c r="M834" s="102">
        <f t="shared" si="146"/>
        <v>0</v>
      </c>
      <c r="N834" s="109">
        <f t="shared" si="142"/>
        <v>57.78</v>
      </c>
      <c r="P834" s="102" t="s">
        <v>220</v>
      </c>
    </row>
    <row r="835" spans="1:16" hidden="1">
      <c r="A835" s="102" t="s">
        <v>189</v>
      </c>
      <c r="B835" s="103" t="s">
        <v>93</v>
      </c>
      <c r="D835" s="103">
        <v>2026</v>
      </c>
      <c r="E835" s="103">
        <v>10</v>
      </c>
      <c r="F835" s="102" t="str">
        <f t="shared" si="143"/>
        <v>PRC1202610</v>
      </c>
      <c r="H835" s="104">
        <f>HLOOKUP(B835,SVCI!$3:$4,2,FALSE)</f>
        <v>12</v>
      </c>
      <c r="I835" s="102" t="str">
        <f t="shared" si="144"/>
        <v>202610</v>
      </c>
      <c r="J835" s="107">
        <f>IF(M835=1,1,IFERROR(VLOOKUP(I835,SVCI!D:O,POC!H835,FALSE),0))</f>
        <v>0.59471666666666645</v>
      </c>
      <c r="K835" s="102" t="str">
        <f>TEXT(VLOOKUP(B835,Summary!G:H,2,FALSE),"yyyym")</f>
        <v>202812</v>
      </c>
      <c r="L835" s="102">
        <f t="shared" si="145"/>
        <v>0</v>
      </c>
      <c r="M835" s="102">
        <f t="shared" si="146"/>
        <v>0</v>
      </c>
      <c r="N835" s="109">
        <f t="shared" si="142"/>
        <v>59.47</v>
      </c>
      <c r="P835" s="102" t="s">
        <v>220</v>
      </c>
    </row>
    <row r="836" spans="1:16" hidden="1">
      <c r="A836" s="102" t="s">
        <v>189</v>
      </c>
      <c r="B836" s="103" t="s">
        <v>93</v>
      </c>
      <c r="D836" s="103">
        <v>2026</v>
      </c>
      <c r="E836" s="103">
        <v>11</v>
      </c>
      <c r="F836" s="102" t="str">
        <f t="shared" si="143"/>
        <v>PRC1202611</v>
      </c>
      <c r="H836" s="104">
        <f>HLOOKUP(B836,SVCI!$3:$4,2,FALSE)</f>
        <v>12</v>
      </c>
      <c r="I836" s="102" t="str">
        <f t="shared" si="144"/>
        <v>202611</v>
      </c>
      <c r="J836" s="107">
        <f>IF(M836=1,1,IFERROR(VLOOKUP(I836,SVCI!D:O,POC!H836,FALSE),0))</f>
        <v>0.61160833333333309</v>
      </c>
      <c r="K836" s="102" t="str">
        <f>TEXT(VLOOKUP(B836,Summary!G:H,2,FALSE),"yyyym")</f>
        <v>202812</v>
      </c>
      <c r="L836" s="102">
        <f t="shared" si="145"/>
        <v>0</v>
      </c>
      <c r="M836" s="102">
        <f t="shared" si="146"/>
        <v>0</v>
      </c>
      <c r="N836" s="109">
        <f t="shared" si="142"/>
        <v>61.16</v>
      </c>
      <c r="P836" s="102" t="s">
        <v>220</v>
      </c>
    </row>
    <row r="837" spans="1:16" hidden="1">
      <c r="A837" s="102" t="s">
        <v>189</v>
      </c>
      <c r="B837" s="103" t="s">
        <v>93</v>
      </c>
      <c r="D837" s="103">
        <v>2026</v>
      </c>
      <c r="E837" s="103">
        <v>12</v>
      </c>
      <c r="F837" s="102" t="str">
        <f t="shared" si="143"/>
        <v>PRC1202612</v>
      </c>
      <c r="H837" s="104">
        <f>HLOOKUP(B837,SVCI!$3:$4,2,FALSE)</f>
        <v>12</v>
      </c>
      <c r="I837" s="102" t="str">
        <f t="shared" si="144"/>
        <v>202612</v>
      </c>
      <c r="J837" s="107">
        <f>IF(M837=1,1,IFERROR(VLOOKUP(I837,SVCI!D:O,POC!H837,FALSE),0))</f>
        <v>0.62849999999999995</v>
      </c>
      <c r="K837" s="102" t="str">
        <f>TEXT(VLOOKUP(B837,Summary!G:H,2,FALSE),"yyyym")</f>
        <v>202812</v>
      </c>
      <c r="L837" s="102">
        <f t="shared" si="145"/>
        <v>0</v>
      </c>
      <c r="M837" s="102">
        <f t="shared" si="146"/>
        <v>0</v>
      </c>
      <c r="N837" s="109">
        <f t="shared" si="142"/>
        <v>62.85</v>
      </c>
      <c r="P837" s="102" t="s">
        <v>220</v>
      </c>
    </row>
    <row r="838" spans="1:16" hidden="1">
      <c r="A838" s="102" t="s">
        <v>189</v>
      </c>
      <c r="B838" s="103" t="s">
        <v>93</v>
      </c>
      <c r="D838" s="103">
        <v>2027</v>
      </c>
      <c r="E838" s="103">
        <v>1</v>
      </c>
      <c r="F838" s="102" t="str">
        <f t="shared" si="143"/>
        <v>PRC120271</v>
      </c>
      <c r="H838" s="104">
        <f>HLOOKUP(B838,SVCI!$3:$4,2,FALSE)</f>
        <v>12</v>
      </c>
      <c r="I838" s="102" t="str">
        <f t="shared" si="144"/>
        <v>20271</v>
      </c>
      <c r="J838" s="107">
        <f>IF(M838=1,1,IFERROR(VLOOKUP(I838,SVCI!D:O,POC!H838,FALSE),0))</f>
        <v>0.64538333333333331</v>
      </c>
      <c r="K838" s="102" t="str">
        <f>TEXT(VLOOKUP(B838,Summary!G:H,2,FALSE),"yyyym")</f>
        <v>202812</v>
      </c>
      <c r="L838" s="102">
        <f t="shared" si="145"/>
        <v>0</v>
      </c>
      <c r="M838" s="102">
        <f t="shared" si="146"/>
        <v>0</v>
      </c>
      <c r="N838" s="109">
        <f t="shared" si="142"/>
        <v>64.53</v>
      </c>
      <c r="P838" s="102" t="s">
        <v>220</v>
      </c>
    </row>
    <row r="839" spans="1:16" hidden="1">
      <c r="A839" s="102" t="s">
        <v>189</v>
      </c>
      <c r="B839" s="103" t="s">
        <v>93</v>
      </c>
      <c r="D839" s="103">
        <v>2027</v>
      </c>
      <c r="E839" s="103">
        <v>2</v>
      </c>
      <c r="F839" s="102" t="str">
        <f t="shared" si="143"/>
        <v>PRC120272</v>
      </c>
      <c r="H839" s="104">
        <f>HLOOKUP(B839,SVCI!$3:$4,2,FALSE)</f>
        <v>12</v>
      </c>
      <c r="I839" s="102" t="str">
        <f t="shared" si="144"/>
        <v>20272</v>
      </c>
      <c r="J839" s="107">
        <f>IF(M839=1,1,IFERROR(VLOOKUP(I839,SVCI!D:O,POC!H839,FALSE),0))</f>
        <v>0.66226666666666667</v>
      </c>
      <c r="K839" s="102" t="str">
        <f>TEXT(VLOOKUP(B839,Summary!G:H,2,FALSE),"yyyym")</f>
        <v>202812</v>
      </c>
      <c r="L839" s="102">
        <f t="shared" si="145"/>
        <v>0</v>
      </c>
      <c r="M839" s="102">
        <f t="shared" si="146"/>
        <v>0</v>
      </c>
      <c r="N839" s="109">
        <f t="shared" si="142"/>
        <v>66.22</v>
      </c>
      <c r="P839" s="102" t="s">
        <v>220</v>
      </c>
    </row>
    <row r="840" spans="1:16" hidden="1">
      <c r="A840" s="102" t="s">
        <v>189</v>
      </c>
      <c r="B840" s="103" t="s">
        <v>93</v>
      </c>
      <c r="D840" s="103">
        <v>2027</v>
      </c>
      <c r="E840" s="103">
        <v>3</v>
      </c>
      <c r="F840" s="102" t="str">
        <f t="shared" si="143"/>
        <v>PRC120273</v>
      </c>
      <c r="H840" s="104">
        <f>HLOOKUP(B840,SVCI!$3:$4,2,FALSE)</f>
        <v>12</v>
      </c>
      <c r="I840" s="102" t="str">
        <f t="shared" si="144"/>
        <v>20273</v>
      </c>
      <c r="J840" s="107">
        <f>IF(M840=1,1,IFERROR(VLOOKUP(I840,SVCI!D:O,POC!H840,FALSE),0))</f>
        <v>0.67915000000000003</v>
      </c>
      <c r="K840" s="102" t="str">
        <f>TEXT(VLOOKUP(B840,Summary!G:H,2,FALSE),"yyyym")</f>
        <v>202812</v>
      </c>
      <c r="L840" s="102">
        <f t="shared" si="145"/>
        <v>0</v>
      </c>
      <c r="M840" s="102">
        <f t="shared" si="146"/>
        <v>0</v>
      </c>
      <c r="N840" s="109">
        <f t="shared" si="142"/>
        <v>67.91</v>
      </c>
      <c r="P840" s="102" t="s">
        <v>220</v>
      </c>
    </row>
    <row r="841" spans="1:16" hidden="1">
      <c r="A841" s="102" t="s">
        <v>189</v>
      </c>
      <c r="B841" s="103" t="s">
        <v>93</v>
      </c>
      <c r="D841" s="103">
        <v>2027</v>
      </c>
      <c r="E841" s="103">
        <v>4</v>
      </c>
      <c r="F841" s="102" t="str">
        <f t="shared" si="143"/>
        <v>PRC120274</v>
      </c>
      <c r="H841" s="104">
        <f>HLOOKUP(B841,SVCI!$3:$4,2,FALSE)</f>
        <v>12</v>
      </c>
      <c r="I841" s="102" t="str">
        <f t="shared" si="144"/>
        <v>20274</v>
      </c>
      <c r="J841" s="107">
        <f>IF(M841=1,1,IFERROR(VLOOKUP(I841,SVCI!D:O,POC!H841,FALSE),0))</f>
        <v>0.69603333333333339</v>
      </c>
      <c r="K841" s="102" t="str">
        <f>TEXT(VLOOKUP(B841,Summary!G:H,2,FALSE),"yyyym")</f>
        <v>202812</v>
      </c>
      <c r="L841" s="102">
        <f t="shared" si="145"/>
        <v>0</v>
      </c>
      <c r="M841" s="102">
        <f t="shared" si="146"/>
        <v>0</v>
      </c>
      <c r="N841" s="109">
        <f t="shared" si="142"/>
        <v>69.599999999999994</v>
      </c>
      <c r="P841" s="102" t="s">
        <v>220</v>
      </c>
    </row>
    <row r="842" spans="1:16" hidden="1">
      <c r="A842" s="102" t="s">
        <v>189</v>
      </c>
      <c r="B842" s="103" t="s">
        <v>93</v>
      </c>
      <c r="D842" s="103">
        <v>2027</v>
      </c>
      <c r="E842" s="103">
        <v>5</v>
      </c>
      <c r="F842" s="102" t="str">
        <f t="shared" si="143"/>
        <v>PRC120275</v>
      </c>
      <c r="H842" s="104">
        <f>HLOOKUP(B842,SVCI!$3:$4,2,FALSE)</f>
        <v>12</v>
      </c>
      <c r="I842" s="102" t="str">
        <f t="shared" si="144"/>
        <v>20275</v>
      </c>
      <c r="J842" s="107">
        <f>IF(M842=1,1,IFERROR(VLOOKUP(I842,SVCI!D:O,POC!H842,FALSE),0))</f>
        <v>0.71291666666666675</v>
      </c>
      <c r="K842" s="102" t="str">
        <f>TEXT(VLOOKUP(B842,Summary!G:H,2,FALSE),"yyyym")</f>
        <v>202812</v>
      </c>
      <c r="L842" s="102">
        <f t="shared" si="145"/>
        <v>0</v>
      </c>
      <c r="M842" s="102">
        <f t="shared" si="146"/>
        <v>0</v>
      </c>
      <c r="N842" s="109">
        <f t="shared" si="142"/>
        <v>71.290000000000006</v>
      </c>
      <c r="P842" s="102" t="s">
        <v>220</v>
      </c>
    </row>
    <row r="843" spans="1:16" hidden="1">
      <c r="A843" s="102" t="s">
        <v>189</v>
      </c>
      <c r="B843" s="103" t="s">
        <v>93</v>
      </c>
      <c r="D843" s="103">
        <v>2027</v>
      </c>
      <c r="E843" s="103">
        <v>6</v>
      </c>
      <c r="F843" s="102" t="str">
        <f t="shared" si="143"/>
        <v>PRC120276</v>
      </c>
      <c r="H843" s="104">
        <f>HLOOKUP(B843,SVCI!$3:$4,2,FALSE)</f>
        <v>12</v>
      </c>
      <c r="I843" s="102" t="str">
        <f t="shared" si="144"/>
        <v>20276</v>
      </c>
      <c r="J843" s="107">
        <f>IF(M843=1,1,IFERROR(VLOOKUP(I843,SVCI!D:O,POC!H843,FALSE),0))</f>
        <v>0.72980000000000012</v>
      </c>
      <c r="K843" s="102" t="str">
        <f>TEXT(VLOOKUP(B843,Summary!G:H,2,FALSE),"yyyym")</f>
        <v>202812</v>
      </c>
      <c r="L843" s="102">
        <f t="shared" si="145"/>
        <v>0</v>
      </c>
      <c r="M843" s="102">
        <f t="shared" si="146"/>
        <v>0</v>
      </c>
      <c r="N843" s="109">
        <f t="shared" si="142"/>
        <v>72.98</v>
      </c>
      <c r="P843" s="102" t="s">
        <v>220</v>
      </c>
    </row>
    <row r="844" spans="1:16" hidden="1">
      <c r="A844" s="102" t="s">
        <v>189</v>
      </c>
      <c r="B844" s="103" t="s">
        <v>93</v>
      </c>
      <c r="D844" s="103">
        <v>2027</v>
      </c>
      <c r="E844" s="103">
        <v>7</v>
      </c>
      <c r="F844" s="102" t="str">
        <f t="shared" si="143"/>
        <v>PRC120277</v>
      </c>
      <c r="H844" s="104">
        <f>HLOOKUP(B844,SVCI!$3:$4,2,FALSE)</f>
        <v>12</v>
      </c>
      <c r="I844" s="102" t="str">
        <f t="shared" si="144"/>
        <v>20277</v>
      </c>
      <c r="J844" s="107">
        <f>IF(M844=1,1,IFERROR(VLOOKUP(I844,SVCI!D:O,POC!H844,FALSE),0))</f>
        <v>0.74668333333333348</v>
      </c>
      <c r="K844" s="102" t="str">
        <f>TEXT(VLOOKUP(B844,Summary!G:H,2,FALSE),"yyyym")</f>
        <v>202812</v>
      </c>
      <c r="L844" s="102">
        <f t="shared" si="145"/>
        <v>0</v>
      </c>
      <c r="M844" s="102">
        <f t="shared" si="146"/>
        <v>0</v>
      </c>
      <c r="N844" s="109">
        <f t="shared" si="142"/>
        <v>74.66</v>
      </c>
      <c r="P844" s="102" t="s">
        <v>220</v>
      </c>
    </row>
    <row r="845" spans="1:16" hidden="1">
      <c r="A845" s="102" t="s">
        <v>189</v>
      </c>
      <c r="B845" s="103" t="s">
        <v>93</v>
      </c>
      <c r="D845" s="103">
        <v>2027</v>
      </c>
      <c r="E845" s="103">
        <v>8</v>
      </c>
      <c r="F845" s="102" t="str">
        <f t="shared" si="143"/>
        <v>PRC120278</v>
      </c>
      <c r="H845" s="104">
        <f>HLOOKUP(B845,SVCI!$3:$4,2,FALSE)</f>
        <v>12</v>
      </c>
      <c r="I845" s="102" t="str">
        <f t="shared" si="144"/>
        <v>20278</v>
      </c>
      <c r="J845" s="107">
        <f>IF(M845=1,1,IFERROR(VLOOKUP(I845,SVCI!D:O,POC!H845,FALSE),0))</f>
        <v>0.76356666666666684</v>
      </c>
      <c r="K845" s="102" t="str">
        <f>TEXT(VLOOKUP(B845,Summary!G:H,2,FALSE),"yyyym")</f>
        <v>202812</v>
      </c>
      <c r="L845" s="102">
        <f t="shared" si="145"/>
        <v>0</v>
      </c>
      <c r="M845" s="102">
        <f t="shared" si="146"/>
        <v>0</v>
      </c>
      <c r="N845" s="109">
        <f t="shared" si="142"/>
        <v>76.349999999999994</v>
      </c>
      <c r="P845" s="102" t="s">
        <v>220</v>
      </c>
    </row>
    <row r="846" spans="1:16" hidden="1">
      <c r="A846" s="102" t="s">
        <v>189</v>
      </c>
      <c r="B846" s="103" t="s">
        <v>93</v>
      </c>
      <c r="D846" s="103">
        <v>2027</v>
      </c>
      <c r="E846" s="103">
        <v>9</v>
      </c>
      <c r="F846" s="102" t="str">
        <f t="shared" si="143"/>
        <v>PRC120279</v>
      </c>
      <c r="H846" s="104">
        <f>HLOOKUP(B846,SVCI!$3:$4,2,FALSE)</f>
        <v>12</v>
      </c>
      <c r="I846" s="102" t="str">
        <f t="shared" si="144"/>
        <v>20279</v>
      </c>
      <c r="J846" s="107">
        <f>IF(M846=1,1,IFERROR(VLOOKUP(I846,SVCI!D:O,POC!H846,FALSE),0))</f>
        <v>0.7804500000000002</v>
      </c>
      <c r="K846" s="102" t="str">
        <f>TEXT(VLOOKUP(B846,Summary!G:H,2,FALSE),"yyyym")</f>
        <v>202812</v>
      </c>
      <c r="L846" s="102">
        <f t="shared" si="145"/>
        <v>0</v>
      </c>
      <c r="M846" s="102">
        <f t="shared" si="146"/>
        <v>0</v>
      </c>
      <c r="N846" s="109">
        <f t="shared" si="142"/>
        <v>78.040000000000006</v>
      </c>
      <c r="P846" s="102" t="s">
        <v>220</v>
      </c>
    </row>
    <row r="847" spans="1:16" hidden="1">
      <c r="A847" s="102" t="s">
        <v>189</v>
      </c>
      <c r="B847" s="103" t="s">
        <v>93</v>
      </c>
      <c r="D847" s="103">
        <v>2027</v>
      </c>
      <c r="E847" s="103">
        <v>10</v>
      </c>
      <c r="F847" s="102" t="str">
        <f t="shared" si="143"/>
        <v>PRC1202710</v>
      </c>
      <c r="H847" s="104">
        <f>HLOOKUP(B847,SVCI!$3:$4,2,FALSE)</f>
        <v>12</v>
      </c>
      <c r="I847" s="102" t="str">
        <f t="shared" si="144"/>
        <v>202710</v>
      </c>
      <c r="J847" s="107">
        <f>IF(M847=1,1,IFERROR(VLOOKUP(I847,SVCI!D:O,POC!H847,FALSE),0))</f>
        <v>0.79733333333333356</v>
      </c>
      <c r="K847" s="102" t="str">
        <f>TEXT(VLOOKUP(B847,Summary!G:H,2,FALSE),"yyyym")</f>
        <v>202812</v>
      </c>
      <c r="L847" s="102">
        <f t="shared" si="145"/>
        <v>0</v>
      </c>
      <c r="M847" s="102">
        <f t="shared" si="146"/>
        <v>0</v>
      </c>
      <c r="N847" s="109">
        <f t="shared" si="142"/>
        <v>79.73</v>
      </c>
      <c r="P847" s="102" t="s">
        <v>220</v>
      </c>
    </row>
    <row r="848" spans="1:16" hidden="1">
      <c r="A848" s="102" t="s">
        <v>189</v>
      </c>
      <c r="B848" s="103" t="s">
        <v>93</v>
      </c>
      <c r="D848" s="103">
        <v>2027</v>
      </c>
      <c r="E848" s="103">
        <v>11</v>
      </c>
      <c r="F848" s="102" t="str">
        <f t="shared" si="143"/>
        <v>PRC1202711</v>
      </c>
      <c r="H848" s="104">
        <f>HLOOKUP(B848,SVCI!$3:$4,2,FALSE)</f>
        <v>12</v>
      </c>
      <c r="I848" s="102" t="str">
        <f t="shared" si="144"/>
        <v>202711</v>
      </c>
      <c r="J848" s="107">
        <f>IF(M848=1,1,IFERROR(VLOOKUP(I848,SVCI!D:O,POC!H848,FALSE),0))</f>
        <v>0.81421666666666692</v>
      </c>
      <c r="K848" s="102" t="str">
        <f>TEXT(VLOOKUP(B848,Summary!G:H,2,FALSE),"yyyym")</f>
        <v>202812</v>
      </c>
      <c r="L848" s="102">
        <f t="shared" si="145"/>
        <v>0</v>
      </c>
      <c r="M848" s="102">
        <f t="shared" si="146"/>
        <v>0</v>
      </c>
      <c r="N848" s="109">
        <f t="shared" si="142"/>
        <v>81.42</v>
      </c>
      <c r="P848" s="102" t="s">
        <v>220</v>
      </c>
    </row>
    <row r="849" spans="1:16" hidden="1">
      <c r="A849" s="102" t="s">
        <v>189</v>
      </c>
      <c r="B849" s="103" t="s">
        <v>93</v>
      </c>
      <c r="D849" s="103">
        <v>2027</v>
      </c>
      <c r="E849" s="103">
        <v>12</v>
      </c>
      <c r="F849" s="102" t="str">
        <f t="shared" si="143"/>
        <v>PRC1202712</v>
      </c>
      <c r="H849" s="104">
        <f>HLOOKUP(B849,SVCI!$3:$4,2,FALSE)</f>
        <v>12</v>
      </c>
      <c r="I849" s="102" t="str">
        <f t="shared" si="144"/>
        <v>202712</v>
      </c>
      <c r="J849" s="107">
        <f>IF(M849=1,1,IFERROR(VLOOKUP(I849,SVCI!D:O,POC!H849,FALSE),0))</f>
        <v>0.83109999999999995</v>
      </c>
      <c r="K849" s="102" t="str">
        <f>TEXT(VLOOKUP(B849,Summary!G:H,2,FALSE),"yyyym")</f>
        <v>202812</v>
      </c>
      <c r="L849" s="102">
        <f t="shared" si="145"/>
        <v>0</v>
      </c>
      <c r="M849" s="102">
        <f t="shared" si="146"/>
        <v>0</v>
      </c>
      <c r="N849" s="109">
        <f t="shared" si="142"/>
        <v>83.11</v>
      </c>
      <c r="P849" s="102" t="s">
        <v>220</v>
      </c>
    </row>
    <row r="850" spans="1:16" hidden="1">
      <c r="A850" s="102" t="s">
        <v>189</v>
      </c>
      <c r="B850" s="103" t="s">
        <v>93</v>
      </c>
      <c r="D850" s="103">
        <v>2028</v>
      </c>
      <c r="E850" s="103">
        <v>1</v>
      </c>
      <c r="F850" s="102" t="str">
        <f t="shared" si="143"/>
        <v>PRC120281</v>
      </c>
      <c r="H850" s="104">
        <f>HLOOKUP(B850,SVCI!$3:$4,2,FALSE)</f>
        <v>12</v>
      </c>
      <c r="I850" s="102" t="str">
        <f t="shared" si="144"/>
        <v>20281</v>
      </c>
      <c r="J850" s="107">
        <f>IF(M850=1,1,IFERROR(VLOOKUP(I850,SVCI!D:O,POC!H850,FALSE),0))</f>
        <v>0.84517500000000001</v>
      </c>
      <c r="K850" s="102" t="str">
        <f>TEXT(VLOOKUP(B850,Summary!G:H,2,FALSE),"yyyym")</f>
        <v>202812</v>
      </c>
      <c r="L850" s="102">
        <f t="shared" si="145"/>
        <v>0</v>
      </c>
      <c r="M850" s="102">
        <f t="shared" si="146"/>
        <v>0</v>
      </c>
      <c r="N850" s="109">
        <f t="shared" si="142"/>
        <v>84.51</v>
      </c>
      <c r="P850" s="102" t="s">
        <v>220</v>
      </c>
    </row>
    <row r="851" spans="1:16" hidden="1">
      <c r="A851" s="102" t="s">
        <v>189</v>
      </c>
      <c r="B851" s="103" t="s">
        <v>93</v>
      </c>
      <c r="D851" s="103">
        <v>2028</v>
      </c>
      <c r="E851" s="103">
        <v>2</v>
      </c>
      <c r="F851" s="102" t="str">
        <f t="shared" si="143"/>
        <v>PRC120282</v>
      </c>
      <c r="H851" s="104">
        <f>HLOOKUP(B851,SVCI!$3:$4,2,FALSE)</f>
        <v>12</v>
      </c>
      <c r="I851" s="102" t="str">
        <f t="shared" si="144"/>
        <v>20282</v>
      </c>
      <c r="J851" s="107">
        <f>IF(M851=1,1,IFERROR(VLOOKUP(I851,SVCI!D:O,POC!H851,FALSE),0))</f>
        <v>0.85925000000000007</v>
      </c>
      <c r="K851" s="102" t="str">
        <f>TEXT(VLOOKUP(B851,Summary!G:H,2,FALSE),"yyyym")</f>
        <v>202812</v>
      </c>
      <c r="L851" s="102">
        <f t="shared" si="145"/>
        <v>0</v>
      </c>
      <c r="M851" s="102">
        <f t="shared" si="146"/>
        <v>0</v>
      </c>
      <c r="N851" s="109">
        <f t="shared" si="142"/>
        <v>85.92</v>
      </c>
      <c r="P851" s="102" t="s">
        <v>220</v>
      </c>
    </row>
    <row r="852" spans="1:16" hidden="1">
      <c r="A852" s="102" t="s">
        <v>189</v>
      </c>
      <c r="B852" s="103" t="s">
        <v>93</v>
      </c>
      <c r="D852" s="103">
        <v>2028</v>
      </c>
      <c r="E852" s="103">
        <v>3</v>
      </c>
      <c r="F852" s="102" t="str">
        <f t="shared" si="143"/>
        <v>PRC120283</v>
      </c>
      <c r="H852" s="104">
        <f>HLOOKUP(B852,SVCI!$3:$4,2,FALSE)</f>
        <v>12</v>
      </c>
      <c r="I852" s="102" t="str">
        <f t="shared" ref="I852:I873" si="147">CONCATENATE(D852,E852)</f>
        <v>20283</v>
      </c>
      <c r="J852" s="107">
        <f>IF(M852=1,1,IFERROR(VLOOKUP(I852,SVCI!D:O,POC!H852,FALSE),0))</f>
        <v>0.87332500000000013</v>
      </c>
      <c r="K852" s="102" t="str">
        <f>TEXT(VLOOKUP(B852,Summary!G:H,2,FALSE),"yyyym")</f>
        <v>202812</v>
      </c>
      <c r="L852" s="102">
        <f t="shared" ref="L852:L873" si="148">IF((LEFT(K852,4)-D852)&lt;&gt;0,0,IF((I852-K852)=0,1,0))</f>
        <v>0</v>
      </c>
      <c r="M852" s="102">
        <f t="shared" ref="M852:M873" si="149">IF(B852="",0,IF(AND(B851=B852,M851=1),1,IF(L852=1,1,0)))</f>
        <v>0</v>
      </c>
      <c r="N852" s="109">
        <f t="shared" si="142"/>
        <v>87.33</v>
      </c>
      <c r="P852" s="102" t="s">
        <v>220</v>
      </c>
    </row>
    <row r="853" spans="1:16" hidden="1">
      <c r="A853" s="102" t="s">
        <v>189</v>
      </c>
      <c r="B853" s="103" t="s">
        <v>93</v>
      </c>
      <c r="D853" s="103">
        <v>2028</v>
      </c>
      <c r="E853" s="103">
        <v>4</v>
      </c>
      <c r="F853" s="102" t="str">
        <f t="shared" si="143"/>
        <v>PRC120284</v>
      </c>
      <c r="H853" s="104">
        <f>HLOOKUP(B853,SVCI!$3:$4,2,FALSE)</f>
        <v>12</v>
      </c>
      <c r="I853" s="102" t="str">
        <f t="shared" si="147"/>
        <v>20284</v>
      </c>
      <c r="J853" s="107">
        <f>IF(M853=1,1,IFERROR(VLOOKUP(I853,SVCI!D:O,POC!H853,FALSE),0))</f>
        <v>0.88740000000000019</v>
      </c>
      <c r="K853" s="102" t="str">
        <f>TEXT(VLOOKUP(B853,Summary!G:H,2,FALSE),"yyyym")</f>
        <v>202812</v>
      </c>
      <c r="L853" s="102">
        <f t="shared" si="148"/>
        <v>0</v>
      </c>
      <c r="M853" s="102">
        <f t="shared" si="149"/>
        <v>0</v>
      </c>
      <c r="N853" s="109">
        <f t="shared" ref="N853:N916" si="150">TRUNC(J853*100,2)</f>
        <v>88.74</v>
      </c>
      <c r="P853" s="102" t="s">
        <v>220</v>
      </c>
    </row>
    <row r="854" spans="1:16" hidden="1">
      <c r="A854" s="102" t="s">
        <v>189</v>
      </c>
      <c r="B854" s="103" t="s">
        <v>93</v>
      </c>
      <c r="D854" s="103">
        <v>2028</v>
      </c>
      <c r="E854" s="103">
        <v>5</v>
      </c>
      <c r="F854" s="102" t="str">
        <f t="shared" si="143"/>
        <v>PRC120285</v>
      </c>
      <c r="H854" s="104">
        <f>HLOOKUP(B854,SVCI!$3:$4,2,FALSE)</f>
        <v>12</v>
      </c>
      <c r="I854" s="102" t="str">
        <f t="shared" si="147"/>
        <v>20285</v>
      </c>
      <c r="J854" s="107">
        <f>IF(M854=1,1,IFERROR(VLOOKUP(I854,SVCI!D:O,POC!H854,FALSE),0))</f>
        <v>0.90147500000000025</v>
      </c>
      <c r="K854" s="102" t="str">
        <f>TEXT(VLOOKUP(B854,Summary!G:H,2,FALSE),"yyyym")</f>
        <v>202812</v>
      </c>
      <c r="L854" s="102">
        <f t="shared" si="148"/>
        <v>0</v>
      </c>
      <c r="M854" s="102">
        <f t="shared" si="149"/>
        <v>0</v>
      </c>
      <c r="N854" s="109">
        <f t="shared" si="150"/>
        <v>90.14</v>
      </c>
      <c r="P854" s="102" t="s">
        <v>220</v>
      </c>
    </row>
    <row r="855" spans="1:16" hidden="1">
      <c r="A855" s="102" t="s">
        <v>189</v>
      </c>
      <c r="B855" s="103" t="s">
        <v>93</v>
      </c>
      <c r="D855" s="103">
        <v>2028</v>
      </c>
      <c r="E855" s="103">
        <v>6</v>
      </c>
      <c r="F855" s="102" t="str">
        <f t="shared" si="143"/>
        <v>PRC120286</v>
      </c>
      <c r="H855" s="104">
        <f>HLOOKUP(B855,SVCI!$3:$4,2,FALSE)</f>
        <v>12</v>
      </c>
      <c r="I855" s="102" t="str">
        <f t="shared" si="147"/>
        <v>20286</v>
      </c>
      <c r="J855" s="107">
        <f>IF(M855=1,1,IFERROR(VLOOKUP(I855,SVCI!D:O,POC!H855,FALSE),0))</f>
        <v>0.91555000000000031</v>
      </c>
      <c r="K855" s="102" t="str">
        <f>TEXT(VLOOKUP(B855,Summary!G:H,2,FALSE),"yyyym")</f>
        <v>202812</v>
      </c>
      <c r="L855" s="102">
        <f t="shared" si="148"/>
        <v>0</v>
      </c>
      <c r="M855" s="102">
        <f t="shared" si="149"/>
        <v>0</v>
      </c>
      <c r="N855" s="109">
        <f t="shared" si="150"/>
        <v>91.55</v>
      </c>
      <c r="P855" s="102" t="s">
        <v>220</v>
      </c>
    </row>
    <row r="856" spans="1:16" hidden="1">
      <c r="A856" s="102" t="s">
        <v>189</v>
      </c>
      <c r="B856" s="103" t="s">
        <v>93</v>
      </c>
      <c r="D856" s="103">
        <v>2028</v>
      </c>
      <c r="E856" s="103">
        <v>7</v>
      </c>
      <c r="F856" s="102" t="str">
        <f t="shared" si="143"/>
        <v>PRC120287</v>
      </c>
      <c r="H856" s="104">
        <f>HLOOKUP(B856,SVCI!$3:$4,2,FALSE)</f>
        <v>12</v>
      </c>
      <c r="I856" s="102" t="str">
        <f t="shared" si="147"/>
        <v>20287</v>
      </c>
      <c r="J856" s="107">
        <f>IF(M856=1,1,IFERROR(VLOOKUP(I856,SVCI!D:O,POC!H856,FALSE),0))</f>
        <v>0.92962500000000037</v>
      </c>
      <c r="K856" s="102" t="str">
        <f>TEXT(VLOOKUP(B856,Summary!G:H,2,FALSE),"yyyym")</f>
        <v>202812</v>
      </c>
      <c r="L856" s="102">
        <f t="shared" si="148"/>
        <v>0</v>
      </c>
      <c r="M856" s="102">
        <f t="shared" si="149"/>
        <v>0</v>
      </c>
      <c r="N856" s="109">
        <f t="shared" si="150"/>
        <v>92.96</v>
      </c>
      <c r="P856" s="102" t="s">
        <v>220</v>
      </c>
    </row>
    <row r="857" spans="1:16" hidden="1">
      <c r="A857" s="102" t="s">
        <v>189</v>
      </c>
      <c r="B857" s="103" t="s">
        <v>93</v>
      </c>
      <c r="D857" s="103">
        <v>2028</v>
      </c>
      <c r="E857" s="103">
        <v>8</v>
      </c>
      <c r="F857" s="102" t="str">
        <f t="shared" si="143"/>
        <v>PRC120288</v>
      </c>
      <c r="H857" s="104">
        <f>HLOOKUP(B857,SVCI!$3:$4,2,FALSE)</f>
        <v>12</v>
      </c>
      <c r="I857" s="102" t="str">
        <f t="shared" si="147"/>
        <v>20288</v>
      </c>
      <c r="J857" s="107">
        <f>IF(M857=1,1,IFERROR(VLOOKUP(I857,SVCI!D:O,POC!H857,FALSE),0))</f>
        <v>0.94370000000000043</v>
      </c>
      <c r="K857" s="102" t="str">
        <f>TEXT(VLOOKUP(B857,Summary!G:H,2,FALSE),"yyyym")</f>
        <v>202812</v>
      </c>
      <c r="L857" s="102">
        <f t="shared" si="148"/>
        <v>0</v>
      </c>
      <c r="M857" s="102">
        <f t="shared" si="149"/>
        <v>0</v>
      </c>
      <c r="N857" s="109">
        <f t="shared" si="150"/>
        <v>94.37</v>
      </c>
      <c r="P857" s="102" t="s">
        <v>220</v>
      </c>
    </row>
    <row r="858" spans="1:16" hidden="1">
      <c r="A858" s="102" t="s">
        <v>189</v>
      </c>
      <c r="B858" s="103" t="s">
        <v>93</v>
      </c>
      <c r="D858" s="103">
        <v>2028</v>
      </c>
      <c r="E858" s="103">
        <v>9</v>
      </c>
      <c r="F858" s="102" t="str">
        <f t="shared" si="143"/>
        <v>PRC120289</v>
      </c>
      <c r="H858" s="104">
        <f>HLOOKUP(B858,SVCI!$3:$4,2,FALSE)</f>
        <v>12</v>
      </c>
      <c r="I858" s="102" t="str">
        <f t="shared" si="147"/>
        <v>20289</v>
      </c>
      <c r="J858" s="107">
        <f>IF(M858=1,1,IFERROR(VLOOKUP(I858,SVCI!D:O,POC!H858,FALSE),0))</f>
        <v>0.95777500000000049</v>
      </c>
      <c r="K858" s="102" t="str">
        <f>TEXT(VLOOKUP(B858,Summary!G:H,2,FALSE),"yyyym")</f>
        <v>202812</v>
      </c>
      <c r="L858" s="102">
        <f t="shared" si="148"/>
        <v>0</v>
      </c>
      <c r="M858" s="102">
        <f t="shared" si="149"/>
        <v>0</v>
      </c>
      <c r="N858" s="109">
        <f t="shared" si="150"/>
        <v>95.77</v>
      </c>
      <c r="P858" s="102" t="s">
        <v>220</v>
      </c>
    </row>
    <row r="859" spans="1:16" hidden="1">
      <c r="A859" s="102" t="s">
        <v>189</v>
      </c>
      <c r="B859" s="103" t="s">
        <v>93</v>
      </c>
      <c r="D859" s="103">
        <v>2028</v>
      </c>
      <c r="E859" s="103">
        <v>10</v>
      </c>
      <c r="F859" s="102" t="str">
        <f t="shared" si="143"/>
        <v>PRC1202810</v>
      </c>
      <c r="H859" s="104">
        <f>HLOOKUP(B859,SVCI!$3:$4,2,FALSE)</f>
        <v>12</v>
      </c>
      <c r="I859" s="102" t="str">
        <f t="shared" si="147"/>
        <v>202810</v>
      </c>
      <c r="J859" s="107">
        <f>IF(M859=1,1,IFERROR(VLOOKUP(I859,SVCI!D:O,POC!H859,FALSE),0))</f>
        <v>0.97185000000000055</v>
      </c>
      <c r="K859" s="102" t="str">
        <f>TEXT(VLOOKUP(B859,Summary!G:H,2,FALSE),"yyyym")</f>
        <v>202812</v>
      </c>
      <c r="L859" s="102">
        <f t="shared" si="148"/>
        <v>0</v>
      </c>
      <c r="M859" s="102">
        <f t="shared" si="149"/>
        <v>0</v>
      </c>
      <c r="N859" s="109">
        <f t="shared" si="150"/>
        <v>97.18</v>
      </c>
      <c r="P859" s="102" t="s">
        <v>220</v>
      </c>
    </row>
    <row r="860" spans="1:16" hidden="1">
      <c r="A860" s="102" t="s">
        <v>189</v>
      </c>
      <c r="B860" s="103" t="s">
        <v>93</v>
      </c>
      <c r="D860" s="103">
        <v>2028</v>
      </c>
      <c r="E860" s="103">
        <v>11</v>
      </c>
      <c r="F860" s="102" t="str">
        <f t="shared" si="143"/>
        <v>PRC1202811</v>
      </c>
      <c r="H860" s="104">
        <f>HLOOKUP(B860,SVCI!$3:$4,2,FALSE)</f>
        <v>12</v>
      </c>
      <c r="I860" s="102" t="str">
        <f t="shared" si="147"/>
        <v>202811</v>
      </c>
      <c r="J860" s="107">
        <f>IF(M860=1,1,IFERROR(VLOOKUP(I860,SVCI!D:O,POC!H860,FALSE),0))</f>
        <v>0.98592500000000061</v>
      </c>
      <c r="K860" s="102" t="str">
        <f>TEXT(VLOOKUP(B860,Summary!G:H,2,FALSE),"yyyym")</f>
        <v>202812</v>
      </c>
      <c r="L860" s="102">
        <f t="shared" si="148"/>
        <v>0</v>
      </c>
      <c r="M860" s="102">
        <f t="shared" si="149"/>
        <v>0</v>
      </c>
      <c r="N860" s="109">
        <f t="shared" si="150"/>
        <v>98.59</v>
      </c>
      <c r="P860" s="102" t="s">
        <v>220</v>
      </c>
    </row>
    <row r="861" spans="1:16" hidden="1">
      <c r="A861" s="102" t="s">
        <v>189</v>
      </c>
      <c r="B861" s="103" t="s">
        <v>93</v>
      </c>
      <c r="D861" s="110">
        <v>2028</v>
      </c>
      <c r="E861" s="110">
        <v>12</v>
      </c>
      <c r="F861" s="102" t="str">
        <f t="shared" si="143"/>
        <v>PRC1202812</v>
      </c>
      <c r="H861" s="104">
        <f>HLOOKUP(B861,SVCI!$3:$4,2,FALSE)</f>
        <v>12</v>
      </c>
      <c r="I861" s="102" t="str">
        <f t="shared" si="147"/>
        <v>202812</v>
      </c>
      <c r="J861" s="107">
        <f>IF(M861=1,1,IFERROR(VLOOKUP(I861,SVCI!D:O,POC!H861,FALSE),0))</f>
        <v>1</v>
      </c>
      <c r="K861" s="102" t="str">
        <f>TEXT(VLOOKUP(B861,Summary!G:H,2,FALSE),"yyyym")</f>
        <v>202812</v>
      </c>
      <c r="L861" s="102">
        <f t="shared" si="148"/>
        <v>1</v>
      </c>
      <c r="M861" s="102">
        <f t="shared" si="149"/>
        <v>1</v>
      </c>
      <c r="N861" s="109">
        <f t="shared" si="150"/>
        <v>100</v>
      </c>
      <c r="P861" s="102" t="s">
        <v>220</v>
      </c>
    </row>
    <row r="862" spans="1:16" hidden="1">
      <c r="A862" s="102" t="s">
        <v>189</v>
      </c>
      <c r="B862" s="103" t="s">
        <v>93</v>
      </c>
      <c r="D862" s="103">
        <v>2029</v>
      </c>
      <c r="E862" s="103">
        <v>1</v>
      </c>
      <c r="F862" s="102" t="str">
        <f t="shared" si="143"/>
        <v>PRC120291</v>
      </c>
      <c r="H862" s="104">
        <f>HLOOKUP(B862,SVCI!$3:$4,2,FALSE)</f>
        <v>12</v>
      </c>
      <c r="I862" s="102" t="str">
        <f t="shared" si="147"/>
        <v>20291</v>
      </c>
      <c r="J862" s="107">
        <f>IF(M862=1,1,IFERROR(VLOOKUP(I862,SVCI!D:O,POC!H862,FALSE),0))</f>
        <v>1</v>
      </c>
      <c r="K862" s="102" t="str">
        <f>TEXT(VLOOKUP(B862,Summary!G:H,2,FALSE),"yyyym")</f>
        <v>202812</v>
      </c>
      <c r="L862" s="102">
        <f t="shared" si="148"/>
        <v>0</v>
      </c>
      <c r="M862" s="102">
        <f t="shared" si="149"/>
        <v>1</v>
      </c>
      <c r="N862" s="109">
        <f t="shared" si="150"/>
        <v>100</v>
      </c>
      <c r="P862" s="102" t="str">
        <f t="shared" ref="P802:P865" si="151">IF(AND(M862=1,L862&lt;&gt;1),"X","")</f>
        <v>X</v>
      </c>
    </row>
    <row r="863" spans="1:16" hidden="1">
      <c r="A863" s="102" t="s">
        <v>189</v>
      </c>
      <c r="B863" s="103" t="s">
        <v>93</v>
      </c>
      <c r="D863" s="103">
        <v>2029</v>
      </c>
      <c r="E863" s="103">
        <v>2</v>
      </c>
      <c r="F863" s="102" t="str">
        <f t="shared" si="143"/>
        <v>PRC120292</v>
      </c>
      <c r="H863" s="104">
        <f>HLOOKUP(B863,SVCI!$3:$4,2,FALSE)</f>
        <v>12</v>
      </c>
      <c r="I863" s="102" t="str">
        <f t="shared" si="147"/>
        <v>20292</v>
      </c>
      <c r="J863" s="107">
        <f>IF(M863=1,1,IFERROR(VLOOKUP(I863,SVCI!D:O,POC!H863,FALSE),0))</f>
        <v>1</v>
      </c>
      <c r="K863" s="102" t="str">
        <f>TEXT(VLOOKUP(B863,Summary!G:H,2,FALSE),"yyyym")</f>
        <v>202812</v>
      </c>
      <c r="L863" s="102">
        <f t="shared" si="148"/>
        <v>0</v>
      </c>
      <c r="M863" s="102">
        <f t="shared" si="149"/>
        <v>1</v>
      </c>
      <c r="N863" s="109">
        <f t="shared" si="150"/>
        <v>100</v>
      </c>
      <c r="P863" s="102" t="str">
        <f t="shared" si="151"/>
        <v>X</v>
      </c>
    </row>
    <row r="864" spans="1:16" hidden="1">
      <c r="A864" s="102" t="s">
        <v>189</v>
      </c>
      <c r="B864" s="103" t="s">
        <v>93</v>
      </c>
      <c r="D864" s="103">
        <v>2029</v>
      </c>
      <c r="E864" s="103">
        <v>3</v>
      </c>
      <c r="F864" s="102" t="str">
        <f t="shared" si="143"/>
        <v>PRC120293</v>
      </c>
      <c r="H864" s="104">
        <f>HLOOKUP(B864,SVCI!$3:$4,2,FALSE)</f>
        <v>12</v>
      </c>
      <c r="I864" s="102" t="str">
        <f t="shared" si="147"/>
        <v>20293</v>
      </c>
      <c r="J864" s="107">
        <f>IF(M864=1,1,IFERROR(VLOOKUP(I864,SVCI!D:O,POC!H864,FALSE),0))</f>
        <v>1</v>
      </c>
      <c r="K864" s="102" t="str">
        <f>TEXT(VLOOKUP(B864,Summary!G:H,2,FALSE),"yyyym")</f>
        <v>202812</v>
      </c>
      <c r="L864" s="102">
        <f t="shared" si="148"/>
        <v>0</v>
      </c>
      <c r="M864" s="102">
        <f t="shared" si="149"/>
        <v>1</v>
      </c>
      <c r="N864" s="109">
        <f t="shared" si="150"/>
        <v>100</v>
      </c>
      <c r="P864" s="102" t="str">
        <f t="shared" si="151"/>
        <v>X</v>
      </c>
    </row>
    <row r="865" spans="1:17" hidden="1">
      <c r="A865" s="102" t="s">
        <v>189</v>
      </c>
      <c r="B865" s="103" t="s">
        <v>93</v>
      </c>
      <c r="D865" s="103">
        <v>2029</v>
      </c>
      <c r="E865" s="103">
        <v>4</v>
      </c>
      <c r="F865" s="102" t="str">
        <f t="shared" si="143"/>
        <v>PRC120294</v>
      </c>
      <c r="H865" s="104">
        <f>HLOOKUP(B865,SVCI!$3:$4,2,FALSE)</f>
        <v>12</v>
      </c>
      <c r="I865" s="102" t="str">
        <f t="shared" si="147"/>
        <v>20294</v>
      </c>
      <c r="J865" s="107">
        <f>IF(M865=1,1,IFERROR(VLOOKUP(I865,SVCI!D:O,POC!H865,FALSE),0))</f>
        <v>1</v>
      </c>
      <c r="K865" s="102" t="str">
        <f>TEXT(VLOOKUP(B865,Summary!G:H,2,FALSE),"yyyym")</f>
        <v>202812</v>
      </c>
      <c r="L865" s="102">
        <f t="shared" si="148"/>
        <v>0</v>
      </c>
      <c r="M865" s="102">
        <f t="shared" si="149"/>
        <v>1</v>
      </c>
      <c r="N865" s="109">
        <f t="shared" si="150"/>
        <v>100</v>
      </c>
      <c r="P865" s="102" t="str">
        <f t="shared" si="151"/>
        <v>X</v>
      </c>
    </row>
    <row r="866" spans="1:17" hidden="1">
      <c r="A866" s="102" t="s">
        <v>189</v>
      </c>
      <c r="B866" s="103" t="s">
        <v>93</v>
      </c>
      <c r="D866" s="103">
        <v>2029</v>
      </c>
      <c r="E866" s="103">
        <v>5</v>
      </c>
      <c r="F866" s="102" t="str">
        <f t="shared" si="143"/>
        <v>PRC120295</v>
      </c>
      <c r="H866" s="104">
        <f>HLOOKUP(B866,SVCI!$3:$4,2,FALSE)</f>
        <v>12</v>
      </c>
      <c r="I866" s="102" t="str">
        <f t="shared" si="147"/>
        <v>20295</v>
      </c>
      <c r="J866" s="107">
        <f>IF(M866=1,1,IFERROR(VLOOKUP(I866,SVCI!D:O,POC!H866,FALSE),0))</f>
        <v>1</v>
      </c>
      <c r="K866" s="102" t="str">
        <f>TEXT(VLOOKUP(B866,Summary!G:H,2,FALSE),"yyyym")</f>
        <v>202812</v>
      </c>
      <c r="L866" s="102">
        <f t="shared" si="148"/>
        <v>0</v>
      </c>
      <c r="M866" s="102">
        <f t="shared" si="149"/>
        <v>1</v>
      </c>
      <c r="N866" s="109">
        <f t="shared" si="150"/>
        <v>100</v>
      </c>
      <c r="P866" s="102" t="str">
        <f t="shared" ref="P866:P874" si="152">IF(AND(M866=1,L866&lt;&gt;1),"X","")</f>
        <v>X</v>
      </c>
    </row>
    <row r="867" spans="1:17" hidden="1">
      <c r="A867" s="102" t="s">
        <v>189</v>
      </c>
      <c r="B867" s="103" t="s">
        <v>93</v>
      </c>
      <c r="D867" s="103">
        <v>2029</v>
      </c>
      <c r="E867" s="103">
        <v>6</v>
      </c>
      <c r="F867" s="102" t="str">
        <f t="shared" si="143"/>
        <v>PRC120296</v>
      </c>
      <c r="H867" s="104">
        <f>HLOOKUP(B867,SVCI!$3:$4,2,FALSE)</f>
        <v>12</v>
      </c>
      <c r="I867" s="102" t="str">
        <f t="shared" si="147"/>
        <v>20296</v>
      </c>
      <c r="J867" s="107">
        <f>IF(M867=1,1,IFERROR(VLOOKUP(I867,SVCI!D:O,POC!H867,FALSE),0))</f>
        <v>1</v>
      </c>
      <c r="K867" s="102" t="str">
        <f>TEXT(VLOOKUP(B867,Summary!G:H,2,FALSE),"yyyym")</f>
        <v>202812</v>
      </c>
      <c r="L867" s="102">
        <f t="shared" si="148"/>
        <v>0</v>
      </c>
      <c r="M867" s="102">
        <f t="shared" si="149"/>
        <v>1</v>
      </c>
      <c r="N867" s="109">
        <f t="shared" si="150"/>
        <v>100</v>
      </c>
      <c r="P867" s="102" t="str">
        <f t="shared" si="152"/>
        <v>X</v>
      </c>
    </row>
    <row r="868" spans="1:17" hidden="1">
      <c r="A868" s="102" t="s">
        <v>189</v>
      </c>
      <c r="B868" s="103" t="s">
        <v>93</v>
      </c>
      <c r="D868" s="103">
        <v>2029</v>
      </c>
      <c r="E868" s="103">
        <v>7</v>
      </c>
      <c r="F868" s="102" t="str">
        <f t="shared" si="143"/>
        <v>PRC120297</v>
      </c>
      <c r="H868" s="104">
        <f>HLOOKUP(B868,SVCI!$3:$4,2,FALSE)</f>
        <v>12</v>
      </c>
      <c r="I868" s="102" t="str">
        <f t="shared" si="147"/>
        <v>20297</v>
      </c>
      <c r="J868" s="107">
        <f>IF(M868=1,1,IFERROR(VLOOKUP(I868,SVCI!D:O,POC!H868,FALSE),0))</f>
        <v>1</v>
      </c>
      <c r="K868" s="102" t="str">
        <f>TEXT(VLOOKUP(B868,Summary!G:H,2,FALSE),"yyyym")</f>
        <v>202812</v>
      </c>
      <c r="L868" s="102">
        <f t="shared" si="148"/>
        <v>0</v>
      </c>
      <c r="M868" s="102">
        <f t="shared" si="149"/>
        <v>1</v>
      </c>
      <c r="N868" s="109">
        <f t="shared" si="150"/>
        <v>100</v>
      </c>
      <c r="P868" s="102" t="str">
        <f t="shared" si="152"/>
        <v>X</v>
      </c>
    </row>
    <row r="869" spans="1:17" hidden="1">
      <c r="A869" s="102" t="s">
        <v>189</v>
      </c>
      <c r="B869" s="103" t="s">
        <v>93</v>
      </c>
      <c r="D869" s="103">
        <v>2029</v>
      </c>
      <c r="E869" s="103">
        <v>8</v>
      </c>
      <c r="F869" s="102" t="str">
        <f t="shared" si="143"/>
        <v>PRC120298</v>
      </c>
      <c r="H869" s="104">
        <f>HLOOKUP(B869,SVCI!$3:$4,2,FALSE)</f>
        <v>12</v>
      </c>
      <c r="I869" s="102" t="str">
        <f t="shared" si="147"/>
        <v>20298</v>
      </c>
      <c r="J869" s="107">
        <f>IF(M869=1,1,IFERROR(VLOOKUP(I869,SVCI!D:O,POC!H869,FALSE),0))</f>
        <v>1</v>
      </c>
      <c r="K869" s="102" t="str">
        <f>TEXT(VLOOKUP(B869,Summary!G:H,2,FALSE),"yyyym")</f>
        <v>202812</v>
      </c>
      <c r="L869" s="102">
        <f t="shared" si="148"/>
        <v>0</v>
      </c>
      <c r="M869" s="102">
        <f t="shared" si="149"/>
        <v>1</v>
      </c>
      <c r="N869" s="109">
        <f t="shared" si="150"/>
        <v>100</v>
      </c>
      <c r="P869" s="102" t="str">
        <f t="shared" si="152"/>
        <v>X</v>
      </c>
    </row>
    <row r="870" spans="1:17" hidden="1">
      <c r="A870" s="102" t="s">
        <v>189</v>
      </c>
      <c r="B870" s="103" t="s">
        <v>93</v>
      </c>
      <c r="D870" s="103">
        <v>2029</v>
      </c>
      <c r="E870" s="103">
        <v>9</v>
      </c>
      <c r="F870" s="102" t="str">
        <f t="shared" si="143"/>
        <v>PRC120299</v>
      </c>
      <c r="H870" s="104">
        <f>HLOOKUP(B870,SVCI!$3:$4,2,FALSE)</f>
        <v>12</v>
      </c>
      <c r="I870" s="102" t="str">
        <f t="shared" si="147"/>
        <v>20299</v>
      </c>
      <c r="J870" s="107">
        <f>IF(M870=1,1,IFERROR(VLOOKUP(I870,SVCI!D:O,POC!H870,FALSE),0))</f>
        <v>1</v>
      </c>
      <c r="K870" s="102" t="str">
        <f>TEXT(VLOOKUP(B870,Summary!G:H,2,FALSE),"yyyym")</f>
        <v>202812</v>
      </c>
      <c r="L870" s="102">
        <f t="shared" si="148"/>
        <v>0</v>
      </c>
      <c r="M870" s="102">
        <f t="shared" si="149"/>
        <v>1</v>
      </c>
      <c r="N870" s="109">
        <f t="shared" si="150"/>
        <v>100</v>
      </c>
      <c r="P870" s="102" t="str">
        <f t="shared" si="152"/>
        <v>X</v>
      </c>
    </row>
    <row r="871" spans="1:17" hidden="1">
      <c r="A871" s="102" t="s">
        <v>189</v>
      </c>
      <c r="B871" s="103" t="s">
        <v>93</v>
      </c>
      <c r="D871" s="103">
        <v>2029</v>
      </c>
      <c r="E871" s="103">
        <v>10</v>
      </c>
      <c r="F871" s="102" t="str">
        <f t="shared" si="143"/>
        <v>PRC1202910</v>
      </c>
      <c r="H871" s="104">
        <f>HLOOKUP(B871,SVCI!$3:$4,2,FALSE)</f>
        <v>12</v>
      </c>
      <c r="I871" s="102" t="str">
        <f t="shared" si="147"/>
        <v>202910</v>
      </c>
      <c r="J871" s="107">
        <f>IF(M871=1,1,IFERROR(VLOOKUP(I871,SVCI!D:O,POC!H871,FALSE),0))</f>
        <v>1</v>
      </c>
      <c r="K871" s="102" t="str">
        <f>TEXT(VLOOKUP(B871,Summary!G:H,2,FALSE),"yyyym")</f>
        <v>202812</v>
      </c>
      <c r="L871" s="102">
        <f t="shared" si="148"/>
        <v>0</v>
      </c>
      <c r="M871" s="102">
        <f t="shared" si="149"/>
        <v>1</v>
      </c>
      <c r="N871" s="109">
        <f t="shared" si="150"/>
        <v>100</v>
      </c>
      <c r="P871" s="102" t="str">
        <f t="shared" si="152"/>
        <v>X</v>
      </c>
    </row>
    <row r="872" spans="1:17" hidden="1">
      <c r="A872" s="102" t="s">
        <v>189</v>
      </c>
      <c r="B872" s="103" t="s">
        <v>93</v>
      </c>
      <c r="D872" s="103">
        <v>2029</v>
      </c>
      <c r="E872" s="103">
        <v>11</v>
      </c>
      <c r="F872" s="102" t="str">
        <f t="shared" si="143"/>
        <v>PRC1202911</v>
      </c>
      <c r="H872" s="104">
        <f>HLOOKUP(B872,SVCI!$3:$4,2,FALSE)</f>
        <v>12</v>
      </c>
      <c r="I872" s="102" t="str">
        <f t="shared" si="147"/>
        <v>202911</v>
      </c>
      <c r="J872" s="107">
        <f>IF(M872=1,1,IFERROR(VLOOKUP(I872,SVCI!D:O,POC!H872,FALSE),0))</f>
        <v>1</v>
      </c>
      <c r="K872" s="102" t="str">
        <f>TEXT(VLOOKUP(B872,Summary!G:H,2,FALSE),"yyyym")</f>
        <v>202812</v>
      </c>
      <c r="L872" s="102">
        <f t="shared" si="148"/>
        <v>0</v>
      </c>
      <c r="M872" s="102">
        <f t="shared" si="149"/>
        <v>1</v>
      </c>
      <c r="N872" s="109">
        <f t="shared" si="150"/>
        <v>100</v>
      </c>
      <c r="P872" s="102" t="str">
        <f t="shared" si="152"/>
        <v>X</v>
      </c>
    </row>
    <row r="873" spans="1:17" hidden="1">
      <c r="A873" s="102" t="s">
        <v>189</v>
      </c>
      <c r="B873" s="103" t="s">
        <v>93</v>
      </c>
      <c r="D873" s="103">
        <v>2029</v>
      </c>
      <c r="E873" s="103">
        <v>12</v>
      </c>
      <c r="F873" s="102" t="str">
        <f t="shared" si="143"/>
        <v>PRC1202912</v>
      </c>
      <c r="H873" s="104">
        <f>HLOOKUP(B873,SVCI!$3:$4,2,FALSE)</f>
        <v>12</v>
      </c>
      <c r="I873" s="102" t="str">
        <f t="shared" si="147"/>
        <v>202912</v>
      </c>
      <c r="J873" s="107">
        <f>IF(M873=1,1,IFERROR(VLOOKUP(I873,SVCI!D:O,POC!H873,FALSE),0))</f>
        <v>1</v>
      </c>
      <c r="K873" s="102" t="str">
        <f>TEXT(VLOOKUP(B873,Summary!G:H,2,FALSE),"yyyym")</f>
        <v>202812</v>
      </c>
      <c r="L873" s="102">
        <f t="shared" si="148"/>
        <v>0</v>
      </c>
      <c r="M873" s="102">
        <f t="shared" si="149"/>
        <v>1</v>
      </c>
      <c r="N873" s="109">
        <f t="shared" si="150"/>
        <v>100</v>
      </c>
      <c r="P873" s="102" t="str">
        <f t="shared" si="152"/>
        <v>X</v>
      </c>
    </row>
    <row r="874" spans="1:17" hidden="1">
      <c r="K874" s="102"/>
      <c r="N874" s="109"/>
      <c r="P874" s="102" t="str">
        <f t="shared" si="152"/>
        <v/>
      </c>
    </row>
    <row r="875" spans="1:17" hidden="1">
      <c r="A875" s="102" t="s">
        <v>192</v>
      </c>
      <c r="B875" s="103" t="s">
        <v>76</v>
      </c>
      <c r="D875" s="112">
        <v>2017</v>
      </c>
      <c r="E875" s="112">
        <v>1</v>
      </c>
      <c r="F875" s="102" t="str">
        <f t="shared" si="143"/>
        <v>P1220171</v>
      </c>
      <c r="H875" s="104">
        <f>HLOOKUP(POC!B875,MCTI!$1:$2,2,FALSE)</f>
        <v>2</v>
      </c>
      <c r="I875" s="102" t="str">
        <f t="shared" ref="I875:I906" si="153">CONCATENATE(D875,E875)</f>
        <v>20171</v>
      </c>
      <c r="J875" s="107">
        <f>IF(M875=1,1,IFERROR(VLOOKUP(I875,MCTI!C:O,POC!H875,FALSE),0))</f>
        <v>0</v>
      </c>
      <c r="K875" s="102" t="str">
        <f>TEXT(VLOOKUP(B875,Summary!G:H,2,FALSE),"yyyym")</f>
        <v>202212</v>
      </c>
      <c r="L875" s="102">
        <f t="shared" ref="L875:L906" si="154">IF((LEFT(K875,4)-D875)&lt;&gt;0,0,IF((I875-K875)=0,1,0))</f>
        <v>0</v>
      </c>
      <c r="M875" s="102">
        <f t="shared" ref="M875:M906" si="155">IF(B875="",0,IF(AND(B874=B875,M874=1),1,IF(L875=1,1,0)))</f>
        <v>0</v>
      </c>
      <c r="N875" s="109">
        <f t="shared" si="150"/>
        <v>0</v>
      </c>
      <c r="P875" s="102" t="str">
        <f t="shared" ref="P875:P938" si="156">IF(AND(M875=1,L875&lt;&gt;1),"X","")</f>
        <v/>
      </c>
      <c r="Q875" s="102" t="str">
        <f t="shared" ref="Q875:Q886" si="157">IF(AND(N875=0,N876&gt;0),1,"")</f>
        <v/>
      </c>
    </row>
    <row r="876" spans="1:17" hidden="1">
      <c r="A876" s="102" t="s">
        <v>192</v>
      </c>
      <c r="B876" s="103" t="s">
        <v>76</v>
      </c>
      <c r="D876" s="112">
        <v>2017</v>
      </c>
      <c r="E876" s="112">
        <v>2</v>
      </c>
      <c r="F876" s="102" t="str">
        <f t="shared" si="143"/>
        <v>P1220172</v>
      </c>
      <c r="H876" s="104">
        <f>HLOOKUP(POC!B876,MCTI!$1:$2,2,FALSE)</f>
        <v>2</v>
      </c>
      <c r="I876" s="102" t="str">
        <f t="shared" si="153"/>
        <v>20172</v>
      </c>
      <c r="J876" s="107">
        <f>IF(M876=1,1,IFERROR(VLOOKUP(I876,MCTI!C:O,POC!H876,FALSE),0))</f>
        <v>0</v>
      </c>
      <c r="K876" s="102" t="str">
        <f>TEXT(VLOOKUP(B876,Summary!G:H,2,FALSE),"yyyym")</f>
        <v>202212</v>
      </c>
      <c r="L876" s="102">
        <f t="shared" si="154"/>
        <v>0</v>
      </c>
      <c r="M876" s="102">
        <f t="shared" si="155"/>
        <v>0</v>
      </c>
      <c r="N876" s="109">
        <f t="shared" si="150"/>
        <v>0</v>
      </c>
      <c r="P876" s="102" t="str">
        <f t="shared" si="156"/>
        <v/>
      </c>
      <c r="Q876" s="102" t="str">
        <f t="shared" si="157"/>
        <v/>
      </c>
    </row>
    <row r="877" spans="1:17" hidden="1">
      <c r="A877" s="102" t="s">
        <v>192</v>
      </c>
      <c r="B877" s="103" t="s">
        <v>76</v>
      </c>
      <c r="D877" s="112">
        <v>2017</v>
      </c>
      <c r="E877" s="112">
        <v>3</v>
      </c>
      <c r="F877" s="102" t="str">
        <f t="shared" si="143"/>
        <v>P1220173</v>
      </c>
      <c r="H877" s="104">
        <f>HLOOKUP(POC!B877,MCTI!$1:$2,2,FALSE)</f>
        <v>2</v>
      </c>
      <c r="I877" s="102" t="str">
        <f t="shared" si="153"/>
        <v>20173</v>
      </c>
      <c r="J877" s="107">
        <f>IF(M877=1,1,IFERROR(VLOOKUP(I877,MCTI!C:O,POC!H877,FALSE),0))</f>
        <v>0</v>
      </c>
      <c r="K877" s="102" t="str">
        <f>TEXT(VLOOKUP(B877,Summary!G:H,2,FALSE),"yyyym")</f>
        <v>202212</v>
      </c>
      <c r="L877" s="102">
        <f t="shared" si="154"/>
        <v>0</v>
      </c>
      <c r="M877" s="102">
        <f t="shared" si="155"/>
        <v>0</v>
      </c>
      <c r="N877" s="109">
        <f t="shared" si="150"/>
        <v>0</v>
      </c>
      <c r="P877" s="102" t="str">
        <f t="shared" si="156"/>
        <v/>
      </c>
      <c r="Q877" s="102" t="str">
        <f t="shared" si="157"/>
        <v/>
      </c>
    </row>
    <row r="878" spans="1:17" hidden="1">
      <c r="A878" s="102" t="s">
        <v>192</v>
      </c>
      <c r="B878" s="103" t="s">
        <v>76</v>
      </c>
      <c r="D878" s="112">
        <v>2017</v>
      </c>
      <c r="E878" s="112">
        <v>4</v>
      </c>
      <c r="F878" s="102" t="str">
        <f t="shared" si="143"/>
        <v>P1220174</v>
      </c>
      <c r="H878" s="104">
        <f>HLOOKUP(POC!B878,MCTI!$1:$2,2,FALSE)</f>
        <v>2</v>
      </c>
      <c r="I878" s="102" t="str">
        <f t="shared" si="153"/>
        <v>20174</v>
      </c>
      <c r="J878" s="107">
        <f>IF(M878=1,1,IFERROR(VLOOKUP(I878,MCTI!C:O,POC!H878,FALSE),0))</f>
        <v>0</v>
      </c>
      <c r="K878" s="102" t="str">
        <f>TEXT(VLOOKUP(B878,Summary!G:H,2,FALSE),"yyyym")</f>
        <v>202212</v>
      </c>
      <c r="L878" s="102">
        <f t="shared" si="154"/>
        <v>0</v>
      </c>
      <c r="M878" s="102">
        <f t="shared" si="155"/>
        <v>0</v>
      </c>
      <c r="N878" s="109">
        <f t="shared" si="150"/>
        <v>0</v>
      </c>
      <c r="P878" s="102" t="str">
        <f t="shared" si="156"/>
        <v/>
      </c>
      <c r="Q878" s="102" t="str">
        <f t="shared" si="157"/>
        <v/>
      </c>
    </row>
    <row r="879" spans="1:17" hidden="1">
      <c r="A879" s="102" t="s">
        <v>192</v>
      </c>
      <c r="B879" s="103" t="s">
        <v>76</v>
      </c>
      <c r="D879" s="112">
        <v>2017</v>
      </c>
      <c r="E879" s="112">
        <v>5</v>
      </c>
      <c r="F879" s="102" t="str">
        <f t="shared" si="143"/>
        <v>P1220175</v>
      </c>
      <c r="H879" s="104">
        <f>HLOOKUP(POC!B879,MCTI!$1:$2,2,FALSE)</f>
        <v>2</v>
      </c>
      <c r="I879" s="102" t="str">
        <f t="shared" si="153"/>
        <v>20175</v>
      </c>
      <c r="J879" s="107">
        <f>IF(M879=1,1,IFERROR(VLOOKUP(I879,MCTI!C:O,POC!H879,FALSE),0))</f>
        <v>0</v>
      </c>
      <c r="K879" s="102" t="str">
        <f>TEXT(VLOOKUP(B879,Summary!G:H,2,FALSE),"yyyym")</f>
        <v>202212</v>
      </c>
      <c r="L879" s="102">
        <f t="shared" si="154"/>
        <v>0</v>
      </c>
      <c r="M879" s="102">
        <f t="shared" si="155"/>
        <v>0</v>
      </c>
      <c r="N879" s="109">
        <f t="shared" si="150"/>
        <v>0</v>
      </c>
      <c r="P879" s="102" t="str">
        <f t="shared" si="156"/>
        <v/>
      </c>
      <c r="Q879" s="102" t="str">
        <f t="shared" si="157"/>
        <v/>
      </c>
    </row>
    <row r="880" spans="1:17" hidden="1">
      <c r="A880" s="102" t="s">
        <v>192</v>
      </c>
      <c r="B880" s="103" t="s">
        <v>76</v>
      </c>
      <c r="D880" s="112">
        <v>2017</v>
      </c>
      <c r="E880" s="112">
        <v>6</v>
      </c>
      <c r="F880" s="102" t="str">
        <f t="shared" si="143"/>
        <v>P1220176</v>
      </c>
      <c r="H880" s="104">
        <f>HLOOKUP(POC!B880,MCTI!$1:$2,2,FALSE)</f>
        <v>2</v>
      </c>
      <c r="I880" s="102" t="str">
        <f t="shared" si="153"/>
        <v>20176</v>
      </c>
      <c r="J880" s="107">
        <f>IF(M880=1,1,IFERROR(VLOOKUP(I880,MCTI!C:O,POC!H880,FALSE),0))</f>
        <v>0</v>
      </c>
      <c r="K880" s="102" t="str">
        <f>TEXT(VLOOKUP(B880,Summary!G:H,2,FALSE),"yyyym")</f>
        <v>202212</v>
      </c>
      <c r="L880" s="102">
        <f t="shared" si="154"/>
        <v>0</v>
      </c>
      <c r="M880" s="102">
        <f t="shared" si="155"/>
        <v>0</v>
      </c>
      <c r="N880" s="109">
        <f t="shared" si="150"/>
        <v>0</v>
      </c>
      <c r="P880" s="102" t="str">
        <f t="shared" si="156"/>
        <v/>
      </c>
      <c r="Q880" s="102" t="str">
        <f t="shared" si="157"/>
        <v/>
      </c>
    </row>
    <row r="881" spans="1:17" hidden="1">
      <c r="A881" s="102" t="s">
        <v>192</v>
      </c>
      <c r="B881" s="103" t="s">
        <v>76</v>
      </c>
      <c r="D881" s="112">
        <v>2017</v>
      </c>
      <c r="E881" s="112">
        <v>7</v>
      </c>
      <c r="F881" s="102" t="str">
        <f t="shared" si="143"/>
        <v>P1220177</v>
      </c>
      <c r="H881" s="104">
        <f>HLOOKUP(POC!B881,MCTI!$1:$2,2,FALSE)</f>
        <v>2</v>
      </c>
      <c r="I881" s="102" t="str">
        <f t="shared" si="153"/>
        <v>20177</v>
      </c>
      <c r="J881" s="107">
        <f>IF(M881=1,1,IFERROR(VLOOKUP(I881,MCTI!C:O,POC!H881,FALSE),0))</f>
        <v>0</v>
      </c>
      <c r="K881" s="102" t="str">
        <f>TEXT(VLOOKUP(B881,Summary!G:H,2,FALSE),"yyyym")</f>
        <v>202212</v>
      </c>
      <c r="L881" s="102">
        <f t="shared" si="154"/>
        <v>0</v>
      </c>
      <c r="M881" s="102">
        <f t="shared" si="155"/>
        <v>0</v>
      </c>
      <c r="N881" s="109">
        <f t="shared" si="150"/>
        <v>0</v>
      </c>
      <c r="P881" s="102" t="str">
        <f t="shared" si="156"/>
        <v/>
      </c>
      <c r="Q881" s="102" t="str">
        <f t="shared" si="157"/>
        <v/>
      </c>
    </row>
    <row r="882" spans="1:17" hidden="1">
      <c r="A882" s="102" t="s">
        <v>192</v>
      </c>
      <c r="B882" s="103" t="s">
        <v>76</v>
      </c>
      <c r="D882" s="112">
        <v>2017</v>
      </c>
      <c r="E882" s="112">
        <v>8</v>
      </c>
      <c r="F882" s="102" t="str">
        <f t="shared" si="143"/>
        <v>P1220178</v>
      </c>
      <c r="H882" s="104">
        <f>HLOOKUP(POC!B882,MCTI!$1:$2,2,FALSE)</f>
        <v>2</v>
      </c>
      <c r="I882" s="102" t="str">
        <f t="shared" si="153"/>
        <v>20178</v>
      </c>
      <c r="J882" s="107">
        <f>IF(M882=1,1,IFERROR(VLOOKUP(I882,MCTI!C:O,POC!H882,FALSE),0))</f>
        <v>0</v>
      </c>
      <c r="K882" s="102" t="str">
        <f>TEXT(VLOOKUP(B882,Summary!G:H,2,FALSE),"yyyym")</f>
        <v>202212</v>
      </c>
      <c r="L882" s="102">
        <f t="shared" si="154"/>
        <v>0</v>
      </c>
      <c r="M882" s="102">
        <f t="shared" si="155"/>
        <v>0</v>
      </c>
      <c r="N882" s="109">
        <f t="shared" si="150"/>
        <v>0</v>
      </c>
      <c r="P882" s="102" t="str">
        <f t="shared" si="156"/>
        <v/>
      </c>
      <c r="Q882" s="102" t="str">
        <f t="shared" si="157"/>
        <v/>
      </c>
    </row>
    <row r="883" spans="1:17" hidden="1">
      <c r="A883" s="102" t="s">
        <v>192</v>
      </c>
      <c r="B883" s="103" t="s">
        <v>76</v>
      </c>
      <c r="D883" s="112">
        <v>2017</v>
      </c>
      <c r="E883" s="112">
        <v>9</v>
      </c>
      <c r="F883" s="102" t="str">
        <f t="shared" si="143"/>
        <v>P1220179</v>
      </c>
      <c r="H883" s="104">
        <f>HLOOKUP(POC!B883,MCTI!$1:$2,2,FALSE)</f>
        <v>2</v>
      </c>
      <c r="I883" s="102" t="str">
        <f t="shared" si="153"/>
        <v>20179</v>
      </c>
      <c r="J883" s="107">
        <f>IF(M883=1,1,IFERROR(VLOOKUP(I883,MCTI!C:O,POC!H883,FALSE),0))</f>
        <v>0</v>
      </c>
      <c r="K883" s="102" t="str">
        <f>TEXT(VLOOKUP(B883,Summary!G:H,2,FALSE),"yyyym")</f>
        <v>202212</v>
      </c>
      <c r="L883" s="102">
        <f t="shared" si="154"/>
        <v>0</v>
      </c>
      <c r="M883" s="102">
        <f t="shared" si="155"/>
        <v>0</v>
      </c>
      <c r="N883" s="109">
        <f t="shared" si="150"/>
        <v>0</v>
      </c>
      <c r="P883" s="102" t="str">
        <f t="shared" si="156"/>
        <v/>
      </c>
      <c r="Q883" s="102" t="str">
        <f t="shared" si="157"/>
        <v/>
      </c>
    </row>
    <row r="884" spans="1:17" hidden="1">
      <c r="A884" s="102" t="s">
        <v>192</v>
      </c>
      <c r="B884" s="103" t="s">
        <v>76</v>
      </c>
      <c r="D884" s="112">
        <v>2017</v>
      </c>
      <c r="E884" s="112">
        <v>10</v>
      </c>
      <c r="F884" s="102" t="str">
        <f t="shared" si="143"/>
        <v>P12201710</v>
      </c>
      <c r="H884" s="104">
        <f>HLOOKUP(POC!B884,MCTI!$1:$2,2,FALSE)</f>
        <v>2</v>
      </c>
      <c r="I884" s="102" t="str">
        <f t="shared" si="153"/>
        <v>201710</v>
      </c>
      <c r="J884" s="107">
        <f>IF(M884=1,1,IFERROR(VLOOKUP(I884,MCTI!C:O,POC!H884,FALSE),0))</f>
        <v>0</v>
      </c>
      <c r="K884" s="102" t="str">
        <f>TEXT(VLOOKUP(B884,Summary!G:H,2,FALSE),"yyyym")</f>
        <v>202212</v>
      </c>
      <c r="L884" s="102">
        <f t="shared" si="154"/>
        <v>0</v>
      </c>
      <c r="M884" s="102">
        <f t="shared" si="155"/>
        <v>0</v>
      </c>
      <c r="N884" s="109">
        <f t="shared" si="150"/>
        <v>0</v>
      </c>
      <c r="P884" s="102" t="str">
        <f t="shared" si="156"/>
        <v/>
      </c>
      <c r="Q884" s="102" t="str">
        <f t="shared" si="157"/>
        <v/>
      </c>
    </row>
    <row r="885" spans="1:17" hidden="1">
      <c r="A885" s="102" t="s">
        <v>192</v>
      </c>
      <c r="B885" s="103" t="s">
        <v>76</v>
      </c>
      <c r="D885" s="112">
        <v>2017</v>
      </c>
      <c r="E885" s="112">
        <v>11</v>
      </c>
      <c r="F885" s="102" t="str">
        <f t="shared" ref="F885:F948" si="158">CONCATENATE(B885,D885,E885)</f>
        <v>P12201711</v>
      </c>
      <c r="H885" s="104">
        <f>HLOOKUP(POC!B885,MCTI!$1:$2,2,FALSE)</f>
        <v>2</v>
      </c>
      <c r="I885" s="102" t="str">
        <f t="shared" si="153"/>
        <v>201711</v>
      </c>
      <c r="J885" s="107">
        <f>IF(M885=1,1,IFERROR(VLOOKUP(I885,MCTI!C:O,POC!H885,FALSE),0))</f>
        <v>0</v>
      </c>
      <c r="K885" s="102" t="str">
        <f>TEXT(VLOOKUP(B885,Summary!G:H,2,FALSE),"yyyym")</f>
        <v>202212</v>
      </c>
      <c r="L885" s="102">
        <f t="shared" si="154"/>
        <v>0</v>
      </c>
      <c r="M885" s="102">
        <f t="shared" si="155"/>
        <v>0</v>
      </c>
      <c r="N885" s="109">
        <f t="shared" si="150"/>
        <v>0</v>
      </c>
      <c r="P885" s="102" t="str">
        <f t="shared" si="156"/>
        <v/>
      </c>
      <c r="Q885" s="102" t="str">
        <f t="shared" si="157"/>
        <v/>
      </c>
    </row>
    <row r="886" spans="1:17" hidden="1">
      <c r="A886" s="102" t="s">
        <v>192</v>
      </c>
      <c r="B886" s="103" t="s">
        <v>76</v>
      </c>
      <c r="D886" s="112">
        <v>2017</v>
      </c>
      <c r="E886" s="112">
        <v>12</v>
      </c>
      <c r="F886" s="102" t="str">
        <f t="shared" si="158"/>
        <v>P12201712</v>
      </c>
      <c r="H886" s="104">
        <f>HLOOKUP(POC!B886,MCTI!$1:$2,2,FALSE)</f>
        <v>2</v>
      </c>
      <c r="I886" s="102" t="str">
        <f t="shared" si="153"/>
        <v>201712</v>
      </c>
      <c r="J886" s="107">
        <f>IF(M886=1,1,IFERROR(VLOOKUP(I886,MCTI!C:O,POC!H886,FALSE),0))</f>
        <v>0</v>
      </c>
      <c r="K886" s="102" t="str">
        <f>TEXT(VLOOKUP(B886,Summary!G:H,2,FALSE),"yyyym")</f>
        <v>202212</v>
      </c>
      <c r="L886" s="102">
        <f t="shared" si="154"/>
        <v>0</v>
      </c>
      <c r="M886" s="102">
        <f t="shared" si="155"/>
        <v>0</v>
      </c>
      <c r="N886" s="109">
        <f t="shared" si="150"/>
        <v>0</v>
      </c>
      <c r="P886" s="102" t="s">
        <v>220</v>
      </c>
      <c r="Q886" s="102">
        <f t="shared" si="157"/>
        <v>1</v>
      </c>
    </row>
    <row r="887" spans="1:17" hidden="1">
      <c r="A887" s="102" t="s">
        <v>192</v>
      </c>
      <c r="B887" s="103" t="s">
        <v>76</v>
      </c>
      <c r="D887" s="112">
        <v>2018</v>
      </c>
      <c r="E887" s="112">
        <v>1</v>
      </c>
      <c r="F887" s="102" t="str">
        <f t="shared" si="158"/>
        <v>P1220181</v>
      </c>
      <c r="H887" s="104">
        <f>HLOOKUP(POC!B887,MCTI!$1:$2,2,FALSE)</f>
        <v>2</v>
      </c>
      <c r="I887" s="102" t="str">
        <f t="shared" si="153"/>
        <v>20181</v>
      </c>
      <c r="J887" s="107">
        <f>IF(M887=1,1,IFERROR(VLOOKUP(I887,MCTI!C:O,POC!H887,FALSE),0))</f>
        <v>1.49E-2</v>
      </c>
      <c r="K887" s="102" t="str">
        <f>TEXT(VLOOKUP(B887,Summary!G:H,2,FALSE),"yyyym")</f>
        <v>202212</v>
      </c>
      <c r="L887" s="102">
        <f t="shared" si="154"/>
        <v>0</v>
      </c>
      <c r="M887" s="102">
        <f t="shared" si="155"/>
        <v>0</v>
      </c>
      <c r="N887" s="109">
        <f t="shared" si="150"/>
        <v>1.49</v>
      </c>
      <c r="P887" s="102" t="s">
        <v>220</v>
      </c>
    </row>
    <row r="888" spans="1:17" hidden="1">
      <c r="A888" s="102" t="s">
        <v>192</v>
      </c>
      <c r="B888" s="103" t="s">
        <v>76</v>
      </c>
      <c r="D888" s="112">
        <v>2018</v>
      </c>
      <c r="E888" s="112">
        <v>2</v>
      </c>
      <c r="F888" s="102" t="str">
        <f t="shared" si="158"/>
        <v>P1220182</v>
      </c>
      <c r="H888" s="104">
        <f>HLOOKUP(POC!B888,MCTI!$1:$2,2,FALSE)</f>
        <v>2</v>
      </c>
      <c r="I888" s="102" t="str">
        <f t="shared" si="153"/>
        <v>20182</v>
      </c>
      <c r="J888" s="107">
        <f>IF(M888=1,1,IFERROR(VLOOKUP(I888,MCTI!C:O,POC!H888,FALSE),0))</f>
        <v>2.98E-2</v>
      </c>
      <c r="K888" s="102" t="str">
        <f>TEXT(VLOOKUP(B888,Summary!G:H,2,FALSE),"yyyym")</f>
        <v>202212</v>
      </c>
      <c r="L888" s="102">
        <f t="shared" si="154"/>
        <v>0</v>
      </c>
      <c r="M888" s="102">
        <f t="shared" si="155"/>
        <v>0</v>
      </c>
      <c r="N888" s="109">
        <f t="shared" si="150"/>
        <v>2.98</v>
      </c>
      <c r="P888" s="102" t="s">
        <v>220</v>
      </c>
    </row>
    <row r="889" spans="1:17" hidden="1">
      <c r="A889" s="102" t="s">
        <v>192</v>
      </c>
      <c r="B889" s="103" t="s">
        <v>76</v>
      </c>
      <c r="D889" s="112">
        <v>2018</v>
      </c>
      <c r="E889" s="112">
        <v>3</v>
      </c>
      <c r="F889" s="102" t="str">
        <f t="shared" si="158"/>
        <v>P1220183</v>
      </c>
      <c r="H889" s="104">
        <f>HLOOKUP(POC!B889,MCTI!$1:$2,2,FALSE)</f>
        <v>2</v>
      </c>
      <c r="I889" s="102" t="str">
        <f t="shared" si="153"/>
        <v>20183</v>
      </c>
      <c r="J889" s="107">
        <f>IF(M889=1,1,IFERROR(VLOOKUP(I889,MCTI!C:O,POC!H889,FALSE),0))</f>
        <v>4.4699999999999997E-2</v>
      </c>
      <c r="K889" s="102" t="str">
        <f>TEXT(VLOOKUP(B889,Summary!G:H,2,FALSE),"yyyym")</f>
        <v>202212</v>
      </c>
      <c r="L889" s="102">
        <f t="shared" si="154"/>
        <v>0</v>
      </c>
      <c r="M889" s="102">
        <f t="shared" si="155"/>
        <v>0</v>
      </c>
      <c r="N889" s="109">
        <f t="shared" si="150"/>
        <v>4.47</v>
      </c>
      <c r="P889" s="102" t="s">
        <v>220</v>
      </c>
    </row>
    <row r="890" spans="1:17" hidden="1">
      <c r="A890" s="102" t="s">
        <v>192</v>
      </c>
      <c r="B890" s="103" t="s">
        <v>76</v>
      </c>
      <c r="D890" s="112">
        <v>2018</v>
      </c>
      <c r="E890" s="112">
        <v>4</v>
      </c>
      <c r="F890" s="102" t="str">
        <f t="shared" si="158"/>
        <v>P1220184</v>
      </c>
      <c r="H890" s="104">
        <f>HLOOKUP(POC!B890,MCTI!$1:$2,2,FALSE)</f>
        <v>2</v>
      </c>
      <c r="I890" s="102" t="str">
        <f t="shared" si="153"/>
        <v>20184</v>
      </c>
      <c r="J890" s="107">
        <f>IF(M890=1,1,IFERROR(VLOOKUP(I890,MCTI!C:O,POC!H890,FALSE),0))</f>
        <v>5.9499999999999997E-2</v>
      </c>
      <c r="K890" s="102" t="str">
        <f>TEXT(VLOOKUP(B890,Summary!G:H,2,FALSE),"yyyym")</f>
        <v>202212</v>
      </c>
      <c r="L890" s="102">
        <f t="shared" si="154"/>
        <v>0</v>
      </c>
      <c r="M890" s="102">
        <f t="shared" si="155"/>
        <v>0</v>
      </c>
      <c r="N890" s="109">
        <f t="shared" si="150"/>
        <v>5.95</v>
      </c>
      <c r="P890" s="102" t="s">
        <v>220</v>
      </c>
    </row>
    <row r="891" spans="1:17" hidden="1">
      <c r="A891" s="102" t="s">
        <v>192</v>
      </c>
      <c r="B891" s="103" t="s">
        <v>76</v>
      </c>
      <c r="D891" s="112">
        <v>2018</v>
      </c>
      <c r="E891" s="112">
        <v>5</v>
      </c>
      <c r="F891" s="102" t="str">
        <f t="shared" si="158"/>
        <v>P1220185</v>
      </c>
      <c r="H891" s="104">
        <f>HLOOKUP(POC!B891,MCTI!$1:$2,2,FALSE)</f>
        <v>2</v>
      </c>
      <c r="I891" s="102" t="str">
        <f t="shared" si="153"/>
        <v>20185</v>
      </c>
      <c r="J891" s="107">
        <f>IF(M891=1,1,IFERROR(VLOOKUP(I891,MCTI!C:O,POC!H891,FALSE),0))</f>
        <v>7.4399999999999994E-2</v>
      </c>
      <c r="K891" s="102" t="str">
        <f>TEXT(VLOOKUP(B891,Summary!G:H,2,FALSE),"yyyym")</f>
        <v>202212</v>
      </c>
      <c r="L891" s="102">
        <f t="shared" si="154"/>
        <v>0</v>
      </c>
      <c r="M891" s="102">
        <f t="shared" si="155"/>
        <v>0</v>
      </c>
      <c r="N891" s="109">
        <f t="shared" si="150"/>
        <v>7.44</v>
      </c>
      <c r="P891" s="102" t="s">
        <v>220</v>
      </c>
    </row>
    <row r="892" spans="1:17" hidden="1">
      <c r="A892" s="102" t="s">
        <v>192</v>
      </c>
      <c r="B892" s="103" t="s">
        <v>76</v>
      </c>
      <c r="D892" s="112">
        <v>2018</v>
      </c>
      <c r="E892" s="112">
        <v>6</v>
      </c>
      <c r="F892" s="102" t="str">
        <f t="shared" si="158"/>
        <v>P1220186</v>
      </c>
      <c r="H892" s="104">
        <f>HLOOKUP(POC!B892,MCTI!$1:$2,2,FALSE)</f>
        <v>2</v>
      </c>
      <c r="I892" s="102" t="str">
        <f t="shared" si="153"/>
        <v>20186</v>
      </c>
      <c r="J892" s="107">
        <f>IF(M892=1,1,IFERROR(VLOOKUP(I892,MCTI!C:O,POC!H892,FALSE),0))</f>
        <v>8.9300000000000004E-2</v>
      </c>
      <c r="K892" s="102" t="str">
        <f>TEXT(VLOOKUP(B892,Summary!G:H,2,FALSE),"yyyym")</f>
        <v>202212</v>
      </c>
      <c r="L892" s="102">
        <f t="shared" si="154"/>
        <v>0</v>
      </c>
      <c r="M892" s="102">
        <f t="shared" si="155"/>
        <v>0</v>
      </c>
      <c r="N892" s="109">
        <f t="shared" si="150"/>
        <v>8.93</v>
      </c>
      <c r="P892" s="102" t="s">
        <v>220</v>
      </c>
    </row>
    <row r="893" spans="1:17" hidden="1">
      <c r="A893" s="102" t="s">
        <v>192</v>
      </c>
      <c r="B893" s="103" t="s">
        <v>76</v>
      </c>
      <c r="D893" s="112">
        <v>2018</v>
      </c>
      <c r="E893" s="112">
        <v>7</v>
      </c>
      <c r="F893" s="102" t="str">
        <f t="shared" si="158"/>
        <v>P1220187</v>
      </c>
      <c r="H893" s="104">
        <f>HLOOKUP(POC!B893,MCTI!$1:$2,2,FALSE)</f>
        <v>2</v>
      </c>
      <c r="I893" s="102" t="str">
        <f t="shared" si="153"/>
        <v>20187</v>
      </c>
      <c r="J893" s="107">
        <f>IF(M893=1,1,IFERROR(VLOOKUP(I893,MCTI!C:O,POC!H893,FALSE),0))</f>
        <v>0.1042</v>
      </c>
      <c r="K893" s="102" t="str">
        <f>TEXT(VLOOKUP(B893,Summary!G:H,2,FALSE),"yyyym")</f>
        <v>202212</v>
      </c>
      <c r="L893" s="102">
        <f t="shared" si="154"/>
        <v>0</v>
      </c>
      <c r="M893" s="102">
        <f t="shared" si="155"/>
        <v>0</v>
      </c>
      <c r="N893" s="109">
        <f t="shared" si="150"/>
        <v>10.42</v>
      </c>
      <c r="P893" s="102" t="s">
        <v>220</v>
      </c>
    </row>
    <row r="894" spans="1:17" hidden="1">
      <c r="A894" s="102" t="s">
        <v>192</v>
      </c>
      <c r="B894" s="103" t="s">
        <v>76</v>
      </c>
      <c r="D894" s="112">
        <v>2018</v>
      </c>
      <c r="E894" s="112">
        <v>8</v>
      </c>
      <c r="F894" s="102" t="str">
        <f t="shared" si="158"/>
        <v>P1220188</v>
      </c>
      <c r="H894" s="104">
        <f>HLOOKUP(POC!B894,MCTI!$1:$2,2,FALSE)</f>
        <v>2</v>
      </c>
      <c r="I894" s="102" t="str">
        <f t="shared" si="153"/>
        <v>20188</v>
      </c>
      <c r="J894" s="107">
        <f>IF(M894=1,1,IFERROR(VLOOKUP(I894,MCTI!C:O,POC!H894,FALSE),0))</f>
        <v>0.1191</v>
      </c>
      <c r="K894" s="102" t="str">
        <f>TEXT(VLOOKUP(B894,Summary!G:H,2,FALSE),"yyyym")</f>
        <v>202212</v>
      </c>
      <c r="L894" s="102">
        <f t="shared" si="154"/>
        <v>0</v>
      </c>
      <c r="M894" s="102">
        <f t="shared" si="155"/>
        <v>0</v>
      </c>
      <c r="N894" s="109">
        <f t="shared" si="150"/>
        <v>11.91</v>
      </c>
      <c r="P894" s="102" t="s">
        <v>220</v>
      </c>
    </row>
    <row r="895" spans="1:17" hidden="1">
      <c r="A895" s="102" t="s">
        <v>192</v>
      </c>
      <c r="B895" s="103" t="s">
        <v>76</v>
      </c>
      <c r="D895" s="112">
        <v>2018</v>
      </c>
      <c r="E895" s="112">
        <v>9</v>
      </c>
      <c r="F895" s="102" t="str">
        <f t="shared" si="158"/>
        <v>P1220189</v>
      </c>
      <c r="H895" s="104">
        <f>HLOOKUP(POC!B895,MCTI!$1:$2,2,FALSE)</f>
        <v>2</v>
      </c>
      <c r="I895" s="102" t="str">
        <f t="shared" si="153"/>
        <v>20189</v>
      </c>
      <c r="J895" s="107">
        <f>IF(M895=1,1,IFERROR(VLOOKUP(I895,MCTI!C:O,POC!H895,FALSE),0))</f>
        <v>0.13400000000000001</v>
      </c>
      <c r="K895" s="102" t="str">
        <f>TEXT(VLOOKUP(B895,Summary!G:H,2,FALSE),"yyyym")</f>
        <v>202212</v>
      </c>
      <c r="L895" s="102">
        <f t="shared" si="154"/>
        <v>0</v>
      </c>
      <c r="M895" s="102">
        <f t="shared" si="155"/>
        <v>0</v>
      </c>
      <c r="N895" s="109">
        <f t="shared" si="150"/>
        <v>13.4</v>
      </c>
      <c r="P895" s="102" t="s">
        <v>220</v>
      </c>
    </row>
    <row r="896" spans="1:17" hidden="1">
      <c r="A896" s="102" t="s">
        <v>192</v>
      </c>
      <c r="B896" s="103" t="s">
        <v>76</v>
      </c>
      <c r="D896" s="112">
        <v>2018</v>
      </c>
      <c r="E896" s="112">
        <v>10</v>
      </c>
      <c r="F896" s="102" t="str">
        <f t="shared" si="158"/>
        <v>P12201810</v>
      </c>
      <c r="H896" s="104">
        <f>HLOOKUP(POC!B896,MCTI!$1:$2,2,FALSE)</f>
        <v>2</v>
      </c>
      <c r="I896" s="102" t="str">
        <f t="shared" si="153"/>
        <v>201810</v>
      </c>
      <c r="J896" s="107">
        <f>IF(M896=1,1,IFERROR(VLOOKUP(I896,MCTI!C:O,POC!H896,FALSE),0))</f>
        <v>0.14879999999999999</v>
      </c>
      <c r="K896" s="102" t="str">
        <f>TEXT(VLOOKUP(B896,Summary!G:H,2,FALSE),"yyyym")</f>
        <v>202212</v>
      </c>
      <c r="L896" s="102">
        <f t="shared" si="154"/>
        <v>0</v>
      </c>
      <c r="M896" s="102">
        <f t="shared" si="155"/>
        <v>0</v>
      </c>
      <c r="N896" s="109">
        <f t="shared" si="150"/>
        <v>14.88</v>
      </c>
      <c r="P896" s="102" t="s">
        <v>220</v>
      </c>
    </row>
    <row r="897" spans="1:16" hidden="1">
      <c r="A897" s="102" t="s">
        <v>192</v>
      </c>
      <c r="B897" s="103" t="s">
        <v>76</v>
      </c>
      <c r="D897" s="112">
        <v>2018</v>
      </c>
      <c r="E897" s="112">
        <v>11</v>
      </c>
      <c r="F897" s="102" t="str">
        <f t="shared" si="158"/>
        <v>P12201811</v>
      </c>
      <c r="H897" s="104">
        <f>HLOOKUP(POC!B897,MCTI!$1:$2,2,FALSE)</f>
        <v>2</v>
      </c>
      <c r="I897" s="102" t="str">
        <f t="shared" si="153"/>
        <v>201811</v>
      </c>
      <c r="J897" s="107">
        <f>IF(M897=1,1,IFERROR(VLOOKUP(I897,MCTI!C:O,POC!H897,FALSE),0))</f>
        <v>0.16370000000000001</v>
      </c>
      <c r="K897" s="102" t="str">
        <f>TEXT(VLOOKUP(B897,Summary!G:H,2,FALSE),"yyyym")</f>
        <v>202212</v>
      </c>
      <c r="L897" s="102">
        <f t="shared" si="154"/>
        <v>0</v>
      </c>
      <c r="M897" s="102">
        <f t="shared" si="155"/>
        <v>0</v>
      </c>
      <c r="N897" s="109">
        <f t="shared" si="150"/>
        <v>16.37</v>
      </c>
      <c r="P897" s="102" t="s">
        <v>220</v>
      </c>
    </row>
    <row r="898" spans="1:16" hidden="1">
      <c r="A898" s="102" t="s">
        <v>192</v>
      </c>
      <c r="B898" s="103" t="s">
        <v>76</v>
      </c>
      <c r="D898" s="112">
        <v>2018</v>
      </c>
      <c r="E898" s="112">
        <v>12</v>
      </c>
      <c r="F898" s="102" t="str">
        <f t="shared" si="158"/>
        <v>P12201812</v>
      </c>
      <c r="H898" s="104">
        <f>HLOOKUP(POC!B898,MCTI!$1:$2,2,FALSE)</f>
        <v>2</v>
      </c>
      <c r="I898" s="102" t="str">
        <f t="shared" si="153"/>
        <v>201812</v>
      </c>
      <c r="J898" s="107">
        <f>IF(M898=1,1,IFERROR(VLOOKUP(I898,MCTI!C:O,POC!H898,FALSE),0))</f>
        <v>0.17860000000000001</v>
      </c>
      <c r="K898" s="102" t="str">
        <f>TEXT(VLOOKUP(B898,Summary!G:H,2,FALSE),"yyyym")</f>
        <v>202212</v>
      </c>
      <c r="L898" s="102">
        <f t="shared" si="154"/>
        <v>0</v>
      </c>
      <c r="M898" s="102">
        <f t="shared" si="155"/>
        <v>0</v>
      </c>
      <c r="N898" s="109">
        <f t="shared" si="150"/>
        <v>17.86</v>
      </c>
      <c r="P898" s="102" t="s">
        <v>220</v>
      </c>
    </row>
    <row r="899" spans="1:16" hidden="1">
      <c r="A899" s="102" t="s">
        <v>192</v>
      </c>
      <c r="B899" s="103" t="s">
        <v>76</v>
      </c>
      <c r="D899" s="112">
        <v>2019</v>
      </c>
      <c r="E899" s="112">
        <v>1</v>
      </c>
      <c r="F899" s="102" t="str">
        <f t="shared" si="158"/>
        <v>P1220191</v>
      </c>
      <c r="H899" s="104">
        <f>HLOOKUP(POC!B899,MCTI!$1:$2,2,FALSE)</f>
        <v>2</v>
      </c>
      <c r="I899" s="102" t="str">
        <f t="shared" si="153"/>
        <v>20191</v>
      </c>
      <c r="J899" s="107">
        <f>IF(M899=1,1,IFERROR(VLOOKUP(I899,MCTI!C:O,POC!H899,FALSE),0))</f>
        <v>0.19209999999999999</v>
      </c>
      <c r="K899" s="102" t="str">
        <f>TEXT(VLOOKUP(B899,Summary!G:H,2,FALSE),"yyyym")</f>
        <v>202212</v>
      </c>
      <c r="L899" s="102">
        <f t="shared" si="154"/>
        <v>0</v>
      </c>
      <c r="M899" s="102">
        <f t="shared" si="155"/>
        <v>0</v>
      </c>
      <c r="N899" s="109">
        <f t="shared" si="150"/>
        <v>19.21</v>
      </c>
      <c r="P899" s="102" t="s">
        <v>220</v>
      </c>
    </row>
    <row r="900" spans="1:16" hidden="1">
      <c r="A900" s="102" t="s">
        <v>192</v>
      </c>
      <c r="B900" s="103" t="s">
        <v>76</v>
      </c>
      <c r="D900" s="112">
        <v>2019</v>
      </c>
      <c r="E900" s="112">
        <v>2</v>
      </c>
      <c r="F900" s="102" t="str">
        <f t="shared" si="158"/>
        <v>P1220192</v>
      </c>
      <c r="H900" s="104">
        <f>HLOOKUP(POC!B900,MCTI!$1:$2,2,FALSE)</f>
        <v>2</v>
      </c>
      <c r="I900" s="102" t="str">
        <f t="shared" si="153"/>
        <v>20192</v>
      </c>
      <c r="J900" s="107">
        <f>IF(M900=1,1,IFERROR(VLOOKUP(I900,MCTI!C:O,POC!H900,FALSE),0))</f>
        <v>0.20549999999999999</v>
      </c>
      <c r="K900" s="102" t="str">
        <f>TEXT(VLOOKUP(B900,Summary!G:H,2,FALSE),"yyyym")</f>
        <v>202212</v>
      </c>
      <c r="L900" s="102">
        <f t="shared" si="154"/>
        <v>0</v>
      </c>
      <c r="M900" s="102">
        <f t="shared" si="155"/>
        <v>0</v>
      </c>
      <c r="N900" s="109">
        <f t="shared" si="150"/>
        <v>20.55</v>
      </c>
      <c r="P900" s="102" t="s">
        <v>220</v>
      </c>
    </row>
    <row r="901" spans="1:16" hidden="1">
      <c r="A901" s="102" t="s">
        <v>192</v>
      </c>
      <c r="B901" s="103" t="s">
        <v>76</v>
      </c>
      <c r="D901" s="112">
        <v>2019</v>
      </c>
      <c r="E901" s="112">
        <v>3</v>
      </c>
      <c r="F901" s="102" t="str">
        <f t="shared" si="158"/>
        <v>P1220193</v>
      </c>
      <c r="H901" s="104">
        <f>HLOOKUP(POC!B901,MCTI!$1:$2,2,FALSE)</f>
        <v>2</v>
      </c>
      <c r="I901" s="102" t="str">
        <f t="shared" si="153"/>
        <v>20193</v>
      </c>
      <c r="J901" s="107">
        <f>IF(M901=1,1,IFERROR(VLOOKUP(I901,MCTI!C:O,POC!H901,FALSE),0))</f>
        <v>0.219</v>
      </c>
      <c r="K901" s="102" t="str">
        <f>TEXT(VLOOKUP(B901,Summary!G:H,2,FALSE),"yyyym")</f>
        <v>202212</v>
      </c>
      <c r="L901" s="102">
        <f t="shared" si="154"/>
        <v>0</v>
      </c>
      <c r="M901" s="102">
        <f t="shared" si="155"/>
        <v>0</v>
      </c>
      <c r="N901" s="109">
        <f t="shared" si="150"/>
        <v>21.9</v>
      </c>
      <c r="P901" s="102" t="s">
        <v>220</v>
      </c>
    </row>
    <row r="902" spans="1:16" hidden="1">
      <c r="A902" s="102" t="s">
        <v>192</v>
      </c>
      <c r="B902" s="103" t="s">
        <v>76</v>
      </c>
      <c r="D902" s="112">
        <v>2019</v>
      </c>
      <c r="E902" s="112">
        <v>4</v>
      </c>
      <c r="F902" s="102" t="str">
        <f t="shared" si="158"/>
        <v>P1220194</v>
      </c>
      <c r="H902" s="104">
        <f>HLOOKUP(POC!B902,MCTI!$1:$2,2,FALSE)</f>
        <v>2</v>
      </c>
      <c r="I902" s="102" t="str">
        <f t="shared" si="153"/>
        <v>20194</v>
      </c>
      <c r="J902" s="107">
        <f>IF(M902=1,1,IFERROR(VLOOKUP(I902,MCTI!C:O,POC!H902,FALSE),0))</f>
        <v>0.2324</v>
      </c>
      <c r="K902" s="102" t="str">
        <f>TEXT(VLOOKUP(B902,Summary!G:H,2,FALSE),"yyyym")</f>
        <v>202212</v>
      </c>
      <c r="L902" s="102">
        <f t="shared" si="154"/>
        <v>0</v>
      </c>
      <c r="M902" s="102">
        <f t="shared" si="155"/>
        <v>0</v>
      </c>
      <c r="N902" s="109">
        <f t="shared" si="150"/>
        <v>23.24</v>
      </c>
      <c r="P902" s="102" t="s">
        <v>220</v>
      </c>
    </row>
    <row r="903" spans="1:16" hidden="1">
      <c r="A903" s="102" t="s">
        <v>192</v>
      </c>
      <c r="B903" s="103" t="s">
        <v>76</v>
      </c>
      <c r="D903" s="112">
        <v>2019</v>
      </c>
      <c r="E903" s="112">
        <v>5</v>
      </c>
      <c r="F903" s="102" t="str">
        <f t="shared" si="158"/>
        <v>P1220195</v>
      </c>
      <c r="H903" s="104">
        <f>HLOOKUP(POC!B903,MCTI!$1:$2,2,FALSE)</f>
        <v>2</v>
      </c>
      <c r="I903" s="102" t="str">
        <f t="shared" si="153"/>
        <v>20195</v>
      </c>
      <c r="J903" s="107">
        <f>IF(M903=1,1,IFERROR(VLOOKUP(I903,MCTI!C:O,POC!H903,FALSE),0))</f>
        <v>0.24590000000000001</v>
      </c>
      <c r="K903" s="102" t="str">
        <f>TEXT(VLOOKUP(B903,Summary!G:H,2,FALSE),"yyyym")</f>
        <v>202212</v>
      </c>
      <c r="L903" s="102">
        <f t="shared" si="154"/>
        <v>0</v>
      </c>
      <c r="M903" s="102">
        <f t="shared" si="155"/>
        <v>0</v>
      </c>
      <c r="N903" s="109">
        <f t="shared" si="150"/>
        <v>24.59</v>
      </c>
      <c r="P903" s="102" t="s">
        <v>220</v>
      </c>
    </row>
    <row r="904" spans="1:16" hidden="1">
      <c r="A904" s="102" t="s">
        <v>192</v>
      </c>
      <c r="B904" s="103" t="s">
        <v>76</v>
      </c>
      <c r="D904" s="112">
        <v>2019</v>
      </c>
      <c r="E904" s="112">
        <v>6</v>
      </c>
      <c r="F904" s="102" t="str">
        <f t="shared" si="158"/>
        <v>P1220196</v>
      </c>
      <c r="H904" s="104">
        <f>HLOOKUP(POC!B904,MCTI!$1:$2,2,FALSE)</f>
        <v>2</v>
      </c>
      <c r="I904" s="102" t="str">
        <f t="shared" si="153"/>
        <v>20196</v>
      </c>
      <c r="J904" s="107">
        <f>IF(M904=1,1,IFERROR(VLOOKUP(I904,MCTI!C:O,POC!H904,FALSE),0))</f>
        <v>0.25929999999999997</v>
      </c>
      <c r="K904" s="102" t="str">
        <f>TEXT(VLOOKUP(B904,Summary!G:H,2,FALSE),"yyyym")</f>
        <v>202212</v>
      </c>
      <c r="L904" s="102">
        <f t="shared" si="154"/>
        <v>0</v>
      </c>
      <c r="M904" s="102">
        <f t="shared" si="155"/>
        <v>0</v>
      </c>
      <c r="N904" s="109">
        <f t="shared" si="150"/>
        <v>25.93</v>
      </c>
      <c r="P904" s="102" t="s">
        <v>220</v>
      </c>
    </row>
    <row r="905" spans="1:16" hidden="1">
      <c r="A905" s="102" t="s">
        <v>192</v>
      </c>
      <c r="B905" s="103" t="s">
        <v>76</v>
      </c>
      <c r="D905" s="112">
        <v>2019</v>
      </c>
      <c r="E905" s="112">
        <v>7</v>
      </c>
      <c r="F905" s="102" t="str">
        <f t="shared" si="158"/>
        <v>P1220197</v>
      </c>
      <c r="H905" s="104">
        <f>HLOOKUP(POC!B905,MCTI!$1:$2,2,FALSE)</f>
        <v>2</v>
      </c>
      <c r="I905" s="102" t="str">
        <f t="shared" si="153"/>
        <v>20197</v>
      </c>
      <c r="J905" s="107">
        <f>IF(M905=1,1,IFERROR(VLOOKUP(I905,MCTI!C:O,POC!H905,FALSE),0))</f>
        <v>0.27279999999999999</v>
      </c>
      <c r="K905" s="102" t="str">
        <f>TEXT(VLOOKUP(B905,Summary!G:H,2,FALSE),"yyyym")</f>
        <v>202212</v>
      </c>
      <c r="L905" s="102">
        <f t="shared" si="154"/>
        <v>0</v>
      </c>
      <c r="M905" s="102">
        <f t="shared" si="155"/>
        <v>0</v>
      </c>
      <c r="N905" s="109">
        <f t="shared" si="150"/>
        <v>27.28</v>
      </c>
      <c r="P905" s="102" t="s">
        <v>220</v>
      </c>
    </row>
    <row r="906" spans="1:16" hidden="1">
      <c r="A906" s="102" t="s">
        <v>192</v>
      </c>
      <c r="B906" s="103" t="s">
        <v>76</v>
      </c>
      <c r="D906" s="112">
        <v>2019</v>
      </c>
      <c r="E906" s="112">
        <v>8</v>
      </c>
      <c r="F906" s="102" t="str">
        <f t="shared" si="158"/>
        <v>P1220198</v>
      </c>
      <c r="H906" s="104">
        <f>HLOOKUP(POC!B906,MCTI!$1:$2,2,FALSE)</f>
        <v>2</v>
      </c>
      <c r="I906" s="102" t="str">
        <f t="shared" si="153"/>
        <v>20198</v>
      </c>
      <c r="J906" s="107">
        <f>IF(M906=1,1,IFERROR(VLOOKUP(I906,MCTI!C:O,POC!H906,FALSE),0))</f>
        <v>0.28620000000000001</v>
      </c>
      <c r="K906" s="102" t="str">
        <f>TEXT(VLOOKUP(B906,Summary!G:H,2,FALSE),"yyyym")</f>
        <v>202212</v>
      </c>
      <c r="L906" s="102">
        <f t="shared" si="154"/>
        <v>0</v>
      </c>
      <c r="M906" s="102">
        <f t="shared" si="155"/>
        <v>0</v>
      </c>
      <c r="N906" s="109">
        <f t="shared" si="150"/>
        <v>28.62</v>
      </c>
      <c r="P906" s="102" t="s">
        <v>220</v>
      </c>
    </row>
    <row r="907" spans="1:16" hidden="1">
      <c r="A907" s="102" t="s">
        <v>192</v>
      </c>
      <c r="B907" s="103" t="s">
        <v>76</v>
      </c>
      <c r="D907" s="112">
        <v>2019</v>
      </c>
      <c r="E907" s="112">
        <v>9</v>
      </c>
      <c r="F907" s="102" t="str">
        <f t="shared" si="158"/>
        <v>P1220199</v>
      </c>
      <c r="H907" s="104">
        <f>HLOOKUP(POC!B907,MCTI!$1:$2,2,FALSE)</f>
        <v>2</v>
      </c>
      <c r="I907" s="102" t="str">
        <f t="shared" ref="I907:I938" si="159">CONCATENATE(D907,E907)</f>
        <v>20199</v>
      </c>
      <c r="J907" s="107">
        <f>IF(M907=1,1,IFERROR(VLOOKUP(I907,MCTI!C:O,POC!H907,FALSE),0))</f>
        <v>0.29970000000000002</v>
      </c>
      <c r="K907" s="102" t="str">
        <f>TEXT(VLOOKUP(B907,Summary!G:H,2,FALSE),"yyyym")</f>
        <v>202212</v>
      </c>
      <c r="L907" s="102">
        <f t="shared" ref="L907:L938" si="160">IF((LEFT(K907,4)-D907)&lt;&gt;0,0,IF((I907-K907)=0,1,0))</f>
        <v>0</v>
      </c>
      <c r="M907" s="102">
        <f t="shared" ref="M907:M938" si="161">IF(B907="",0,IF(AND(B906=B907,M906=1),1,IF(L907=1,1,0)))</f>
        <v>0</v>
      </c>
      <c r="N907" s="109">
        <f t="shared" si="150"/>
        <v>29.97</v>
      </c>
      <c r="P907" s="102" t="s">
        <v>220</v>
      </c>
    </row>
    <row r="908" spans="1:16" hidden="1">
      <c r="A908" s="102" t="s">
        <v>192</v>
      </c>
      <c r="B908" s="103" t="s">
        <v>76</v>
      </c>
      <c r="D908" s="112">
        <v>2019</v>
      </c>
      <c r="E908" s="112">
        <v>10</v>
      </c>
      <c r="F908" s="102" t="str">
        <f t="shared" si="158"/>
        <v>P12201910</v>
      </c>
      <c r="H908" s="104">
        <f>HLOOKUP(POC!B908,MCTI!$1:$2,2,FALSE)</f>
        <v>2</v>
      </c>
      <c r="I908" s="102" t="str">
        <f t="shared" si="159"/>
        <v>201910</v>
      </c>
      <c r="J908" s="107">
        <f>IF(M908=1,1,IFERROR(VLOOKUP(I908,MCTI!C:O,POC!H908,FALSE),0))</f>
        <v>0.31309999999999999</v>
      </c>
      <c r="K908" s="102" t="str">
        <f>TEXT(VLOOKUP(B908,Summary!G:H,2,FALSE),"yyyym")</f>
        <v>202212</v>
      </c>
      <c r="L908" s="102">
        <f t="shared" si="160"/>
        <v>0</v>
      </c>
      <c r="M908" s="102">
        <f t="shared" si="161"/>
        <v>0</v>
      </c>
      <c r="N908" s="109">
        <f t="shared" si="150"/>
        <v>31.31</v>
      </c>
      <c r="P908" s="102" t="s">
        <v>220</v>
      </c>
    </row>
    <row r="909" spans="1:16" hidden="1">
      <c r="A909" s="102" t="s">
        <v>192</v>
      </c>
      <c r="B909" s="103" t="s">
        <v>76</v>
      </c>
      <c r="D909" s="112">
        <v>2019</v>
      </c>
      <c r="E909" s="112">
        <v>11</v>
      </c>
      <c r="F909" s="102" t="str">
        <f t="shared" si="158"/>
        <v>P12201911</v>
      </c>
      <c r="H909" s="104">
        <f>HLOOKUP(POC!B909,MCTI!$1:$2,2,FALSE)</f>
        <v>2</v>
      </c>
      <c r="I909" s="102" t="str">
        <f t="shared" si="159"/>
        <v>201911</v>
      </c>
      <c r="J909" s="107">
        <f>IF(M909=1,1,IFERROR(VLOOKUP(I909,MCTI!C:O,POC!H909,FALSE),0))</f>
        <v>0.3266</v>
      </c>
      <c r="K909" s="102" t="str">
        <f>TEXT(VLOOKUP(B909,Summary!G:H,2,FALSE),"yyyym")</f>
        <v>202212</v>
      </c>
      <c r="L909" s="102">
        <f t="shared" si="160"/>
        <v>0</v>
      </c>
      <c r="M909" s="102">
        <f t="shared" si="161"/>
        <v>0</v>
      </c>
      <c r="N909" s="109">
        <f t="shared" si="150"/>
        <v>32.659999999999997</v>
      </c>
      <c r="P909" s="102" t="s">
        <v>220</v>
      </c>
    </row>
    <row r="910" spans="1:16" hidden="1">
      <c r="A910" s="102" t="s">
        <v>192</v>
      </c>
      <c r="B910" s="103" t="s">
        <v>76</v>
      </c>
      <c r="D910" s="112">
        <v>2019</v>
      </c>
      <c r="E910" s="112">
        <v>12</v>
      </c>
      <c r="F910" s="102" t="str">
        <f t="shared" si="158"/>
        <v>P12201912</v>
      </c>
      <c r="H910" s="104">
        <f>HLOOKUP(POC!B910,MCTI!$1:$2,2,FALSE)</f>
        <v>2</v>
      </c>
      <c r="I910" s="102" t="str">
        <f t="shared" si="159"/>
        <v>201912</v>
      </c>
      <c r="J910" s="107">
        <f>IF(M910=1,1,IFERROR(VLOOKUP(I910,MCTI!C:O,POC!H910,FALSE),0))</f>
        <v>0.34</v>
      </c>
      <c r="K910" s="102" t="str">
        <f>TEXT(VLOOKUP(B910,Summary!G:H,2,FALSE),"yyyym")</f>
        <v>202212</v>
      </c>
      <c r="L910" s="102">
        <f t="shared" si="160"/>
        <v>0</v>
      </c>
      <c r="M910" s="102">
        <f t="shared" si="161"/>
        <v>0</v>
      </c>
      <c r="N910" s="109">
        <f t="shared" si="150"/>
        <v>34</v>
      </c>
      <c r="P910" s="102" t="s">
        <v>220</v>
      </c>
    </row>
    <row r="911" spans="1:16" hidden="1">
      <c r="A911" s="102" t="s">
        <v>192</v>
      </c>
      <c r="B911" s="103" t="s">
        <v>76</v>
      </c>
      <c r="D911" s="112">
        <v>2020</v>
      </c>
      <c r="E911" s="112">
        <v>1</v>
      </c>
      <c r="F911" s="102" t="str">
        <f t="shared" si="158"/>
        <v>P1220201</v>
      </c>
      <c r="H911" s="104">
        <f>HLOOKUP(POC!B911,MCTI!$1:$2,2,FALSE)</f>
        <v>2</v>
      </c>
      <c r="I911" s="102" t="str">
        <f t="shared" si="159"/>
        <v>20201</v>
      </c>
      <c r="J911" s="107">
        <f>IF(M911=1,1,IFERROR(VLOOKUP(I911,MCTI!C:O,POC!H911,FALSE),0))</f>
        <v>0.36499999999999999</v>
      </c>
      <c r="K911" s="102" t="str">
        <f>TEXT(VLOOKUP(B911,Summary!G:H,2,FALSE),"yyyym")</f>
        <v>202212</v>
      </c>
      <c r="L911" s="102">
        <f t="shared" si="160"/>
        <v>0</v>
      </c>
      <c r="M911" s="102">
        <f t="shared" si="161"/>
        <v>0</v>
      </c>
      <c r="N911" s="109">
        <f t="shared" si="150"/>
        <v>36.5</v>
      </c>
      <c r="P911" s="102" t="s">
        <v>220</v>
      </c>
    </row>
    <row r="912" spans="1:16" hidden="1">
      <c r="A912" s="102" t="s">
        <v>192</v>
      </c>
      <c r="B912" s="103" t="s">
        <v>76</v>
      </c>
      <c r="D912" s="112">
        <v>2020</v>
      </c>
      <c r="E912" s="112">
        <v>2</v>
      </c>
      <c r="F912" s="102" t="str">
        <f t="shared" si="158"/>
        <v>P1220202</v>
      </c>
      <c r="H912" s="104">
        <f>HLOOKUP(POC!B912,MCTI!$1:$2,2,FALSE)</f>
        <v>2</v>
      </c>
      <c r="I912" s="102" t="str">
        <f t="shared" si="159"/>
        <v>20202</v>
      </c>
      <c r="J912" s="107">
        <f>IF(M912=1,1,IFERROR(VLOOKUP(I912,MCTI!C:O,POC!H912,FALSE),0))</f>
        <v>0.39</v>
      </c>
      <c r="K912" s="102" t="str">
        <f>TEXT(VLOOKUP(B912,Summary!G:H,2,FALSE),"yyyym")</f>
        <v>202212</v>
      </c>
      <c r="L912" s="102">
        <f t="shared" si="160"/>
        <v>0</v>
      </c>
      <c r="M912" s="102">
        <f t="shared" si="161"/>
        <v>0</v>
      </c>
      <c r="N912" s="109">
        <f t="shared" si="150"/>
        <v>39</v>
      </c>
      <c r="P912" s="102" t="s">
        <v>220</v>
      </c>
    </row>
    <row r="913" spans="1:16" hidden="1">
      <c r="A913" s="102" t="s">
        <v>192</v>
      </c>
      <c r="B913" s="103" t="s">
        <v>76</v>
      </c>
      <c r="D913" s="112">
        <v>2020</v>
      </c>
      <c r="E913" s="112">
        <v>3</v>
      </c>
      <c r="F913" s="102" t="str">
        <f t="shared" si="158"/>
        <v>P1220203</v>
      </c>
      <c r="H913" s="104">
        <f>HLOOKUP(POC!B913,MCTI!$1:$2,2,FALSE)</f>
        <v>2</v>
      </c>
      <c r="I913" s="102" t="str">
        <f t="shared" si="159"/>
        <v>20203</v>
      </c>
      <c r="J913" s="107">
        <f>IF(M913=1,1,IFERROR(VLOOKUP(I913,MCTI!C:O,POC!H913,FALSE),0))</f>
        <v>0.41510000000000002</v>
      </c>
      <c r="K913" s="102" t="str">
        <f>TEXT(VLOOKUP(B913,Summary!G:H,2,FALSE),"yyyym")</f>
        <v>202212</v>
      </c>
      <c r="L913" s="102">
        <f t="shared" si="160"/>
        <v>0</v>
      </c>
      <c r="M913" s="102">
        <f t="shared" si="161"/>
        <v>0</v>
      </c>
      <c r="N913" s="109">
        <f t="shared" si="150"/>
        <v>41.51</v>
      </c>
      <c r="P913" s="102" t="s">
        <v>220</v>
      </c>
    </row>
    <row r="914" spans="1:16" hidden="1">
      <c r="A914" s="102" t="s">
        <v>192</v>
      </c>
      <c r="B914" s="103" t="s">
        <v>76</v>
      </c>
      <c r="D914" s="112">
        <v>2020</v>
      </c>
      <c r="E914" s="112">
        <v>4</v>
      </c>
      <c r="F914" s="102" t="str">
        <f t="shared" si="158"/>
        <v>P1220204</v>
      </c>
      <c r="H914" s="104">
        <f>HLOOKUP(POC!B914,MCTI!$1:$2,2,FALSE)</f>
        <v>2</v>
      </c>
      <c r="I914" s="102" t="str">
        <f t="shared" si="159"/>
        <v>20204</v>
      </c>
      <c r="J914" s="107">
        <f>IF(M914=1,1,IFERROR(VLOOKUP(I914,MCTI!C:O,POC!H914,FALSE),0))</f>
        <v>0.44009999999999999</v>
      </c>
      <c r="K914" s="102" t="str">
        <f>TEXT(VLOOKUP(B914,Summary!G:H,2,FALSE),"yyyym")</f>
        <v>202212</v>
      </c>
      <c r="L914" s="102">
        <f t="shared" si="160"/>
        <v>0</v>
      </c>
      <c r="M914" s="102">
        <f t="shared" si="161"/>
        <v>0</v>
      </c>
      <c r="N914" s="109">
        <f t="shared" si="150"/>
        <v>44.01</v>
      </c>
      <c r="P914" s="102" t="s">
        <v>220</v>
      </c>
    </row>
    <row r="915" spans="1:16" hidden="1">
      <c r="A915" s="102" t="s">
        <v>192</v>
      </c>
      <c r="B915" s="103" t="s">
        <v>76</v>
      </c>
      <c r="D915" s="112">
        <v>2020</v>
      </c>
      <c r="E915" s="112">
        <v>5</v>
      </c>
      <c r="F915" s="102" t="str">
        <f t="shared" si="158"/>
        <v>P1220205</v>
      </c>
      <c r="H915" s="104">
        <f>HLOOKUP(POC!B915,MCTI!$1:$2,2,FALSE)</f>
        <v>2</v>
      </c>
      <c r="I915" s="102" t="str">
        <f t="shared" si="159"/>
        <v>20205</v>
      </c>
      <c r="J915" s="107">
        <f>IF(M915=1,1,IFERROR(VLOOKUP(I915,MCTI!C:O,POC!H915,FALSE),0))</f>
        <v>0.46510000000000001</v>
      </c>
      <c r="K915" s="102" t="str">
        <f>TEXT(VLOOKUP(B915,Summary!G:H,2,FALSE),"yyyym")</f>
        <v>202212</v>
      </c>
      <c r="L915" s="102">
        <f t="shared" si="160"/>
        <v>0</v>
      </c>
      <c r="M915" s="102">
        <f t="shared" si="161"/>
        <v>0</v>
      </c>
      <c r="N915" s="109">
        <f t="shared" si="150"/>
        <v>46.51</v>
      </c>
      <c r="P915" s="102" t="s">
        <v>220</v>
      </c>
    </row>
    <row r="916" spans="1:16" hidden="1">
      <c r="A916" s="102" t="s">
        <v>192</v>
      </c>
      <c r="B916" s="103" t="s">
        <v>76</v>
      </c>
      <c r="D916" s="112">
        <v>2020</v>
      </c>
      <c r="E916" s="112">
        <v>6</v>
      </c>
      <c r="F916" s="102" t="str">
        <f t="shared" si="158"/>
        <v>P1220206</v>
      </c>
      <c r="H916" s="104">
        <f>HLOOKUP(POC!B916,MCTI!$1:$2,2,FALSE)</f>
        <v>2</v>
      </c>
      <c r="I916" s="102" t="str">
        <f t="shared" si="159"/>
        <v>20206</v>
      </c>
      <c r="J916" s="107">
        <f>IF(M916=1,1,IFERROR(VLOOKUP(I916,MCTI!C:O,POC!H916,FALSE),0))</f>
        <v>0.49009999999999998</v>
      </c>
      <c r="K916" s="102" t="str">
        <f>TEXT(VLOOKUP(B916,Summary!G:H,2,FALSE),"yyyym")</f>
        <v>202212</v>
      </c>
      <c r="L916" s="102">
        <f t="shared" si="160"/>
        <v>0</v>
      </c>
      <c r="M916" s="102">
        <f t="shared" si="161"/>
        <v>0</v>
      </c>
      <c r="N916" s="109">
        <f t="shared" si="150"/>
        <v>49.01</v>
      </c>
      <c r="P916" s="102" t="s">
        <v>220</v>
      </c>
    </row>
    <row r="917" spans="1:16" hidden="1">
      <c r="A917" s="102" t="s">
        <v>192</v>
      </c>
      <c r="B917" s="103" t="s">
        <v>76</v>
      </c>
      <c r="D917" s="112">
        <v>2020</v>
      </c>
      <c r="E917" s="112">
        <v>7</v>
      </c>
      <c r="F917" s="102" t="str">
        <f t="shared" si="158"/>
        <v>P1220207</v>
      </c>
      <c r="H917" s="104">
        <f>HLOOKUP(POC!B917,MCTI!$1:$2,2,FALSE)</f>
        <v>2</v>
      </c>
      <c r="I917" s="102" t="str">
        <f t="shared" si="159"/>
        <v>20207</v>
      </c>
      <c r="J917" s="107">
        <f>IF(M917=1,1,IFERROR(VLOOKUP(I917,MCTI!C:O,POC!H917,FALSE),0))</f>
        <v>0.5151</v>
      </c>
      <c r="K917" s="102" t="str">
        <f>TEXT(VLOOKUP(B917,Summary!G:H,2,FALSE),"yyyym")</f>
        <v>202212</v>
      </c>
      <c r="L917" s="102">
        <f t="shared" si="160"/>
        <v>0</v>
      </c>
      <c r="M917" s="102">
        <f t="shared" si="161"/>
        <v>0</v>
      </c>
      <c r="N917" s="109">
        <f t="shared" ref="N917:N980" si="162">TRUNC(J917*100,2)</f>
        <v>51.51</v>
      </c>
      <c r="P917" s="102" t="s">
        <v>220</v>
      </c>
    </row>
    <row r="918" spans="1:16" hidden="1">
      <c r="A918" s="102" t="s">
        <v>192</v>
      </c>
      <c r="B918" s="103" t="s">
        <v>76</v>
      </c>
      <c r="D918" s="112">
        <v>2020</v>
      </c>
      <c r="E918" s="112">
        <v>8</v>
      </c>
      <c r="F918" s="102" t="str">
        <f t="shared" si="158"/>
        <v>P1220208</v>
      </c>
      <c r="H918" s="104">
        <f>HLOOKUP(POC!B918,MCTI!$1:$2,2,FALSE)</f>
        <v>2</v>
      </c>
      <c r="I918" s="102" t="str">
        <f t="shared" si="159"/>
        <v>20208</v>
      </c>
      <c r="J918" s="107">
        <f>IF(M918=1,1,IFERROR(VLOOKUP(I918,MCTI!C:O,POC!H918,FALSE),0))</f>
        <v>0.54010000000000002</v>
      </c>
      <c r="K918" s="102" t="str">
        <f>TEXT(VLOOKUP(B918,Summary!G:H,2,FALSE),"yyyym")</f>
        <v>202212</v>
      </c>
      <c r="L918" s="102">
        <f t="shared" si="160"/>
        <v>0</v>
      </c>
      <c r="M918" s="102">
        <f t="shared" si="161"/>
        <v>0</v>
      </c>
      <c r="N918" s="109">
        <f t="shared" si="162"/>
        <v>54.01</v>
      </c>
      <c r="P918" s="102" t="s">
        <v>220</v>
      </c>
    </row>
    <row r="919" spans="1:16" hidden="1">
      <c r="A919" s="102" t="s">
        <v>192</v>
      </c>
      <c r="B919" s="103" t="s">
        <v>76</v>
      </c>
      <c r="D919" s="112">
        <v>2020</v>
      </c>
      <c r="E919" s="112">
        <v>9</v>
      </c>
      <c r="F919" s="102" t="str">
        <f t="shared" si="158"/>
        <v>P1220209</v>
      </c>
      <c r="H919" s="104">
        <f>HLOOKUP(POC!B919,MCTI!$1:$2,2,FALSE)</f>
        <v>2</v>
      </c>
      <c r="I919" s="102" t="str">
        <f t="shared" si="159"/>
        <v>20209</v>
      </c>
      <c r="J919" s="107">
        <f>IF(M919=1,1,IFERROR(VLOOKUP(I919,MCTI!C:O,POC!H919,FALSE),0))</f>
        <v>0.56520000000000004</v>
      </c>
      <c r="K919" s="102" t="str">
        <f>TEXT(VLOOKUP(B919,Summary!G:H,2,FALSE),"yyyym")</f>
        <v>202212</v>
      </c>
      <c r="L919" s="102">
        <f t="shared" si="160"/>
        <v>0</v>
      </c>
      <c r="M919" s="102">
        <f t="shared" si="161"/>
        <v>0</v>
      </c>
      <c r="N919" s="109">
        <f t="shared" si="162"/>
        <v>56.52</v>
      </c>
      <c r="P919" s="102" t="s">
        <v>220</v>
      </c>
    </row>
    <row r="920" spans="1:16" hidden="1">
      <c r="A920" s="102" t="s">
        <v>192</v>
      </c>
      <c r="B920" s="103" t="s">
        <v>76</v>
      </c>
      <c r="D920" s="112">
        <v>2020</v>
      </c>
      <c r="E920" s="112">
        <v>10</v>
      </c>
      <c r="F920" s="102" t="str">
        <f t="shared" si="158"/>
        <v>P12202010</v>
      </c>
      <c r="H920" s="104">
        <f>HLOOKUP(POC!B920,MCTI!$1:$2,2,FALSE)</f>
        <v>2</v>
      </c>
      <c r="I920" s="102" t="str">
        <f t="shared" si="159"/>
        <v>202010</v>
      </c>
      <c r="J920" s="107">
        <f>IF(M920=1,1,IFERROR(VLOOKUP(I920,MCTI!C:O,POC!H920,FALSE),0))</f>
        <v>0.59019999999999995</v>
      </c>
      <c r="K920" s="102" t="str">
        <f>TEXT(VLOOKUP(B920,Summary!G:H,2,FALSE),"yyyym")</f>
        <v>202212</v>
      </c>
      <c r="L920" s="102">
        <f t="shared" si="160"/>
        <v>0</v>
      </c>
      <c r="M920" s="102">
        <f t="shared" si="161"/>
        <v>0</v>
      </c>
      <c r="N920" s="109">
        <f t="shared" si="162"/>
        <v>59.02</v>
      </c>
      <c r="P920" s="102" t="s">
        <v>220</v>
      </c>
    </row>
    <row r="921" spans="1:16" hidden="1">
      <c r="A921" s="102" t="s">
        <v>192</v>
      </c>
      <c r="B921" s="103" t="s">
        <v>76</v>
      </c>
      <c r="D921" s="112">
        <v>2020</v>
      </c>
      <c r="E921" s="112">
        <v>11</v>
      </c>
      <c r="F921" s="102" t="str">
        <f t="shared" si="158"/>
        <v>P12202011</v>
      </c>
      <c r="H921" s="104">
        <f>HLOOKUP(POC!B921,MCTI!$1:$2,2,FALSE)</f>
        <v>2</v>
      </c>
      <c r="I921" s="102" t="str">
        <f t="shared" si="159"/>
        <v>202011</v>
      </c>
      <c r="J921" s="107">
        <f>IF(M921=1,1,IFERROR(VLOOKUP(I921,MCTI!C:O,POC!H921,FALSE),0))</f>
        <v>0.61519999999999997</v>
      </c>
      <c r="K921" s="102" t="str">
        <f>TEXT(VLOOKUP(B921,Summary!G:H,2,FALSE),"yyyym")</f>
        <v>202212</v>
      </c>
      <c r="L921" s="102">
        <f t="shared" si="160"/>
        <v>0</v>
      </c>
      <c r="M921" s="102">
        <f t="shared" si="161"/>
        <v>0</v>
      </c>
      <c r="N921" s="109">
        <f t="shared" si="162"/>
        <v>61.52</v>
      </c>
      <c r="P921" s="102" t="s">
        <v>220</v>
      </c>
    </row>
    <row r="922" spans="1:16" hidden="1">
      <c r="A922" s="102" t="s">
        <v>192</v>
      </c>
      <c r="B922" s="103" t="s">
        <v>76</v>
      </c>
      <c r="D922" s="112">
        <v>2020</v>
      </c>
      <c r="E922" s="112">
        <v>12</v>
      </c>
      <c r="F922" s="102" t="str">
        <f t="shared" si="158"/>
        <v>P12202012</v>
      </c>
      <c r="H922" s="104">
        <f>HLOOKUP(POC!B922,MCTI!$1:$2,2,FALSE)</f>
        <v>2</v>
      </c>
      <c r="I922" s="102" t="str">
        <f t="shared" si="159"/>
        <v>202012</v>
      </c>
      <c r="J922" s="107">
        <f>IF(M922=1,1,IFERROR(VLOOKUP(I922,MCTI!C:O,POC!H922,FALSE),0))</f>
        <v>0.64019999999999999</v>
      </c>
      <c r="K922" s="102" t="str">
        <f>TEXT(VLOOKUP(B922,Summary!G:H,2,FALSE),"yyyym")</f>
        <v>202212</v>
      </c>
      <c r="L922" s="102">
        <f t="shared" si="160"/>
        <v>0</v>
      </c>
      <c r="M922" s="102">
        <f t="shared" si="161"/>
        <v>0</v>
      </c>
      <c r="N922" s="109">
        <f t="shared" si="162"/>
        <v>64.02</v>
      </c>
      <c r="P922" s="102" t="s">
        <v>220</v>
      </c>
    </row>
    <row r="923" spans="1:16" hidden="1">
      <c r="A923" s="102" t="s">
        <v>192</v>
      </c>
      <c r="B923" s="103" t="s">
        <v>76</v>
      </c>
      <c r="D923" s="112">
        <v>2021</v>
      </c>
      <c r="E923" s="112">
        <v>1</v>
      </c>
      <c r="F923" s="102" t="str">
        <f t="shared" si="158"/>
        <v>P1220211</v>
      </c>
      <c r="H923" s="104">
        <f>HLOOKUP(POC!B923,MCTI!$1:$2,2,FALSE)</f>
        <v>2</v>
      </c>
      <c r="I923" s="102" t="str">
        <f t="shared" si="159"/>
        <v>20211</v>
      </c>
      <c r="J923" s="107">
        <f>IF(M923=1,1,IFERROR(VLOOKUP(I923,MCTI!C:O,POC!H923,FALSE),0))</f>
        <v>0.66639999999999999</v>
      </c>
      <c r="K923" s="102" t="str">
        <f>TEXT(VLOOKUP(B923,Summary!G:H,2,FALSE),"yyyym")</f>
        <v>202212</v>
      </c>
      <c r="L923" s="102">
        <f t="shared" si="160"/>
        <v>0</v>
      </c>
      <c r="M923" s="102">
        <f t="shared" si="161"/>
        <v>0</v>
      </c>
      <c r="N923" s="109">
        <f t="shared" si="162"/>
        <v>66.64</v>
      </c>
      <c r="P923" s="102" t="s">
        <v>220</v>
      </c>
    </row>
    <row r="924" spans="1:16" hidden="1">
      <c r="A924" s="102" t="s">
        <v>192</v>
      </c>
      <c r="B924" s="103" t="s">
        <v>76</v>
      </c>
      <c r="D924" s="112">
        <v>2021</v>
      </c>
      <c r="E924" s="112">
        <v>2</v>
      </c>
      <c r="F924" s="102" t="str">
        <f t="shared" si="158"/>
        <v>P1220212</v>
      </c>
      <c r="H924" s="104">
        <f>HLOOKUP(POC!B924,MCTI!$1:$2,2,FALSE)</f>
        <v>2</v>
      </c>
      <c r="I924" s="102" t="str">
        <f t="shared" si="159"/>
        <v>20212</v>
      </c>
      <c r="J924" s="107">
        <f>IF(M924=1,1,IFERROR(VLOOKUP(I924,MCTI!C:O,POC!H924,FALSE),0))</f>
        <v>0.6925</v>
      </c>
      <c r="K924" s="102" t="str">
        <f>TEXT(VLOOKUP(B924,Summary!G:H,2,FALSE),"yyyym")</f>
        <v>202212</v>
      </c>
      <c r="L924" s="102">
        <f t="shared" si="160"/>
        <v>0</v>
      </c>
      <c r="M924" s="102">
        <f t="shared" si="161"/>
        <v>0</v>
      </c>
      <c r="N924" s="109">
        <f t="shared" si="162"/>
        <v>69.25</v>
      </c>
      <c r="P924" s="102" t="s">
        <v>220</v>
      </c>
    </row>
    <row r="925" spans="1:16" hidden="1">
      <c r="A925" s="102" t="s">
        <v>192</v>
      </c>
      <c r="B925" s="103" t="s">
        <v>76</v>
      </c>
      <c r="D925" s="112">
        <v>2021</v>
      </c>
      <c r="E925" s="112">
        <v>3</v>
      </c>
      <c r="F925" s="102" t="str">
        <f t="shared" si="158"/>
        <v>P1220213</v>
      </c>
      <c r="H925" s="104">
        <f>HLOOKUP(POC!B925,MCTI!$1:$2,2,FALSE)</f>
        <v>2</v>
      </c>
      <c r="I925" s="102" t="str">
        <f t="shared" si="159"/>
        <v>20213</v>
      </c>
      <c r="J925" s="107">
        <f>IF(M925=1,1,IFERROR(VLOOKUP(I925,MCTI!C:O,POC!H925,FALSE),0))</f>
        <v>0.71870000000000001</v>
      </c>
      <c r="K925" s="102" t="str">
        <f>TEXT(VLOOKUP(B925,Summary!G:H,2,FALSE),"yyyym")</f>
        <v>202212</v>
      </c>
      <c r="L925" s="102">
        <f t="shared" si="160"/>
        <v>0</v>
      </c>
      <c r="M925" s="102">
        <f t="shared" si="161"/>
        <v>0</v>
      </c>
      <c r="N925" s="109">
        <f t="shared" si="162"/>
        <v>71.87</v>
      </c>
      <c r="P925" s="102" t="s">
        <v>220</v>
      </c>
    </row>
    <row r="926" spans="1:16" hidden="1">
      <c r="A926" s="102" t="s">
        <v>192</v>
      </c>
      <c r="B926" s="103" t="s">
        <v>76</v>
      </c>
      <c r="D926" s="112">
        <v>2021</v>
      </c>
      <c r="E926" s="112">
        <v>4</v>
      </c>
      <c r="F926" s="102" t="str">
        <f t="shared" si="158"/>
        <v>P1220214</v>
      </c>
      <c r="H926" s="104">
        <f>HLOOKUP(POC!B926,MCTI!$1:$2,2,FALSE)</f>
        <v>2</v>
      </c>
      <c r="I926" s="102" t="str">
        <f t="shared" si="159"/>
        <v>20214</v>
      </c>
      <c r="J926" s="107">
        <f>IF(M926=1,1,IFERROR(VLOOKUP(I926,MCTI!C:O,POC!H926,FALSE),0))</f>
        <v>0.74480000000000002</v>
      </c>
      <c r="K926" s="102" t="str">
        <f>TEXT(VLOOKUP(B926,Summary!G:H,2,FALSE),"yyyym")</f>
        <v>202212</v>
      </c>
      <c r="L926" s="102">
        <f t="shared" si="160"/>
        <v>0</v>
      </c>
      <c r="M926" s="102">
        <f t="shared" si="161"/>
        <v>0</v>
      </c>
      <c r="N926" s="109">
        <f t="shared" si="162"/>
        <v>74.48</v>
      </c>
      <c r="P926" s="102" t="s">
        <v>220</v>
      </c>
    </row>
    <row r="927" spans="1:16" hidden="1">
      <c r="A927" s="102" t="s">
        <v>192</v>
      </c>
      <c r="B927" s="103" t="s">
        <v>76</v>
      </c>
      <c r="D927" s="112">
        <v>2021</v>
      </c>
      <c r="E927" s="112">
        <v>5</v>
      </c>
      <c r="F927" s="102" t="str">
        <f t="shared" si="158"/>
        <v>P1220215</v>
      </c>
      <c r="H927" s="104">
        <f>HLOOKUP(POC!B927,MCTI!$1:$2,2,FALSE)</f>
        <v>2</v>
      </c>
      <c r="I927" s="102" t="str">
        <f t="shared" si="159"/>
        <v>20215</v>
      </c>
      <c r="J927" s="107">
        <f>IF(M927=1,1,IFERROR(VLOOKUP(I927,MCTI!C:O,POC!H927,FALSE),0))</f>
        <v>0.77100000000000002</v>
      </c>
      <c r="K927" s="102" t="str">
        <f>TEXT(VLOOKUP(B927,Summary!G:H,2,FALSE),"yyyym")</f>
        <v>202212</v>
      </c>
      <c r="L927" s="102">
        <f t="shared" si="160"/>
        <v>0</v>
      </c>
      <c r="M927" s="102">
        <f t="shared" si="161"/>
        <v>0</v>
      </c>
      <c r="N927" s="109">
        <f t="shared" si="162"/>
        <v>77.099999999999994</v>
      </c>
      <c r="P927" s="102" t="s">
        <v>220</v>
      </c>
    </row>
    <row r="928" spans="1:16" hidden="1">
      <c r="A928" s="102" t="s">
        <v>192</v>
      </c>
      <c r="B928" s="103" t="s">
        <v>76</v>
      </c>
      <c r="D928" s="112">
        <v>2021</v>
      </c>
      <c r="E928" s="112">
        <v>6</v>
      </c>
      <c r="F928" s="102" t="str">
        <f t="shared" si="158"/>
        <v>P1220216</v>
      </c>
      <c r="H928" s="104">
        <f>HLOOKUP(POC!B928,MCTI!$1:$2,2,FALSE)</f>
        <v>2</v>
      </c>
      <c r="I928" s="102" t="str">
        <f t="shared" si="159"/>
        <v>20216</v>
      </c>
      <c r="J928" s="107">
        <f>IF(M928=1,1,IFERROR(VLOOKUP(I928,MCTI!C:O,POC!H928,FALSE),0))</f>
        <v>0.79710000000000003</v>
      </c>
      <c r="K928" s="102" t="str">
        <f>TEXT(VLOOKUP(B928,Summary!G:H,2,FALSE),"yyyym")</f>
        <v>202212</v>
      </c>
      <c r="L928" s="102">
        <f t="shared" si="160"/>
        <v>0</v>
      </c>
      <c r="M928" s="102">
        <f t="shared" si="161"/>
        <v>0</v>
      </c>
      <c r="N928" s="109">
        <f t="shared" si="162"/>
        <v>79.709999999999994</v>
      </c>
      <c r="P928" s="102" t="s">
        <v>220</v>
      </c>
    </row>
    <row r="929" spans="1:16" hidden="1">
      <c r="A929" s="102" t="s">
        <v>192</v>
      </c>
      <c r="B929" s="103" t="s">
        <v>76</v>
      </c>
      <c r="D929" s="112">
        <v>2021</v>
      </c>
      <c r="E929" s="112">
        <v>7</v>
      </c>
      <c r="F929" s="102" t="str">
        <f t="shared" si="158"/>
        <v>P1220217</v>
      </c>
      <c r="H929" s="104">
        <f>HLOOKUP(POC!B929,MCTI!$1:$2,2,FALSE)</f>
        <v>2</v>
      </c>
      <c r="I929" s="102" t="str">
        <f t="shared" si="159"/>
        <v>20217</v>
      </c>
      <c r="J929" s="107">
        <f>IF(M929=1,1,IFERROR(VLOOKUP(I929,MCTI!C:O,POC!H929,FALSE),0))</f>
        <v>0.82330000000000003</v>
      </c>
      <c r="K929" s="102" t="str">
        <f>TEXT(VLOOKUP(B929,Summary!G:H,2,FALSE),"yyyym")</f>
        <v>202212</v>
      </c>
      <c r="L929" s="102">
        <f t="shared" si="160"/>
        <v>0</v>
      </c>
      <c r="M929" s="102">
        <f t="shared" si="161"/>
        <v>0</v>
      </c>
      <c r="N929" s="109">
        <f t="shared" si="162"/>
        <v>82.33</v>
      </c>
      <c r="P929" s="102" t="s">
        <v>220</v>
      </c>
    </row>
    <row r="930" spans="1:16" hidden="1">
      <c r="A930" s="102" t="s">
        <v>192</v>
      </c>
      <c r="B930" s="103" t="s">
        <v>76</v>
      </c>
      <c r="D930" s="112">
        <v>2021</v>
      </c>
      <c r="E930" s="112">
        <v>8</v>
      </c>
      <c r="F930" s="102" t="str">
        <f t="shared" si="158"/>
        <v>P1220218</v>
      </c>
      <c r="H930" s="104">
        <f>HLOOKUP(POC!B930,MCTI!$1:$2,2,FALSE)</f>
        <v>2</v>
      </c>
      <c r="I930" s="102" t="str">
        <f t="shared" si="159"/>
        <v>20218</v>
      </c>
      <c r="J930" s="107">
        <f>IF(M930=1,1,IFERROR(VLOOKUP(I930,MCTI!C:O,POC!H930,FALSE),0))</f>
        <v>0.84940000000000004</v>
      </c>
      <c r="K930" s="102" t="str">
        <f>TEXT(VLOOKUP(B930,Summary!G:H,2,FALSE),"yyyym")</f>
        <v>202212</v>
      </c>
      <c r="L930" s="102">
        <f t="shared" si="160"/>
        <v>0</v>
      </c>
      <c r="M930" s="102">
        <f t="shared" si="161"/>
        <v>0</v>
      </c>
      <c r="N930" s="109">
        <f t="shared" si="162"/>
        <v>84.94</v>
      </c>
      <c r="P930" s="102" t="s">
        <v>220</v>
      </c>
    </row>
    <row r="931" spans="1:16" hidden="1">
      <c r="A931" s="102" t="s">
        <v>192</v>
      </c>
      <c r="B931" s="103" t="s">
        <v>76</v>
      </c>
      <c r="D931" s="112">
        <v>2021</v>
      </c>
      <c r="E931" s="112">
        <v>9</v>
      </c>
      <c r="F931" s="102" t="str">
        <f t="shared" si="158"/>
        <v>P1220219</v>
      </c>
      <c r="H931" s="104">
        <f>HLOOKUP(POC!B931,MCTI!$1:$2,2,FALSE)</f>
        <v>2</v>
      </c>
      <c r="I931" s="102" t="str">
        <f t="shared" si="159"/>
        <v>20219</v>
      </c>
      <c r="J931" s="107">
        <f>IF(M931=1,1,IFERROR(VLOOKUP(I931,MCTI!C:O,POC!H931,FALSE),0))</f>
        <v>0.87560000000000004</v>
      </c>
      <c r="K931" s="102" t="str">
        <f>TEXT(VLOOKUP(B931,Summary!G:H,2,FALSE),"yyyym")</f>
        <v>202212</v>
      </c>
      <c r="L931" s="102">
        <f t="shared" si="160"/>
        <v>0</v>
      </c>
      <c r="M931" s="102">
        <f t="shared" si="161"/>
        <v>0</v>
      </c>
      <c r="N931" s="109">
        <f t="shared" si="162"/>
        <v>87.56</v>
      </c>
      <c r="P931" s="102" t="s">
        <v>220</v>
      </c>
    </row>
    <row r="932" spans="1:16" hidden="1">
      <c r="A932" s="102" t="s">
        <v>192</v>
      </c>
      <c r="B932" s="103" t="s">
        <v>76</v>
      </c>
      <c r="D932" s="112">
        <v>2021</v>
      </c>
      <c r="E932" s="112">
        <v>10</v>
      </c>
      <c r="F932" s="102" t="str">
        <f t="shared" si="158"/>
        <v>P12202110</v>
      </c>
      <c r="H932" s="104">
        <f>HLOOKUP(POC!B932,MCTI!$1:$2,2,FALSE)</f>
        <v>2</v>
      </c>
      <c r="I932" s="102" t="str">
        <f t="shared" si="159"/>
        <v>202110</v>
      </c>
      <c r="J932" s="107">
        <f>IF(M932=1,1,IFERROR(VLOOKUP(I932,MCTI!C:O,POC!H932,FALSE),0))</f>
        <v>0.90169999999999995</v>
      </c>
      <c r="K932" s="102" t="str">
        <f>TEXT(VLOOKUP(B932,Summary!G:H,2,FALSE),"yyyym")</f>
        <v>202212</v>
      </c>
      <c r="L932" s="102">
        <f t="shared" si="160"/>
        <v>0</v>
      </c>
      <c r="M932" s="102">
        <f t="shared" si="161"/>
        <v>0</v>
      </c>
      <c r="N932" s="109">
        <f t="shared" si="162"/>
        <v>90.17</v>
      </c>
      <c r="P932" s="102" t="s">
        <v>220</v>
      </c>
    </row>
    <row r="933" spans="1:16" hidden="1">
      <c r="A933" s="102" t="s">
        <v>192</v>
      </c>
      <c r="B933" s="103" t="s">
        <v>76</v>
      </c>
      <c r="D933" s="112">
        <v>2021</v>
      </c>
      <c r="E933" s="112">
        <v>11</v>
      </c>
      <c r="F933" s="102" t="str">
        <f t="shared" si="158"/>
        <v>P12202111</v>
      </c>
      <c r="H933" s="104">
        <f>HLOOKUP(POC!B933,MCTI!$1:$2,2,FALSE)</f>
        <v>2</v>
      </c>
      <c r="I933" s="102" t="str">
        <f t="shared" si="159"/>
        <v>202111</v>
      </c>
      <c r="J933" s="107">
        <f>IF(M933=1,1,IFERROR(VLOOKUP(I933,MCTI!C:O,POC!H933,FALSE),0))</f>
        <v>0.92789999999999995</v>
      </c>
      <c r="K933" s="102" t="str">
        <f>TEXT(VLOOKUP(B933,Summary!G:H,2,FALSE),"yyyym")</f>
        <v>202212</v>
      </c>
      <c r="L933" s="102">
        <f t="shared" si="160"/>
        <v>0</v>
      </c>
      <c r="M933" s="102">
        <f t="shared" si="161"/>
        <v>0</v>
      </c>
      <c r="N933" s="109">
        <f t="shared" si="162"/>
        <v>92.79</v>
      </c>
      <c r="P933" s="102" t="s">
        <v>220</v>
      </c>
    </row>
    <row r="934" spans="1:16" hidden="1">
      <c r="A934" s="102" t="s">
        <v>192</v>
      </c>
      <c r="B934" s="103" t="s">
        <v>76</v>
      </c>
      <c r="D934" s="112">
        <v>2021</v>
      </c>
      <c r="E934" s="112">
        <v>12</v>
      </c>
      <c r="F934" s="102" t="str">
        <f t="shared" si="158"/>
        <v>P12202112</v>
      </c>
      <c r="H934" s="104">
        <f>HLOOKUP(POC!B934,MCTI!$1:$2,2,FALSE)</f>
        <v>2</v>
      </c>
      <c r="I934" s="102" t="str">
        <f t="shared" si="159"/>
        <v>202112</v>
      </c>
      <c r="J934" s="107">
        <f>IF(M934=1,1,IFERROR(VLOOKUP(I934,MCTI!C:O,POC!H934,FALSE),0))</f>
        <v>0.95399999999999996</v>
      </c>
      <c r="K934" s="102" t="str">
        <f>TEXT(VLOOKUP(B934,Summary!G:H,2,FALSE),"yyyym")</f>
        <v>202212</v>
      </c>
      <c r="L934" s="102">
        <f t="shared" si="160"/>
        <v>0</v>
      </c>
      <c r="M934" s="102">
        <f t="shared" si="161"/>
        <v>0</v>
      </c>
      <c r="N934" s="109">
        <f t="shared" si="162"/>
        <v>95.4</v>
      </c>
      <c r="P934" s="102" t="s">
        <v>220</v>
      </c>
    </row>
    <row r="935" spans="1:16" hidden="1">
      <c r="A935" s="102" t="s">
        <v>192</v>
      </c>
      <c r="B935" s="103" t="s">
        <v>76</v>
      </c>
      <c r="D935" s="112">
        <v>2022</v>
      </c>
      <c r="E935" s="112">
        <v>1</v>
      </c>
      <c r="F935" s="102" t="str">
        <f t="shared" si="158"/>
        <v>P1220221</v>
      </c>
      <c r="H935" s="104">
        <f>HLOOKUP(POC!B935,MCTI!$1:$2,2,FALSE)</f>
        <v>2</v>
      </c>
      <c r="I935" s="102" t="str">
        <f t="shared" si="159"/>
        <v>20221</v>
      </c>
      <c r="J935" s="107">
        <f>IF(M935=1,1,IFERROR(VLOOKUP(I935,MCTI!C:O,POC!H935,FALSE),0))</f>
        <v>0.95779999999999998</v>
      </c>
      <c r="K935" s="102" t="str">
        <f>TEXT(VLOOKUP(B935,Summary!G:H,2,FALSE),"yyyym")</f>
        <v>202212</v>
      </c>
      <c r="L935" s="102">
        <f t="shared" si="160"/>
        <v>0</v>
      </c>
      <c r="M935" s="102">
        <f t="shared" si="161"/>
        <v>0</v>
      </c>
      <c r="N935" s="109">
        <f t="shared" si="162"/>
        <v>95.78</v>
      </c>
      <c r="P935" s="102" t="s">
        <v>220</v>
      </c>
    </row>
    <row r="936" spans="1:16" hidden="1">
      <c r="A936" s="102" t="s">
        <v>192</v>
      </c>
      <c r="B936" s="103" t="s">
        <v>76</v>
      </c>
      <c r="D936" s="112">
        <v>2022</v>
      </c>
      <c r="E936" s="112">
        <v>2</v>
      </c>
      <c r="F936" s="102" t="str">
        <f t="shared" si="158"/>
        <v>P1220222</v>
      </c>
      <c r="H936" s="104">
        <f>HLOOKUP(POC!B936,MCTI!$1:$2,2,FALSE)</f>
        <v>2</v>
      </c>
      <c r="I936" s="102" t="str">
        <f t="shared" si="159"/>
        <v>20222</v>
      </c>
      <c r="J936" s="107">
        <f>IF(M936=1,1,IFERROR(VLOOKUP(I936,MCTI!C:O,POC!H936,FALSE),0))</f>
        <v>0.9617</v>
      </c>
      <c r="K936" s="102" t="str">
        <f>TEXT(VLOOKUP(B936,Summary!G:H,2,FALSE),"yyyym")</f>
        <v>202212</v>
      </c>
      <c r="L936" s="102">
        <f t="shared" si="160"/>
        <v>0</v>
      </c>
      <c r="M936" s="102">
        <f t="shared" si="161"/>
        <v>0</v>
      </c>
      <c r="N936" s="109">
        <f t="shared" si="162"/>
        <v>96.17</v>
      </c>
      <c r="P936" s="102" t="s">
        <v>220</v>
      </c>
    </row>
    <row r="937" spans="1:16" hidden="1">
      <c r="A937" s="102" t="s">
        <v>192</v>
      </c>
      <c r="B937" s="103" t="s">
        <v>76</v>
      </c>
      <c r="D937" s="112">
        <v>2022</v>
      </c>
      <c r="E937" s="112">
        <v>3</v>
      </c>
      <c r="F937" s="102" t="str">
        <f t="shared" si="158"/>
        <v>P1220223</v>
      </c>
      <c r="H937" s="104">
        <f>HLOOKUP(POC!B937,MCTI!$1:$2,2,FALSE)</f>
        <v>2</v>
      </c>
      <c r="I937" s="102" t="str">
        <f t="shared" si="159"/>
        <v>20223</v>
      </c>
      <c r="J937" s="107">
        <f>IF(M937=1,1,IFERROR(VLOOKUP(I937,MCTI!C:O,POC!H937,FALSE),0))</f>
        <v>0.96550000000000002</v>
      </c>
      <c r="K937" s="102" t="str">
        <f>TEXT(VLOOKUP(B937,Summary!G:H,2,FALSE),"yyyym")</f>
        <v>202212</v>
      </c>
      <c r="L937" s="102">
        <f t="shared" si="160"/>
        <v>0</v>
      </c>
      <c r="M937" s="102">
        <f t="shared" si="161"/>
        <v>0</v>
      </c>
      <c r="N937" s="109">
        <f t="shared" si="162"/>
        <v>96.55</v>
      </c>
      <c r="P937" s="102" t="s">
        <v>220</v>
      </c>
    </row>
    <row r="938" spans="1:16" hidden="1">
      <c r="A938" s="102" t="s">
        <v>192</v>
      </c>
      <c r="B938" s="103" t="s">
        <v>76</v>
      </c>
      <c r="D938" s="112">
        <v>2022</v>
      </c>
      <c r="E938" s="112">
        <v>4</v>
      </c>
      <c r="F938" s="102" t="str">
        <f t="shared" si="158"/>
        <v>P1220224</v>
      </c>
      <c r="H938" s="104">
        <f>HLOOKUP(POC!B938,MCTI!$1:$2,2,FALSE)</f>
        <v>2</v>
      </c>
      <c r="I938" s="102" t="str">
        <f t="shared" si="159"/>
        <v>20224</v>
      </c>
      <c r="J938" s="107">
        <f>IF(M938=1,1,IFERROR(VLOOKUP(I938,MCTI!C:O,POC!H938,FALSE),0))</f>
        <v>0.96930000000000005</v>
      </c>
      <c r="K938" s="102" t="str">
        <f>TEXT(VLOOKUP(B938,Summary!G:H,2,FALSE),"yyyym")</f>
        <v>202212</v>
      </c>
      <c r="L938" s="102">
        <f t="shared" si="160"/>
        <v>0</v>
      </c>
      <c r="M938" s="102">
        <f t="shared" si="161"/>
        <v>0</v>
      </c>
      <c r="N938" s="109">
        <f t="shared" si="162"/>
        <v>96.93</v>
      </c>
      <c r="P938" s="102" t="s">
        <v>220</v>
      </c>
    </row>
    <row r="939" spans="1:16" hidden="1">
      <c r="A939" s="102" t="s">
        <v>192</v>
      </c>
      <c r="B939" s="103" t="s">
        <v>76</v>
      </c>
      <c r="D939" s="112">
        <v>2022</v>
      </c>
      <c r="E939" s="112">
        <v>5</v>
      </c>
      <c r="F939" s="102" t="str">
        <f t="shared" si="158"/>
        <v>P1220225</v>
      </c>
      <c r="H939" s="104">
        <f>HLOOKUP(POC!B939,MCTI!$1:$2,2,FALSE)</f>
        <v>2</v>
      </c>
      <c r="I939" s="102" t="str">
        <f t="shared" ref="I939:I970" si="163">CONCATENATE(D939,E939)</f>
        <v>20225</v>
      </c>
      <c r="J939" s="107">
        <f>IF(M939=1,1,IFERROR(VLOOKUP(I939,MCTI!C:O,POC!H939,FALSE),0))</f>
        <v>0.97319999999999995</v>
      </c>
      <c r="K939" s="102" t="str">
        <f>TEXT(VLOOKUP(B939,Summary!G:H,2,FALSE),"yyyym")</f>
        <v>202212</v>
      </c>
      <c r="L939" s="102">
        <f t="shared" ref="L939:L970" si="164">IF((LEFT(K939,4)-D939)&lt;&gt;0,0,IF((I939-K939)=0,1,0))</f>
        <v>0</v>
      </c>
      <c r="M939" s="102">
        <f t="shared" ref="M939:M970" si="165">IF(B939="",0,IF(AND(B938=B939,M938=1),1,IF(L939=1,1,0)))</f>
        <v>0</v>
      </c>
      <c r="N939" s="109">
        <f t="shared" si="162"/>
        <v>97.32</v>
      </c>
      <c r="P939" s="102" t="s">
        <v>220</v>
      </c>
    </row>
    <row r="940" spans="1:16" hidden="1">
      <c r="A940" s="102" t="s">
        <v>192</v>
      </c>
      <c r="B940" s="103" t="s">
        <v>76</v>
      </c>
      <c r="D940" s="112">
        <v>2022</v>
      </c>
      <c r="E940" s="112">
        <v>6</v>
      </c>
      <c r="F940" s="102" t="str">
        <f t="shared" si="158"/>
        <v>P1220226</v>
      </c>
      <c r="H940" s="104">
        <f>HLOOKUP(POC!B940,MCTI!$1:$2,2,FALSE)</f>
        <v>2</v>
      </c>
      <c r="I940" s="102" t="str">
        <f t="shared" si="163"/>
        <v>20226</v>
      </c>
      <c r="J940" s="107">
        <f>IF(M940=1,1,IFERROR(VLOOKUP(I940,MCTI!C:O,POC!H940,FALSE),0))</f>
        <v>0.97699999999999998</v>
      </c>
      <c r="K940" s="102" t="str">
        <f>TEXT(VLOOKUP(B940,Summary!G:H,2,FALSE),"yyyym")</f>
        <v>202212</v>
      </c>
      <c r="L940" s="102">
        <f t="shared" si="164"/>
        <v>0</v>
      </c>
      <c r="M940" s="102">
        <f t="shared" si="165"/>
        <v>0</v>
      </c>
      <c r="N940" s="109">
        <f t="shared" si="162"/>
        <v>97.7</v>
      </c>
      <c r="P940" s="102" t="s">
        <v>220</v>
      </c>
    </row>
    <row r="941" spans="1:16" hidden="1">
      <c r="A941" s="102" t="s">
        <v>192</v>
      </c>
      <c r="B941" s="103" t="s">
        <v>76</v>
      </c>
      <c r="D941" s="112">
        <v>2022</v>
      </c>
      <c r="E941" s="112">
        <v>7</v>
      </c>
      <c r="F941" s="102" t="str">
        <f t="shared" si="158"/>
        <v>P1220227</v>
      </c>
      <c r="H941" s="104">
        <f>HLOOKUP(POC!B941,MCTI!$1:$2,2,FALSE)</f>
        <v>2</v>
      </c>
      <c r="I941" s="102" t="str">
        <f t="shared" si="163"/>
        <v>20227</v>
      </c>
      <c r="J941" s="107">
        <f>IF(M941=1,1,IFERROR(VLOOKUP(I941,MCTI!C:O,POC!H941,FALSE),0))</f>
        <v>0.98080000000000001</v>
      </c>
      <c r="K941" s="102" t="str">
        <f>TEXT(VLOOKUP(B941,Summary!G:H,2,FALSE),"yyyym")</f>
        <v>202212</v>
      </c>
      <c r="L941" s="102">
        <f t="shared" si="164"/>
        <v>0</v>
      </c>
      <c r="M941" s="102">
        <f t="shared" si="165"/>
        <v>0</v>
      </c>
      <c r="N941" s="109">
        <f t="shared" si="162"/>
        <v>98.08</v>
      </c>
      <c r="P941" s="102" t="s">
        <v>220</v>
      </c>
    </row>
    <row r="942" spans="1:16" hidden="1">
      <c r="A942" s="102" t="s">
        <v>192</v>
      </c>
      <c r="B942" s="103" t="s">
        <v>76</v>
      </c>
      <c r="D942" s="112">
        <v>2022</v>
      </c>
      <c r="E942" s="112">
        <v>8</v>
      </c>
      <c r="F942" s="102" t="str">
        <f t="shared" si="158"/>
        <v>P1220228</v>
      </c>
      <c r="H942" s="104">
        <f>HLOOKUP(POC!B942,MCTI!$1:$2,2,FALSE)</f>
        <v>2</v>
      </c>
      <c r="I942" s="102" t="str">
        <f t="shared" si="163"/>
        <v>20228</v>
      </c>
      <c r="J942" s="107">
        <f>IF(M942=1,1,IFERROR(VLOOKUP(I942,MCTI!C:O,POC!H942,FALSE),0))</f>
        <v>0.98470000000000002</v>
      </c>
      <c r="K942" s="102" t="str">
        <f>TEXT(VLOOKUP(B942,Summary!G:H,2,FALSE),"yyyym")</f>
        <v>202212</v>
      </c>
      <c r="L942" s="102">
        <f t="shared" si="164"/>
        <v>0</v>
      </c>
      <c r="M942" s="102">
        <f t="shared" si="165"/>
        <v>0</v>
      </c>
      <c r="N942" s="109">
        <f t="shared" si="162"/>
        <v>98.47</v>
      </c>
      <c r="P942" s="102" t="s">
        <v>220</v>
      </c>
    </row>
    <row r="943" spans="1:16" hidden="1">
      <c r="A943" s="102" t="s">
        <v>192</v>
      </c>
      <c r="B943" s="103" t="s">
        <v>76</v>
      </c>
      <c r="D943" s="112">
        <v>2022</v>
      </c>
      <c r="E943" s="112">
        <v>9</v>
      </c>
      <c r="F943" s="102" t="str">
        <f t="shared" si="158"/>
        <v>P1220229</v>
      </c>
      <c r="H943" s="104">
        <f>HLOOKUP(POC!B943,MCTI!$1:$2,2,FALSE)</f>
        <v>2</v>
      </c>
      <c r="I943" s="102" t="str">
        <f t="shared" si="163"/>
        <v>20229</v>
      </c>
      <c r="J943" s="107">
        <f>IF(M943=1,1,IFERROR(VLOOKUP(I943,MCTI!C:O,POC!H943,FALSE),0))</f>
        <v>0.98850000000000005</v>
      </c>
      <c r="K943" s="102" t="str">
        <f>TEXT(VLOOKUP(B943,Summary!G:H,2,FALSE),"yyyym")</f>
        <v>202212</v>
      </c>
      <c r="L943" s="102">
        <f t="shared" si="164"/>
        <v>0</v>
      </c>
      <c r="M943" s="102">
        <f t="shared" si="165"/>
        <v>0</v>
      </c>
      <c r="N943" s="109">
        <f t="shared" si="162"/>
        <v>98.85</v>
      </c>
      <c r="P943" s="102" t="s">
        <v>220</v>
      </c>
    </row>
    <row r="944" spans="1:16" hidden="1">
      <c r="A944" s="102" t="s">
        <v>192</v>
      </c>
      <c r="B944" s="103" t="s">
        <v>76</v>
      </c>
      <c r="D944" s="112">
        <v>2022</v>
      </c>
      <c r="E944" s="112">
        <v>10</v>
      </c>
      <c r="F944" s="102" t="str">
        <f t="shared" si="158"/>
        <v>P12202210</v>
      </c>
      <c r="H944" s="104">
        <f>HLOOKUP(POC!B944,MCTI!$1:$2,2,FALSE)</f>
        <v>2</v>
      </c>
      <c r="I944" s="102" t="str">
        <f t="shared" si="163"/>
        <v>202210</v>
      </c>
      <c r="J944" s="107">
        <f>IF(M944=1,1,IFERROR(VLOOKUP(I944,MCTI!C:O,POC!H944,FALSE),0))</f>
        <v>0.99229999999999996</v>
      </c>
      <c r="K944" s="102" t="str">
        <f>TEXT(VLOOKUP(B944,Summary!G:H,2,FALSE),"yyyym")</f>
        <v>202212</v>
      </c>
      <c r="L944" s="102">
        <f t="shared" si="164"/>
        <v>0</v>
      </c>
      <c r="M944" s="102">
        <f t="shared" si="165"/>
        <v>0</v>
      </c>
      <c r="N944" s="109">
        <f t="shared" si="162"/>
        <v>99.23</v>
      </c>
      <c r="P944" s="102" t="s">
        <v>220</v>
      </c>
    </row>
    <row r="945" spans="1:16" hidden="1">
      <c r="A945" s="102" t="s">
        <v>192</v>
      </c>
      <c r="B945" s="103" t="s">
        <v>76</v>
      </c>
      <c r="D945" s="112">
        <v>2022</v>
      </c>
      <c r="E945" s="112">
        <v>11</v>
      </c>
      <c r="F945" s="102" t="str">
        <f t="shared" si="158"/>
        <v>P12202211</v>
      </c>
      <c r="H945" s="104">
        <f>HLOOKUP(POC!B945,MCTI!$1:$2,2,FALSE)</f>
        <v>2</v>
      </c>
      <c r="I945" s="102" t="str">
        <f t="shared" si="163"/>
        <v>202211</v>
      </c>
      <c r="J945" s="107">
        <f>IF(M945=1,1,IFERROR(VLOOKUP(I945,MCTI!C:O,POC!H945,FALSE),0))</f>
        <v>0.99619999999999997</v>
      </c>
      <c r="K945" s="102" t="str">
        <f>TEXT(VLOOKUP(B945,Summary!G:H,2,FALSE),"yyyym")</f>
        <v>202212</v>
      </c>
      <c r="L945" s="102">
        <f t="shared" si="164"/>
        <v>0</v>
      </c>
      <c r="M945" s="102">
        <f t="shared" si="165"/>
        <v>0</v>
      </c>
      <c r="N945" s="109">
        <f t="shared" si="162"/>
        <v>99.62</v>
      </c>
      <c r="P945" s="102" t="s">
        <v>220</v>
      </c>
    </row>
    <row r="946" spans="1:16" hidden="1">
      <c r="A946" s="102" t="s">
        <v>192</v>
      </c>
      <c r="B946" s="103" t="s">
        <v>76</v>
      </c>
      <c r="D946" s="112">
        <v>2022</v>
      </c>
      <c r="E946" s="112">
        <v>12</v>
      </c>
      <c r="F946" s="102" t="str">
        <f t="shared" si="158"/>
        <v>P12202212</v>
      </c>
      <c r="H946" s="104">
        <f>HLOOKUP(POC!B946,MCTI!$1:$2,2,FALSE)</f>
        <v>2</v>
      </c>
      <c r="I946" s="102" t="str">
        <f t="shared" si="163"/>
        <v>202212</v>
      </c>
      <c r="J946" s="107">
        <f>IF(M946=1,1,IFERROR(VLOOKUP(I946,MCTI!C:O,POC!H946,FALSE),0))</f>
        <v>1</v>
      </c>
      <c r="K946" s="102" t="str">
        <f>TEXT(VLOOKUP(B946,Summary!G:H,2,FALSE),"yyyym")</f>
        <v>202212</v>
      </c>
      <c r="L946" s="102">
        <f t="shared" si="164"/>
        <v>1</v>
      </c>
      <c r="M946" s="102">
        <f t="shared" si="165"/>
        <v>1</v>
      </c>
      <c r="N946" s="109">
        <f t="shared" si="162"/>
        <v>100</v>
      </c>
      <c r="P946" s="102" t="s">
        <v>220</v>
      </c>
    </row>
    <row r="947" spans="1:16" hidden="1">
      <c r="A947" s="102" t="s">
        <v>192</v>
      </c>
      <c r="B947" s="103" t="s">
        <v>76</v>
      </c>
      <c r="D947" s="112">
        <v>2023</v>
      </c>
      <c r="E947" s="112">
        <v>1</v>
      </c>
      <c r="F947" s="102" t="str">
        <f t="shared" si="158"/>
        <v>P1220231</v>
      </c>
      <c r="H947" s="104">
        <f>HLOOKUP(POC!B947,MCTI!$1:$2,2,FALSE)</f>
        <v>2</v>
      </c>
      <c r="I947" s="102" t="str">
        <f t="shared" si="163"/>
        <v>20231</v>
      </c>
      <c r="J947" s="107">
        <f>IF(M947=1,1,IFERROR(VLOOKUP(I947,MCTI!C:O,POC!H947,FALSE),0))</f>
        <v>1</v>
      </c>
      <c r="K947" s="102" t="str">
        <f>TEXT(VLOOKUP(B947,Summary!G:H,2,FALSE),"yyyym")</f>
        <v>202212</v>
      </c>
      <c r="L947" s="102">
        <f t="shared" si="164"/>
        <v>0</v>
      </c>
      <c r="M947" s="102">
        <f t="shared" si="165"/>
        <v>1</v>
      </c>
      <c r="N947" s="109">
        <f t="shared" si="162"/>
        <v>100</v>
      </c>
      <c r="P947" s="102" t="str">
        <f t="shared" ref="P887:P950" si="166">IF(AND(M947=1,L947&lt;&gt;1),"X","")</f>
        <v>X</v>
      </c>
    </row>
    <row r="948" spans="1:16" hidden="1">
      <c r="A948" s="102" t="s">
        <v>192</v>
      </c>
      <c r="B948" s="103" t="s">
        <v>76</v>
      </c>
      <c r="D948" s="112">
        <v>2023</v>
      </c>
      <c r="E948" s="112">
        <v>2</v>
      </c>
      <c r="F948" s="102" t="str">
        <f t="shared" si="158"/>
        <v>P1220232</v>
      </c>
      <c r="H948" s="104">
        <f>HLOOKUP(POC!B948,MCTI!$1:$2,2,FALSE)</f>
        <v>2</v>
      </c>
      <c r="I948" s="102" t="str">
        <f t="shared" si="163"/>
        <v>20232</v>
      </c>
      <c r="J948" s="107">
        <f>IF(M948=1,1,IFERROR(VLOOKUP(I948,MCTI!C:O,POC!H948,FALSE),0))</f>
        <v>1</v>
      </c>
      <c r="K948" s="102" t="str">
        <f>TEXT(VLOOKUP(B948,Summary!G:H,2,FALSE),"yyyym")</f>
        <v>202212</v>
      </c>
      <c r="L948" s="102">
        <f t="shared" si="164"/>
        <v>0</v>
      </c>
      <c r="M948" s="102">
        <f t="shared" si="165"/>
        <v>1</v>
      </c>
      <c r="N948" s="109">
        <f t="shared" si="162"/>
        <v>100</v>
      </c>
      <c r="P948" s="102" t="str">
        <f t="shared" si="166"/>
        <v>X</v>
      </c>
    </row>
    <row r="949" spans="1:16" hidden="1">
      <c r="A949" s="102" t="s">
        <v>192</v>
      </c>
      <c r="B949" s="103" t="s">
        <v>76</v>
      </c>
      <c r="D949" s="112">
        <v>2023</v>
      </c>
      <c r="E949" s="112">
        <v>3</v>
      </c>
      <c r="F949" s="102" t="str">
        <f t="shared" ref="F949:F1012" si="167">CONCATENATE(B949,D949,E949)</f>
        <v>P1220233</v>
      </c>
      <c r="H949" s="104">
        <f>HLOOKUP(POC!B949,MCTI!$1:$2,2,FALSE)</f>
        <v>2</v>
      </c>
      <c r="I949" s="102" t="str">
        <f t="shared" si="163"/>
        <v>20233</v>
      </c>
      <c r="J949" s="107">
        <f>IF(M949=1,1,IFERROR(VLOOKUP(I949,MCTI!C:O,POC!H949,FALSE),0))</f>
        <v>1</v>
      </c>
      <c r="K949" s="102" t="str">
        <f>TEXT(VLOOKUP(B949,Summary!G:H,2,FALSE),"yyyym")</f>
        <v>202212</v>
      </c>
      <c r="L949" s="102">
        <f t="shared" si="164"/>
        <v>0</v>
      </c>
      <c r="M949" s="102">
        <f t="shared" si="165"/>
        <v>1</v>
      </c>
      <c r="N949" s="109">
        <f t="shared" si="162"/>
        <v>100</v>
      </c>
      <c r="P949" s="102" t="str">
        <f t="shared" si="166"/>
        <v>X</v>
      </c>
    </row>
    <row r="950" spans="1:16" hidden="1">
      <c r="A950" s="102" t="s">
        <v>192</v>
      </c>
      <c r="B950" s="103" t="s">
        <v>76</v>
      </c>
      <c r="D950" s="112">
        <v>2023</v>
      </c>
      <c r="E950" s="112">
        <v>4</v>
      </c>
      <c r="F950" s="102" t="str">
        <f t="shared" si="167"/>
        <v>P1220234</v>
      </c>
      <c r="H950" s="104">
        <f>HLOOKUP(POC!B950,MCTI!$1:$2,2,FALSE)</f>
        <v>2</v>
      </c>
      <c r="I950" s="102" t="str">
        <f t="shared" si="163"/>
        <v>20234</v>
      </c>
      <c r="J950" s="107">
        <f>IF(M950=1,1,IFERROR(VLOOKUP(I950,MCTI!C:O,POC!H950,FALSE),0))</f>
        <v>1</v>
      </c>
      <c r="K950" s="102" t="str">
        <f>TEXT(VLOOKUP(B950,Summary!G:H,2,FALSE),"yyyym")</f>
        <v>202212</v>
      </c>
      <c r="L950" s="102">
        <f t="shared" si="164"/>
        <v>0</v>
      </c>
      <c r="M950" s="102">
        <f t="shared" si="165"/>
        <v>1</v>
      </c>
      <c r="N950" s="109">
        <f t="shared" si="162"/>
        <v>100</v>
      </c>
      <c r="P950" s="102" t="str">
        <f t="shared" si="166"/>
        <v>X</v>
      </c>
    </row>
    <row r="951" spans="1:16" hidden="1">
      <c r="A951" s="102" t="s">
        <v>192</v>
      </c>
      <c r="B951" s="103" t="s">
        <v>76</v>
      </c>
      <c r="D951" s="112">
        <v>2023</v>
      </c>
      <c r="E951" s="112">
        <v>5</v>
      </c>
      <c r="F951" s="102" t="str">
        <f t="shared" si="167"/>
        <v>P1220235</v>
      </c>
      <c r="H951" s="104">
        <f>HLOOKUP(POC!B951,MCTI!$1:$2,2,FALSE)</f>
        <v>2</v>
      </c>
      <c r="I951" s="102" t="str">
        <f t="shared" si="163"/>
        <v>20235</v>
      </c>
      <c r="J951" s="107">
        <f>IF(M951=1,1,IFERROR(VLOOKUP(I951,MCTI!C:O,POC!H951,FALSE),0))</f>
        <v>1</v>
      </c>
      <c r="K951" s="102" t="str">
        <f>TEXT(VLOOKUP(B951,Summary!G:H,2,FALSE),"yyyym")</f>
        <v>202212</v>
      </c>
      <c r="L951" s="102">
        <f t="shared" si="164"/>
        <v>0</v>
      </c>
      <c r="M951" s="102">
        <f t="shared" si="165"/>
        <v>1</v>
      </c>
      <c r="N951" s="109">
        <f t="shared" si="162"/>
        <v>100</v>
      </c>
      <c r="P951" s="102" t="str">
        <f t="shared" ref="P951:P1014" si="168">IF(AND(M951=1,L951&lt;&gt;1),"X","")</f>
        <v>X</v>
      </c>
    </row>
    <row r="952" spans="1:16" hidden="1">
      <c r="A952" s="102" t="s">
        <v>192</v>
      </c>
      <c r="B952" s="103" t="s">
        <v>76</v>
      </c>
      <c r="D952" s="112">
        <v>2023</v>
      </c>
      <c r="E952" s="112">
        <v>6</v>
      </c>
      <c r="F952" s="102" t="str">
        <f t="shared" si="167"/>
        <v>P1220236</v>
      </c>
      <c r="H952" s="104">
        <f>HLOOKUP(POC!B952,MCTI!$1:$2,2,FALSE)</f>
        <v>2</v>
      </c>
      <c r="I952" s="102" t="str">
        <f t="shared" si="163"/>
        <v>20236</v>
      </c>
      <c r="J952" s="107">
        <f>IF(M952=1,1,IFERROR(VLOOKUP(I952,MCTI!C:O,POC!H952,FALSE),0))</f>
        <v>1</v>
      </c>
      <c r="K952" s="102" t="str">
        <f>TEXT(VLOOKUP(B952,Summary!G:H,2,FALSE),"yyyym")</f>
        <v>202212</v>
      </c>
      <c r="L952" s="102">
        <f t="shared" si="164"/>
        <v>0</v>
      </c>
      <c r="M952" s="102">
        <f t="shared" si="165"/>
        <v>1</v>
      </c>
      <c r="N952" s="109">
        <f t="shared" si="162"/>
        <v>100</v>
      </c>
      <c r="P952" s="102" t="str">
        <f t="shared" si="168"/>
        <v>X</v>
      </c>
    </row>
    <row r="953" spans="1:16" hidden="1">
      <c r="A953" s="102" t="s">
        <v>192</v>
      </c>
      <c r="B953" s="103" t="s">
        <v>76</v>
      </c>
      <c r="D953" s="112">
        <v>2023</v>
      </c>
      <c r="E953" s="112">
        <v>7</v>
      </c>
      <c r="F953" s="102" t="str">
        <f t="shared" si="167"/>
        <v>P1220237</v>
      </c>
      <c r="H953" s="104">
        <f>HLOOKUP(POC!B953,MCTI!$1:$2,2,FALSE)</f>
        <v>2</v>
      </c>
      <c r="I953" s="102" t="str">
        <f t="shared" si="163"/>
        <v>20237</v>
      </c>
      <c r="J953" s="107">
        <f>IF(M953=1,1,IFERROR(VLOOKUP(I953,MCTI!C:O,POC!H953,FALSE),0))</f>
        <v>1</v>
      </c>
      <c r="K953" s="102" t="str">
        <f>TEXT(VLOOKUP(B953,Summary!G:H,2,FALSE),"yyyym")</f>
        <v>202212</v>
      </c>
      <c r="L953" s="102">
        <f t="shared" si="164"/>
        <v>0</v>
      </c>
      <c r="M953" s="102">
        <f t="shared" si="165"/>
        <v>1</v>
      </c>
      <c r="N953" s="109">
        <f t="shared" si="162"/>
        <v>100</v>
      </c>
      <c r="P953" s="102" t="str">
        <f t="shared" si="168"/>
        <v>X</v>
      </c>
    </row>
    <row r="954" spans="1:16" hidden="1">
      <c r="A954" s="102" t="s">
        <v>192</v>
      </c>
      <c r="B954" s="103" t="s">
        <v>76</v>
      </c>
      <c r="D954" s="112">
        <v>2023</v>
      </c>
      <c r="E954" s="112">
        <v>8</v>
      </c>
      <c r="F954" s="102" t="str">
        <f t="shared" si="167"/>
        <v>P1220238</v>
      </c>
      <c r="H954" s="104">
        <f>HLOOKUP(POC!B954,MCTI!$1:$2,2,FALSE)</f>
        <v>2</v>
      </c>
      <c r="I954" s="102" t="str">
        <f t="shared" si="163"/>
        <v>20238</v>
      </c>
      <c r="J954" s="107">
        <f>IF(M954=1,1,IFERROR(VLOOKUP(I954,MCTI!C:O,POC!H954,FALSE),0))</f>
        <v>1</v>
      </c>
      <c r="K954" s="102" t="str">
        <f>TEXT(VLOOKUP(B954,Summary!G:H,2,FALSE),"yyyym")</f>
        <v>202212</v>
      </c>
      <c r="L954" s="102">
        <f t="shared" si="164"/>
        <v>0</v>
      </c>
      <c r="M954" s="102">
        <f t="shared" si="165"/>
        <v>1</v>
      </c>
      <c r="N954" s="109">
        <f t="shared" si="162"/>
        <v>100</v>
      </c>
      <c r="P954" s="102" t="str">
        <f t="shared" si="168"/>
        <v>X</v>
      </c>
    </row>
    <row r="955" spans="1:16" hidden="1">
      <c r="A955" s="102" t="s">
        <v>192</v>
      </c>
      <c r="B955" s="103" t="s">
        <v>76</v>
      </c>
      <c r="D955" s="112">
        <v>2023</v>
      </c>
      <c r="E955" s="112">
        <v>9</v>
      </c>
      <c r="F955" s="102" t="str">
        <f t="shared" si="167"/>
        <v>P1220239</v>
      </c>
      <c r="H955" s="104">
        <f>HLOOKUP(POC!B955,MCTI!$1:$2,2,FALSE)</f>
        <v>2</v>
      </c>
      <c r="I955" s="102" t="str">
        <f t="shared" si="163"/>
        <v>20239</v>
      </c>
      <c r="J955" s="107">
        <f>IF(M955=1,1,IFERROR(VLOOKUP(I955,MCTI!C:O,POC!H955,FALSE),0))</f>
        <v>1</v>
      </c>
      <c r="K955" s="102" t="str">
        <f>TEXT(VLOOKUP(B955,Summary!G:H,2,FALSE),"yyyym")</f>
        <v>202212</v>
      </c>
      <c r="L955" s="102">
        <f t="shared" si="164"/>
        <v>0</v>
      </c>
      <c r="M955" s="102">
        <f t="shared" si="165"/>
        <v>1</v>
      </c>
      <c r="N955" s="109">
        <f t="shared" si="162"/>
        <v>100</v>
      </c>
      <c r="P955" s="102" t="str">
        <f t="shared" si="168"/>
        <v>X</v>
      </c>
    </row>
    <row r="956" spans="1:16" hidden="1">
      <c r="A956" s="102" t="s">
        <v>192</v>
      </c>
      <c r="B956" s="103" t="s">
        <v>76</v>
      </c>
      <c r="D956" s="112">
        <v>2023</v>
      </c>
      <c r="E956" s="112">
        <v>10</v>
      </c>
      <c r="F956" s="102" t="str">
        <f t="shared" si="167"/>
        <v>P12202310</v>
      </c>
      <c r="H956" s="104">
        <f>HLOOKUP(POC!B956,MCTI!$1:$2,2,FALSE)</f>
        <v>2</v>
      </c>
      <c r="I956" s="102" t="str">
        <f t="shared" si="163"/>
        <v>202310</v>
      </c>
      <c r="J956" s="107">
        <f>IF(M956=1,1,IFERROR(VLOOKUP(I956,MCTI!C:O,POC!H956,FALSE),0))</f>
        <v>1</v>
      </c>
      <c r="K956" s="102" t="str">
        <f>TEXT(VLOOKUP(B956,Summary!G:H,2,FALSE),"yyyym")</f>
        <v>202212</v>
      </c>
      <c r="L956" s="102">
        <f t="shared" si="164"/>
        <v>0</v>
      </c>
      <c r="M956" s="102">
        <f t="shared" si="165"/>
        <v>1</v>
      </c>
      <c r="N956" s="109">
        <f t="shared" si="162"/>
        <v>100</v>
      </c>
      <c r="P956" s="102" t="str">
        <f t="shared" si="168"/>
        <v>X</v>
      </c>
    </row>
    <row r="957" spans="1:16" hidden="1">
      <c r="A957" s="102" t="s">
        <v>192</v>
      </c>
      <c r="B957" s="103" t="s">
        <v>76</v>
      </c>
      <c r="D957" s="112">
        <v>2023</v>
      </c>
      <c r="E957" s="112">
        <v>11</v>
      </c>
      <c r="F957" s="102" t="str">
        <f t="shared" si="167"/>
        <v>P12202311</v>
      </c>
      <c r="H957" s="104">
        <f>HLOOKUP(POC!B957,MCTI!$1:$2,2,FALSE)</f>
        <v>2</v>
      </c>
      <c r="I957" s="102" t="str">
        <f t="shared" si="163"/>
        <v>202311</v>
      </c>
      <c r="J957" s="107">
        <f>IF(M957=1,1,IFERROR(VLOOKUP(I957,MCTI!C:O,POC!H957,FALSE),0))</f>
        <v>1</v>
      </c>
      <c r="K957" s="102" t="str">
        <f>TEXT(VLOOKUP(B957,Summary!G:H,2,FALSE),"yyyym")</f>
        <v>202212</v>
      </c>
      <c r="L957" s="102">
        <f t="shared" si="164"/>
        <v>0</v>
      </c>
      <c r="M957" s="102">
        <f t="shared" si="165"/>
        <v>1</v>
      </c>
      <c r="N957" s="109">
        <f t="shared" si="162"/>
        <v>100</v>
      </c>
      <c r="P957" s="102" t="str">
        <f t="shared" si="168"/>
        <v>X</v>
      </c>
    </row>
    <row r="958" spans="1:16" hidden="1">
      <c r="A958" s="102" t="s">
        <v>192</v>
      </c>
      <c r="B958" s="103" t="s">
        <v>76</v>
      </c>
      <c r="D958" s="112">
        <v>2023</v>
      </c>
      <c r="E958" s="112">
        <v>12</v>
      </c>
      <c r="F958" s="102" t="str">
        <f t="shared" si="167"/>
        <v>P12202312</v>
      </c>
      <c r="H958" s="104">
        <f>HLOOKUP(POC!B958,MCTI!$1:$2,2,FALSE)</f>
        <v>2</v>
      </c>
      <c r="I958" s="102" t="str">
        <f t="shared" si="163"/>
        <v>202312</v>
      </c>
      <c r="J958" s="107">
        <f>IF(M958=1,1,IFERROR(VLOOKUP(I958,MCTI!C:O,POC!H958,FALSE),0))</f>
        <v>1</v>
      </c>
      <c r="K958" s="102" t="str">
        <f>TEXT(VLOOKUP(B958,Summary!G:H,2,FALSE),"yyyym")</f>
        <v>202212</v>
      </c>
      <c r="L958" s="102">
        <f t="shared" si="164"/>
        <v>0</v>
      </c>
      <c r="M958" s="102">
        <f t="shared" si="165"/>
        <v>1</v>
      </c>
      <c r="N958" s="109">
        <f t="shared" si="162"/>
        <v>100</v>
      </c>
      <c r="P958" s="102" t="str">
        <f t="shared" si="168"/>
        <v>X</v>
      </c>
    </row>
    <row r="959" spans="1:16" hidden="1">
      <c r="A959" s="102" t="s">
        <v>192</v>
      </c>
      <c r="B959" s="103" t="s">
        <v>76</v>
      </c>
      <c r="D959" s="112">
        <v>2024</v>
      </c>
      <c r="E959" s="112">
        <v>1</v>
      </c>
      <c r="F959" s="102" t="str">
        <f t="shared" si="167"/>
        <v>P1220241</v>
      </c>
      <c r="H959" s="104">
        <f>HLOOKUP(POC!B959,MCTI!$1:$2,2,FALSE)</f>
        <v>2</v>
      </c>
      <c r="I959" s="102" t="str">
        <f t="shared" si="163"/>
        <v>20241</v>
      </c>
      <c r="J959" s="107">
        <f>IF(M959=1,1,IFERROR(VLOOKUP(I959,MCTI!C:O,POC!H959,FALSE),0))</f>
        <v>1</v>
      </c>
      <c r="K959" s="102" t="str">
        <f>TEXT(VLOOKUP(B959,Summary!G:H,2,FALSE),"yyyym")</f>
        <v>202212</v>
      </c>
      <c r="L959" s="102">
        <f t="shared" si="164"/>
        <v>0</v>
      </c>
      <c r="M959" s="102">
        <f t="shared" si="165"/>
        <v>1</v>
      </c>
      <c r="N959" s="109">
        <f t="shared" si="162"/>
        <v>100</v>
      </c>
      <c r="P959" s="102" t="str">
        <f t="shared" si="168"/>
        <v>X</v>
      </c>
    </row>
    <row r="960" spans="1:16" hidden="1">
      <c r="A960" s="102" t="s">
        <v>192</v>
      </c>
      <c r="B960" s="103" t="s">
        <v>76</v>
      </c>
      <c r="D960" s="112">
        <v>2024</v>
      </c>
      <c r="E960" s="112">
        <v>2</v>
      </c>
      <c r="F960" s="102" t="str">
        <f t="shared" si="167"/>
        <v>P1220242</v>
      </c>
      <c r="H960" s="104">
        <f>HLOOKUP(POC!B960,MCTI!$1:$2,2,FALSE)</f>
        <v>2</v>
      </c>
      <c r="I960" s="102" t="str">
        <f t="shared" si="163"/>
        <v>20242</v>
      </c>
      <c r="J960" s="107">
        <f>IF(M960=1,1,IFERROR(VLOOKUP(I960,MCTI!C:O,POC!H960,FALSE),0))</f>
        <v>1</v>
      </c>
      <c r="K960" s="102" t="str">
        <f>TEXT(VLOOKUP(B960,Summary!G:H,2,FALSE),"yyyym")</f>
        <v>202212</v>
      </c>
      <c r="L960" s="102">
        <f t="shared" si="164"/>
        <v>0</v>
      </c>
      <c r="M960" s="102">
        <f t="shared" si="165"/>
        <v>1</v>
      </c>
      <c r="N960" s="109">
        <f t="shared" si="162"/>
        <v>100</v>
      </c>
      <c r="P960" s="102" t="str">
        <f t="shared" si="168"/>
        <v>X</v>
      </c>
    </row>
    <row r="961" spans="1:16" hidden="1">
      <c r="A961" s="102" t="s">
        <v>192</v>
      </c>
      <c r="B961" s="103" t="s">
        <v>76</v>
      </c>
      <c r="D961" s="112">
        <v>2024</v>
      </c>
      <c r="E961" s="112">
        <v>3</v>
      </c>
      <c r="F961" s="102" t="str">
        <f t="shared" si="167"/>
        <v>P1220243</v>
      </c>
      <c r="H961" s="104">
        <f>HLOOKUP(POC!B961,MCTI!$1:$2,2,FALSE)</f>
        <v>2</v>
      </c>
      <c r="I961" s="102" t="str">
        <f t="shared" si="163"/>
        <v>20243</v>
      </c>
      <c r="J961" s="107">
        <f>IF(M961=1,1,IFERROR(VLOOKUP(I961,MCTI!C:O,POC!H961,FALSE),0))</f>
        <v>1</v>
      </c>
      <c r="K961" s="102" t="str">
        <f>TEXT(VLOOKUP(B961,Summary!G:H,2,FALSE),"yyyym")</f>
        <v>202212</v>
      </c>
      <c r="L961" s="102">
        <f t="shared" si="164"/>
        <v>0</v>
      </c>
      <c r="M961" s="102">
        <f t="shared" si="165"/>
        <v>1</v>
      </c>
      <c r="N961" s="109">
        <f t="shared" si="162"/>
        <v>100</v>
      </c>
      <c r="P961" s="102" t="str">
        <f t="shared" si="168"/>
        <v>X</v>
      </c>
    </row>
    <row r="962" spans="1:16" hidden="1">
      <c r="A962" s="102" t="s">
        <v>192</v>
      </c>
      <c r="B962" s="103" t="s">
        <v>76</v>
      </c>
      <c r="D962" s="112">
        <v>2024</v>
      </c>
      <c r="E962" s="112">
        <v>4</v>
      </c>
      <c r="F962" s="102" t="str">
        <f t="shared" si="167"/>
        <v>P1220244</v>
      </c>
      <c r="H962" s="104">
        <f>HLOOKUP(POC!B962,MCTI!$1:$2,2,FALSE)</f>
        <v>2</v>
      </c>
      <c r="I962" s="102" t="str">
        <f t="shared" si="163"/>
        <v>20244</v>
      </c>
      <c r="J962" s="107">
        <f>IF(M962=1,1,IFERROR(VLOOKUP(I962,MCTI!C:O,POC!H962,FALSE),0))</f>
        <v>1</v>
      </c>
      <c r="K962" s="102" t="str">
        <f>TEXT(VLOOKUP(B962,Summary!G:H,2,FALSE),"yyyym")</f>
        <v>202212</v>
      </c>
      <c r="L962" s="102">
        <f t="shared" si="164"/>
        <v>0</v>
      </c>
      <c r="M962" s="102">
        <f t="shared" si="165"/>
        <v>1</v>
      </c>
      <c r="N962" s="109">
        <f t="shared" si="162"/>
        <v>100</v>
      </c>
      <c r="P962" s="102" t="str">
        <f t="shared" si="168"/>
        <v>X</v>
      </c>
    </row>
    <row r="963" spans="1:16" hidden="1">
      <c r="A963" s="102" t="s">
        <v>192</v>
      </c>
      <c r="B963" s="103" t="s">
        <v>76</v>
      </c>
      <c r="D963" s="112">
        <v>2024</v>
      </c>
      <c r="E963" s="112">
        <v>5</v>
      </c>
      <c r="F963" s="102" t="str">
        <f t="shared" si="167"/>
        <v>P1220245</v>
      </c>
      <c r="H963" s="104">
        <f>HLOOKUP(POC!B963,MCTI!$1:$2,2,FALSE)</f>
        <v>2</v>
      </c>
      <c r="I963" s="102" t="str">
        <f t="shared" si="163"/>
        <v>20245</v>
      </c>
      <c r="J963" s="107">
        <f>IF(M963=1,1,IFERROR(VLOOKUP(I963,MCTI!C:O,POC!H963,FALSE),0))</f>
        <v>1</v>
      </c>
      <c r="K963" s="102" t="str">
        <f>TEXT(VLOOKUP(B963,Summary!G:H,2,FALSE),"yyyym")</f>
        <v>202212</v>
      </c>
      <c r="L963" s="102">
        <f t="shared" si="164"/>
        <v>0</v>
      </c>
      <c r="M963" s="102">
        <f t="shared" si="165"/>
        <v>1</v>
      </c>
      <c r="N963" s="109">
        <f t="shared" si="162"/>
        <v>100</v>
      </c>
      <c r="P963" s="102" t="str">
        <f t="shared" si="168"/>
        <v>X</v>
      </c>
    </row>
    <row r="964" spans="1:16" hidden="1">
      <c r="A964" s="102" t="s">
        <v>192</v>
      </c>
      <c r="B964" s="103" t="s">
        <v>76</v>
      </c>
      <c r="D964" s="112">
        <v>2024</v>
      </c>
      <c r="E964" s="112">
        <v>6</v>
      </c>
      <c r="F964" s="102" t="str">
        <f t="shared" si="167"/>
        <v>P1220246</v>
      </c>
      <c r="H964" s="104">
        <f>HLOOKUP(POC!B964,MCTI!$1:$2,2,FALSE)</f>
        <v>2</v>
      </c>
      <c r="I964" s="102" t="str">
        <f t="shared" si="163"/>
        <v>20246</v>
      </c>
      <c r="J964" s="107">
        <f>IF(M964=1,1,IFERROR(VLOOKUP(I964,MCTI!C:O,POC!H964,FALSE),0))</f>
        <v>1</v>
      </c>
      <c r="K964" s="102" t="str">
        <f>TEXT(VLOOKUP(B964,Summary!G:H,2,FALSE),"yyyym")</f>
        <v>202212</v>
      </c>
      <c r="L964" s="102">
        <f t="shared" si="164"/>
        <v>0</v>
      </c>
      <c r="M964" s="102">
        <f t="shared" si="165"/>
        <v>1</v>
      </c>
      <c r="N964" s="109">
        <f t="shared" si="162"/>
        <v>100</v>
      </c>
      <c r="P964" s="102" t="str">
        <f t="shared" si="168"/>
        <v>X</v>
      </c>
    </row>
    <row r="965" spans="1:16" hidden="1">
      <c r="A965" s="102" t="s">
        <v>192</v>
      </c>
      <c r="B965" s="103" t="s">
        <v>76</v>
      </c>
      <c r="D965" s="112">
        <v>2024</v>
      </c>
      <c r="E965" s="112">
        <v>7</v>
      </c>
      <c r="F965" s="102" t="str">
        <f t="shared" si="167"/>
        <v>P1220247</v>
      </c>
      <c r="H965" s="104">
        <f>HLOOKUP(POC!B965,MCTI!$1:$2,2,FALSE)</f>
        <v>2</v>
      </c>
      <c r="I965" s="102" t="str">
        <f t="shared" si="163"/>
        <v>20247</v>
      </c>
      <c r="J965" s="107">
        <f>IF(M965=1,1,IFERROR(VLOOKUP(I965,MCTI!C:O,POC!H965,FALSE),0))</f>
        <v>1</v>
      </c>
      <c r="K965" s="102" t="str">
        <f>TEXT(VLOOKUP(B965,Summary!G:H,2,FALSE),"yyyym")</f>
        <v>202212</v>
      </c>
      <c r="L965" s="102">
        <f t="shared" si="164"/>
        <v>0</v>
      </c>
      <c r="M965" s="102">
        <f t="shared" si="165"/>
        <v>1</v>
      </c>
      <c r="N965" s="109">
        <f t="shared" si="162"/>
        <v>100</v>
      </c>
      <c r="P965" s="102" t="str">
        <f t="shared" si="168"/>
        <v>X</v>
      </c>
    </row>
    <row r="966" spans="1:16" hidden="1">
      <c r="A966" s="102" t="s">
        <v>192</v>
      </c>
      <c r="B966" s="103" t="s">
        <v>76</v>
      </c>
      <c r="D966" s="112">
        <v>2024</v>
      </c>
      <c r="E966" s="112">
        <v>8</v>
      </c>
      <c r="F966" s="102" t="str">
        <f t="shared" si="167"/>
        <v>P1220248</v>
      </c>
      <c r="H966" s="104">
        <f>HLOOKUP(POC!B966,MCTI!$1:$2,2,FALSE)</f>
        <v>2</v>
      </c>
      <c r="I966" s="102" t="str">
        <f t="shared" si="163"/>
        <v>20248</v>
      </c>
      <c r="J966" s="107">
        <f>IF(M966=1,1,IFERROR(VLOOKUP(I966,MCTI!C:O,POC!H966,FALSE),0))</f>
        <v>1</v>
      </c>
      <c r="K966" s="102" t="str">
        <f>TEXT(VLOOKUP(B966,Summary!G:H,2,FALSE),"yyyym")</f>
        <v>202212</v>
      </c>
      <c r="L966" s="102">
        <f t="shared" si="164"/>
        <v>0</v>
      </c>
      <c r="M966" s="102">
        <f t="shared" si="165"/>
        <v>1</v>
      </c>
      <c r="N966" s="109">
        <f t="shared" si="162"/>
        <v>100</v>
      </c>
      <c r="P966" s="102" t="str">
        <f t="shared" si="168"/>
        <v>X</v>
      </c>
    </row>
    <row r="967" spans="1:16" hidden="1">
      <c r="A967" s="102" t="s">
        <v>192</v>
      </c>
      <c r="B967" s="103" t="s">
        <v>76</v>
      </c>
      <c r="D967" s="112">
        <v>2024</v>
      </c>
      <c r="E967" s="112">
        <v>9</v>
      </c>
      <c r="F967" s="102" t="str">
        <f t="shared" si="167"/>
        <v>P1220249</v>
      </c>
      <c r="H967" s="104">
        <f>HLOOKUP(POC!B967,MCTI!$1:$2,2,FALSE)</f>
        <v>2</v>
      </c>
      <c r="I967" s="102" t="str">
        <f t="shared" si="163"/>
        <v>20249</v>
      </c>
      <c r="J967" s="107">
        <f>IF(M967=1,1,IFERROR(VLOOKUP(I967,MCTI!C:O,POC!H967,FALSE),0))</f>
        <v>1</v>
      </c>
      <c r="K967" s="102" t="str">
        <f>TEXT(VLOOKUP(B967,Summary!G:H,2,FALSE),"yyyym")</f>
        <v>202212</v>
      </c>
      <c r="L967" s="102">
        <f t="shared" si="164"/>
        <v>0</v>
      </c>
      <c r="M967" s="102">
        <f t="shared" si="165"/>
        <v>1</v>
      </c>
      <c r="N967" s="109">
        <f t="shared" si="162"/>
        <v>100</v>
      </c>
      <c r="P967" s="102" t="str">
        <f t="shared" si="168"/>
        <v>X</v>
      </c>
    </row>
    <row r="968" spans="1:16" hidden="1">
      <c r="A968" s="102" t="s">
        <v>192</v>
      </c>
      <c r="B968" s="103" t="s">
        <v>76</v>
      </c>
      <c r="D968" s="112">
        <v>2024</v>
      </c>
      <c r="E968" s="112">
        <v>10</v>
      </c>
      <c r="F968" s="102" t="str">
        <f t="shared" si="167"/>
        <v>P12202410</v>
      </c>
      <c r="H968" s="104">
        <f>HLOOKUP(POC!B968,MCTI!$1:$2,2,FALSE)</f>
        <v>2</v>
      </c>
      <c r="I968" s="102" t="str">
        <f t="shared" si="163"/>
        <v>202410</v>
      </c>
      <c r="J968" s="107">
        <f>IF(M968=1,1,IFERROR(VLOOKUP(I968,MCTI!C:O,POC!H968,FALSE),0))</f>
        <v>1</v>
      </c>
      <c r="K968" s="102" t="str">
        <f>TEXT(VLOOKUP(B968,Summary!G:H,2,FALSE),"yyyym")</f>
        <v>202212</v>
      </c>
      <c r="L968" s="102">
        <f t="shared" si="164"/>
        <v>0</v>
      </c>
      <c r="M968" s="102">
        <f t="shared" si="165"/>
        <v>1</v>
      </c>
      <c r="N968" s="109">
        <f t="shared" si="162"/>
        <v>100</v>
      </c>
      <c r="P968" s="102" t="str">
        <f t="shared" si="168"/>
        <v>X</v>
      </c>
    </row>
    <row r="969" spans="1:16" hidden="1">
      <c r="A969" s="102" t="s">
        <v>192</v>
      </c>
      <c r="B969" s="103" t="s">
        <v>76</v>
      </c>
      <c r="D969" s="112">
        <v>2024</v>
      </c>
      <c r="E969" s="112">
        <v>11</v>
      </c>
      <c r="F969" s="102" t="str">
        <f t="shared" si="167"/>
        <v>P12202411</v>
      </c>
      <c r="H969" s="104">
        <f>HLOOKUP(POC!B969,MCTI!$1:$2,2,FALSE)</f>
        <v>2</v>
      </c>
      <c r="I969" s="102" t="str">
        <f t="shared" si="163"/>
        <v>202411</v>
      </c>
      <c r="J969" s="107">
        <f>IF(M969=1,1,IFERROR(VLOOKUP(I969,MCTI!C:O,POC!H969,FALSE),0))</f>
        <v>1</v>
      </c>
      <c r="K969" s="102" t="str">
        <f>TEXT(VLOOKUP(B969,Summary!G:H,2,FALSE),"yyyym")</f>
        <v>202212</v>
      </c>
      <c r="L969" s="102">
        <f t="shared" si="164"/>
        <v>0</v>
      </c>
      <c r="M969" s="102">
        <f t="shared" si="165"/>
        <v>1</v>
      </c>
      <c r="N969" s="109">
        <f t="shared" si="162"/>
        <v>100</v>
      </c>
      <c r="P969" s="102" t="str">
        <f t="shared" si="168"/>
        <v>X</v>
      </c>
    </row>
    <row r="970" spans="1:16" hidden="1">
      <c r="A970" s="102" t="s">
        <v>192</v>
      </c>
      <c r="B970" s="103" t="s">
        <v>76</v>
      </c>
      <c r="D970" s="112">
        <v>2024</v>
      </c>
      <c r="E970" s="112">
        <v>12</v>
      </c>
      <c r="F970" s="102" t="str">
        <f t="shared" si="167"/>
        <v>P12202412</v>
      </c>
      <c r="H970" s="104">
        <f>HLOOKUP(POC!B970,MCTI!$1:$2,2,FALSE)</f>
        <v>2</v>
      </c>
      <c r="I970" s="102" t="str">
        <f t="shared" si="163"/>
        <v>202412</v>
      </c>
      <c r="J970" s="107">
        <f>IF(M970=1,1,IFERROR(VLOOKUP(I970,MCTI!C:O,POC!H970,FALSE),0))</f>
        <v>1</v>
      </c>
      <c r="K970" s="102" t="str">
        <f>TEXT(VLOOKUP(B970,Summary!G:H,2,FALSE),"yyyym")</f>
        <v>202212</v>
      </c>
      <c r="L970" s="102">
        <f t="shared" si="164"/>
        <v>0</v>
      </c>
      <c r="M970" s="102">
        <f t="shared" si="165"/>
        <v>1</v>
      </c>
      <c r="N970" s="109">
        <f t="shared" si="162"/>
        <v>100</v>
      </c>
      <c r="O970" s="102" t="str">
        <f>PROPER(VLOOKUP(B970,'[1]TO year'!C:D,2,FALSE))</f>
        <v>Shophouse District Capital Town</v>
      </c>
      <c r="P970" s="102" t="str">
        <f t="shared" si="168"/>
        <v>X</v>
      </c>
    </row>
    <row r="971" spans="1:16" hidden="1">
      <c r="A971" s="102" t="s">
        <v>192</v>
      </c>
      <c r="B971" s="103" t="s">
        <v>76</v>
      </c>
      <c r="D971" s="112">
        <v>2025</v>
      </c>
      <c r="E971" s="112">
        <v>1</v>
      </c>
      <c r="F971" s="102" t="str">
        <f t="shared" si="167"/>
        <v>P1220251</v>
      </c>
      <c r="H971" s="104">
        <f>HLOOKUP(POC!B971,MCTI!$1:$2,2,FALSE)</f>
        <v>2</v>
      </c>
      <c r="I971" s="102" t="str">
        <f t="shared" ref="I971:I1002" si="169">CONCATENATE(D971,E971)</f>
        <v>20251</v>
      </c>
      <c r="J971" s="107">
        <f>IF(M971=1,1,IFERROR(VLOOKUP(I971,MCTI!C:O,POC!H971,FALSE),0))</f>
        <v>1</v>
      </c>
      <c r="K971" s="102" t="str">
        <f>TEXT(VLOOKUP(B971,Summary!G:H,2,FALSE),"yyyym")</f>
        <v>202212</v>
      </c>
      <c r="L971" s="102">
        <f t="shared" ref="L971:L1002" si="170">IF((LEFT(K971,4)-D971)&lt;&gt;0,0,IF((I971-K971)=0,1,0))</f>
        <v>0</v>
      </c>
      <c r="M971" s="102">
        <f t="shared" ref="M971:M1002" si="171">IF(B971="",0,IF(AND(B970=B971,M970=1),1,IF(L971=1,1,0)))</f>
        <v>1</v>
      </c>
      <c r="N971" s="109">
        <f t="shared" si="162"/>
        <v>100</v>
      </c>
      <c r="P971" s="102" t="str">
        <f t="shared" si="168"/>
        <v>X</v>
      </c>
    </row>
    <row r="972" spans="1:16" hidden="1">
      <c r="A972" s="102" t="s">
        <v>192</v>
      </c>
      <c r="B972" s="103" t="s">
        <v>76</v>
      </c>
      <c r="D972" s="112">
        <v>2025</v>
      </c>
      <c r="E972" s="112">
        <v>2</v>
      </c>
      <c r="F972" s="102" t="str">
        <f t="shared" si="167"/>
        <v>P1220252</v>
      </c>
      <c r="H972" s="104">
        <f>HLOOKUP(POC!B972,MCTI!$1:$2,2,FALSE)</f>
        <v>2</v>
      </c>
      <c r="I972" s="102" t="str">
        <f t="shared" si="169"/>
        <v>20252</v>
      </c>
      <c r="J972" s="107">
        <f>IF(M972=1,1,IFERROR(VLOOKUP(I972,MCTI!C:O,POC!H972,FALSE),0))</f>
        <v>1</v>
      </c>
      <c r="K972" s="102" t="str">
        <f>TEXT(VLOOKUP(B972,Summary!G:H,2,FALSE),"yyyym")</f>
        <v>202212</v>
      </c>
      <c r="L972" s="102">
        <f t="shared" si="170"/>
        <v>0</v>
      </c>
      <c r="M972" s="102">
        <f t="shared" si="171"/>
        <v>1</v>
      </c>
      <c r="N972" s="109">
        <f t="shared" si="162"/>
        <v>100</v>
      </c>
      <c r="P972" s="102" t="str">
        <f t="shared" si="168"/>
        <v>X</v>
      </c>
    </row>
    <row r="973" spans="1:16" hidden="1">
      <c r="A973" s="102" t="s">
        <v>192</v>
      </c>
      <c r="B973" s="103" t="s">
        <v>76</v>
      </c>
      <c r="D973" s="112">
        <v>2025</v>
      </c>
      <c r="E973" s="112">
        <v>3</v>
      </c>
      <c r="F973" s="102" t="str">
        <f t="shared" si="167"/>
        <v>P1220253</v>
      </c>
      <c r="H973" s="104">
        <f>HLOOKUP(POC!B973,MCTI!$1:$2,2,FALSE)</f>
        <v>2</v>
      </c>
      <c r="I973" s="102" t="str">
        <f t="shared" si="169"/>
        <v>20253</v>
      </c>
      <c r="J973" s="107">
        <f>IF(M973=1,1,IFERROR(VLOOKUP(I973,MCTI!C:O,POC!H973,FALSE),0))</f>
        <v>1</v>
      </c>
      <c r="K973" s="102" t="str">
        <f>TEXT(VLOOKUP(B973,Summary!G:H,2,FALSE),"yyyym")</f>
        <v>202212</v>
      </c>
      <c r="L973" s="102">
        <f t="shared" si="170"/>
        <v>0</v>
      </c>
      <c r="M973" s="102">
        <f t="shared" si="171"/>
        <v>1</v>
      </c>
      <c r="N973" s="109">
        <f t="shared" si="162"/>
        <v>100</v>
      </c>
      <c r="O973" s="102" t="str">
        <f>PROPER(VLOOKUP(B973,'[1]TO year'!C:D,2,FALSE))</f>
        <v>Shophouse District Capital Town</v>
      </c>
      <c r="P973" s="102" t="str">
        <f t="shared" si="168"/>
        <v>X</v>
      </c>
    </row>
    <row r="974" spans="1:16" hidden="1">
      <c r="A974" s="102" t="s">
        <v>192</v>
      </c>
      <c r="B974" s="103" t="s">
        <v>76</v>
      </c>
      <c r="D974" s="112">
        <v>2025</v>
      </c>
      <c r="E974" s="112">
        <v>4</v>
      </c>
      <c r="F974" s="102" t="str">
        <f t="shared" si="167"/>
        <v>P1220254</v>
      </c>
      <c r="H974" s="104">
        <f>HLOOKUP(POC!B974,MCTI!$1:$2,2,FALSE)</f>
        <v>2</v>
      </c>
      <c r="I974" s="102" t="str">
        <f t="shared" si="169"/>
        <v>20254</v>
      </c>
      <c r="J974" s="107">
        <f>IF(M974=1,1,IFERROR(VLOOKUP(I974,MCTI!C:O,POC!H974,FALSE),0))</f>
        <v>1</v>
      </c>
      <c r="K974" s="102" t="str">
        <f>TEXT(VLOOKUP(B974,Summary!G:H,2,FALSE),"yyyym")</f>
        <v>202212</v>
      </c>
      <c r="L974" s="102">
        <f t="shared" si="170"/>
        <v>0</v>
      </c>
      <c r="M974" s="102">
        <f t="shared" si="171"/>
        <v>1</v>
      </c>
      <c r="N974" s="109">
        <f t="shared" si="162"/>
        <v>100</v>
      </c>
      <c r="P974" s="102" t="str">
        <f t="shared" si="168"/>
        <v>X</v>
      </c>
    </row>
    <row r="975" spans="1:16" hidden="1">
      <c r="A975" s="102" t="s">
        <v>192</v>
      </c>
      <c r="B975" s="103" t="s">
        <v>76</v>
      </c>
      <c r="D975" s="112">
        <v>2025</v>
      </c>
      <c r="E975" s="112">
        <v>5</v>
      </c>
      <c r="F975" s="102" t="str">
        <f t="shared" si="167"/>
        <v>P1220255</v>
      </c>
      <c r="H975" s="104">
        <f>HLOOKUP(POC!B975,MCTI!$1:$2,2,FALSE)</f>
        <v>2</v>
      </c>
      <c r="I975" s="102" t="str">
        <f t="shared" si="169"/>
        <v>20255</v>
      </c>
      <c r="J975" s="107">
        <f>IF(M975=1,1,IFERROR(VLOOKUP(I975,MCTI!C:O,POC!H975,FALSE),0))</f>
        <v>1</v>
      </c>
      <c r="K975" s="102" t="str">
        <f>TEXT(VLOOKUP(B975,Summary!G:H,2,FALSE),"yyyym")</f>
        <v>202212</v>
      </c>
      <c r="L975" s="102">
        <f t="shared" si="170"/>
        <v>0</v>
      </c>
      <c r="M975" s="102">
        <f t="shared" si="171"/>
        <v>1</v>
      </c>
      <c r="N975" s="109">
        <f t="shared" si="162"/>
        <v>100</v>
      </c>
      <c r="P975" s="102" t="str">
        <f t="shared" si="168"/>
        <v>X</v>
      </c>
    </row>
    <row r="976" spans="1:16" hidden="1">
      <c r="A976" s="102" t="s">
        <v>192</v>
      </c>
      <c r="B976" s="103" t="s">
        <v>76</v>
      </c>
      <c r="D976" s="112">
        <v>2025</v>
      </c>
      <c r="E976" s="112">
        <v>6</v>
      </c>
      <c r="F976" s="102" t="str">
        <f t="shared" si="167"/>
        <v>P1220256</v>
      </c>
      <c r="H976" s="104">
        <f>HLOOKUP(POC!B976,MCTI!$1:$2,2,FALSE)</f>
        <v>2</v>
      </c>
      <c r="I976" s="102" t="str">
        <f t="shared" si="169"/>
        <v>20256</v>
      </c>
      <c r="J976" s="107">
        <f>IF(M976=1,1,IFERROR(VLOOKUP(I976,MCTI!C:O,POC!H976,FALSE),0))</f>
        <v>1</v>
      </c>
      <c r="K976" s="102" t="str">
        <f>TEXT(VLOOKUP(B976,Summary!G:H,2,FALSE),"yyyym")</f>
        <v>202212</v>
      </c>
      <c r="L976" s="102">
        <f t="shared" si="170"/>
        <v>0</v>
      </c>
      <c r="M976" s="102">
        <f t="shared" si="171"/>
        <v>1</v>
      </c>
      <c r="N976" s="109">
        <f t="shared" si="162"/>
        <v>100</v>
      </c>
      <c r="P976" s="102" t="str">
        <f t="shared" si="168"/>
        <v>X</v>
      </c>
    </row>
    <row r="977" spans="1:16" hidden="1">
      <c r="A977" s="102" t="s">
        <v>192</v>
      </c>
      <c r="B977" s="103" t="s">
        <v>76</v>
      </c>
      <c r="D977" s="112">
        <v>2025</v>
      </c>
      <c r="E977" s="112">
        <v>7</v>
      </c>
      <c r="F977" s="102" t="str">
        <f t="shared" si="167"/>
        <v>P1220257</v>
      </c>
      <c r="H977" s="104">
        <f>HLOOKUP(POC!B977,MCTI!$1:$2,2,FALSE)</f>
        <v>2</v>
      </c>
      <c r="I977" s="102" t="str">
        <f t="shared" si="169"/>
        <v>20257</v>
      </c>
      <c r="J977" s="107">
        <f>IF(M977=1,1,IFERROR(VLOOKUP(I977,MCTI!C:O,POC!H977,FALSE),0))</f>
        <v>1</v>
      </c>
      <c r="K977" s="102" t="str">
        <f>TEXT(VLOOKUP(B977,Summary!G:H,2,FALSE),"yyyym")</f>
        <v>202212</v>
      </c>
      <c r="L977" s="102">
        <f t="shared" si="170"/>
        <v>0</v>
      </c>
      <c r="M977" s="102">
        <f t="shared" si="171"/>
        <v>1</v>
      </c>
      <c r="N977" s="109">
        <f t="shared" si="162"/>
        <v>100</v>
      </c>
      <c r="P977" s="102" t="str">
        <f t="shared" si="168"/>
        <v>X</v>
      </c>
    </row>
    <row r="978" spans="1:16" hidden="1">
      <c r="A978" s="102" t="s">
        <v>192</v>
      </c>
      <c r="B978" s="103" t="s">
        <v>76</v>
      </c>
      <c r="D978" s="112">
        <v>2025</v>
      </c>
      <c r="E978" s="112">
        <v>8</v>
      </c>
      <c r="F978" s="102" t="str">
        <f t="shared" si="167"/>
        <v>P1220258</v>
      </c>
      <c r="H978" s="104">
        <f>HLOOKUP(POC!B978,MCTI!$1:$2,2,FALSE)</f>
        <v>2</v>
      </c>
      <c r="I978" s="102" t="str">
        <f t="shared" si="169"/>
        <v>20258</v>
      </c>
      <c r="J978" s="107">
        <f>IF(M978=1,1,IFERROR(VLOOKUP(I978,MCTI!C:O,POC!H978,FALSE),0))</f>
        <v>1</v>
      </c>
      <c r="K978" s="102" t="str">
        <f>TEXT(VLOOKUP(B978,Summary!G:H,2,FALSE),"yyyym")</f>
        <v>202212</v>
      </c>
      <c r="L978" s="102">
        <f t="shared" si="170"/>
        <v>0</v>
      </c>
      <c r="M978" s="102">
        <f t="shared" si="171"/>
        <v>1</v>
      </c>
      <c r="N978" s="109">
        <f t="shared" si="162"/>
        <v>100</v>
      </c>
      <c r="P978" s="102" t="str">
        <f t="shared" si="168"/>
        <v>X</v>
      </c>
    </row>
    <row r="979" spans="1:16" hidden="1">
      <c r="A979" s="102" t="s">
        <v>192</v>
      </c>
      <c r="B979" s="103" t="s">
        <v>76</v>
      </c>
      <c r="D979" s="112">
        <v>2025</v>
      </c>
      <c r="E979" s="112">
        <v>9</v>
      </c>
      <c r="F979" s="102" t="str">
        <f t="shared" si="167"/>
        <v>P1220259</v>
      </c>
      <c r="H979" s="104">
        <f>HLOOKUP(POC!B979,MCTI!$1:$2,2,FALSE)</f>
        <v>2</v>
      </c>
      <c r="I979" s="102" t="str">
        <f t="shared" si="169"/>
        <v>20259</v>
      </c>
      <c r="J979" s="107">
        <f>IF(M979=1,1,IFERROR(VLOOKUP(I979,MCTI!C:O,POC!H979,FALSE),0))</f>
        <v>1</v>
      </c>
      <c r="K979" s="102" t="str">
        <f>TEXT(VLOOKUP(B979,Summary!G:H,2,FALSE),"yyyym")</f>
        <v>202212</v>
      </c>
      <c r="L979" s="102">
        <f t="shared" si="170"/>
        <v>0</v>
      </c>
      <c r="M979" s="102">
        <f t="shared" si="171"/>
        <v>1</v>
      </c>
      <c r="N979" s="109">
        <f t="shared" si="162"/>
        <v>100</v>
      </c>
      <c r="P979" s="102" t="str">
        <f t="shared" si="168"/>
        <v>X</v>
      </c>
    </row>
    <row r="980" spans="1:16" hidden="1">
      <c r="A980" s="102" t="s">
        <v>192</v>
      </c>
      <c r="B980" s="103" t="s">
        <v>76</v>
      </c>
      <c r="D980" s="112">
        <v>2025</v>
      </c>
      <c r="E980" s="112">
        <v>10</v>
      </c>
      <c r="F980" s="102" t="str">
        <f t="shared" si="167"/>
        <v>P12202510</v>
      </c>
      <c r="H980" s="104">
        <f>HLOOKUP(POC!B980,MCTI!$1:$2,2,FALSE)</f>
        <v>2</v>
      </c>
      <c r="I980" s="102" t="str">
        <f t="shared" si="169"/>
        <v>202510</v>
      </c>
      <c r="J980" s="107">
        <f>IF(M980=1,1,IFERROR(VLOOKUP(I980,MCTI!C:O,POC!H980,FALSE),0))</f>
        <v>1</v>
      </c>
      <c r="K980" s="102" t="str">
        <f>TEXT(VLOOKUP(B980,Summary!G:H,2,FALSE),"yyyym")</f>
        <v>202212</v>
      </c>
      <c r="L980" s="102">
        <f t="shared" si="170"/>
        <v>0</v>
      </c>
      <c r="M980" s="102">
        <f t="shared" si="171"/>
        <v>1</v>
      </c>
      <c r="N980" s="109">
        <f t="shared" si="162"/>
        <v>100</v>
      </c>
      <c r="P980" s="102" t="str">
        <f t="shared" si="168"/>
        <v>X</v>
      </c>
    </row>
    <row r="981" spans="1:16" hidden="1">
      <c r="A981" s="102" t="s">
        <v>192</v>
      </c>
      <c r="B981" s="103" t="s">
        <v>76</v>
      </c>
      <c r="D981" s="112">
        <v>2025</v>
      </c>
      <c r="E981" s="112">
        <v>11</v>
      </c>
      <c r="F981" s="102" t="str">
        <f t="shared" si="167"/>
        <v>P12202511</v>
      </c>
      <c r="H981" s="104">
        <f>HLOOKUP(POC!B981,MCTI!$1:$2,2,FALSE)</f>
        <v>2</v>
      </c>
      <c r="I981" s="102" t="str">
        <f t="shared" si="169"/>
        <v>202511</v>
      </c>
      <c r="J981" s="107">
        <f>IF(M981=1,1,IFERROR(VLOOKUP(I981,MCTI!C:O,POC!H981,FALSE),0))</f>
        <v>1</v>
      </c>
      <c r="K981" s="102" t="str">
        <f>TEXT(VLOOKUP(B981,Summary!G:H,2,FALSE),"yyyym")</f>
        <v>202212</v>
      </c>
      <c r="L981" s="102">
        <f t="shared" si="170"/>
        <v>0</v>
      </c>
      <c r="M981" s="102">
        <f t="shared" si="171"/>
        <v>1</v>
      </c>
      <c r="N981" s="109">
        <f t="shared" ref="N981:N1044" si="172">TRUNC(J981*100,2)</f>
        <v>100</v>
      </c>
      <c r="P981" s="102" t="str">
        <f t="shared" si="168"/>
        <v>X</v>
      </c>
    </row>
    <row r="982" spans="1:16" hidden="1">
      <c r="A982" s="102" t="s">
        <v>192</v>
      </c>
      <c r="B982" s="103" t="s">
        <v>76</v>
      </c>
      <c r="D982" s="112">
        <v>2025</v>
      </c>
      <c r="E982" s="112">
        <v>12</v>
      </c>
      <c r="F982" s="102" t="str">
        <f t="shared" si="167"/>
        <v>P12202512</v>
      </c>
      <c r="H982" s="104">
        <f>HLOOKUP(POC!B982,MCTI!$1:$2,2,FALSE)</f>
        <v>2</v>
      </c>
      <c r="I982" s="102" t="str">
        <f t="shared" si="169"/>
        <v>202512</v>
      </c>
      <c r="J982" s="107">
        <f>IF(M982=1,1,IFERROR(VLOOKUP(I982,MCTI!C:O,POC!H982,FALSE),0))</f>
        <v>1</v>
      </c>
      <c r="K982" s="102" t="str">
        <f>TEXT(VLOOKUP(B982,Summary!G:H,2,FALSE),"yyyym")</f>
        <v>202212</v>
      </c>
      <c r="L982" s="102">
        <f t="shared" si="170"/>
        <v>0</v>
      </c>
      <c r="M982" s="102">
        <f t="shared" si="171"/>
        <v>1</v>
      </c>
      <c r="N982" s="109">
        <f t="shared" si="172"/>
        <v>100</v>
      </c>
      <c r="P982" s="102" t="str">
        <f t="shared" si="168"/>
        <v>X</v>
      </c>
    </row>
    <row r="983" spans="1:16" hidden="1">
      <c r="A983" s="102" t="s">
        <v>192</v>
      </c>
      <c r="B983" s="103" t="s">
        <v>76</v>
      </c>
      <c r="D983" s="112">
        <v>2026</v>
      </c>
      <c r="E983" s="112">
        <v>1</v>
      </c>
      <c r="F983" s="102" t="str">
        <f t="shared" si="167"/>
        <v>P1220261</v>
      </c>
      <c r="H983" s="104">
        <f>HLOOKUP(POC!B983,MCTI!$1:$2,2,FALSE)</f>
        <v>2</v>
      </c>
      <c r="I983" s="102" t="str">
        <f t="shared" si="169"/>
        <v>20261</v>
      </c>
      <c r="J983" s="107">
        <f>IF(M983=1,1,IFERROR(VLOOKUP(I983,MCTI!C:O,POC!H983,FALSE),0))</f>
        <v>1</v>
      </c>
      <c r="K983" s="102" t="str">
        <f>TEXT(VLOOKUP(B983,Summary!G:H,2,FALSE),"yyyym")</f>
        <v>202212</v>
      </c>
      <c r="L983" s="102">
        <f t="shared" si="170"/>
        <v>0</v>
      </c>
      <c r="M983" s="102">
        <f t="shared" si="171"/>
        <v>1</v>
      </c>
      <c r="N983" s="109">
        <f t="shared" si="172"/>
        <v>100</v>
      </c>
      <c r="P983" s="102" t="str">
        <f t="shared" si="168"/>
        <v>X</v>
      </c>
    </row>
    <row r="984" spans="1:16" hidden="1">
      <c r="A984" s="102" t="s">
        <v>192</v>
      </c>
      <c r="B984" s="103" t="s">
        <v>76</v>
      </c>
      <c r="D984" s="112">
        <v>2026</v>
      </c>
      <c r="E984" s="112">
        <v>2</v>
      </c>
      <c r="F984" s="102" t="str">
        <f t="shared" si="167"/>
        <v>P1220262</v>
      </c>
      <c r="H984" s="104">
        <f>HLOOKUP(POC!B984,MCTI!$1:$2,2,FALSE)</f>
        <v>2</v>
      </c>
      <c r="I984" s="102" t="str">
        <f t="shared" si="169"/>
        <v>20262</v>
      </c>
      <c r="J984" s="107">
        <f>IF(M984=1,1,IFERROR(VLOOKUP(I984,MCTI!C:O,POC!H984,FALSE),0))</f>
        <v>1</v>
      </c>
      <c r="K984" s="102" t="str">
        <f>TEXT(VLOOKUP(B984,Summary!G:H,2,FALSE),"yyyym")</f>
        <v>202212</v>
      </c>
      <c r="L984" s="102">
        <f t="shared" si="170"/>
        <v>0</v>
      </c>
      <c r="M984" s="102">
        <f t="shared" si="171"/>
        <v>1</v>
      </c>
      <c r="N984" s="109">
        <f t="shared" si="172"/>
        <v>100</v>
      </c>
      <c r="P984" s="102" t="str">
        <f t="shared" si="168"/>
        <v>X</v>
      </c>
    </row>
    <row r="985" spans="1:16" hidden="1">
      <c r="A985" s="102" t="s">
        <v>192</v>
      </c>
      <c r="B985" s="103" t="s">
        <v>76</v>
      </c>
      <c r="D985" s="112">
        <v>2026</v>
      </c>
      <c r="E985" s="112">
        <v>3</v>
      </c>
      <c r="F985" s="102" t="str">
        <f t="shared" si="167"/>
        <v>P1220263</v>
      </c>
      <c r="H985" s="104">
        <f>HLOOKUP(POC!B985,MCTI!$1:$2,2,FALSE)</f>
        <v>2</v>
      </c>
      <c r="I985" s="102" t="str">
        <f t="shared" si="169"/>
        <v>20263</v>
      </c>
      <c r="J985" s="107">
        <f>IF(M985=1,1,IFERROR(VLOOKUP(I985,MCTI!C:O,POC!H985,FALSE),0))</f>
        <v>1</v>
      </c>
      <c r="K985" s="102" t="str">
        <f>TEXT(VLOOKUP(B985,Summary!G:H,2,FALSE),"yyyym")</f>
        <v>202212</v>
      </c>
      <c r="L985" s="102">
        <f t="shared" si="170"/>
        <v>0</v>
      </c>
      <c r="M985" s="102">
        <f t="shared" si="171"/>
        <v>1</v>
      </c>
      <c r="N985" s="109">
        <f t="shared" si="172"/>
        <v>100</v>
      </c>
      <c r="P985" s="102" t="str">
        <f t="shared" si="168"/>
        <v>X</v>
      </c>
    </row>
    <row r="986" spans="1:16" hidden="1">
      <c r="A986" s="102" t="s">
        <v>192</v>
      </c>
      <c r="B986" s="103" t="s">
        <v>76</v>
      </c>
      <c r="D986" s="112">
        <v>2026</v>
      </c>
      <c r="E986" s="112">
        <v>4</v>
      </c>
      <c r="F986" s="102" t="str">
        <f t="shared" si="167"/>
        <v>P1220264</v>
      </c>
      <c r="H986" s="104">
        <f>HLOOKUP(POC!B986,MCTI!$1:$2,2,FALSE)</f>
        <v>2</v>
      </c>
      <c r="I986" s="102" t="str">
        <f t="shared" si="169"/>
        <v>20264</v>
      </c>
      <c r="J986" s="107">
        <f>IF(M986=1,1,IFERROR(VLOOKUP(I986,MCTI!C:O,POC!H986,FALSE),0))</f>
        <v>1</v>
      </c>
      <c r="K986" s="102" t="str">
        <f>TEXT(VLOOKUP(B986,Summary!G:H,2,FALSE),"yyyym")</f>
        <v>202212</v>
      </c>
      <c r="L986" s="102">
        <f t="shared" si="170"/>
        <v>0</v>
      </c>
      <c r="M986" s="102">
        <f t="shared" si="171"/>
        <v>1</v>
      </c>
      <c r="N986" s="109">
        <f t="shared" si="172"/>
        <v>100</v>
      </c>
      <c r="P986" s="102" t="str">
        <f t="shared" si="168"/>
        <v>X</v>
      </c>
    </row>
    <row r="987" spans="1:16" hidden="1">
      <c r="A987" s="102" t="s">
        <v>192</v>
      </c>
      <c r="B987" s="103" t="s">
        <v>76</v>
      </c>
      <c r="D987" s="112">
        <v>2026</v>
      </c>
      <c r="E987" s="112">
        <v>5</v>
      </c>
      <c r="F987" s="102" t="str">
        <f t="shared" si="167"/>
        <v>P1220265</v>
      </c>
      <c r="H987" s="104">
        <f>HLOOKUP(POC!B987,MCTI!$1:$2,2,FALSE)</f>
        <v>2</v>
      </c>
      <c r="I987" s="102" t="str">
        <f t="shared" si="169"/>
        <v>20265</v>
      </c>
      <c r="J987" s="107">
        <f>IF(M987=1,1,IFERROR(VLOOKUP(I987,MCTI!C:O,POC!H987,FALSE),0))</f>
        <v>1</v>
      </c>
      <c r="K987" s="102" t="str">
        <f>TEXT(VLOOKUP(B987,Summary!G:H,2,FALSE),"yyyym")</f>
        <v>202212</v>
      </c>
      <c r="L987" s="102">
        <f t="shared" si="170"/>
        <v>0</v>
      </c>
      <c r="M987" s="102">
        <f t="shared" si="171"/>
        <v>1</v>
      </c>
      <c r="N987" s="109">
        <f t="shared" si="172"/>
        <v>100</v>
      </c>
      <c r="P987" s="102" t="str">
        <f t="shared" si="168"/>
        <v>X</v>
      </c>
    </row>
    <row r="988" spans="1:16" hidden="1">
      <c r="A988" s="102" t="s">
        <v>192</v>
      </c>
      <c r="B988" s="103" t="s">
        <v>76</v>
      </c>
      <c r="D988" s="112">
        <v>2026</v>
      </c>
      <c r="E988" s="112">
        <v>6</v>
      </c>
      <c r="F988" s="102" t="str">
        <f t="shared" si="167"/>
        <v>P1220266</v>
      </c>
      <c r="H988" s="104">
        <f>HLOOKUP(POC!B988,MCTI!$1:$2,2,FALSE)</f>
        <v>2</v>
      </c>
      <c r="I988" s="102" t="str">
        <f t="shared" si="169"/>
        <v>20266</v>
      </c>
      <c r="J988" s="107">
        <f>IF(M988=1,1,IFERROR(VLOOKUP(I988,MCTI!C:O,POC!H988,FALSE),0))</f>
        <v>1</v>
      </c>
      <c r="K988" s="102" t="str">
        <f>TEXT(VLOOKUP(B988,Summary!G:H,2,FALSE),"yyyym")</f>
        <v>202212</v>
      </c>
      <c r="L988" s="102">
        <f t="shared" si="170"/>
        <v>0</v>
      </c>
      <c r="M988" s="102">
        <f t="shared" si="171"/>
        <v>1</v>
      </c>
      <c r="N988" s="109">
        <f t="shared" si="172"/>
        <v>100</v>
      </c>
      <c r="P988" s="102" t="str">
        <f t="shared" si="168"/>
        <v>X</v>
      </c>
    </row>
    <row r="989" spans="1:16" hidden="1">
      <c r="A989" s="102" t="s">
        <v>192</v>
      </c>
      <c r="B989" s="103" t="s">
        <v>76</v>
      </c>
      <c r="D989" s="112">
        <v>2026</v>
      </c>
      <c r="E989" s="112">
        <v>7</v>
      </c>
      <c r="F989" s="102" t="str">
        <f t="shared" si="167"/>
        <v>P1220267</v>
      </c>
      <c r="H989" s="104">
        <f>HLOOKUP(POC!B989,MCTI!$1:$2,2,FALSE)</f>
        <v>2</v>
      </c>
      <c r="I989" s="102" t="str">
        <f t="shared" si="169"/>
        <v>20267</v>
      </c>
      <c r="J989" s="107">
        <f>IF(M989=1,1,IFERROR(VLOOKUP(I989,MCTI!C:O,POC!H989,FALSE),0))</f>
        <v>1</v>
      </c>
      <c r="K989" s="102" t="str">
        <f>TEXT(VLOOKUP(B989,Summary!G:H,2,FALSE),"yyyym")</f>
        <v>202212</v>
      </c>
      <c r="L989" s="102">
        <f t="shared" si="170"/>
        <v>0</v>
      </c>
      <c r="M989" s="102">
        <f t="shared" si="171"/>
        <v>1</v>
      </c>
      <c r="N989" s="109">
        <f t="shared" si="172"/>
        <v>100</v>
      </c>
      <c r="P989" s="102" t="str">
        <f t="shared" si="168"/>
        <v>X</v>
      </c>
    </row>
    <row r="990" spans="1:16" hidden="1">
      <c r="A990" s="102" t="s">
        <v>192</v>
      </c>
      <c r="B990" s="103" t="s">
        <v>76</v>
      </c>
      <c r="D990" s="112">
        <v>2026</v>
      </c>
      <c r="E990" s="112">
        <v>8</v>
      </c>
      <c r="F990" s="102" t="str">
        <f t="shared" si="167"/>
        <v>P1220268</v>
      </c>
      <c r="H990" s="104">
        <f>HLOOKUP(POC!B990,MCTI!$1:$2,2,FALSE)</f>
        <v>2</v>
      </c>
      <c r="I990" s="102" t="str">
        <f t="shared" si="169"/>
        <v>20268</v>
      </c>
      <c r="J990" s="107">
        <f>IF(M990=1,1,IFERROR(VLOOKUP(I990,MCTI!C:O,POC!H990,FALSE),0))</f>
        <v>1</v>
      </c>
      <c r="K990" s="102" t="str">
        <f>TEXT(VLOOKUP(B990,Summary!G:H,2,FALSE),"yyyym")</f>
        <v>202212</v>
      </c>
      <c r="L990" s="102">
        <f t="shared" si="170"/>
        <v>0</v>
      </c>
      <c r="M990" s="102">
        <f t="shared" si="171"/>
        <v>1</v>
      </c>
      <c r="N990" s="109">
        <f t="shared" si="172"/>
        <v>100</v>
      </c>
      <c r="P990" s="102" t="str">
        <f t="shared" si="168"/>
        <v>X</v>
      </c>
    </row>
    <row r="991" spans="1:16" hidden="1">
      <c r="A991" s="102" t="s">
        <v>192</v>
      </c>
      <c r="B991" s="103" t="s">
        <v>76</v>
      </c>
      <c r="D991" s="112">
        <v>2026</v>
      </c>
      <c r="E991" s="112">
        <v>9</v>
      </c>
      <c r="F991" s="102" t="str">
        <f t="shared" si="167"/>
        <v>P1220269</v>
      </c>
      <c r="H991" s="104">
        <f>HLOOKUP(POC!B991,MCTI!$1:$2,2,FALSE)</f>
        <v>2</v>
      </c>
      <c r="I991" s="102" t="str">
        <f t="shared" si="169"/>
        <v>20269</v>
      </c>
      <c r="J991" s="107">
        <f>IF(M991=1,1,IFERROR(VLOOKUP(I991,MCTI!C:O,POC!H991,FALSE),0))</f>
        <v>1</v>
      </c>
      <c r="K991" s="102" t="str">
        <f>TEXT(VLOOKUP(B991,Summary!G:H,2,FALSE),"yyyym")</f>
        <v>202212</v>
      </c>
      <c r="L991" s="102">
        <f t="shared" si="170"/>
        <v>0</v>
      </c>
      <c r="M991" s="102">
        <f t="shared" si="171"/>
        <v>1</v>
      </c>
      <c r="N991" s="109">
        <f t="shared" si="172"/>
        <v>100</v>
      </c>
      <c r="P991" s="102" t="str">
        <f t="shared" si="168"/>
        <v>X</v>
      </c>
    </row>
    <row r="992" spans="1:16" hidden="1">
      <c r="A992" s="102" t="s">
        <v>192</v>
      </c>
      <c r="B992" s="103" t="s">
        <v>76</v>
      </c>
      <c r="D992" s="112">
        <v>2026</v>
      </c>
      <c r="E992" s="112">
        <v>10</v>
      </c>
      <c r="F992" s="102" t="str">
        <f t="shared" si="167"/>
        <v>P12202610</v>
      </c>
      <c r="H992" s="104">
        <f>HLOOKUP(POC!B992,MCTI!$1:$2,2,FALSE)</f>
        <v>2</v>
      </c>
      <c r="I992" s="102" t="str">
        <f t="shared" si="169"/>
        <v>202610</v>
      </c>
      <c r="J992" s="107">
        <f>IF(M992=1,1,IFERROR(VLOOKUP(I992,MCTI!C:O,POC!H992,FALSE),0))</f>
        <v>1</v>
      </c>
      <c r="K992" s="102" t="str">
        <f>TEXT(VLOOKUP(B992,Summary!G:H,2,FALSE),"yyyym")</f>
        <v>202212</v>
      </c>
      <c r="L992" s="102">
        <f t="shared" si="170"/>
        <v>0</v>
      </c>
      <c r="M992" s="102">
        <f t="shared" si="171"/>
        <v>1</v>
      </c>
      <c r="N992" s="109">
        <f t="shared" si="172"/>
        <v>100</v>
      </c>
      <c r="P992" s="102" t="str">
        <f t="shared" si="168"/>
        <v>X</v>
      </c>
    </row>
    <row r="993" spans="1:16" hidden="1">
      <c r="A993" s="102" t="s">
        <v>192</v>
      </c>
      <c r="B993" s="103" t="s">
        <v>76</v>
      </c>
      <c r="D993" s="112">
        <v>2026</v>
      </c>
      <c r="E993" s="112">
        <v>11</v>
      </c>
      <c r="F993" s="102" t="str">
        <f t="shared" si="167"/>
        <v>P12202611</v>
      </c>
      <c r="H993" s="104">
        <f>HLOOKUP(POC!B993,MCTI!$1:$2,2,FALSE)</f>
        <v>2</v>
      </c>
      <c r="I993" s="102" t="str">
        <f t="shared" si="169"/>
        <v>202611</v>
      </c>
      <c r="J993" s="107">
        <f>IF(M993=1,1,IFERROR(VLOOKUP(I993,MCTI!C:O,POC!H993,FALSE),0))</f>
        <v>1</v>
      </c>
      <c r="K993" s="102" t="str">
        <f>TEXT(VLOOKUP(B993,Summary!G:H,2,FALSE),"yyyym")</f>
        <v>202212</v>
      </c>
      <c r="L993" s="102">
        <f t="shared" si="170"/>
        <v>0</v>
      </c>
      <c r="M993" s="102">
        <f t="shared" si="171"/>
        <v>1</v>
      </c>
      <c r="N993" s="109">
        <f t="shared" si="172"/>
        <v>100</v>
      </c>
      <c r="P993" s="102" t="str">
        <f t="shared" si="168"/>
        <v>X</v>
      </c>
    </row>
    <row r="994" spans="1:16" hidden="1">
      <c r="A994" s="102" t="s">
        <v>192</v>
      </c>
      <c r="B994" s="103" t="s">
        <v>76</v>
      </c>
      <c r="D994" s="112">
        <v>2026</v>
      </c>
      <c r="E994" s="112">
        <v>12</v>
      </c>
      <c r="F994" s="102" t="str">
        <f t="shared" si="167"/>
        <v>P12202612</v>
      </c>
      <c r="H994" s="104">
        <f>HLOOKUP(POC!B994,MCTI!$1:$2,2,FALSE)</f>
        <v>2</v>
      </c>
      <c r="I994" s="102" t="str">
        <f t="shared" si="169"/>
        <v>202612</v>
      </c>
      <c r="J994" s="107">
        <f>IF(M994=1,1,IFERROR(VLOOKUP(I994,MCTI!C:O,POC!H994,FALSE),0))</f>
        <v>1</v>
      </c>
      <c r="K994" s="102" t="str">
        <f>TEXT(VLOOKUP(B994,Summary!G:H,2,FALSE),"yyyym")</f>
        <v>202212</v>
      </c>
      <c r="L994" s="102">
        <f t="shared" si="170"/>
        <v>0</v>
      </c>
      <c r="M994" s="102">
        <f t="shared" si="171"/>
        <v>1</v>
      </c>
      <c r="N994" s="109">
        <f t="shared" si="172"/>
        <v>100</v>
      </c>
      <c r="P994" s="102" t="str">
        <f t="shared" si="168"/>
        <v>X</v>
      </c>
    </row>
    <row r="995" spans="1:16" hidden="1">
      <c r="A995" s="102" t="s">
        <v>192</v>
      </c>
      <c r="B995" s="103" t="s">
        <v>76</v>
      </c>
      <c r="D995" s="112">
        <v>2027</v>
      </c>
      <c r="E995" s="112">
        <v>1</v>
      </c>
      <c r="F995" s="102" t="str">
        <f t="shared" si="167"/>
        <v>P1220271</v>
      </c>
      <c r="H995" s="104">
        <f>HLOOKUP(POC!B995,MCTI!$1:$2,2,FALSE)</f>
        <v>2</v>
      </c>
      <c r="I995" s="102" t="str">
        <f t="shared" si="169"/>
        <v>20271</v>
      </c>
      <c r="J995" s="107">
        <f>IF(M995=1,1,IFERROR(VLOOKUP(I995,MCTI!C:O,POC!H995,FALSE),0))</f>
        <v>1</v>
      </c>
      <c r="K995" s="102" t="str">
        <f>TEXT(VLOOKUP(B995,Summary!G:H,2,FALSE),"yyyym")</f>
        <v>202212</v>
      </c>
      <c r="L995" s="102">
        <f t="shared" si="170"/>
        <v>0</v>
      </c>
      <c r="M995" s="102">
        <f t="shared" si="171"/>
        <v>1</v>
      </c>
      <c r="N995" s="109">
        <f t="shared" si="172"/>
        <v>100</v>
      </c>
      <c r="P995" s="102" t="str">
        <f t="shared" si="168"/>
        <v>X</v>
      </c>
    </row>
    <row r="996" spans="1:16" hidden="1">
      <c r="A996" s="102" t="s">
        <v>192</v>
      </c>
      <c r="B996" s="103" t="s">
        <v>76</v>
      </c>
      <c r="D996" s="112">
        <v>2027</v>
      </c>
      <c r="E996" s="112">
        <v>2</v>
      </c>
      <c r="F996" s="102" t="str">
        <f t="shared" si="167"/>
        <v>P1220272</v>
      </c>
      <c r="H996" s="104">
        <f>HLOOKUP(POC!B996,MCTI!$1:$2,2,FALSE)</f>
        <v>2</v>
      </c>
      <c r="I996" s="102" t="str">
        <f t="shared" si="169"/>
        <v>20272</v>
      </c>
      <c r="J996" s="107">
        <f>IF(M996=1,1,IFERROR(VLOOKUP(I996,MCTI!C:O,POC!H996,FALSE),0))</f>
        <v>1</v>
      </c>
      <c r="K996" s="102" t="str">
        <f>TEXT(VLOOKUP(B996,Summary!G:H,2,FALSE),"yyyym")</f>
        <v>202212</v>
      </c>
      <c r="L996" s="102">
        <f t="shared" si="170"/>
        <v>0</v>
      </c>
      <c r="M996" s="102">
        <f t="shared" si="171"/>
        <v>1</v>
      </c>
      <c r="N996" s="109">
        <f t="shared" si="172"/>
        <v>100</v>
      </c>
      <c r="P996" s="102" t="str">
        <f t="shared" si="168"/>
        <v>X</v>
      </c>
    </row>
    <row r="997" spans="1:16" hidden="1">
      <c r="A997" s="102" t="s">
        <v>192</v>
      </c>
      <c r="B997" s="103" t="s">
        <v>76</v>
      </c>
      <c r="D997" s="112">
        <v>2027</v>
      </c>
      <c r="E997" s="112">
        <v>3</v>
      </c>
      <c r="F997" s="102" t="str">
        <f t="shared" si="167"/>
        <v>P1220273</v>
      </c>
      <c r="H997" s="104">
        <f>HLOOKUP(POC!B997,MCTI!$1:$2,2,FALSE)</f>
        <v>2</v>
      </c>
      <c r="I997" s="102" t="str">
        <f t="shared" si="169"/>
        <v>20273</v>
      </c>
      <c r="J997" s="107">
        <f>IF(M997=1,1,IFERROR(VLOOKUP(I997,MCTI!C:O,POC!H997,FALSE),0))</f>
        <v>1</v>
      </c>
      <c r="K997" s="102" t="str">
        <f>TEXT(VLOOKUP(B997,Summary!G:H,2,FALSE),"yyyym")</f>
        <v>202212</v>
      </c>
      <c r="L997" s="102">
        <f t="shared" si="170"/>
        <v>0</v>
      </c>
      <c r="M997" s="102">
        <f t="shared" si="171"/>
        <v>1</v>
      </c>
      <c r="N997" s="109">
        <f t="shared" si="172"/>
        <v>100</v>
      </c>
      <c r="P997" s="102" t="str">
        <f t="shared" si="168"/>
        <v>X</v>
      </c>
    </row>
    <row r="998" spans="1:16" hidden="1">
      <c r="A998" s="102" t="s">
        <v>192</v>
      </c>
      <c r="B998" s="103" t="s">
        <v>76</v>
      </c>
      <c r="D998" s="112">
        <v>2027</v>
      </c>
      <c r="E998" s="112">
        <v>4</v>
      </c>
      <c r="F998" s="102" t="str">
        <f t="shared" si="167"/>
        <v>P1220274</v>
      </c>
      <c r="H998" s="104">
        <f>HLOOKUP(POC!B998,MCTI!$1:$2,2,FALSE)</f>
        <v>2</v>
      </c>
      <c r="I998" s="102" t="str">
        <f t="shared" si="169"/>
        <v>20274</v>
      </c>
      <c r="J998" s="107">
        <f>IF(M998=1,1,IFERROR(VLOOKUP(I998,MCTI!C:O,POC!H998,FALSE),0))</f>
        <v>1</v>
      </c>
      <c r="K998" s="102" t="str">
        <f>TEXT(VLOOKUP(B998,Summary!G:H,2,FALSE),"yyyym")</f>
        <v>202212</v>
      </c>
      <c r="L998" s="102">
        <f t="shared" si="170"/>
        <v>0</v>
      </c>
      <c r="M998" s="102">
        <f t="shared" si="171"/>
        <v>1</v>
      </c>
      <c r="N998" s="109">
        <f t="shared" si="172"/>
        <v>100</v>
      </c>
      <c r="P998" s="102" t="str">
        <f t="shared" si="168"/>
        <v>X</v>
      </c>
    </row>
    <row r="999" spans="1:16" hidden="1">
      <c r="A999" s="102" t="s">
        <v>192</v>
      </c>
      <c r="B999" s="103" t="s">
        <v>76</v>
      </c>
      <c r="D999" s="112">
        <v>2027</v>
      </c>
      <c r="E999" s="112">
        <v>5</v>
      </c>
      <c r="F999" s="102" t="str">
        <f t="shared" si="167"/>
        <v>P1220275</v>
      </c>
      <c r="H999" s="104">
        <f>HLOOKUP(POC!B999,MCTI!$1:$2,2,FALSE)</f>
        <v>2</v>
      </c>
      <c r="I999" s="102" t="str">
        <f t="shared" si="169"/>
        <v>20275</v>
      </c>
      <c r="J999" s="107">
        <f>IF(M999=1,1,IFERROR(VLOOKUP(I999,MCTI!C:O,POC!H999,FALSE),0))</f>
        <v>1</v>
      </c>
      <c r="K999" s="102" t="str">
        <f>TEXT(VLOOKUP(B999,Summary!G:H,2,FALSE),"yyyym")</f>
        <v>202212</v>
      </c>
      <c r="L999" s="102">
        <f t="shared" si="170"/>
        <v>0</v>
      </c>
      <c r="M999" s="102">
        <f t="shared" si="171"/>
        <v>1</v>
      </c>
      <c r="N999" s="109">
        <f t="shared" si="172"/>
        <v>100</v>
      </c>
      <c r="P999" s="102" t="str">
        <f t="shared" si="168"/>
        <v>X</v>
      </c>
    </row>
    <row r="1000" spans="1:16" hidden="1">
      <c r="A1000" s="102" t="s">
        <v>192</v>
      </c>
      <c r="B1000" s="103" t="s">
        <v>76</v>
      </c>
      <c r="D1000" s="112">
        <v>2027</v>
      </c>
      <c r="E1000" s="112">
        <v>6</v>
      </c>
      <c r="F1000" s="102" t="str">
        <f t="shared" si="167"/>
        <v>P1220276</v>
      </c>
      <c r="H1000" s="104">
        <f>HLOOKUP(POC!B1000,MCTI!$1:$2,2,FALSE)</f>
        <v>2</v>
      </c>
      <c r="I1000" s="102" t="str">
        <f t="shared" si="169"/>
        <v>20276</v>
      </c>
      <c r="J1000" s="107">
        <f>IF(M1000=1,1,IFERROR(VLOOKUP(I1000,MCTI!C:O,POC!H1000,FALSE),0))</f>
        <v>1</v>
      </c>
      <c r="K1000" s="102" t="str">
        <f>TEXT(VLOOKUP(B1000,Summary!G:H,2,FALSE),"yyyym")</f>
        <v>202212</v>
      </c>
      <c r="L1000" s="102">
        <f t="shared" si="170"/>
        <v>0</v>
      </c>
      <c r="M1000" s="102">
        <f t="shared" si="171"/>
        <v>1</v>
      </c>
      <c r="N1000" s="109">
        <f t="shared" si="172"/>
        <v>100</v>
      </c>
      <c r="P1000" s="102" t="str">
        <f t="shared" si="168"/>
        <v>X</v>
      </c>
    </row>
    <row r="1001" spans="1:16" hidden="1">
      <c r="A1001" s="102" t="s">
        <v>192</v>
      </c>
      <c r="B1001" s="103" t="s">
        <v>76</v>
      </c>
      <c r="D1001" s="112">
        <v>2027</v>
      </c>
      <c r="E1001" s="112">
        <v>7</v>
      </c>
      <c r="F1001" s="102" t="str">
        <f t="shared" si="167"/>
        <v>P1220277</v>
      </c>
      <c r="H1001" s="104">
        <f>HLOOKUP(POC!B1001,MCTI!$1:$2,2,FALSE)</f>
        <v>2</v>
      </c>
      <c r="I1001" s="102" t="str">
        <f t="shared" si="169"/>
        <v>20277</v>
      </c>
      <c r="J1001" s="107">
        <f>IF(M1001=1,1,IFERROR(VLOOKUP(I1001,MCTI!C:O,POC!H1001,FALSE),0))</f>
        <v>1</v>
      </c>
      <c r="K1001" s="102" t="str">
        <f>TEXT(VLOOKUP(B1001,Summary!G:H,2,FALSE),"yyyym")</f>
        <v>202212</v>
      </c>
      <c r="L1001" s="102">
        <f t="shared" si="170"/>
        <v>0</v>
      </c>
      <c r="M1001" s="102">
        <f t="shared" si="171"/>
        <v>1</v>
      </c>
      <c r="N1001" s="109">
        <f t="shared" si="172"/>
        <v>100</v>
      </c>
      <c r="P1001" s="102" t="str">
        <f t="shared" si="168"/>
        <v>X</v>
      </c>
    </row>
    <row r="1002" spans="1:16" hidden="1">
      <c r="A1002" s="102" t="s">
        <v>192</v>
      </c>
      <c r="B1002" s="103" t="s">
        <v>76</v>
      </c>
      <c r="D1002" s="112">
        <v>2027</v>
      </c>
      <c r="E1002" s="112">
        <v>8</v>
      </c>
      <c r="F1002" s="102" t="str">
        <f t="shared" si="167"/>
        <v>P1220278</v>
      </c>
      <c r="H1002" s="104">
        <f>HLOOKUP(POC!B1002,MCTI!$1:$2,2,FALSE)</f>
        <v>2</v>
      </c>
      <c r="I1002" s="102" t="str">
        <f t="shared" si="169"/>
        <v>20278</v>
      </c>
      <c r="J1002" s="107">
        <f>IF(M1002=1,1,IFERROR(VLOOKUP(I1002,MCTI!C:O,POC!H1002,FALSE),0))</f>
        <v>1</v>
      </c>
      <c r="K1002" s="102" t="str">
        <f>TEXT(VLOOKUP(B1002,Summary!G:H,2,FALSE),"yyyym")</f>
        <v>202212</v>
      </c>
      <c r="L1002" s="102">
        <f t="shared" si="170"/>
        <v>0</v>
      </c>
      <c r="M1002" s="102">
        <f t="shared" si="171"/>
        <v>1</v>
      </c>
      <c r="N1002" s="109">
        <f t="shared" si="172"/>
        <v>100</v>
      </c>
      <c r="P1002" s="102" t="str">
        <f t="shared" si="168"/>
        <v>X</v>
      </c>
    </row>
    <row r="1003" spans="1:16" hidden="1">
      <c r="A1003" s="102" t="s">
        <v>192</v>
      </c>
      <c r="B1003" s="103" t="s">
        <v>76</v>
      </c>
      <c r="D1003" s="112">
        <v>2027</v>
      </c>
      <c r="E1003" s="112">
        <v>9</v>
      </c>
      <c r="F1003" s="102" t="str">
        <f t="shared" si="167"/>
        <v>P1220279</v>
      </c>
      <c r="H1003" s="104">
        <f>HLOOKUP(POC!B1003,MCTI!$1:$2,2,FALSE)</f>
        <v>2</v>
      </c>
      <c r="I1003" s="102" t="str">
        <f t="shared" ref="I1003:I1034" si="173">CONCATENATE(D1003,E1003)</f>
        <v>20279</v>
      </c>
      <c r="J1003" s="107">
        <f>IF(M1003=1,1,IFERROR(VLOOKUP(I1003,MCTI!C:O,POC!H1003,FALSE),0))</f>
        <v>1</v>
      </c>
      <c r="K1003" s="102" t="str">
        <f>TEXT(VLOOKUP(B1003,Summary!G:H,2,FALSE),"yyyym")</f>
        <v>202212</v>
      </c>
      <c r="L1003" s="102">
        <f t="shared" ref="L1003:L1034" si="174">IF((LEFT(K1003,4)-D1003)&lt;&gt;0,0,IF((I1003-K1003)=0,1,0))</f>
        <v>0</v>
      </c>
      <c r="M1003" s="102">
        <f t="shared" ref="M1003:M1034" si="175">IF(B1003="",0,IF(AND(B1002=B1003,M1002=1),1,IF(L1003=1,1,0)))</f>
        <v>1</v>
      </c>
      <c r="N1003" s="109">
        <f t="shared" si="172"/>
        <v>100</v>
      </c>
      <c r="P1003" s="102" t="str">
        <f t="shared" si="168"/>
        <v>X</v>
      </c>
    </row>
    <row r="1004" spans="1:16" hidden="1">
      <c r="A1004" s="102" t="s">
        <v>192</v>
      </c>
      <c r="B1004" s="103" t="s">
        <v>76</v>
      </c>
      <c r="D1004" s="112">
        <v>2027</v>
      </c>
      <c r="E1004" s="112">
        <v>10</v>
      </c>
      <c r="F1004" s="102" t="str">
        <f t="shared" si="167"/>
        <v>P12202710</v>
      </c>
      <c r="H1004" s="104">
        <f>HLOOKUP(POC!B1004,MCTI!$1:$2,2,FALSE)</f>
        <v>2</v>
      </c>
      <c r="I1004" s="102" t="str">
        <f t="shared" si="173"/>
        <v>202710</v>
      </c>
      <c r="J1004" s="107">
        <f>IF(M1004=1,1,IFERROR(VLOOKUP(I1004,MCTI!C:O,POC!H1004,FALSE),0))</f>
        <v>1</v>
      </c>
      <c r="K1004" s="102" t="str">
        <f>TEXT(VLOOKUP(B1004,Summary!G:H,2,FALSE),"yyyym")</f>
        <v>202212</v>
      </c>
      <c r="L1004" s="102">
        <f t="shared" si="174"/>
        <v>0</v>
      </c>
      <c r="M1004" s="102">
        <f t="shared" si="175"/>
        <v>1</v>
      </c>
      <c r="N1004" s="109">
        <f t="shared" si="172"/>
        <v>100</v>
      </c>
      <c r="P1004" s="102" t="str">
        <f t="shared" si="168"/>
        <v>X</v>
      </c>
    </row>
    <row r="1005" spans="1:16" hidden="1">
      <c r="A1005" s="102" t="s">
        <v>192</v>
      </c>
      <c r="B1005" s="103" t="s">
        <v>76</v>
      </c>
      <c r="D1005" s="112">
        <v>2027</v>
      </c>
      <c r="E1005" s="112">
        <v>11</v>
      </c>
      <c r="F1005" s="102" t="str">
        <f t="shared" si="167"/>
        <v>P12202711</v>
      </c>
      <c r="H1005" s="104">
        <f>HLOOKUP(POC!B1005,MCTI!$1:$2,2,FALSE)</f>
        <v>2</v>
      </c>
      <c r="I1005" s="102" t="str">
        <f t="shared" si="173"/>
        <v>202711</v>
      </c>
      <c r="J1005" s="107">
        <f>IF(M1005=1,1,IFERROR(VLOOKUP(I1005,MCTI!C:O,POC!H1005,FALSE),0))</f>
        <v>1</v>
      </c>
      <c r="K1005" s="102" t="str">
        <f>TEXT(VLOOKUP(B1005,Summary!G:H,2,FALSE),"yyyym")</f>
        <v>202212</v>
      </c>
      <c r="L1005" s="102">
        <f t="shared" si="174"/>
        <v>0</v>
      </c>
      <c r="M1005" s="102">
        <f t="shared" si="175"/>
        <v>1</v>
      </c>
      <c r="N1005" s="109">
        <f t="shared" si="172"/>
        <v>100</v>
      </c>
      <c r="P1005" s="102" t="str">
        <f t="shared" si="168"/>
        <v>X</v>
      </c>
    </row>
    <row r="1006" spans="1:16" hidden="1">
      <c r="A1006" s="102" t="s">
        <v>192</v>
      </c>
      <c r="B1006" s="103" t="s">
        <v>76</v>
      </c>
      <c r="D1006" s="112">
        <v>2027</v>
      </c>
      <c r="E1006" s="112">
        <v>12</v>
      </c>
      <c r="F1006" s="102" t="str">
        <f t="shared" si="167"/>
        <v>P12202712</v>
      </c>
      <c r="H1006" s="104">
        <f>HLOOKUP(POC!B1006,MCTI!$1:$2,2,FALSE)</f>
        <v>2</v>
      </c>
      <c r="I1006" s="102" t="str">
        <f t="shared" si="173"/>
        <v>202712</v>
      </c>
      <c r="J1006" s="107">
        <f>IF(M1006=1,1,IFERROR(VLOOKUP(I1006,MCTI!C:O,POC!H1006,FALSE),0))</f>
        <v>1</v>
      </c>
      <c r="K1006" s="102" t="str">
        <f>TEXT(VLOOKUP(B1006,Summary!G:H,2,FALSE),"yyyym")</f>
        <v>202212</v>
      </c>
      <c r="L1006" s="102">
        <f t="shared" si="174"/>
        <v>0</v>
      </c>
      <c r="M1006" s="102">
        <f t="shared" si="175"/>
        <v>1</v>
      </c>
      <c r="N1006" s="109">
        <f t="shared" si="172"/>
        <v>100</v>
      </c>
      <c r="P1006" s="102" t="str">
        <f t="shared" si="168"/>
        <v>X</v>
      </c>
    </row>
    <row r="1007" spans="1:16" hidden="1">
      <c r="A1007" s="102" t="s">
        <v>192</v>
      </c>
      <c r="B1007" s="103" t="s">
        <v>76</v>
      </c>
      <c r="D1007" s="112">
        <v>2028</v>
      </c>
      <c r="E1007" s="112">
        <v>1</v>
      </c>
      <c r="F1007" s="102" t="str">
        <f t="shared" si="167"/>
        <v>P1220281</v>
      </c>
      <c r="H1007" s="104">
        <f>HLOOKUP(POC!B1007,MCTI!$1:$2,2,FALSE)</f>
        <v>2</v>
      </c>
      <c r="I1007" s="102" t="str">
        <f t="shared" si="173"/>
        <v>20281</v>
      </c>
      <c r="J1007" s="107">
        <f>IF(M1007=1,1,IFERROR(VLOOKUP(I1007,MCTI!C:O,POC!H1007,FALSE),0))</f>
        <v>1</v>
      </c>
      <c r="K1007" s="102" t="str">
        <f>TEXT(VLOOKUP(B1007,Summary!G:H,2,FALSE),"yyyym")</f>
        <v>202212</v>
      </c>
      <c r="L1007" s="102">
        <f t="shared" si="174"/>
        <v>0</v>
      </c>
      <c r="M1007" s="102">
        <f t="shared" si="175"/>
        <v>1</v>
      </c>
      <c r="N1007" s="109">
        <f t="shared" si="172"/>
        <v>100</v>
      </c>
      <c r="P1007" s="102" t="str">
        <f t="shared" si="168"/>
        <v>X</v>
      </c>
    </row>
    <row r="1008" spans="1:16" hidden="1">
      <c r="A1008" s="102" t="s">
        <v>192</v>
      </c>
      <c r="B1008" s="103" t="s">
        <v>76</v>
      </c>
      <c r="D1008" s="112">
        <v>2028</v>
      </c>
      <c r="E1008" s="112">
        <v>2</v>
      </c>
      <c r="F1008" s="102" t="str">
        <f t="shared" si="167"/>
        <v>P1220282</v>
      </c>
      <c r="H1008" s="104">
        <f>HLOOKUP(POC!B1008,MCTI!$1:$2,2,FALSE)</f>
        <v>2</v>
      </c>
      <c r="I1008" s="102" t="str">
        <f t="shared" si="173"/>
        <v>20282</v>
      </c>
      <c r="J1008" s="107">
        <f>IF(M1008=1,1,IFERROR(VLOOKUP(I1008,MCTI!C:O,POC!H1008,FALSE),0))</f>
        <v>1</v>
      </c>
      <c r="K1008" s="102" t="str">
        <f>TEXT(VLOOKUP(B1008,Summary!G:H,2,FALSE),"yyyym")</f>
        <v>202212</v>
      </c>
      <c r="L1008" s="102">
        <f t="shared" si="174"/>
        <v>0</v>
      </c>
      <c r="M1008" s="102">
        <f t="shared" si="175"/>
        <v>1</v>
      </c>
      <c r="N1008" s="109">
        <f t="shared" si="172"/>
        <v>100</v>
      </c>
      <c r="P1008" s="102" t="str">
        <f t="shared" si="168"/>
        <v>X</v>
      </c>
    </row>
    <row r="1009" spans="1:16" hidden="1">
      <c r="A1009" s="102" t="s">
        <v>192</v>
      </c>
      <c r="B1009" s="103" t="s">
        <v>76</v>
      </c>
      <c r="D1009" s="112">
        <v>2028</v>
      </c>
      <c r="E1009" s="112">
        <v>3</v>
      </c>
      <c r="F1009" s="102" t="str">
        <f t="shared" si="167"/>
        <v>P1220283</v>
      </c>
      <c r="H1009" s="104">
        <f>HLOOKUP(POC!B1009,MCTI!$1:$2,2,FALSE)</f>
        <v>2</v>
      </c>
      <c r="I1009" s="102" t="str">
        <f t="shared" si="173"/>
        <v>20283</v>
      </c>
      <c r="J1009" s="107">
        <f>IF(M1009=1,1,IFERROR(VLOOKUP(I1009,MCTI!C:O,POC!H1009,FALSE),0))</f>
        <v>1</v>
      </c>
      <c r="K1009" s="102" t="str">
        <f>TEXT(VLOOKUP(B1009,Summary!G:H,2,FALSE),"yyyym")</f>
        <v>202212</v>
      </c>
      <c r="L1009" s="102">
        <f t="shared" si="174"/>
        <v>0</v>
      </c>
      <c r="M1009" s="102">
        <f t="shared" si="175"/>
        <v>1</v>
      </c>
      <c r="N1009" s="109">
        <f t="shared" si="172"/>
        <v>100</v>
      </c>
      <c r="P1009" s="102" t="str">
        <f t="shared" si="168"/>
        <v>X</v>
      </c>
    </row>
    <row r="1010" spans="1:16" hidden="1">
      <c r="A1010" s="102" t="s">
        <v>192</v>
      </c>
      <c r="B1010" s="103" t="s">
        <v>76</v>
      </c>
      <c r="D1010" s="112">
        <v>2028</v>
      </c>
      <c r="E1010" s="112">
        <v>4</v>
      </c>
      <c r="F1010" s="102" t="str">
        <f t="shared" si="167"/>
        <v>P1220284</v>
      </c>
      <c r="H1010" s="104">
        <f>HLOOKUP(POC!B1010,MCTI!$1:$2,2,FALSE)</f>
        <v>2</v>
      </c>
      <c r="I1010" s="102" t="str">
        <f t="shared" si="173"/>
        <v>20284</v>
      </c>
      <c r="J1010" s="107">
        <f>IF(M1010=1,1,IFERROR(VLOOKUP(I1010,MCTI!C:O,POC!H1010,FALSE),0))</f>
        <v>1</v>
      </c>
      <c r="K1010" s="102" t="str">
        <f>TEXT(VLOOKUP(B1010,Summary!G:H,2,FALSE),"yyyym")</f>
        <v>202212</v>
      </c>
      <c r="L1010" s="102">
        <f t="shared" si="174"/>
        <v>0</v>
      </c>
      <c r="M1010" s="102">
        <f t="shared" si="175"/>
        <v>1</v>
      </c>
      <c r="N1010" s="109">
        <f t="shared" si="172"/>
        <v>100</v>
      </c>
      <c r="P1010" s="102" t="str">
        <f t="shared" si="168"/>
        <v>X</v>
      </c>
    </row>
    <row r="1011" spans="1:16" hidden="1">
      <c r="A1011" s="102" t="s">
        <v>192</v>
      </c>
      <c r="B1011" s="103" t="s">
        <v>76</v>
      </c>
      <c r="D1011" s="112">
        <v>2028</v>
      </c>
      <c r="E1011" s="112">
        <v>5</v>
      </c>
      <c r="F1011" s="102" t="str">
        <f t="shared" si="167"/>
        <v>P1220285</v>
      </c>
      <c r="H1011" s="104">
        <f>HLOOKUP(POC!B1011,MCTI!$1:$2,2,FALSE)</f>
        <v>2</v>
      </c>
      <c r="I1011" s="102" t="str">
        <f t="shared" si="173"/>
        <v>20285</v>
      </c>
      <c r="J1011" s="107">
        <f>IF(M1011=1,1,IFERROR(VLOOKUP(I1011,MCTI!C:O,POC!H1011,FALSE),0))</f>
        <v>1</v>
      </c>
      <c r="K1011" s="102" t="str">
        <f>TEXT(VLOOKUP(B1011,Summary!G:H,2,FALSE),"yyyym")</f>
        <v>202212</v>
      </c>
      <c r="L1011" s="102">
        <f t="shared" si="174"/>
        <v>0</v>
      </c>
      <c r="M1011" s="102">
        <f t="shared" si="175"/>
        <v>1</v>
      </c>
      <c r="N1011" s="109">
        <f t="shared" si="172"/>
        <v>100</v>
      </c>
      <c r="P1011" s="102" t="str">
        <f t="shared" si="168"/>
        <v>X</v>
      </c>
    </row>
    <row r="1012" spans="1:16" hidden="1">
      <c r="A1012" s="102" t="s">
        <v>192</v>
      </c>
      <c r="B1012" s="103" t="s">
        <v>76</v>
      </c>
      <c r="D1012" s="112">
        <v>2028</v>
      </c>
      <c r="E1012" s="112">
        <v>6</v>
      </c>
      <c r="F1012" s="102" t="str">
        <f t="shared" si="167"/>
        <v>P1220286</v>
      </c>
      <c r="H1012" s="104">
        <f>HLOOKUP(POC!B1012,MCTI!$1:$2,2,FALSE)</f>
        <v>2</v>
      </c>
      <c r="I1012" s="102" t="str">
        <f t="shared" si="173"/>
        <v>20286</v>
      </c>
      <c r="J1012" s="107">
        <f>IF(M1012=1,1,IFERROR(VLOOKUP(I1012,MCTI!C:O,POC!H1012,FALSE),0))</f>
        <v>1</v>
      </c>
      <c r="K1012" s="102" t="str">
        <f>TEXT(VLOOKUP(B1012,Summary!G:H,2,FALSE),"yyyym")</f>
        <v>202212</v>
      </c>
      <c r="L1012" s="102">
        <f t="shared" si="174"/>
        <v>0</v>
      </c>
      <c r="M1012" s="102">
        <f t="shared" si="175"/>
        <v>1</v>
      </c>
      <c r="N1012" s="109">
        <f t="shared" si="172"/>
        <v>100</v>
      </c>
      <c r="P1012" s="102" t="str">
        <f t="shared" si="168"/>
        <v>X</v>
      </c>
    </row>
    <row r="1013" spans="1:16" hidden="1">
      <c r="A1013" s="102" t="s">
        <v>192</v>
      </c>
      <c r="B1013" s="103" t="s">
        <v>76</v>
      </c>
      <c r="D1013" s="112">
        <v>2028</v>
      </c>
      <c r="E1013" s="112">
        <v>7</v>
      </c>
      <c r="F1013" s="102" t="str">
        <f t="shared" ref="F1013:F1066" si="176">CONCATENATE(B1013,D1013,E1013)</f>
        <v>P1220287</v>
      </c>
      <c r="H1013" s="104">
        <f>HLOOKUP(POC!B1013,MCTI!$1:$2,2,FALSE)</f>
        <v>2</v>
      </c>
      <c r="I1013" s="102" t="str">
        <f t="shared" si="173"/>
        <v>20287</v>
      </c>
      <c r="J1013" s="107">
        <f>IF(M1013=1,1,IFERROR(VLOOKUP(I1013,MCTI!C:O,POC!H1013,FALSE),0))</f>
        <v>1</v>
      </c>
      <c r="K1013" s="102" t="str">
        <f>TEXT(VLOOKUP(B1013,Summary!G:H,2,FALSE),"yyyym")</f>
        <v>202212</v>
      </c>
      <c r="L1013" s="102">
        <f t="shared" si="174"/>
        <v>0</v>
      </c>
      <c r="M1013" s="102">
        <f t="shared" si="175"/>
        <v>1</v>
      </c>
      <c r="N1013" s="109">
        <f t="shared" si="172"/>
        <v>100</v>
      </c>
      <c r="P1013" s="102" t="str">
        <f t="shared" si="168"/>
        <v>X</v>
      </c>
    </row>
    <row r="1014" spans="1:16" hidden="1">
      <c r="A1014" s="102" t="s">
        <v>192</v>
      </c>
      <c r="B1014" s="103" t="s">
        <v>76</v>
      </c>
      <c r="D1014" s="112">
        <v>2028</v>
      </c>
      <c r="E1014" s="112">
        <v>8</v>
      </c>
      <c r="F1014" s="102" t="str">
        <f t="shared" si="176"/>
        <v>P1220288</v>
      </c>
      <c r="H1014" s="104">
        <f>HLOOKUP(POC!B1014,MCTI!$1:$2,2,FALSE)</f>
        <v>2</v>
      </c>
      <c r="I1014" s="102" t="str">
        <f t="shared" si="173"/>
        <v>20288</v>
      </c>
      <c r="J1014" s="107">
        <f>IF(M1014=1,1,IFERROR(VLOOKUP(I1014,MCTI!C:O,POC!H1014,FALSE),0))</f>
        <v>1</v>
      </c>
      <c r="K1014" s="102" t="str">
        <f>TEXT(VLOOKUP(B1014,Summary!G:H,2,FALSE),"yyyym")</f>
        <v>202212</v>
      </c>
      <c r="L1014" s="102">
        <f t="shared" si="174"/>
        <v>0</v>
      </c>
      <c r="M1014" s="102">
        <f t="shared" si="175"/>
        <v>1</v>
      </c>
      <c r="N1014" s="109">
        <f t="shared" si="172"/>
        <v>100</v>
      </c>
      <c r="P1014" s="102" t="str">
        <f t="shared" si="168"/>
        <v>X</v>
      </c>
    </row>
    <row r="1015" spans="1:16" hidden="1">
      <c r="A1015" s="102" t="s">
        <v>192</v>
      </c>
      <c r="B1015" s="103" t="s">
        <v>76</v>
      </c>
      <c r="D1015" s="112">
        <v>2028</v>
      </c>
      <c r="E1015" s="112">
        <v>9</v>
      </c>
      <c r="F1015" s="102" t="str">
        <f t="shared" si="176"/>
        <v>P1220289</v>
      </c>
      <c r="H1015" s="104">
        <f>HLOOKUP(POC!B1015,MCTI!$1:$2,2,FALSE)</f>
        <v>2</v>
      </c>
      <c r="I1015" s="102" t="str">
        <f t="shared" si="173"/>
        <v>20289</v>
      </c>
      <c r="J1015" s="107">
        <f>IF(M1015=1,1,IFERROR(VLOOKUP(I1015,MCTI!C:O,POC!H1015,FALSE),0))</f>
        <v>1</v>
      </c>
      <c r="K1015" s="102" t="str">
        <f>TEXT(VLOOKUP(B1015,Summary!G:H,2,FALSE),"yyyym")</f>
        <v>202212</v>
      </c>
      <c r="L1015" s="102">
        <f t="shared" si="174"/>
        <v>0</v>
      </c>
      <c r="M1015" s="102">
        <f t="shared" si="175"/>
        <v>1</v>
      </c>
      <c r="N1015" s="109">
        <f t="shared" si="172"/>
        <v>100</v>
      </c>
      <c r="P1015" s="102" t="str">
        <f t="shared" ref="P1015:P1070" si="177">IF(AND(M1015=1,L1015&lt;&gt;1),"X","")</f>
        <v>X</v>
      </c>
    </row>
    <row r="1016" spans="1:16" hidden="1">
      <c r="A1016" s="102" t="s">
        <v>192</v>
      </c>
      <c r="B1016" s="103" t="s">
        <v>76</v>
      </c>
      <c r="D1016" s="112">
        <v>2028</v>
      </c>
      <c r="E1016" s="112">
        <v>10</v>
      </c>
      <c r="F1016" s="102" t="str">
        <f t="shared" si="176"/>
        <v>P12202810</v>
      </c>
      <c r="H1016" s="104">
        <f>HLOOKUP(POC!B1016,MCTI!$1:$2,2,FALSE)</f>
        <v>2</v>
      </c>
      <c r="I1016" s="102" t="str">
        <f t="shared" si="173"/>
        <v>202810</v>
      </c>
      <c r="J1016" s="107">
        <f>IF(M1016=1,1,IFERROR(VLOOKUP(I1016,MCTI!C:O,POC!H1016,FALSE),0))</f>
        <v>1</v>
      </c>
      <c r="K1016" s="102" t="str">
        <f>TEXT(VLOOKUP(B1016,Summary!G:H,2,FALSE),"yyyym")</f>
        <v>202212</v>
      </c>
      <c r="L1016" s="102">
        <f t="shared" si="174"/>
        <v>0</v>
      </c>
      <c r="M1016" s="102">
        <f t="shared" si="175"/>
        <v>1</v>
      </c>
      <c r="N1016" s="109">
        <f t="shared" si="172"/>
        <v>100</v>
      </c>
      <c r="P1016" s="102" t="str">
        <f t="shared" si="177"/>
        <v>X</v>
      </c>
    </row>
    <row r="1017" spans="1:16" hidden="1">
      <c r="A1017" s="102" t="s">
        <v>192</v>
      </c>
      <c r="B1017" s="103" t="s">
        <v>76</v>
      </c>
      <c r="D1017" s="112">
        <v>2028</v>
      </c>
      <c r="E1017" s="112">
        <v>11</v>
      </c>
      <c r="F1017" s="102" t="str">
        <f t="shared" si="176"/>
        <v>P12202811</v>
      </c>
      <c r="H1017" s="104">
        <f>HLOOKUP(POC!B1017,MCTI!$1:$2,2,FALSE)</f>
        <v>2</v>
      </c>
      <c r="I1017" s="102" t="str">
        <f t="shared" si="173"/>
        <v>202811</v>
      </c>
      <c r="J1017" s="107">
        <f>IF(M1017=1,1,IFERROR(VLOOKUP(I1017,MCTI!C:O,POC!H1017,FALSE),0))</f>
        <v>1</v>
      </c>
      <c r="K1017" s="102" t="str">
        <f>TEXT(VLOOKUP(B1017,Summary!G:H,2,FALSE),"yyyym")</f>
        <v>202212</v>
      </c>
      <c r="L1017" s="102">
        <f t="shared" si="174"/>
        <v>0</v>
      </c>
      <c r="M1017" s="102">
        <f t="shared" si="175"/>
        <v>1</v>
      </c>
      <c r="N1017" s="109">
        <f t="shared" si="172"/>
        <v>100</v>
      </c>
      <c r="P1017" s="102" t="str">
        <f t="shared" si="177"/>
        <v>X</v>
      </c>
    </row>
    <row r="1018" spans="1:16" hidden="1">
      <c r="A1018" s="102" t="s">
        <v>192</v>
      </c>
      <c r="B1018" s="103" t="s">
        <v>76</v>
      </c>
      <c r="D1018" s="112">
        <v>2028</v>
      </c>
      <c r="E1018" s="112">
        <v>12</v>
      </c>
      <c r="F1018" s="102" t="str">
        <f t="shared" si="176"/>
        <v>P12202812</v>
      </c>
      <c r="H1018" s="104">
        <f>HLOOKUP(POC!B1018,MCTI!$1:$2,2,FALSE)</f>
        <v>2</v>
      </c>
      <c r="I1018" s="102" t="str">
        <f t="shared" si="173"/>
        <v>202812</v>
      </c>
      <c r="J1018" s="107">
        <f>IF(M1018=1,1,IFERROR(VLOOKUP(I1018,MCTI!C:O,POC!H1018,FALSE),0))</f>
        <v>1</v>
      </c>
      <c r="K1018" s="102" t="str">
        <f>TEXT(VLOOKUP(B1018,Summary!G:H,2,FALSE),"yyyym")</f>
        <v>202212</v>
      </c>
      <c r="L1018" s="102">
        <f t="shared" si="174"/>
        <v>0</v>
      </c>
      <c r="M1018" s="102">
        <f t="shared" si="175"/>
        <v>1</v>
      </c>
      <c r="N1018" s="109">
        <f t="shared" si="172"/>
        <v>100</v>
      </c>
      <c r="P1018" s="102" t="str">
        <f t="shared" si="177"/>
        <v>X</v>
      </c>
    </row>
    <row r="1019" spans="1:16" hidden="1">
      <c r="A1019" s="102" t="s">
        <v>192</v>
      </c>
      <c r="B1019" s="103" t="s">
        <v>76</v>
      </c>
      <c r="D1019" s="103">
        <v>2029</v>
      </c>
      <c r="E1019" s="112">
        <v>1</v>
      </c>
      <c r="F1019" s="102" t="str">
        <f t="shared" si="176"/>
        <v>P1220291</v>
      </c>
      <c r="H1019" s="104">
        <f>HLOOKUP(POC!B1019,MCTI!$1:$2,2,FALSE)</f>
        <v>2</v>
      </c>
      <c r="I1019" s="102" t="str">
        <f t="shared" si="173"/>
        <v>20291</v>
      </c>
      <c r="J1019" s="107">
        <f>IF(M1019=1,1,IFERROR(VLOOKUP(I1019,MCTI!C:O,POC!H1019,FALSE),0))</f>
        <v>1</v>
      </c>
      <c r="K1019" s="102" t="str">
        <f>TEXT(VLOOKUP(B1019,Summary!G:H,2,FALSE),"yyyym")</f>
        <v>202212</v>
      </c>
      <c r="L1019" s="102">
        <f t="shared" si="174"/>
        <v>0</v>
      </c>
      <c r="M1019" s="102">
        <f t="shared" si="175"/>
        <v>1</v>
      </c>
      <c r="N1019" s="109">
        <f t="shared" si="172"/>
        <v>100</v>
      </c>
      <c r="P1019" s="102" t="str">
        <f t="shared" si="177"/>
        <v>X</v>
      </c>
    </row>
    <row r="1020" spans="1:16" hidden="1">
      <c r="A1020" s="102" t="s">
        <v>192</v>
      </c>
      <c r="B1020" s="103" t="s">
        <v>76</v>
      </c>
      <c r="D1020" s="103">
        <v>2029</v>
      </c>
      <c r="E1020" s="112">
        <v>2</v>
      </c>
      <c r="F1020" s="102" t="str">
        <f t="shared" si="176"/>
        <v>P1220292</v>
      </c>
      <c r="H1020" s="104">
        <f>HLOOKUP(POC!B1020,MCTI!$1:$2,2,FALSE)</f>
        <v>2</v>
      </c>
      <c r="I1020" s="102" t="str">
        <f t="shared" si="173"/>
        <v>20292</v>
      </c>
      <c r="J1020" s="107">
        <f>IF(M1020=1,1,IFERROR(VLOOKUP(I1020,MCTI!C:O,POC!H1020,FALSE),0))</f>
        <v>1</v>
      </c>
      <c r="K1020" s="102" t="str">
        <f>TEXT(VLOOKUP(B1020,Summary!G:H,2,FALSE),"yyyym")</f>
        <v>202212</v>
      </c>
      <c r="L1020" s="102">
        <f t="shared" si="174"/>
        <v>0</v>
      </c>
      <c r="M1020" s="102">
        <f t="shared" si="175"/>
        <v>1</v>
      </c>
      <c r="N1020" s="109">
        <f t="shared" si="172"/>
        <v>100</v>
      </c>
      <c r="P1020" s="102" t="str">
        <f t="shared" si="177"/>
        <v>X</v>
      </c>
    </row>
    <row r="1021" spans="1:16" hidden="1">
      <c r="A1021" s="102" t="s">
        <v>192</v>
      </c>
      <c r="B1021" s="103" t="s">
        <v>76</v>
      </c>
      <c r="D1021" s="103">
        <v>2029</v>
      </c>
      <c r="E1021" s="112">
        <v>3</v>
      </c>
      <c r="F1021" s="102" t="str">
        <f t="shared" si="176"/>
        <v>P1220293</v>
      </c>
      <c r="H1021" s="104">
        <f>HLOOKUP(POC!B1021,MCTI!$1:$2,2,FALSE)</f>
        <v>2</v>
      </c>
      <c r="I1021" s="102" t="str">
        <f t="shared" si="173"/>
        <v>20293</v>
      </c>
      <c r="J1021" s="107">
        <f>IF(M1021=1,1,IFERROR(VLOOKUP(I1021,MCTI!C:O,POC!H1021,FALSE),0))</f>
        <v>1</v>
      </c>
      <c r="K1021" s="102" t="str">
        <f>TEXT(VLOOKUP(B1021,Summary!G:H,2,FALSE),"yyyym")</f>
        <v>202212</v>
      </c>
      <c r="L1021" s="102">
        <f t="shared" si="174"/>
        <v>0</v>
      </c>
      <c r="M1021" s="102">
        <f t="shared" si="175"/>
        <v>1</v>
      </c>
      <c r="N1021" s="109">
        <f t="shared" si="172"/>
        <v>100</v>
      </c>
      <c r="P1021" s="102" t="str">
        <f t="shared" si="177"/>
        <v>X</v>
      </c>
    </row>
    <row r="1022" spans="1:16" hidden="1">
      <c r="A1022" s="102" t="s">
        <v>192</v>
      </c>
      <c r="B1022" s="103" t="s">
        <v>76</v>
      </c>
      <c r="D1022" s="103">
        <v>2029</v>
      </c>
      <c r="E1022" s="112">
        <v>4</v>
      </c>
      <c r="F1022" s="102" t="str">
        <f t="shared" si="176"/>
        <v>P1220294</v>
      </c>
      <c r="H1022" s="104">
        <f>HLOOKUP(POC!B1022,MCTI!$1:$2,2,FALSE)</f>
        <v>2</v>
      </c>
      <c r="I1022" s="102" t="str">
        <f t="shared" si="173"/>
        <v>20294</v>
      </c>
      <c r="J1022" s="107">
        <f>IF(M1022=1,1,IFERROR(VLOOKUP(I1022,MCTI!C:O,POC!H1022,FALSE),0))</f>
        <v>1</v>
      </c>
      <c r="K1022" s="102" t="str">
        <f>TEXT(VLOOKUP(B1022,Summary!G:H,2,FALSE),"yyyym")</f>
        <v>202212</v>
      </c>
      <c r="L1022" s="102">
        <f t="shared" si="174"/>
        <v>0</v>
      </c>
      <c r="M1022" s="102">
        <f t="shared" si="175"/>
        <v>1</v>
      </c>
      <c r="N1022" s="109">
        <f t="shared" si="172"/>
        <v>100</v>
      </c>
      <c r="P1022" s="102" t="str">
        <f t="shared" si="177"/>
        <v>X</v>
      </c>
    </row>
    <row r="1023" spans="1:16" hidden="1">
      <c r="A1023" s="102" t="s">
        <v>192</v>
      </c>
      <c r="B1023" s="103" t="s">
        <v>76</v>
      </c>
      <c r="D1023" s="103">
        <v>2029</v>
      </c>
      <c r="E1023" s="112">
        <v>5</v>
      </c>
      <c r="F1023" s="102" t="str">
        <f t="shared" si="176"/>
        <v>P1220295</v>
      </c>
      <c r="H1023" s="104">
        <f>HLOOKUP(POC!B1023,MCTI!$1:$2,2,FALSE)</f>
        <v>2</v>
      </c>
      <c r="I1023" s="102" t="str">
        <f t="shared" si="173"/>
        <v>20295</v>
      </c>
      <c r="J1023" s="107">
        <f>IF(M1023=1,1,IFERROR(VLOOKUP(I1023,MCTI!C:O,POC!H1023,FALSE),0))</f>
        <v>1</v>
      </c>
      <c r="K1023" s="102" t="str">
        <f>TEXT(VLOOKUP(B1023,Summary!G:H,2,FALSE),"yyyym")</f>
        <v>202212</v>
      </c>
      <c r="L1023" s="102">
        <f t="shared" si="174"/>
        <v>0</v>
      </c>
      <c r="M1023" s="102">
        <f t="shared" si="175"/>
        <v>1</v>
      </c>
      <c r="N1023" s="109">
        <f t="shared" si="172"/>
        <v>100</v>
      </c>
      <c r="P1023" s="102" t="str">
        <f t="shared" si="177"/>
        <v>X</v>
      </c>
    </row>
    <row r="1024" spans="1:16" hidden="1">
      <c r="A1024" s="102" t="s">
        <v>192</v>
      </c>
      <c r="B1024" s="103" t="s">
        <v>76</v>
      </c>
      <c r="D1024" s="103">
        <v>2029</v>
      </c>
      <c r="E1024" s="112">
        <v>6</v>
      </c>
      <c r="F1024" s="102" t="str">
        <f t="shared" si="176"/>
        <v>P1220296</v>
      </c>
      <c r="H1024" s="104">
        <f>HLOOKUP(POC!B1024,MCTI!$1:$2,2,FALSE)</f>
        <v>2</v>
      </c>
      <c r="I1024" s="102" t="str">
        <f t="shared" si="173"/>
        <v>20296</v>
      </c>
      <c r="J1024" s="107">
        <f>IF(M1024=1,1,IFERROR(VLOOKUP(I1024,MCTI!C:O,POC!H1024,FALSE),0))</f>
        <v>1</v>
      </c>
      <c r="K1024" s="102" t="str">
        <f>TEXT(VLOOKUP(B1024,Summary!G:H,2,FALSE),"yyyym")</f>
        <v>202212</v>
      </c>
      <c r="L1024" s="102">
        <f t="shared" si="174"/>
        <v>0</v>
      </c>
      <c r="M1024" s="102">
        <f t="shared" si="175"/>
        <v>1</v>
      </c>
      <c r="N1024" s="109">
        <f t="shared" si="172"/>
        <v>100</v>
      </c>
      <c r="P1024" s="102" t="str">
        <f t="shared" si="177"/>
        <v>X</v>
      </c>
    </row>
    <row r="1025" spans="1:16" hidden="1">
      <c r="A1025" s="102" t="s">
        <v>192</v>
      </c>
      <c r="B1025" s="103" t="s">
        <v>76</v>
      </c>
      <c r="D1025" s="103">
        <v>2029</v>
      </c>
      <c r="E1025" s="112">
        <v>7</v>
      </c>
      <c r="F1025" s="102" t="str">
        <f t="shared" si="176"/>
        <v>P1220297</v>
      </c>
      <c r="H1025" s="104">
        <f>HLOOKUP(POC!B1025,MCTI!$1:$2,2,FALSE)</f>
        <v>2</v>
      </c>
      <c r="I1025" s="102" t="str">
        <f t="shared" si="173"/>
        <v>20297</v>
      </c>
      <c r="J1025" s="107">
        <f>IF(M1025=1,1,IFERROR(VLOOKUP(I1025,MCTI!C:O,POC!H1025,FALSE),0))</f>
        <v>1</v>
      </c>
      <c r="K1025" s="102" t="str">
        <f>TEXT(VLOOKUP(B1025,Summary!G:H,2,FALSE),"yyyym")</f>
        <v>202212</v>
      </c>
      <c r="L1025" s="102">
        <f t="shared" si="174"/>
        <v>0</v>
      </c>
      <c r="M1025" s="102">
        <f t="shared" si="175"/>
        <v>1</v>
      </c>
      <c r="N1025" s="109">
        <f t="shared" si="172"/>
        <v>100</v>
      </c>
      <c r="P1025" s="102" t="str">
        <f t="shared" si="177"/>
        <v>X</v>
      </c>
    </row>
    <row r="1026" spans="1:16" hidden="1">
      <c r="A1026" s="102" t="s">
        <v>192</v>
      </c>
      <c r="B1026" s="103" t="s">
        <v>76</v>
      </c>
      <c r="D1026" s="103">
        <v>2029</v>
      </c>
      <c r="E1026" s="112">
        <v>8</v>
      </c>
      <c r="F1026" s="102" t="str">
        <f t="shared" si="176"/>
        <v>P1220298</v>
      </c>
      <c r="H1026" s="104">
        <f>HLOOKUP(POC!B1026,MCTI!$1:$2,2,FALSE)</f>
        <v>2</v>
      </c>
      <c r="I1026" s="102" t="str">
        <f t="shared" si="173"/>
        <v>20298</v>
      </c>
      <c r="J1026" s="107">
        <f>IF(M1026=1,1,IFERROR(VLOOKUP(I1026,MCTI!C:O,POC!H1026,FALSE),0))</f>
        <v>1</v>
      </c>
      <c r="K1026" s="102" t="str">
        <f>TEXT(VLOOKUP(B1026,Summary!G:H,2,FALSE),"yyyym")</f>
        <v>202212</v>
      </c>
      <c r="L1026" s="102">
        <f t="shared" si="174"/>
        <v>0</v>
      </c>
      <c r="M1026" s="102">
        <f t="shared" si="175"/>
        <v>1</v>
      </c>
      <c r="N1026" s="109">
        <f t="shared" si="172"/>
        <v>100</v>
      </c>
      <c r="P1026" s="102" t="str">
        <f t="shared" si="177"/>
        <v>X</v>
      </c>
    </row>
    <row r="1027" spans="1:16" hidden="1">
      <c r="A1027" s="102" t="s">
        <v>192</v>
      </c>
      <c r="B1027" s="103" t="s">
        <v>76</v>
      </c>
      <c r="D1027" s="103">
        <v>2029</v>
      </c>
      <c r="E1027" s="112">
        <v>9</v>
      </c>
      <c r="F1027" s="102" t="str">
        <f t="shared" si="176"/>
        <v>P1220299</v>
      </c>
      <c r="H1027" s="104">
        <f>HLOOKUP(POC!B1027,MCTI!$1:$2,2,FALSE)</f>
        <v>2</v>
      </c>
      <c r="I1027" s="102" t="str">
        <f t="shared" si="173"/>
        <v>20299</v>
      </c>
      <c r="J1027" s="107">
        <f>IF(M1027=1,1,IFERROR(VLOOKUP(I1027,MCTI!C:O,POC!H1027,FALSE),0))</f>
        <v>1</v>
      </c>
      <c r="K1027" s="102" t="str">
        <f>TEXT(VLOOKUP(B1027,Summary!G:H,2,FALSE),"yyyym")</f>
        <v>202212</v>
      </c>
      <c r="L1027" s="102">
        <f t="shared" si="174"/>
        <v>0</v>
      </c>
      <c r="M1027" s="102">
        <f t="shared" si="175"/>
        <v>1</v>
      </c>
      <c r="N1027" s="109">
        <f t="shared" si="172"/>
        <v>100</v>
      </c>
      <c r="P1027" s="102" t="str">
        <f t="shared" si="177"/>
        <v>X</v>
      </c>
    </row>
    <row r="1028" spans="1:16" hidden="1">
      <c r="A1028" s="102" t="s">
        <v>192</v>
      </c>
      <c r="B1028" s="103" t="s">
        <v>76</v>
      </c>
      <c r="D1028" s="103">
        <v>2029</v>
      </c>
      <c r="E1028" s="112">
        <v>10</v>
      </c>
      <c r="F1028" s="102" t="str">
        <f t="shared" si="176"/>
        <v>P12202910</v>
      </c>
      <c r="H1028" s="104">
        <f>HLOOKUP(POC!B1028,MCTI!$1:$2,2,FALSE)</f>
        <v>2</v>
      </c>
      <c r="I1028" s="102" t="str">
        <f t="shared" si="173"/>
        <v>202910</v>
      </c>
      <c r="J1028" s="107">
        <f>IF(M1028=1,1,IFERROR(VLOOKUP(I1028,MCTI!C:O,POC!H1028,FALSE),0))</f>
        <v>1</v>
      </c>
      <c r="K1028" s="102" t="str">
        <f>TEXT(VLOOKUP(B1028,Summary!G:H,2,FALSE),"yyyym")</f>
        <v>202212</v>
      </c>
      <c r="L1028" s="102">
        <f t="shared" si="174"/>
        <v>0</v>
      </c>
      <c r="M1028" s="102">
        <f t="shared" si="175"/>
        <v>1</v>
      </c>
      <c r="N1028" s="109">
        <f t="shared" si="172"/>
        <v>100</v>
      </c>
      <c r="P1028" s="102" t="str">
        <f t="shared" si="177"/>
        <v>X</v>
      </c>
    </row>
    <row r="1029" spans="1:16" hidden="1">
      <c r="A1029" s="102" t="s">
        <v>192</v>
      </c>
      <c r="B1029" s="103" t="s">
        <v>76</v>
      </c>
      <c r="D1029" s="103">
        <v>2029</v>
      </c>
      <c r="E1029" s="112">
        <v>11</v>
      </c>
      <c r="F1029" s="102" t="str">
        <f t="shared" si="176"/>
        <v>P12202911</v>
      </c>
      <c r="H1029" s="104">
        <f>HLOOKUP(POC!B1029,MCTI!$1:$2,2,FALSE)</f>
        <v>2</v>
      </c>
      <c r="I1029" s="102" t="str">
        <f t="shared" si="173"/>
        <v>202911</v>
      </c>
      <c r="J1029" s="107">
        <f>IF(M1029=1,1,IFERROR(VLOOKUP(I1029,MCTI!C:O,POC!H1029,FALSE),0))</f>
        <v>1</v>
      </c>
      <c r="K1029" s="102" t="str">
        <f>TEXT(VLOOKUP(B1029,Summary!G:H,2,FALSE),"yyyym")</f>
        <v>202212</v>
      </c>
      <c r="L1029" s="102">
        <f t="shared" si="174"/>
        <v>0</v>
      </c>
      <c r="M1029" s="102">
        <f t="shared" si="175"/>
        <v>1</v>
      </c>
      <c r="N1029" s="109">
        <f t="shared" si="172"/>
        <v>100</v>
      </c>
      <c r="P1029" s="102" t="str">
        <f t="shared" si="177"/>
        <v>X</v>
      </c>
    </row>
    <row r="1030" spans="1:16" hidden="1">
      <c r="A1030" s="102" t="s">
        <v>192</v>
      </c>
      <c r="B1030" s="103" t="s">
        <v>76</v>
      </c>
      <c r="D1030" s="103">
        <v>2029</v>
      </c>
      <c r="E1030" s="112">
        <v>12</v>
      </c>
      <c r="F1030" s="102" t="str">
        <f t="shared" si="176"/>
        <v>P12202912</v>
      </c>
      <c r="H1030" s="104">
        <f>HLOOKUP(POC!B1030,MCTI!$1:$2,2,FALSE)</f>
        <v>2</v>
      </c>
      <c r="I1030" s="102" t="str">
        <f t="shared" si="173"/>
        <v>202912</v>
      </c>
      <c r="J1030" s="107">
        <f>IF(M1030=1,1,IFERROR(VLOOKUP(I1030,MCTI!C:O,POC!H1030,FALSE),0))</f>
        <v>1</v>
      </c>
      <c r="K1030" s="102" t="str">
        <f>TEXT(VLOOKUP(B1030,Summary!G:H,2,FALSE),"yyyym")</f>
        <v>202212</v>
      </c>
      <c r="L1030" s="102">
        <f t="shared" si="174"/>
        <v>0</v>
      </c>
      <c r="M1030" s="102">
        <f t="shared" si="175"/>
        <v>1</v>
      </c>
      <c r="N1030" s="109">
        <f t="shared" si="172"/>
        <v>100</v>
      </c>
      <c r="P1030" s="102" t="str">
        <f t="shared" si="177"/>
        <v>X</v>
      </c>
    </row>
    <row r="1031" spans="1:16" hidden="1">
      <c r="A1031" s="102" t="s">
        <v>192</v>
      </c>
      <c r="B1031" s="103" t="s">
        <v>76</v>
      </c>
      <c r="D1031" s="103">
        <v>2030</v>
      </c>
      <c r="E1031" s="112">
        <v>1</v>
      </c>
      <c r="F1031" s="102" t="str">
        <f t="shared" si="176"/>
        <v>P1220301</v>
      </c>
      <c r="H1031" s="104">
        <f>HLOOKUP(POC!B1031,MCTI!$1:$2,2,FALSE)</f>
        <v>2</v>
      </c>
      <c r="I1031" s="102" t="str">
        <f t="shared" si="173"/>
        <v>20301</v>
      </c>
      <c r="J1031" s="107">
        <f>IF(M1031=1,1,IFERROR(VLOOKUP(I1031,MCTI!C:O,POC!H1031,FALSE),0))</f>
        <v>1</v>
      </c>
      <c r="K1031" s="102" t="str">
        <f>TEXT(VLOOKUP(B1031,Summary!G:H,2,FALSE),"yyyym")</f>
        <v>202212</v>
      </c>
      <c r="L1031" s="102">
        <f t="shared" si="174"/>
        <v>0</v>
      </c>
      <c r="M1031" s="102">
        <f t="shared" si="175"/>
        <v>1</v>
      </c>
      <c r="N1031" s="109">
        <f t="shared" si="172"/>
        <v>100</v>
      </c>
      <c r="P1031" s="102" t="str">
        <f t="shared" si="177"/>
        <v>X</v>
      </c>
    </row>
    <row r="1032" spans="1:16" hidden="1">
      <c r="A1032" s="102" t="s">
        <v>192</v>
      </c>
      <c r="B1032" s="103" t="s">
        <v>76</v>
      </c>
      <c r="D1032" s="103">
        <v>2030</v>
      </c>
      <c r="E1032" s="112">
        <v>2</v>
      </c>
      <c r="F1032" s="102" t="str">
        <f t="shared" si="176"/>
        <v>P1220302</v>
      </c>
      <c r="H1032" s="104">
        <f>HLOOKUP(POC!B1032,MCTI!$1:$2,2,FALSE)</f>
        <v>2</v>
      </c>
      <c r="I1032" s="102" t="str">
        <f t="shared" si="173"/>
        <v>20302</v>
      </c>
      <c r="J1032" s="107">
        <f>IF(M1032=1,1,IFERROR(VLOOKUP(I1032,MCTI!C:O,POC!H1032,FALSE),0))</f>
        <v>1</v>
      </c>
      <c r="K1032" s="102" t="str">
        <f>TEXT(VLOOKUP(B1032,Summary!G:H,2,FALSE),"yyyym")</f>
        <v>202212</v>
      </c>
      <c r="L1032" s="102">
        <f t="shared" si="174"/>
        <v>0</v>
      </c>
      <c r="M1032" s="102">
        <f t="shared" si="175"/>
        <v>1</v>
      </c>
      <c r="N1032" s="109">
        <f t="shared" si="172"/>
        <v>100</v>
      </c>
      <c r="P1032" s="102" t="str">
        <f t="shared" si="177"/>
        <v>X</v>
      </c>
    </row>
    <row r="1033" spans="1:16" hidden="1">
      <c r="A1033" s="102" t="s">
        <v>192</v>
      </c>
      <c r="B1033" s="103" t="s">
        <v>76</v>
      </c>
      <c r="D1033" s="103">
        <v>2030</v>
      </c>
      <c r="E1033" s="112">
        <v>3</v>
      </c>
      <c r="F1033" s="102" t="str">
        <f t="shared" si="176"/>
        <v>P1220303</v>
      </c>
      <c r="H1033" s="104">
        <f>HLOOKUP(POC!B1033,MCTI!$1:$2,2,FALSE)</f>
        <v>2</v>
      </c>
      <c r="I1033" s="102" t="str">
        <f t="shared" si="173"/>
        <v>20303</v>
      </c>
      <c r="J1033" s="107">
        <f>IF(M1033=1,1,IFERROR(VLOOKUP(I1033,MCTI!C:O,POC!H1033,FALSE),0))</f>
        <v>1</v>
      </c>
      <c r="K1033" s="102" t="str">
        <f>TEXT(VLOOKUP(B1033,Summary!G:H,2,FALSE),"yyyym")</f>
        <v>202212</v>
      </c>
      <c r="L1033" s="102">
        <f t="shared" si="174"/>
        <v>0</v>
      </c>
      <c r="M1033" s="102">
        <f t="shared" si="175"/>
        <v>1</v>
      </c>
      <c r="N1033" s="109">
        <f t="shared" si="172"/>
        <v>100</v>
      </c>
      <c r="P1033" s="102" t="str">
        <f t="shared" si="177"/>
        <v>X</v>
      </c>
    </row>
    <row r="1034" spans="1:16" hidden="1">
      <c r="A1034" s="102" t="s">
        <v>192</v>
      </c>
      <c r="B1034" s="103" t="s">
        <v>76</v>
      </c>
      <c r="D1034" s="103">
        <v>2030</v>
      </c>
      <c r="E1034" s="112">
        <v>4</v>
      </c>
      <c r="F1034" s="102" t="str">
        <f t="shared" si="176"/>
        <v>P1220304</v>
      </c>
      <c r="H1034" s="104">
        <f>HLOOKUP(POC!B1034,MCTI!$1:$2,2,FALSE)</f>
        <v>2</v>
      </c>
      <c r="I1034" s="102" t="str">
        <f t="shared" si="173"/>
        <v>20304</v>
      </c>
      <c r="J1034" s="107">
        <f>IF(M1034=1,1,IFERROR(VLOOKUP(I1034,MCTI!C:O,POC!H1034,FALSE),0))</f>
        <v>1</v>
      </c>
      <c r="K1034" s="102" t="str">
        <f>TEXT(VLOOKUP(B1034,Summary!G:H,2,FALSE),"yyyym")</f>
        <v>202212</v>
      </c>
      <c r="L1034" s="102">
        <f t="shared" si="174"/>
        <v>0</v>
      </c>
      <c r="M1034" s="102">
        <f t="shared" si="175"/>
        <v>1</v>
      </c>
      <c r="N1034" s="109">
        <f t="shared" si="172"/>
        <v>100</v>
      </c>
      <c r="P1034" s="102" t="str">
        <f t="shared" si="177"/>
        <v>X</v>
      </c>
    </row>
    <row r="1035" spans="1:16" hidden="1">
      <c r="A1035" s="102" t="s">
        <v>192</v>
      </c>
      <c r="B1035" s="103" t="s">
        <v>76</v>
      </c>
      <c r="D1035" s="103">
        <v>2030</v>
      </c>
      <c r="E1035" s="112">
        <v>5</v>
      </c>
      <c r="F1035" s="102" t="str">
        <f t="shared" si="176"/>
        <v>P1220305</v>
      </c>
      <c r="H1035" s="104">
        <f>HLOOKUP(POC!B1035,MCTI!$1:$2,2,FALSE)</f>
        <v>2</v>
      </c>
      <c r="I1035" s="102" t="str">
        <f t="shared" ref="I1035:I1066" si="178">CONCATENATE(D1035,E1035)</f>
        <v>20305</v>
      </c>
      <c r="J1035" s="107">
        <f>IF(M1035=1,1,IFERROR(VLOOKUP(I1035,MCTI!C:O,POC!H1035,FALSE),0))</f>
        <v>1</v>
      </c>
      <c r="K1035" s="102" t="str">
        <f>TEXT(VLOOKUP(B1035,Summary!G:H,2,FALSE),"yyyym")</f>
        <v>202212</v>
      </c>
      <c r="L1035" s="102">
        <f t="shared" ref="L1035:L1066" si="179">IF((LEFT(K1035,4)-D1035)&lt;&gt;0,0,IF((I1035-K1035)=0,1,0))</f>
        <v>0</v>
      </c>
      <c r="M1035" s="102">
        <f t="shared" ref="M1035:M1066" si="180">IF(B1035="",0,IF(AND(B1034=B1035,M1034=1),1,IF(L1035=1,1,0)))</f>
        <v>1</v>
      </c>
      <c r="N1035" s="109">
        <f t="shared" si="172"/>
        <v>100</v>
      </c>
      <c r="P1035" s="102" t="str">
        <f t="shared" si="177"/>
        <v>X</v>
      </c>
    </row>
    <row r="1036" spans="1:16" hidden="1">
      <c r="A1036" s="102" t="s">
        <v>192</v>
      </c>
      <c r="B1036" s="103" t="s">
        <v>76</v>
      </c>
      <c r="D1036" s="103">
        <v>2030</v>
      </c>
      <c r="E1036" s="112">
        <v>6</v>
      </c>
      <c r="F1036" s="102" t="str">
        <f t="shared" si="176"/>
        <v>P1220306</v>
      </c>
      <c r="H1036" s="104">
        <f>HLOOKUP(POC!B1036,MCTI!$1:$2,2,FALSE)</f>
        <v>2</v>
      </c>
      <c r="I1036" s="102" t="str">
        <f t="shared" si="178"/>
        <v>20306</v>
      </c>
      <c r="J1036" s="107">
        <f>IF(M1036=1,1,IFERROR(VLOOKUP(I1036,MCTI!C:O,POC!H1036,FALSE),0))</f>
        <v>1</v>
      </c>
      <c r="K1036" s="102" t="str">
        <f>TEXT(VLOOKUP(B1036,Summary!G:H,2,FALSE),"yyyym")</f>
        <v>202212</v>
      </c>
      <c r="L1036" s="102">
        <f t="shared" si="179"/>
        <v>0</v>
      </c>
      <c r="M1036" s="102">
        <f t="shared" si="180"/>
        <v>1</v>
      </c>
      <c r="N1036" s="109">
        <f t="shared" si="172"/>
        <v>100</v>
      </c>
      <c r="P1036" s="102" t="str">
        <f t="shared" si="177"/>
        <v>X</v>
      </c>
    </row>
    <row r="1037" spans="1:16" hidden="1">
      <c r="A1037" s="102" t="s">
        <v>192</v>
      </c>
      <c r="B1037" s="103" t="s">
        <v>76</v>
      </c>
      <c r="D1037" s="103">
        <v>2030</v>
      </c>
      <c r="E1037" s="112">
        <v>7</v>
      </c>
      <c r="F1037" s="102" t="str">
        <f t="shared" si="176"/>
        <v>P1220307</v>
      </c>
      <c r="H1037" s="104">
        <f>HLOOKUP(POC!B1037,MCTI!$1:$2,2,FALSE)</f>
        <v>2</v>
      </c>
      <c r="I1037" s="102" t="str">
        <f t="shared" si="178"/>
        <v>20307</v>
      </c>
      <c r="J1037" s="107">
        <f>IF(M1037=1,1,IFERROR(VLOOKUP(I1037,MCTI!C:O,POC!H1037,FALSE),0))</f>
        <v>1</v>
      </c>
      <c r="K1037" s="102" t="str">
        <f>TEXT(VLOOKUP(B1037,Summary!G:H,2,FALSE),"yyyym")</f>
        <v>202212</v>
      </c>
      <c r="L1037" s="102">
        <f t="shared" si="179"/>
        <v>0</v>
      </c>
      <c r="M1037" s="102">
        <f t="shared" si="180"/>
        <v>1</v>
      </c>
      <c r="N1037" s="109">
        <f t="shared" si="172"/>
        <v>100</v>
      </c>
      <c r="P1037" s="102" t="str">
        <f t="shared" si="177"/>
        <v>X</v>
      </c>
    </row>
    <row r="1038" spans="1:16" hidden="1">
      <c r="A1038" s="102" t="s">
        <v>192</v>
      </c>
      <c r="B1038" s="103" t="s">
        <v>76</v>
      </c>
      <c r="D1038" s="103">
        <v>2030</v>
      </c>
      <c r="E1038" s="112">
        <v>8</v>
      </c>
      <c r="F1038" s="102" t="str">
        <f t="shared" si="176"/>
        <v>P1220308</v>
      </c>
      <c r="H1038" s="104">
        <f>HLOOKUP(POC!B1038,MCTI!$1:$2,2,FALSE)</f>
        <v>2</v>
      </c>
      <c r="I1038" s="102" t="str">
        <f t="shared" si="178"/>
        <v>20308</v>
      </c>
      <c r="J1038" s="107">
        <f>IF(M1038=1,1,IFERROR(VLOOKUP(I1038,MCTI!C:O,POC!H1038,FALSE),0))</f>
        <v>1</v>
      </c>
      <c r="K1038" s="102" t="str">
        <f>TEXT(VLOOKUP(B1038,Summary!G:H,2,FALSE),"yyyym")</f>
        <v>202212</v>
      </c>
      <c r="L1038" s="102">
        <f t="shared" si="179"/>
        <v>0</v>
      </c>
      <c r="M1038" s="102">
        <f t="shared" si="180"/>
        <v>1</v>
      </c>
      <c r="N1038" s="109">
        <f t="shared" si="172"/>
        <v>100</v>
      </c>
      <c r="P1038" s="102" t="str">
        <f t="shared" si="177"/>
        <v>X</v>
      </c>
    </row>
    <row r="1039" spans="1:16" hidden="1">
      <c r="A1039" s="102" t="s">
        <v>192</v>
      </c>
      <c r="B1039" s="103" t="s">
        <v>76</v>
      </c>
      <c r="D1039" s="103">
        <v>2030</v>
      </c>
      <c r="E1039" s="112">
        <v>9</v>
      </c>
      <c r="F1039" s="102" t="str">
        <f t="shared" si="176"/>
        <v>P1220309</v>
      </c>
      <c r="H1039" s="104">
        <f>HLOOKUP(POC!B1039,MCTI!$1:$2,2,FALSE)</f>
        <v>2</v>
      </c>
      <c r="I1039" s="102" t="str">
        <f t="shared" si="178"/>
        <v>20309</v>
      </c>
      <c r="J1039" s="107">
        <f>IF(M1039=1,1,IFERROR(VLOOKUP(I1039,MCTI!C:O,POC!H1039,FALSE),0))</f>
        <v>1</v>
      </c>
      <c r="K1039" s="102" t="str">
        <f>TEXT(VLOOKUP(B1039,Summary!G:H,2,FALSE),"yyyym")</f>
        <v>202212</v>
      </c>
      <c r="L1039" s="102">
        <f t="shared" si="179"/>
        <v>0</v>
      </c>
      <c r="M1039" s="102">
        <f t="shared" si="180"/>
        <v>1</v>
      </c>
      <c r="N1039" s="109">
        <f t="shared" si="172"/>
        <v>100</v>
      </c>
      <c r="P1039" s="102" t="str">
        <f t="shared" si="177"/>
        <v>X</v>
      </c>
    </row>
    <row r="1040" spans="1:16" hidden="1">
      <c r="A1040" s="102" t="s">
        <v>192</v>
      </c>
      <c r="B1040" s="103" t="s">
        <v>76</v>
      </c>
      <c r="D1040" s="103">
        <v>2030</v>
      </c>
      <c r="E1040" s="112">
        <v>10</v>
      </c>
      <c r="F1040" s="102" t="str">
        <f t="shared" si="176"/>
        <v>P12203010</v>
      </c>
      <c r="H1040" s="104">
        <f>HLOOKUP(POC!B1040,MCTI!$1:$2,2,FALSE)</f>
        <v>2</v>
      </c>
      <c r="I1040" s="102" t="str">
        <f t="shared" si="178"/>
        <v>203010</v>
      </c>
      <c r="J1040" s="107">
        <f>IF(M1040=1,1,IFERROR(VLOOKUP(I1040,MCTI!C:O,POC!H1040,FALSE),0))</f>
        <v>1</v>
      </c>
      <c r="K1040" s="102" t="str">
        <f>TEXT(VLOOKUP(B1040,Summary!G:H,2,FALSE),"yyyym")</f>
        <v>202212</v>
      </c>
      <c r="L1040" s="102">
        <f t="shared" si="179"/>
        <v>0</v>
      </c>
      <c r="M1040" s="102">
        <f t="shared" si="180"/>
        <v>1</v>
      </c>
      <c r="N1040" s="109">
        <f t="shared" si="172"/>
        <v>100</v>
      </c>
      <c r="P1040" s="102" t="str">
        <f t="shared" si="177"/>
        <v>X</v>
      </c>
    </row>
    <row r="1041" spans="1:16" hidden="1">
      <c r="A1041" s="102" t="s">
        <v>192</v>
      </c>
      <c r="B1041" s="103" t="s">
        <v>76</v>
      </c>
      <c r="D1041" s="103">
        <v>2030</v>
      </c>
      <c r="E1041" s="112">
        <v>11</v>
      </c>
      <c r="F1041" s="102" t="str">
        <f t="shared" si="176"/>
        <v>P12203011</v>
      </c>
      <c r="H1041" s="104">
        <f>HLOOKUP(POC!B1041,MCTI!$1:$2,2,FALSE)</f>
        <v>2</v>
      </c>
      <c r="I1041" s="102" t="str">
        <f t="shared" si="178"/>
        <v>203011</v>
      </c>
      <c r="J1041" s="107">
        <f>IF(M1041=1,1,IFERROR(VLOOKUP(I1041,MCTI!C:O,POC!H1041,FALSE),0))</f>
        <v>1</v>
      </c>
      <c r="K1041" s="102" t="str">
        <f>TEXT(VLOOKUP(B1041,Summary!G:H,2,FALSE),"yyyym")</f>
        <v>202212</v>
      </c>
      <c r="L1041" s="102">
        <f t="shared" si="179"/>
        <v>0</v>
      </c>
      <c r="M1041" s="102">
        <f t="shared" si="180"/>
        <v>1</v>
      </c>
      <c r="N1041" s="109">
        <f t="shared" si="172"/>
        <v>100</v>
      </c>
      <c r="P1041" s="102" t="str">
        <f t="shared" si="177"/>
        <v>X</v>
      </c>
    </row>
    <row r="1042" spans="1:16" hidden="1">
      <c r="A1042" s="102" t="s">
        <v>192</v>
      </c>
      <c r="B1042" s="103" t="s">
        <v>76</v>
      </c>
      <c r="D1042" s="103">
        <v>2030</v>
      </c>
      <c r="E1042" s="112">
        <v>12</v>
      </c>
      <c r="F1042" s="102" t="str">
        <f t="shared" si="176"/>
        <v>P12203012</v>
      </c>
      <c r="H1042" s="104">
        <f>HLOOKUP(POC!B1042,MCTI!$1:$2,2,FALSE)</f>
        <v>2</v>
      </c>
      <c r="I1042" s="102" t="str">
        <f t="shared" si="178"/>
        <v>203012</v>
      </c>
      <c r="J1042" s="107">
        <f>IF(M1042=1,1,IFERROR(VLOOKUP(I1042,MCTI!C:O,POC!H1042,FALSE),0))</f>
        <v>1</v>
      </c>
      <c r="K1042" s="102" t="str">
        <f>TEXT(VLOOKUP(B1042,Summary!G:H,2,FALSE),"yyyym")</f>
        <v>202212</v>
      </c>
      <c r="L1042" s="102">
        <f t="shared" si="179"/>
        <v>0</v>
      </c>
      <c r="M1042" s="102">
        <f t="shared" si="180"/>
        <v>1</v>
      </c>
      <c r="N1042" s="109">
        <f t="shared" si="172"/>
        <v>100</v>
      </c>
      <c r="P1042" s="102" t="str">
        <f t="shared" si="177"/>
        <v>X</v>
      </c>
    </row>
    <row r="1043" spans="1:16" hidden="1">
      <c r="A1043" s="102" t="s">
        <v>192</v>
      </c>
      <c r="B1043" s="103" t="s">
        <v>76</v>
      </c>
      <c r="D1043" s="103">
        <v>2031</v>
      </c>
      <c r="E1043" s="112">
        <v>1</v>
      </c>
      <c r="F1043" s="102" t="str">
        <f t="shared" si="176"/>
        <v>P1220311</v>
      </c>
      <c r="H1043" s="104">
        <f>HLOOKUP(POC!B1043,MCTI!$1:$2,2,FALSE)</f>
        <v>2</v>
      </c>
      <c r="I1043" s="102" t="str">
        <f t="shared" si="178"/>
        <v>20311</v>
      </c>
      <c r="J1043" s="107">
        <f>IF(M1043=1,1,IFERROR(VLOOKUP(I1043,MCTI!C:O,POC!H1043,FALSE),0))</f>
        <v>1</v>
      </c>
      <c r="K1043" s="102" t="str">
        <f>TEXT(VLOOKUP(B1043,Summary!G:H,2,FALSE),"yyyym")</f>
        <v>202212</v>
      </c>
      <c r="L1043" s="102">
        <f t="shared" si="179"/>
        <v>0</v>
      </c>
      <c r="M1043" s="102">
        <f t="shared" si="180"/>
        <v>1</v>
      </c>
      <c r="N1043" s="109">
        <f t="shared" si="172"/>
        <v>100</v>
      </c>
      <c r="P1043" s="102" t="str">
        <f t="shared" si="177"/>
        <v>X</v>
      </c>
    </row>
    <row r="1044" spans="1:16" hidden="1">
      <c r="A1044" s="102" t="s">
        <v>192</v>
      </c>
      <c r="B1044" s="103" t="s">
        <v>76</v>
      </c>
      <c r="D1044" s="103">
        <v>2031</v>
      </c>
      <c r="E1044" s="112">
        <v>2</v>
      </c>
      <c r="F1044" s="102" t="str">
        <f t="shared" si="176"/>
        <v>P1220312</v>
      </c>
      <c r="H1044" s="104">
        <f>HLOOKUP(POC!B1044,MCTI!$1:$2,2,FALSE)</f>
        <v>2</v>
      </c>
      <c r="I1044" s="102" t="str">
        <f t="shared" si="178"/>
        <v>20312</v>
      </c>
      <c r="J1044" s="107">
        <f>IF(M1044=1,1,IFERROR(VLOOKUP(I1044,MCTI!C:O,POC!H1044,FALSE),0))</f>
        <v>1</v>
      </c>
      <c r="K1044" s="102" t="str">
        <f>TEXT(VLOOKUP(B1044,Summary!G:H,2,FALSE),"yyyym")</f>
        <v>202212</v>
      </c>
      <c r="L1044" s="102">
        <f t="shared" si="179"/>
        <v>0</v>
      </c>
      <c r="M1044" s="102">
        <f t="shared" si="180"/>
        <v>1</v>
      </c>
      <c r="N1044" s="109">
        <f t="shared" si="172"/>
        <v>100</v>
      </c>
      <c r="P1044" s="102" t="str">
        <f t="shared" si="177"/>
        <v>X</v>
      </c>
    </row>
    <row r="1045" spans="1:16" hidden="1">
      <c r="A1045" s="102" t="s">
        <v>192</v>
      </c>
      <c r="B1045" s="103" t="s">
        <v>76</v>
      </c>
      <c r="D1045" s="103">
        <v>2031</v>
      </c>
      <c r="E1045" s="112">
        <v>3</v>
      </c>
      <c r="F1045" s="102" t="str">
        <f t="shared" si="176"/>
        <v>P1220313</v>
      </c>
      <c r="H1045" s="104">
        <f>HLOOKUP(POC!B1045,MCTI!$1:$2,2,FALSE)</f>
        <v>2</v>
      </c>
      <c r="I1045" s="102" t="str">
        <f t="shared" si="178"/>
        <v>20313</v>
      </c>
      <c r="J1045" s="107">
        <f>IF(M1045=1,1,IFERROR(VLOOKUP(I1045,MCTI!C:O,POC!H1045,FALSE),0))</f>
        <v>1</v>
      </c>
      <c r="K1045" s="102" t="str">
        <f>TEXT(VLOOKUP(B1045,Summary!G:H,2,FALSE),"yyyym")</f>
        <v>202212</v>
      </c>
      <c r="L1045" s="102">
        <f t="shared" si="179"/>
        <v>0</v>
      </c>
      <c r="M1045" s="102">
        <f t="shared" si="180"/>
        <v>1</v>
      </c>
      <c r="N1045" s="109">
        <f t="shared" ref="N1045:N1108" si="181">TRUNC(J1045*100,2)</f>
        <v>100</v>
      </c>
      <c r="P1045" s="102" t="str">
        <f t="shared" si="177"/>
        <v>X</v>
      </c>
    </row>
    <row r="1046" spans="1:16" hidden="1">
      <c r="A1046" s="102" t="s">
        <v>192</v>
      </c>
      <c r="B1046" s="103" t="s">
        <v>76</v>
      </c>
      <c r="D1046" s="103">
        <v>2031</v>
      </c>
      <c r="E1046" s="112">
        <v>4</v>
      </c>
      <c r="F1046" s="102" t="str">
        <f t="shared" si="176"/>
        <v>P1220314</v>
      </c>
      <c r="H1046" s="104">
        <f>HLOOKUP(POC!B1046,MCTI!$1:$2,2,FALSE)</f>
        <v>2</v>
      </c>
      <c r="I1046" s="102" t="str">
        <f t="shared" si="178"/>
        <v>20314</v>
      </c>
      <c r="J1046" s="107">
        <f>IF(M1046=1,1,IFERROR(VLOOKUP(I1046,MCTI!C:O,POC!H1046,FALSE),0))</f>
        <v>1</v>
      </c>
      <c r="K1046" s="102" t="str">
        <f>TEXT(VLOOKUP(B1046,Summary!G:H,2,FALSE),"yyyym")</f>
        <v>202212</v>
      </c>
      <c r="L1046" s="102">
        <f t="shared" si="179"/>
        <v>0</v>
      </c>
      <c r="M1046" s="102">
        <f t="shared" si="180"/>
        <v>1</v>
      </c>
      <c r="N1046" s="109">
        <f t="shared" si="181"/>
        <v>100</v>
      </c>
      <c r="P1046" s="102" t="str">
        <f t="shared" si="177"/>
        <v>X</v>
      </c>
    </row>
    <row r="1047" spans="1:16" hidden="1">
      <c r="A1047" s="102" t="s">
        <v>192</v>
      </c>
      <c r="B1047" s="103" t="s">
        <v>76</v>
      </c>
      <c r="D1047" s="103">
        <v>2031</v>
      </c>
      <c r="E1047" s="112">
        <v>5</v>
      </c>
      <c r="F1047" s="102" t="str">
        <f t="shared" si="176"/>
        <v>P1220315</v>
      </c>
      <c r="H1047" s="104">
        <f>HLOOKUP(POC!B1047,MCTI!$1:$2,2,FALSE)</f>
        <v>2</v>
      </c>
      <c r="I1047" s="102" t="str">
        <f t="shared" si="178"/>
        <v>20315</v>
      </c>
      <c r="J1047" s="107">
        <f>IF(M1047=1,1,IFERROR(VLOOKUP(I1047,MCTI!C:O,POC!H1047,FALSE),0))</f>
        <v>1</v>
      </c>
      <c r="K1047" s="102" t="str">
        <f>TEXT(VLOOKUP(B1047,Summary!G:H,2,FALSE),"yyyym")</f>
        <v>202212</v>
      </c>
      <c r="L1047" s="102">
        <f t="shared" si="179"/>
        <v>0</v>
      </c>
      <c r="M1047" s="102">
        <f t="shared" si="180"/>
        <v>1</v>
      </c>
      <c r="N1047" s="109">
        <f t="shared" si="181"/>
        <v>100</v>
      </c>
      <c r="P1047" s="102" t="str">
        <f t="shared" si="177"/>
        <v>X</v>
      </c>
    </row>
    <row r="1048" spans="1:16" hidden="1">
      <c r="A1048" s="102" t="s">
        <v>192</v>
      </c>
      <c r="B1048" s="103" t="s">
        <v>76</v>
      </c>
      <c r="D1048" s="103">
        <v>2031</v>
      </c>
      <c r="E1048" s="112">
        <v>6</v>
      </c>
      <c r="F1048" s="102" t="str">
        <f t="shared" si="176"/>
        <v>P1220316</v>
      </c>
      <c r="H1048" s="104">
        <f>HLOOKUP(POC!B1048,MCTI!$1:$2,2,FALSE)</f>
        <v>2</v>
      </c>
      <c r="I1048" s="102" t="str">
        <f t="shared" si="178"/>
        <v>20316</v>
      </c>
      <c r="J1048" s="107">
        <f>IF(M1048=1,1,IFERROR(VLOOKUP(I1048,MCTI!C:O,POC!H1048,FALSE),0))</f>
        <v>1</v>
      </c>
      <c r="K1048" s="102" t="str">
        <f>TEXT(VLOOKUP(B1048,Summary!G:H,2,FALSE),"yyyym")</f>
        <v>202212</v>
      </c>
      <c r="L1048" s="102">
        <f t="shared" si="179"/>
        <v>0</v>
      </c>
      <c r="M1048" s="102">
        <f t="shared" si="180"/>
        <v>1</v>
      </c>
      <c r="N1048" s="109">
        <f t="shared" si="181"/>
        <v>100</v>
      </c>
      <c r="P1048" s="102" t="str">
        <f t="shared" si="177"/>
        <v>X</v>
      </c>
    </row>
    <row r="1049" spans="1:16" hidden="1">
      <c r="A1049" s="102" t="s">
        <v>192</v>
      </c>
      <c r="B1049" s="103" t="s">
        <v>76</v>
      </c>
      <c r="D1049" s="103">
        <v>2031</v>
      </c>
      <c r="E1049" s="112">
        <v>7</v>
      </c>
      <c r="F1049" s="102" t="str">
        <f t="shared" si="176"/>
        <v>P1220317</v>
      </c>
      <c r="H1049" s="104">
        <f>HLOOKUP(POC!B1049,MCTI!$1:$2,2,FALSE)</f>
        <v>2</v>
      </c>
      <c r="I1049" s="102" t="str">
        <f t="shared" si="178"/>
        <v>20317</v>
      </c>
      <c r="J1049" s="107">
        <f>IF(M1049=1,1,IFERROR(VLOOKUP(I1049,MCTI!C:O,POC!H1049,FALSE),0))</f>
        <v>1</v>
      </c>
      <c r="K1049" s="102" t="str">
        <f>TEXT(VLOOKUP(B1049,Summary!G:H,2,FALSE),"yyyym")</f>
        <v>202212</v>
      </c>
      <c r="L1049" s="102">
        <f t="shared" si="179"/>
        <v>0</v>
      </c>
      <c r="M1049" s="102">
        <f t="shared" si="180"/>
        <v>1</v>
      </c>
      <c r="N1049" s="109">
        <f t="shared" si="181"/>
        <v>100</v>
      </c>
      <c r="P1049" s="102" t="str">
        <f t="shared" si="177"/>
        <v>X</v>
      </c>
    </row>
    <row r="1050" spans="1:16" hidden="1">
      <c r="A1050" s="102" t="s">
        <v>192</v>
      </c>
      <c r="B1050" s="103" t="s">
        <v>76</v>
      </c>
      <c r="D1050" s="103">
        <v>2031</v>
      </c>
      <c r="E1050" s="112">
        <v>8</v>
      </c>
      <c r="F1050" s="102" t="str">
        <f t="shared" si="176"/>
        <v>P1220318</v>
      </c>
      <c r="H1050" s="104">
        <f>HLOOKUP(POC!B1050,MCTI!$1:$2,2,FALSE)</f>
        <v>2</v>
      </c>
      <c r="I1050" s="102" t="str">
        <f t="shared" si="178"/>
        <v>20318</v>
      </c>
      <c r="J1050" s="107">
        <f>IF(M1050=1,1,IFERROR(VLOOKUP(I1050,MCTI!C:O,POC!H1050,FALSE),0))</f>
        <v>1</v>
      </c>
      <c r="K1050" s="102" t="str">
        <f>TEXT(VLOOKUP(B1050,Summary!G:H,2,FALSE),"yyyym")</f>
        <v>202212</v>
      </c>
      <c r="L1050" s="102">
        <f t="shared" si="179"/>
        <v>0</v>
      </c>
      <c r="M1050" s="102">
        <f t="shared" si="180"/>
        <v>1</v>
      </c>
      <c r="N1050" s="109">
        <f t="shared" si="181"/>
        <v>100</v>
      </c>
      <c r="P1050" s="102" t="str">
        <f t="shared" si="177"/>
        <v>X</v>
      </c>
    </row>
    <row r="1051" spans="1:16" hidden="1">
      <c r="A1051" s="102" t="s">
        <v>192</v>
      </c>
      <c r="B1051" s="103" t="s">
        <v>76</v>
      </c>
      <c r="D1051" s="103">
        <v>2031</v>
      </c>
      <c r="E1051" s="112">
        <v>9</v>
      </c>
      <c r="F1051" s="102" t="str">
        <f t="shared" si="176"/>
        <v>P1220319</v>
      </c>
      <c r="H1051" s="104">
        <f>HLOOKUP(POC!B1051,MCTI!$1:$2,2,FALSE)</f>
        <v>2</v>
      </c>
      <c r="I1051" s="102" t="str">
        <f t="shared" si="178"/>
        <v>20319</v>
      </c>
      <c r="J1051" s="107">
        <f>IF(M1051=1,1,IFERROR(VLOOKUP(I1051,MCTI!C:O,POC!H1051,FALSE),0))</f>
        <v>1</v>
      </c>
      <c r="K1051" s="102" t="str">
        <f>TEXT(VLOOKUP(B1051,Summary!G:H,2,FALSE),"yyyym")</f>
        <v>202212</v>
      </c>
      <c r="L1051" s="102">
        <f t="shared" si="179"/>
        <v>0</v>
      </c>
      <c r="M1051" s="102">
        <f t="shared" si="180"/>
        <v>1</v>
      </c>
      <c r="N1051" s="109">
        <f t="shared" si="181"/>
        <v>100</v>
      </c>
      <c r="P1051" s="102" t="str">
        <f t="shared" si="177"/>
        <v>X</v>
      </c>
    </row>
    <row r="1052" spans="1:16" hidden="1">
      <c r="A1052" s="102" t="s">
        <v>192</v>
      </c>
      <c r="B1052" s="103" t="s">
        <v>76</v>
      </c>
      <c r="D1052" s="103">
        <v>2031</v>
      </c>
      <c r="E1052" s="112">
        <v>10</v>
      </c>
      <c r="F1052" s="102" t="str">
        <f t="shared" si="176"/>
        <v>P12203110</v>
      </c>
      <c r="H1052" s="104">
        <f>HLOOKUP(POC!B1052,MCTI!$1:$2,2,FALSE)</f>
        <v>2</v>
      </c>
      <c r="I1052" s="102" t="str">
        <f t="shared" si="178"/>
        <v>203110</v>
      </c>
      <c r="J1052" s="107">
        <f>IF(M1052=1,1,IFERROR(VLOOKUP(I1052,MCTI!C:O,POC!H1052,FALSE),0))</f>
        <v>1</v>
      </c>
      <c r="K1052" s="102" t="str">
        <f>TEXT(VLOOKUP(B1052,Summary!G:H,2,FALSE),"yyyym")</f>
        <v>202212</v>
      </c>
      <c r="L1052" s="102">
        <f t="shared" si="179"/>
        <v>0</v>
      </c>
      <c r="M1052" s="102">
        <f t="shared" si="180"/>
        <v>1</v>
      </c>
      <c r="N1052" s="109">
        <f t="shared" si="181"/>
        <v>100</v>
      </c>
      <c r="P1052" s="102" t="str">
        <f t="shared" si="177"/>
        <v>X</v>
      </c>
    </row>
    <row r="1053" spans="1:16" hidden="1">
      <c r="A1053" s="102" t="s">
        <v>192</v>
      </c>
      <c r="B1053" s="103" t="s">
        <v>76</v>
      </c>
      <c r="D1053" s="103">
        <v>2031</v>
      </c>
      <c r="E1053" s="112">
        <v>11</v>
      </c>
      <c r="F1053" s="102" t="str">
        <f t="shared" si="176"/>
        <v>P12203111</v>
      </c>
      <c r="H1053" s="104">
        <f>HLOOKUP(POC!B1053,MCTI!$1:$2,2,FALSE)</f>
        <v>2</v>
      </c>
      <c r="I1053" s="102" t="str">
        <f t="shared" si="178"/>
        <v>203111</v>
      </c>
      <c r="J1053" s="107">
        <f>IF(M1053=1,1,IFERROR(VLOOKUP(I1053,MCTI!C:O,POC!H1053,FALSE),0))</f>
        <v>1</v>
      </c>
      <c r="K1053" s="102" t="str">
        <f>TEXT(VLOOKUP(B1053,Summary!G:H,2,FALSE),"yyyym")</f>
        <v>202212</v>
      </c>
      <c r="L1053" s="102">
        <f t="shared" si="179"/>
        <v>0</v>
      </c>
      <c r="M1053" s="102">
        <f t="shared" si="180"/>
        <v>1</v>
      </c>
      <c r="N1053" s="109">
        <f t="shared" si="181"/>
        <v>100</v>
      </c>
      <c r="P1053" s="102" t="str">
        <f t="shared" si="177"/>
        <v>X</v>
      </c>
    </row>
    <row r="1054" spans="1:16" hidden="1">
      <c r="A1054" s="102" t="s">
        <v>192</v>
      </c>
      <c r="B1054" s="103" t="s">
        <v>76</v>
      </c>
      <c r="D1054" s="103">
        <v>2031</v>
      </c>
      <c r="E1054" s="112">
        <v>12</v>
      </c>
      <c r="F1054" s="102" t="str">
        <f t="shared" si="176"/>
        <v>P12203112</v>
      </c>
      <c r="H1054" s="104">
        <f>HLOOKUP(POC!B1054,MCTI!$1:$2,2,FALSE)</f>
        <v>2</v>
      </c>
      <c r="I1054" s="102" t="str">
        <f t="shared" si="178"/>
        <v>203112</v>
      </c>
      <c r="J1054" s="107">
        <f>IF(M1054=1,1,IFERROR(VLOOKUP(I1054,MCTI!C:O,POC!H1054,FALSE),0))</f>
        <v>1</v>
      </c>
      <c r="K1054" s="102" t="str">
        <f>TEXT(VLOOKUP(B1054,Summary!G:H,2,FALSE),"yyyym")</f>
        <v>202212</v>
      </c>
      <c r="L1054" s="102">
        <f t="shared" si="179"/>
        <v>0</v>
      </c>
      <c r="M1054" s="102">
        <f t="shared" si="180"/>
        <v>1</v>
      </c>
      <c r="N1054" s="109">
        <f t="shared" si="181"/>
        <v>100</v>
      </c>
      <c r="P1054" s="102" t="str">
        <f t="shared" si="177"/>
        <v>X</v>
      </c>
    </row>
    <row r="1055" spans="1:16" hidden="1">
      <c r="A1055" s="102" t="s">
        <v>192</v>
      </c>
      <c r="B1055" s="103" t="s">
        <v>76</v>
      </c>
      <c r="D1055" s="103">
        <v>2032</v>
      </c>
      <c r="E1055" s="112">
        <v>1</v>
      </c>
      <c r="F1055" s="102" t="str">
        <f t="shared" si="176"/>
        <v>P1220321</v>
      </c>
      <c r="H1055" s="104">
        <f>HLOOKUP(POC!B1055,MCTI!$1:$2,2,FALSE)</f>
        <v>2</v>
      </c>
      <c r="I1055" s="102" t="str">
        <f t="shared" si="178"/>
        <v>20321</v>
      </c>
      <c r="J1055" s="107">
        <f>IF(M1055=1,1,IFERROR(VLOOKUP(I1055,MCTI!C:O,POC!H1055,FALSE),0))</f>
        <v>1</v>
      </c>
      <c r="K1055" s="102" t="str">
        <f>TEXT(VLOOKUP(B1055,Summary!G:H,2,FALSE),"yyyym")</f>
        <v>202212</v>
      </c>
      <c r="L1055" s="102">
        <f t="shared" si="179"/>
        <v>0</v>
      </c>
      <c r="M1055" s="102">
        <f t="shared" si="180"/>
        <v>1</v>
      </c>
      <c r="N1055" s="109">
        <f t="shared" si="181"/>
        <v>100</v>
      </c>
      <c r="P1055" s="102" t="str">
        <f t="shared" si="177"/>
        <v>X</v>
      </c>
    </row>
    <row r="1056" spans="1:16" hidden="1">
      <c r="A1056" s="102" t="s">
        <v>192</v>
      </c>
      <c r="B1056" s="103" t="s">
        <v>76</v>
      </c>
      <c r="D1056" s="103">
        <v>2032</v>
      </c>
      <c r="E1056" s="112">
        <v>2</v>
      </c>
      <c r="F1056" s="102" t="str">
        <f t="shared" si="176"/>
        <v>P1220322</v>
      </c>
      <c r="H1056" s="104">
        <f>HLOOKUP(POC!B1056,MCTI!$1:$2,2,FALSE)</f>
        <v>2</v>
      </c>
      <c r="I1056" s="102" t="str">
        <f t="shared" si="178"/>
        <v>20322</v>
      </c>
      <c r="J1056" s="107">
        <f>IF(M1056=1,1,IFERROR(VLOOKUP(I1056,MCTI!C:O,POC!H1056,FALSE),0))</f>
        <v>1</v>
      </c>
      <c r="K1056" s="102" t="str">
        <f>TEXT(VLOOKUP(B1056,Summary!G:H,2,FALSE),"yyyym")</f>
        <v>202212</v>
      </c>
      <c r="L1056" s="102">
        <f t="shared" si="179"/>
        <v>0</v>
      </c>
      <c r="M1056" s="102">
        <f t="shared" si="180"/>
        <v>1</v>
      </c>
      <c r="N1056" s="109">
        <f t="shared" si="181"/>
        <v>100</v>
      </c>
      <c r="P1056" s="102" t="str">
        <f t="shared" si="177"/>
        <v>X</v>
      </c>
    </row>
    <row r="1057" spans="1:17" hidden="1">
      <c r="A1057" s="102" t="s">
        <v>192</v>
      </c>
      <c r="B1057" s="103" t="s">
        <v>76</v>
      </c>
      <c r="D1057" s="103">
        <v>2032</v>
      </c>
      <c r="E1057" s="112">
        <v>3</v>
      </c>
      <c r="F1057" s="102" t="str">
        <f t="shared" si="176"/>
        <v>P1220323</v>
      </c>
      <c r="H1057" s="104">
        <f>HLOOKUP(POC!B1057,MCTI!$1:$2,2,FALSE)</f>
        <v>2</v>
      </c>
      <c r="I1057" s="102" t="str">
        <f t="shared" si="178"/>
        <v>20323</v>
      </c>
      <c r="J1057" s="107">
        <f>IF(M1057=1,1,IFERROR(VLOOKUP(I1057,MCTI!C:O,POC!H1057,FALSE),0))</f>
        <v>1</v>
      </c>
      <c r="K1057" s="102" t="str">
        <f>TEXT(VLOOKUP(B1057,Summary!G:H,2,FALSE),"yyyym")</f>
        <v>202212</v>
      </c>
      <c r="L1057" s="102">
        <f t="shared" si="179"/>
        <v>0</v>
      </c>
      <c r="M1057" s="102">
        <f t="shared" si="180"/>
        <v>1</v>
      </c>
      <c r="N1057" s="109">
        <f t="shared" si="181"/>
        <v>100</v>
      </c>
      <c r="P1057" s="102" t="str">
        <f t="shared" si="177"/>
        <v>X</v>
      </c>
    </row>
    <row r="1058" spans="1:17" hidden="1">
      <c r="A1058" s="102" t="s">
        <v>192</v>
      </c>
      <c r="B1058" s="103" t="s">
        <v>76</v>
      </c>
      <c r="D1058" s="103">
        <v>2032</v>
      </c>
      <c r="E1058" s="112">
        <v>4</v>
      </c>
      <c r="F1058" s="102" t="str">
        <f t="shared" si="176"/>
        <v>P1220324</v>
      </c>
      <c r="H1058" s="104">
        <f>HLOOKUP(POC!B1058,MCTI!$1:$2,2,FALSE)</f>
        <v>2</v>
      </c>
      <c r="I1058" s="102" t="str">
        <f t="shared" si="178"/>
        <v>20324</v>
      </c>
      <c r="J1058" s="107">
        <f>IF(M1058=1,1,IFERROR(VLOOKUP(I1058,MCTI!C:O,POC!H1058,FALSE),0))</f>
        <v>1</v>
      </c>
      <c r="K1058" s="102" t="str">
        <f>TEXT(VLOOKUP(B1058,Summary!G:H,2,FALSE),"yyyym")</f>
        <v>202212</v>
      </c>
      <c r="L1058" s="102">
        <f t="shared" si="179"/>
        <v>0</v>
      </c>
      <c r="M1058" s="102">
        <f t="shared" si="180"/>
        <v>1</v>
      </c>
      <c r="N1058" s="109">
        <f t="shared" si="181"/>
        <v>100</v>
      </c>
      <c r="P1058" s="102" t="str">
        <f t="shared" si="177"/>
        <v>X</v>
      </c>
    </row>
    <row r="1059" spans="1:17" hidden="1">
      <c r="A1059" s="102" t="s">
        <v>192</v>
      </c>
      <c r="B1059" s="103" t="s">
        <v>76</v>
      </c>
      <c r="D1059" s="103">
        <v>2032</v>
      </c>
      <c r="E1059" s="112">
        <v>5</v>
      </c>
      <c r="F1059" s="102" t="str">
        <f t="shared" si="176"/>
        <v>P1220325</v>
      </c>
      <c r="H1059" s="104">
        <f>HLOOKUP(POC!B1059,MCTI!$1:$2,2,FALSE)</f>
        <v>2</v>
      </c>
      <c r="I1059" s="102" t="str">
        <f t="shared" si="178"/>
        <v>20325</v>
      </c>
      <c r="J1059" s="107">
        <f>IF(M1059=1,1,IFERROR(VLOOKUP(I1059,MCTI!C:O,POC!H1059,FALSE),0))</f>
        <v>1</v>
      </c>
      <c r="K1059" s="102" t="str">
        <f>TEXT(VLOOKUP(B1059,Summary!G:H,2,FALSE),"yyyym")</f>
        <v>202212</v>
      </c>
      <c r="L1059" s="102">
        <f t="shared" si="179"/>
        <v>0</v>
      </c>
      <c r="M1059" s="102">
        <f t="shared" si="180"/>
        <v>1</v>
      </c>
      <c r="N1059" s="109">
        <f t="shared" si="181"/>
        <v>100</v>
      </c>
      <c r="P1059" s="102" t="str">
        <f t="shared" si="177"/>
        <v>X</v>
      </c>
    </row>
    <row r="1060" spans="1:17" hidden="1">
      <c r="A1060" s="102" t="s">
        <v>192</v>
      </c>
      <c r="B1060" s="103" t="s">
        <v>76</v>
      </c>
      <c r="D1060" s="103">
        <v>2032</v>
      </c>
      <c r="E1060" s="112">
        <v>6</v>
      </c>
      <c r="F1060" s="102" t="str">
        <f t="shared" si="176"/>
        <v>P1220326</v>
      </c>
      <c r="H1060" s="104">
        <f>HLOOKUP(POC!B1060,MCTI!$1:$2,2,FALSE)</f>
        <v>2</v>
      </c>
      <c r="I1060" s="102" t="str">
        <f t="shared" si="178"/>
        <v>20326</v>
      </c>
      <c r="J1060" s="107">
        <f>IF(M1060=1,1,IFERROR(VLOOKUP(I1060,MCTI!C:O,POC!H1060,FALSE),0))</f>
        <v>1</v>
      </c>
      <c r="K1060" s="102" t="str">
        <f>TEXT(VLOOKUP(B1060,Summary!G:H,2,FALSE),"yyyym")</f>
        <v>202212</v>
      </c>
      <c r="L1060" s="102">
        <f t="shared" si="179"/>
        <v>0</v>
      </c>
      <c r="M1060" s="102">
        <f t="shared" si="180"/>
        <v>1</v>
      </c>
      <c r="N1060" s="109">
        <f t="shared" si="181"/>
        <v>100</v>
      </c>
      <c r="P1060" s="102" t="str">
        <f t="shared" si="177"/>
        <v>X</v>
      </c>
    </row>
    <row r="1061" spans="1:17" hidden="1">
      <c r="A1061" s="102" t="s">
        <v>192</v>
      </c>
      <c r="B1061" s="103" t="s">
        <v>76</v>
      </c>
      <c r="D1061" s="103">
        <v>2032</v>
      </c>
      <c r="E1061" s="112">
        <v>7</v>
      </c>
      <c r="F1061" s="102" t="str">
        <f t="shared" si="176"/>
        <v>P1220327</v>
      </c>
      <c r="H1061" s="104">
        <f>HLOOKUP(POC!B1061,MCTI!$1:$2,2,FALSE)</f>
        <v>2</v>
      </c>
      <c r="I1061" s="102" t="str">
        <f t="shared" si="178"/>
        <v>20327</v>
      </c>
      <c r="J1061" s="107">
        <f>IF(M1061=1,1,IFERROR(VLOOKUP(I1061,MCTI!C:O,POC!H1061,FALSE),0))</f>
        <v>1</v>
      </c>
      <c r="K1061" s="102" t="str">
        <f>TEXT(VLOOKUP(B1061,Summary!G:H,2,FALSE),"yyyym")</f>
        <v>202212</v>
      </c>
      <c r="L1061" s="102">
        <f t="shared" si="179"/>
        <v>0</v>
      </c>
      <c r="M1061" s="102">
        <f t="shared" si="180"/>
        <v>1</v>
      </c>
      <c r="N1061" s="109">
        <f t="shared" si="181"/>
        <v>100</v>
      </c>
      <c r="P1061" s="102" t="str">
        <f t="shared" si="177"/>
        <v>X</v>
      </c>
    </row>
    <row r="1062" spans="1:17" hidden="1">
      <c r="A1062" s="102" t="s">
        <v>192</v>
      </c>
      <c r="B1062" s="103" t="s">
        <v>76</v>
      </c>
      <c r="D1062" s="103">
        <v>2032</v>
      </c>
      <c r="E1062" s="112">
        <v>8</v>
      </c>
      <c r="F1062" s="102" t="str">
        <f t="shared" si="176"/>
        <v>P1220328</v>
      </c>
      <c r="H1062" s="104">
        <f>HLOOKUP(POC!B1062,MCTI!$1:$2,2,FALSE)</f>
        <v>2</v>
      </c>
      <c r="I1062" s="102" t="str">
        <f t="shared" si="178"/>
        <v>20328</v>
      </c>
      <c r="J1062" s="107">
        <f>IF(M1062=1,1,IFERROR(VLOOKUP(I1062,MCTI!C:O,POC!H1062,FALSE),0))</f>
        <v>1</v>
      </c>
      <c r="K1062" s="102" t="str">
        <f>TEXT(VLOOKUP(B1062,Summary!G:H,2,FALSE),"yyyym")</f>
        <v>202212</v>
      </c>
      <c r="L1062" s="102">
        <f t="shared" si="179"/>
        <v>0</v>
      </c>
      <c r="M1062" s="102">
        <f t="shared" si="180"/>
        <v>1</v>
      </c>
      <c r="N1062" s="109">
        <f t="shared" si="181"/>
        <v>100</v>
      </c>
      <c r="P1062" s="102" t="str">
        <f t="shared" si="177"/>
        <v>X</v>
      </c>
    </row>
    <row r="1063" spans="1:17" hidden="1">
      <c r="A1063" s="102" t="s">
        <v>192</v>
      </c>
      <c r="B1063" s="103" t="s">
        <v>76</v>
      </c>
      <c r="D1063" s="103">
        <v>2032</v>
      </c>
      <c r="E1063" s="112">
        <v>9</v>
      </c>
      <c r="F1063" s="102" t="str">
        <f t="shared" si="176"/>
        <v>P1220329</v>
      </c>
      <c r="H1063" s="104">
        <f>HLOOKUP(POC!B1063,MCTI!$1:$2,2,FALSE)</f>
        <v>2</v>
      </c>
      <c r="I1063" s="102" t="str">
        <f t="shared" si="178"/>
        <v>20329</v>
      </c>
      <c r="J1063" s="107">
        <f>IF(M1063=1,1,IFERROR(VLOOKUP(I1063,MCTI!C:O,POC!H1063,FALSE),0))</f>
        <v>1</v>
      </c>
      <c r="K1063" s="102" t="str">
        <f>TEXT(VLOOKUP(B1063,Summary!G:H,2,FALSE),"yyyym")</f>
        <v>202212</v>
      </c>
      <c r="L1063" s="102">
        <f t="shared" si="179"/>
        <v>0</v>
      </c>
      <c r="M1063" s="102">
        <f t="shared" si="180"/>
        <v>1</v>
      </c>
      <c r="N1063" s="109">
        <f t="shared" si="181"/>
        <v>100</v>
      </c>
      <c r="P1063" s="102" t="str">
        <f t="shared" si="177"/>
        <v>X</v>
      </c>
    </row>
    <row r="1064" spans="1:17" hidden="1">
      <c r="A1064" s="102" t="s">
        <v>192</v>
      </c>
      <c r="B1064" s="103" t="s">
        <v>76</v>
      </c>
      <c r="D1064" s="103">
        <v>2032</v>
      </c>
      <c r="E1064" s="112">
        <v>10</v>
      </c>
      <c r="F1064" s="102" t="str">
        <f t="shared" si="176"/>
        <v>P12203210</v>
      </c>
      <c r="H1064" s="104">
        <f>HLOOKUP(POC!B1064,MCTI!$1:$2,2,FALSE)</f>
        <v>2</v>
      </c>
      <c r="I1064" s="102" t="str">
        <f t="shared" si="178"/>
        <v>203210</v>
      </c>
      <c r="J1064" s="107">
        <f>IF(M1064=1,1,IFERROR(VLOOKUP(I1064,MCTI!C:O,POC!H1064,FALSE),0))</f>
        <v>1</v>
      </c>
      <c r="K1064" s="102" t="str">
        <f>TEXT(VLOOKUP(B1064,Summary!G:H,2,FALSE),"yyyym")</f>
        <v>202212</v>
      </c>
      <c r="L1064" s="102">
        <f t="shared" si="179"/>
        <v>0</v>
      </c>
      <c r="M1064" s="102">
        <f t="shared" si="180"/>
        <v>1</v>
      </c>
      <c r="N1064" s="109">
        <f t="shared" si="181"/>
        <v>100</v>
      </c>
      <c r="P1064" s="102" t="str">
        <f t="shared" si="177"/>
        <v>X</v>
      </c>
    </row>
    <row r="1065" spans="1:17" hidden="1">
      <c r="A1065" s="102" t="s">
        <v>192</v>
      </c>
      <c r="B1065" s="103" t="s">
        <v>76</v>
      </c>
      <c r="D1065" s="103">
        <v>2032</v>
      </c>
      <c r="E1065" s="112">
        <v>11</v>
      </c>
      <c r="F1065" s="102" t="str">
        <f t="shared" si="176"/>
        <v>P12203211</v>
      </c>
      <c r="H1065" s="104">
        <f>HLOOKUP(POC!B1065,MCTI!$1:$2,2,FALSE)</f>
        <v>2</v>
      </c>
      <c r="I1065" s="102" t="str">
        <f t="shared" si="178"/>
        <v>203211</v>
      </c>
      <c r="J1065" s="107">
        <f>IF(M1065=1,1,IFERROR(VLOOKUP(I1065,MCTI!C:O,POC!H1065,FALSE),0))</f>
        <v>1</v>
      </c>
      <c r="K1065" s="102" t="str">
        <f>TEXT(VLOOKUP(B1065,Summary!G:H,2,FALSE),"yyyym")</f>
        <v>202212</v>
      </c>
      <c r="L1065" s="102">
        <f t="shared" si="179"/>
        <v>0</v>
      </c>
      <c r="M1065" s="102">
        <f t="shared" si="180"/>
        <v>1</v>
      </c>
      <c r="N1065" s="109">
        <f t="shared" si="181"/>
        <v>100</v>
      </c>
      <c r="P1065" s="102" t="str">
        <f t="shared" si="177"/>
        <v>X</v>
      </c>
    </row>
    <row r="1066" spans="1:17" hidden="1">
      <c r="A1066" s="102" t="s">
        <v>192</v>
      </c>
      <c r="B1066" s="103" t="s">
        <v>76</v>
      </c>
      <c r="D1066" s="103">
        <v>2032</v>
      </c>
      <c r="E1066" s="112">
        <v>12</v>
      </c>
      <c r="F1066" s="102" t="str">
        <f t="shared" si="176"/>
        <v>P12203212</v>
      </c>
      <c r="H1066" s="104">
        <f>HLOOKUP(POC!B1066,MCTI!$1:$2,2,FALSE)</f>
        <v>2</v>
      </c>
      <c r="I1066" s="102" t="str">
        <f t="shared" si="178"/>
        <v>203212</v>
      </c>
      <c r="J1066" s="107">
        <f>IF(M1066=1,1,IFERROR(VLOOKUP(I1066,MCTI!C:O,POC!H1066,FALSE),0))</f>
        <v>1</v>
      </c>
      <c r="K1066" s="102" t="str">
        <f>TEXT(VLOOKUP(B1066,Summary!G:H,2,FALSE),"yyyym")</f>
        <v>202212</v>
      </c>
      <c r="L1066" s="102">
        <f t="shared" si="179"/>
        <v>0</v>
      </c>
      <c r="M1066" s="102">
        <f t="shared" si="180"/>
        <v>1</v>
      </c>
      <c r="N1066" s="109">
        <f t="shared" si="181"/>
        <v>100</v>
      </c>
      <c r="P1066" s="102" t="str">
        <f t="shared" si="177"/>
        <v>X</v>
      </c>
    </row>
    <row r="1067" spans="1:17" hidden="1">
      <c r="D1067" s="102"/>
      <c r="E1067" s="112"/>
      <c r="K1067" s="102"/>
      <c r="N1067" s="109"/>
      <c r="P1067" s="102" t="str">
        <f t="shared" si="177"/>
        <v/>
      </c>
    </row>
    <row r="1068" spans="1:17" hidden="1">
      <c r="D1068" s="102"/>
      <c r="E1068" s="112"/>
      <c r="K1068" s="102"/>
      <c r="N1068" s="109"/>
      <c r="P1068" s="102" t="str">
        <f t="shared" si="177"/>
        <v/>
      </c>
    </row>
    <row r="1069" spans="1:17" hidden="1">
      <c r="D1069" s="102"/>
      <c r="E1069" s="112"/>
      <c r="K1069" s="102"/>
      <c r="N1069" s="109"/>
      <c r="P1069" s="102" t="str">
        <f t="shared" si="177"/>
        <v/>
      </c>
    </row>
    <row r="1070" spans="1:17" hidden="1">
      <c r="K1070" s="102"/>
      <c r="N1070" s="109"/>
      <c r="P1070" s="102" t="str">
        <f t="shared" si="177"/>
        <v/>
      </c>
    </row>
    <row r="1071" spans="1:17" hidden="1">
      <c r="A1071" s="102" t="s">
        <v>192</v>
      </c>
      <c r="B1071" s="103" t="s">
        <v>77</v>
      </c>
      <c r="D1071" s="112">
        <v>2017</v>
      </c>
      <c r="E1071" s="112">
        <v>1</v>
      </c>
      <c r="F1071" s="102" t="str">
        <f t="shared" ref="F1071:F1133" si="182">CONCATENATE(B1071,D1071,E1071)</f>
        <v>P1720171</v>
      </c>
      <c r="H1071" s="104">
        <f>HLOOKUP(POC!B1071,MCTI!$1:$2,2,FALSE)</f>
        <v>3</v>
      </c>
      <c r="I1071" s="102" t="str">
        <f t="shared" ref="I1071:I1134" si="183">CONCATENATE(D1071,E1071)</f>
        <v>20171</v>
      </c>
      <c r="J1071" s="107">
        <f>IF(M1071=1,1,IFERROR(VLOOKUP(I1071,MCTI!C:O,POC!H1071,FALSE),0))</f>
        <v>0</v>
      </c>
      <c r="K1071" s="102" t="str">
        <f>TEXT(VLOOKUP(B1071,Summary!G:H,2,FALSE),"yyyym")</f>
        <v>202412</v>
      </c>
      <c r="L1071" s="102">
        <f t="shared" ref="L1071:L1134" si="184">IF((LEFT(K1071,4)-D1071)&lt;&gt;0,0,IF((I1071-K1071)=0,1,0))</f>
        <v>0</v>
      </c>
      <c r="M1071" s="102">
        <f t="shared" ref="M1071:M1134" si="185">IF(B1071="",0,IF(AND(B1070=B1071,M1070=1),1,IF(L1071=1,1,0)))</f>
        <v>0</v>
      </c>
      <c r="N1071" s="109">
        <f t="shared" si="181"/>
        <v>0</v>
      </c>
      <c r="Q1071" s="102" t="str">
        <f t="shared" ref="Q1071:Q1134" si="186">IF(AND(N1071=0,N1072&gt;0),1,"")</f>
        <v/>
      </c>
    </row>
    <row r="1072" spans="1:17" hidden="1">
      <c r="A1072" s="102" t="s">
        <v>192</v>
      </c>
      <c r="B1072" s="103" t="s">
        <v>77</v>
      </c>
      <c r="D1072" s="112">
        <v>2017</v>
      </c>
      <c r="E1072" s="112">
        <v>2</v>
      </c>
      <c r="F1072" s="102" t="str">
        <f t="shared" si="182"/>
        <v>P1720172</v>
      </c>
      <c r="H1072" s="104">
        <f>HLOOKUP(POC!B1072,MCTI!$1:$2,2,FALSE)</f>
        <v>3</v>
      </c>
      <c r="I1072" s="102" t="str">
        <f t="shared" si="183"/>
        <v>20172</v>
      </c>
      <c r="J1072" s="107">
        <f>IF(M1072=1,1,IFERROR(VLOOKUP(I1072,MCTI!C:O,POC!H1072,FALSE),0))</f>
        <v>0</v>
      </c>
      <c r="K1072" s="102" t="str">
        <f>TEXT(VLOOKUP(B1072,Summary!G:H,2,FALSE),"yyyym")</f>
        <v>202412</v>
      </c>
      <c r="L1072" s="102">
        <f t="shared" si="184"/>
        <v>0</v>
      </c>
      <c r="M1072" s="102">
        <f t="shared" si="185"/>
        <v>0</v>
      </c>
      <c r="N1072" s="109">
        <f t="shared" si="181"/>
        <v>0</v>
      </c>
      <c r="Q1072" s="102" t="str">
        <f t="shared" si="186"/>
        <v/>
      </c>
    </row>
    <row r="1073" spans="1:17" hidden="1">
      <c r="A1073" s="102" t="s">
        <v>192</v>
      </c>
      <c r="B1073" s="103" t="s">
        <v>77</v>
      </c>
      <c r="D1073" s="112">
        <v>2017</v>
      </c>
      <c r="E1073" s="112">
        <v>3</v>
      </c>
      <c r="F1073" s="102" t="str">
        <f t="shared" si="182"/>
        <v>P1720173</v>
      </c>
      <c r="H1073" s="104">
        <f>HLOOKUP(POC!B1073,MCTI!$1:$2,2,FALSE)</f>
        <v>3</v>
      </c>
      <c r="I1073" s="102" t="str">
        <f t="shared" si="183"/>
        <v>20173</v>
      </c>
      <c r="J1073" s="107">
        <f>IF(M1073=1,1,IFERROR(VLOOKUP(I1073,MCTI!C:O,POC!H1073,FALSE),0))</f>
        <v>0</v>
      </c>
      <c r="K1073" s="102" t="str">
        <f>TEXT(VLOOKUP(B1073,Summary!G:H,2,FALSE),"yyyym")</f>
        <v>202412</v>
      </c>
      <c r="L1073" s="102">
        <f t="shared" si="184"/>
        <v>0</v>
      </c>
      <c r="M1073" s="102">
        <f t="shared" si="185"/>
        <v>0</v>
      </c>
      <c r="N1073" s="109">
        <f t="shared" si="181"/>
        <v>0</v>
      </c>
      <c r="Q1073" s="102" t="str">
        <f t="shared" si="186"/>
        <v/>
      </c>
    </row>
    <row r="1074" spans="1:17" hidden="1">
      <c r="A1074" s="102" t="s">
        <v>192</v>
      </c>
      <c r="B1074" s="103" t="s">
        <v>77</v>
      </c>
      <c r="D1074" s="112">
        <v>2017</v>
      </c>
      <c r="E1074" s="112">
        <v>4</v>
      </c>
      <c r="F1074" s="102" t="str">
        <f t="shared" si="182"/>
        <v>P1720174</v>
      </c>
      <c r="H1074" s="104">
        <f>HLOOKUP(POC!B1074,MCTI!$1:$2,2,FALSE)</f>
        <v>3</v>
      </c>
      <c r="I1074" s="102" t="str">
        <f t="shared" si="183"/>
        <v>20174</v>
      </c>
      <c r="J1074" s="107">
        <f>IF(M1074=1,1,IFERROR(VLOOKUP(I1074,MCTI!C:O,POC!H1074,FALSE),0))</f>
        <v>0</v>
      </c>
      <c r="K1074" s="102" t="str">
        <f>TEXT(VLOOKUP(B1074,Summary!G:H,2,FALSE),"yyyym")</f>
        <v>202412</v>
      </c>
      <c r="L1074" s="102">
        <f t="shared" si="184"/>
        <v>0</v>
      </c>
      <c r="M1074" s="102">
        <f t="shared" si="185"/>
        <v>0</v>
      </c>
      <c r="N1074" s="109">
        <f t="shared" si="181"/>
        <v>0</v>
      </c>
      <c r="Q1074" s="102" t="str">
        <f t="shared" si="186"/>
        <v/>
      </c>
    </row>
    <row r="1075" spans="1:17" hidden="1">
      <c r="A1075" s="102" t="s">
        <v>192</v>
      </c>
      <c r="B1075" s="103" t="s">
        <v>77</v>
      </c>
      <c r="D1075" s="112">
        <v>2017</v>
      </c>
      <c r="E1075" s="112">
        <v>5</v>
      </c>
      <c r="F1075" s="102" t="str">
        <f t="shared" si="182"/>
        <v>P1720175</v>
      </c>
      <c r="H1075" s="104">
        <f>HLOOKUP(POC!B1075,MCTI!$1:$2,2,FALSE)</f>
        <v>3</v>
      </c>
      <c r="I1075" s="102" t="str">
        <f t="shared" si="183"/>
        <v>20175</v>
      </c>
      <c r="J1075" s="107">
        <f>IF(M1075=1,1,IFERROR(VLOOKUP(I1075,MCTI!C:O,POC!H1075,FALSE),0))</f>
        <v>0</v>
      </c>
      <c r="K1075" s="102" t="str">
        <f>TEXT(VLOOKUP(B1075,Summary!G:H,2,FALSE),"yyyym")</f>
        <v>202412</v>
      </c>
      <c r="L1075" s="102">
        <f t="shared" si="184"/>
        <v>0</v>
      </c>
      <c r="M1075" s="102">
        <f t="shared" si="185"/>
        <v>0</v>
      </c>
      <c r="N1075" s="109">
        <f t="shared" si="181"/>
        <v>0</v>
      </c>
      <c r="Q1075" s="102" t="str">
        <f t="shared" si="186"/>
        <v/>
      </c>
    </row>
    <row r="1076" spans="1:17" hidden="1">
      <c r="A1076" s="102" t="s">
        <v>192</v>
      </c>
      <c r="B1076" s="103" t="s">
        <v>77</v>
      </c>
      <c r="D1076" s="112">
        <v>2017</v>
      </c>
      <c r="E1076" s="112">
        <v>6</v>
      </c>
      <c r="F1076" s="102" t="str">
        <f t="shared" si="182"/>
        <v>P1720176</v>
      </c>
      <c r="H1076" s="104">
        <f>HLOOKUP(POC!B1076,MCTI!$1:$2,2,FALSE)</f>
        <v>3</v>
      </c>
      <c r="I1076" s="102" t="str">
        <f t="shared" si="183"/>
        <v>20176</v>
      </c>
      <c r="J1076" s="107">
        <f>IF(M1076=1,1,IFERROR(VLOOKUP(I1076,MCTI!C:O,POC!H1076,FALSE),0))</f>
        <v>0</v>
      </c>
      <c r="K1076" s="102" t="str">
        <f>TEXT(VLOOKUP(B1076,Summary!G:H,2,FALSE),"yyyym")</f>
        <v>202412</v>
      </c>
      <c r="L1076" s="102">
        <f t="shared" si="184"/>
        <v>0</v>
      </c>
      <c r="M1076" s="102">
        <f t="shared" si="185"/>
        <v>0</v>
      </c>
      <c r="N1076" s="109">
        <f t="shared" si="181"/>
        <v>0</v>
      </c>
      <c r="Q1076" s="102" t="str">
        <f t="shared" si="186"/>
        <v/>
      </c>
    </row>
    <row r="1077" spans="1:17" hidden="1">
      <c r="A1077" s="102" t="s">
        <v>192</v>
      </c>
      <c r="B1077" s="103" t="s">
        <v>77</v>
      </c>
      <c r="D1077" s="112">
        <v>2017</v>
      </c>
      <c r="E1077" s="112">
        <v>7</v>
      </c>
      <c r="F1077" s="102" t="str">
        <f t="shared" si="182"/>
        <v>P1720177</v>
      </c>
      <c r="H1077" s="104">
        <f>HLOOKUP(POC!B1077,MCTI!$1:$2,2,FALSE)</f>
        <v>3</v>
      </c>
      <c r="I1077" s="102" t="str">
        <f t="shared" si="183"/>
        <v>20177</v>
      </c>
      <c r="J1077" s="107">
        <f>IF(M1077=1,1,IFERROR(VLOOKUP(I1077,MCTI!C:O,POC!H1077,FALSE),0))</f>
        <v>0</v>
      </c>
      <c r="K1077" s="102" t="str">
        <f>TEXT(VLOOKUP(B1077,Summary!G:H,2,FALSE),"yyyym")</f>
        <v>202412</v>
      </c>
      <c r="L1077" s="102">
        <f t="shared" si="184"/>
        <v>0</v>
      </c>
      <c r="M1077" s="102">
        <f t="shared" si="185"/>
        <v>0</v>
      </c>
      <c r="N1077" s="109">
        <f t="shared" si="181"/>
        <v>0</v>
      </c>
      <c r="Q1077" s="102" t="str">
        <f t="shared" si="186"/>
        <v/>
      </c>
    </row>
    <row r="1078" spans="1:17" hidden="1">
      <c r="A1078" s="102" t="s">
        <v>192</v>
      </c>
      <c r="B1078" s="103" t="s">
        <v>77</v>
      </c>
      <c r="D1078" s="112">
        <v>2017</v>
      </c>
      <c r="E1078" s="112">
        <v>8</v>
      </c>
      <c r="F1078" s="102" t="str">
        <f t="shared" si="182"/>
        <v>P1720178</v>
      </c>
      <c r="H1078" s="104">
        <f>HLOOKUP(POC!B1078,MCTI!$1:$2,2,FALSE)</f>
        <v>3</v>
      </c>
      <c r="I1078" s="102" t="str">
        <f t="shared" si="183"/>
        <v>20178</v>
      </c>
      <c r="J1078" s="107">
        <f>IF(M1078=1,1,IFERROR(VLOOKUP(I1078,MCTI!C:O,POC!H1078,FALSE),0))</f>
        <v>0</v>
      </c>
      <c r="K1078" s="102" t="str">
        <f>TEXT(VLOOKUP(B1078,Summary!G:H,2,FALSE),"yyyym")</f>
        <v>202412</v>
      </c>
      <c r="L1078" s="102">
        <f t="shared" si="184"/>
        <v>0</v>
      </c>
      <c r="M1078" s="102">
        <f t="shared" si="185"/>
        <v>0</v>
      </c>
      <c r="N1078" s="109">
        <f t="shared" si="181"/>
        <v>0</v>
      </c>
      <c r="Q1078" s="102" t="str">
        <f t="shared" si="186"/>
        <v/>
      </c>
    </row>
    <row r="1079" spans="1:17" hidden="1">
      <c r="A1079" s="102" t="s">
        <v>192</v>
      </c>
      <c r="B1079" s="103" t="s">
        <v>77</v>
      </c>
      <c r="D1079" s="112">
        <v>2017</v>
      </c>
      <c r="E1079" s="112">
        <v>9</v>
      </c>
      <c r="F1079" s="102" t="str">
        <f t="shared" si="182"/>
        <v>P1720179</v>
      </c>
      <c r="H1079" s="104">
        <f>HLOOKUP(POC!B1079,MCTI!$1:$2,2,FALSE)</f>
        <v>3</v>
      </c>
      <c r="I1079" s="102" t="str">
        <f t="shared" si="183"/>
        <v>20179</v>
      </c>
      <c r="J1079" s="107">
        <f>IF(M1079=1,1,IFERROR(VLOOKUP(I1079,MCTI!C:O,POC!H1079,FALSE),0))</f>
        <v>0</v>
      </c>
      <c r="K1079" s="102" t="str">
        <f>TEXT(VLOOKUP(B1079,Summary!G:H,2,FALSE),"yyyym")</f>
        <v>202412</v>
      </c>
      <c r="L1079" s="102">
        <f t="shared" si="184"/>
        <v>0</v>
      </c>
      <c r="M1079" s="102">
        <f t="shared" si="185"/>
        <v>0</v>
      </c>
      <c r="N1079" s="109">
        <f t="shared" si="181"/>
        <v>0</v>
      </c>
      <c r="Q1079" s="102" t="str">
        <f t="shared" si="186"/>
        <v/>
      </c>
    </row>
    <row r="1080" spans="1:17" hidden="1">
      <c r="A1080" s="102" t="s">
        <v>192</v>
      </c>
      <c r="B1080" s="103" t="s">
        <v>77</v>
      </c>
      <c r="D1080" s="112">
        <v>2017</v>
      </c>
      <c r="E1080" s="112">
        <v>10</v>
      </c>
      <c r="F1080" s="102" t="str">
        <f t="shared" si="182"/>
        <v>P17201710</v>
      </c>
      <c r="H1080" s="104">
        <f>HLOOKUP(POC!B1080,MCTI!$1:$2,2,FALSE)</f>
        <v>3</v>
      </c>
      <c r="I1080" s="102" t="str">
        <f t="shared" si="183"/>
        <v>201710</v>
      </c>
      <c r="J1080" s="107">
        <f>IF(M1080=1,1,IFERROR(VLOOKUP(I1080,MCTI!C:O,POC!H1080,FALSE),0))</f>
        <v>0</v>
      </c>
      <c r="K1080" s="102" t="str">
        <f>TEXT(VLOOKUP(B1080,Summary!G:H,2,FALSE),"yyyym")</f>
        <v>202412</v>
      </c>
      <c r="L1080" s="102">
        <f t="shared" si="184"/>
        <v>0</v>
      </c>
      <c r="M1080" s="102">
        <f t="shared" si="185"/>
        <v>0</v>
      </c>
      <c r="N1080" s="109">
        <f t="shared" si="181"/>
        <v>0</v>
      </c>
      <c r="Q1080" s="102" t="str">
        <f t="shared" si="186"/>
        <v/>
      </c>
    </row>
    <row r="1081" spans="1:17" hidden="1">
      <c r="A1081" s="102" t="s">
        <v>192</v>
      </c>
      <c r="B1081" s="103" t="s">
        <v>77</v>
      </c>
      <c r="D1081" s="112">
        <v>2017</v>
      </c>
      <c r="E1081" s="112">
        <v>11</v>
      </c>
      <c r="F1081" s="102" t="str">
        <f t="shared" si="182"/>
        <v>P17201711</v>
      </c>
      <c r="H1081" s="104">
        <f>HLOOKUP(POC!B1081,MCTI!$1:$2,2,FALSE)</f>
        <v>3</v>
      </c>
      <c r="I1081" s="102" t="str">
        <f t="shared" si="183"/>
        <v>201711</v>
      </c>
      <c r="J1081" s="107">
        <f>IF(M1081=1,1,IFERROR(VLOOKUP(I1081,MCTI!C:O,POC!H1081,FALSE),0))</f>
        <v>0</v>
      </c>
      <c r="K1081" s="102" t="str">
        <f>TEXT(VLOOKUP(B1081,Summary!G:H,2,FALSE),"yyyym")</f>
        <v>202412</v>
      </c>
      <c r="L1081" s="102">
        <f t="shared" si="184"/>
        <v>0</v>
      </c>
      <c r="M1081" s="102">
        <f t="shared" si="185"/>
        <v>0</v>
      </c>
      <c r="N1081" s="109">
        <f t="shared" si="181"/>
        <v>0</v>
      </c>
      <c r="Q1081" s="102" t="str">
        <f t="shared" si="186"/>
        <v/>
      </c>
    </row>
    <row r="1082" spans="1:17" hidden="1">
      <c r="A1082" s="102" t="s">
        <v>192</v>
      </c>
      <c r="B1082" s="103" t="s">
        <v>77</v>
      </c>
      <c r="D1082" s="112">
        <v>2017</v>
      </c>
      <c r="E1082" s="112">
        <v>12</v>
      </c>
      <c r="F1082" s="102" t="str">
        <f t="shared" si="182"/>
        <v>P17201712</v>
      </c>
      <c r="H1082" s="104">
        <f>HLOOKUP(POC!B1082,MCTI!$1:$2,2,FALSE)</f>
        <v>3</v>
      </c>
      <c r="I1082" s="102" t="str">
        <f t="shared" si="183"/>
        <v>201712</v>
      </c>
      <c r="J1082" s="107">
        <f>IF(M1082=1,1,IFERROR(VLOOKUP(I1082,MCTI!C:O,POC!H1082,FALSE),0))</f>
        <v>0</v>
      </c>
      <c r="K1082" s="102" t="str">
        <f>TEXT(VLOOKUP(B1082,Summary!G:H,2,FALSE),"yyyym")</f>
        <v>202412</v>
      </c>
      <c r="L1082" s="102">
        <f t="shared" si="184"/>
        <v>0</v>
      </c>
      <c r="M1082" s="102">
        <f t="shared" si="185"/>
        <v>0</v>
      </c>
      <c r="N1082" s="109">
        <f t="shared" si="181"/>
        <v>0</v>
      </c>
      <c r="Q1082" s="102" t="str">
        <f t="shared" si="186"/>
        <v/>
      </c>
    </row>
    <row r="1083" spans="1:17" hidden="1">
      <c r="A1083" s="102" t="s">
        <v>192</v>
      </c>
      <c r="B1083" s="103" t="s">
        <v>77</v>
      </c>
      <c r="D1083" s="112">
        <v>2018</v>
      </c>
      <c r="E1083" s="112">
        <v>1</v>
      </c>
      <c r="F1083" s="102" t="str">
        <f t="shared" si="182"/>
        <v>P1720181</v>
      </c>
      <c r="H1083" s="104">
        <f>HLOOKUP(POC!B1083,MCTI!$1:$2,2,FALSE)</f>
        <v>3</v>
      </c>
      <c r="I1083" s="102" t="str">
        <f t="shared" si="183"/>
        <v>20181</v>
      </c>
      <c r="J1083" s="107">
        <f>IF(M1083=1,1,IFERROR(VLOOKUP(I1083,MCTI!C:O,POC!H1083,FALSE),0))</f>
        <v>0</v>
      </c>
      <c r="K1083" s="102" t="str">
        <f>TEXT(VLOOKUP(B1083,Summary!G:H,2,FALSE),"yyyym")</f>
        <v>202412</v>
      </c>
      <c r="L1083" s="102">
        <f t="shared" si="184"/>
        <v>0</v>
      </c>
      <c r="M1083" s="102">
        <f t="shared" si="185"/>
        <v>0</v>
      </c>
      <c r="N1083" s="109">
        <f t="shared" si="181"/>
        <v>0</v>
      </c>
      <c r="Q1083" s="102" t="str">
        <f t="shared" si="186"/>
        <v/>
      </c>
    </row>
    <row r="1084" spans="1:17" hidden="1">
      <c r="A1084" s="102" t="s">
        <v>192</v>
      </c>
      <c r="B1084" s="103" t="s">
        <v>77</v>
      </c>
      <c r="D1084" s="112">
        <v>2018</v>
      </c>
      <c r="E1084" s="112">
        <v>2</v>
      </c>
      <c r="F1084" s="102" t="str">
        <f t="shared" si="182"/>
        <v>P1720182</v>
      </c>
      <c r="H1084" s="104">
        <f>HLOOKUP(POC!B1084,MCTI!$1:$2,2,FALSE)</f>
        <v>3</v>
      </c>
      <c r="I1084" s="102" t="str">
        <f t="shared" si="183"/>
        <v>20182</v>
      </c>
      <c r="J1084" s="107">
        <f>IF(M1084=1,1,IFERROR(VLOOKUP(I1084,MCTI!C:O,POC!H1084,FALSE),0))</f>
        <v>0</v>
      </c>
      <c r="K1084" s="102" t="str">
        <f>TEXT(VLOOKUP(B1084,Summary!G:H,2,FALSE),"yyyym")</f>
        <v>202412</v>
      </c>
      <c r="L1084" s="102">
        <f t="shared" si="184"/>
        <v>0</v>
      </c>
      <c r="M1084" s="102">
        <f t="shared" si="185"/>
        <v>0</v>
      </c>
      <c r="N1084" s="109">
        <f t="shared" si="181"/>
        <v>0</v>
      </c>
      <c r="Q1084" s="102" t="str">
        <f t="shared" si="186"/>
        <v/>
      </c>
    </row>
    <row r="1085" spans="1:17" hidden="1">
      <c r="A1085" s="102" t="s">
        <v>192</v>
      </c>
      <c r="B1085" s="103" t="s">
        <v>77</v>
      </c>
      <c r="D1085" s="112">
        <v>2018</v>
      </c>
      <c r="E1085" s="112">
        <v>3</v>
      </c>
      <c r="F1085" s="102" t="str">
        <f t="shared" si="182"/>
        <v>P1720183</v>
      </c>
      <c r="H1085" s="104">
        <f>HLOOKUP(POC!B1085,MCTI!$1:$2,2,FALSE)</f>
        <v>3</v>
      </c>
      <c r="I1085" s="102" t="str">
        <f t="shared" si="183"/>
        <v>20183</v>
      </c>
      <c r="J1085" s="107">
        <f>IF(M1085=1,1,IFERROR(VLOOKUP(I1085,MCTI!C:O,POC!H1085,FALSE),0))</f>
        <v>0</v>
      </c>
      <c r="K1085" s="102" t="str">
        <f>TEXT(VLOOKUP(B1085,Summary!G:H,2,FALSE),"yyyym")</f>
        <v>202412</v>
      </c>
      <c r="L1085" s="102">
        <f t="shared" si="184"/>
        <v>0</v>
      </c>
      <c r="M1085" s="102">
        <f t="shared" si="185"/>
        <v>0</v>
      </c>
      <c r="N1085" s="109">
        <f t="shared" si="181"/>
        <v>0</v>
      </c>
      <c r="Q1085" s="102" t="str">
        <f t="shared" si="186"/>
        <v/>
      </c>
    </row>
    <row r="1086" spans="1:17" hidden="1">
      <c r="A1086" s="102" t="s">
        <v>192</v>
      </c>
      <c r="B1086" s="103" t="s">
        <v>77</v>
      </c>
      <c r="D1086" s="112">
        <v>2018</v>
      </c>
      <c r="E1086" s="112">
        <v>4</v>
      </c>
      <c r="F1086" s="102" t="str">
        <f t="shared" si="182"/>
        <v>P1720184</v>
      </c>
      <c r="H1086" s="104">
        <f>HLOOKUP(POC!B1086,MCTI!$1:$2,2,FALSE)</f>
        <v>3</v>
      </c>
      <c r="I1086" s="102" t="str">
        <f t="shared" si="183"/>
        <v>20184</v>
      </c>
      <c r="J1086" s="107">
        <f>IF(M1086=1,1,IFERROR(VLOOKUP(I1086,MCTI!C:O,POC!H1086,FALSE),0))</f>
        <v>0</v>
      </c>
      <c r="K1086" s="102" t="str">
        <f>TEXT(VLOOKUP(B1086,Summary!G:H,2,FALSE),"yyyym")</f>
        <v>202412</v>
      </c>
      <c r="L1086" s="102">
        <f t="shared" si="184"/>
        <v>0</v>
      </c>
      <c r="M1086" s="102">
        <f t="shared" si="185"/>
        <v>0</v>
      </c>
      <c r="N1086" s="109">
        <f t="shared" si="181"/>
        <v>0</v>
      </c>
      <c r="Q1086" s="102" t="str">
        <f t="shared" si="186"/>
        <v/>
      </c>
    </row>
    <row r="1087" spans="1:17" hidden="1">
      <c r="A1087" s="102" t="s">
        <v>192</v>
      </c>
      <c r="B1087" s="103" t="s">
        <v>77</v>
      </c>
      <c r="D1087" s="112">
        <v>2018</v>
      </c>
      <c r="E1087" s="112">
        <v>5</v>
      </c>
      <c r="F1087" s="102" t="str">
        <f t="shared" si="182"/>
        <v>P1720185</v>
      </c>
      <c r="H1087" s="104">
        <f>HLOOKUP(POC!B1087,MCTI!$1:$2,2,FALSE)</f>
        <v>3</v>
      </c>
      <c r="I1087" s="102" t="str">
        <f t="shared" si="183"/>
        <v>20185</v>
      </c>
      <c r="J1087" s="107">
        <f>IF(M1087=1,1,IFERROR(VLOOKUP(I1087,MCTI!C:O,POC!H1087,FALSE),0))</f>
        <v>0</v>
      </c>
      <c r="K1087" s="102" t="str">
        <f>TEXT(VLOOKUP(B1087,Summary!G:H,2,FALSE),"yyyym")</f>
        <v>202412</v>
      </c>
      <c r="L1087" s="102">
        <f t="shared" si="184"/>
        <v>0</v>
      </c>
      <c r="M1087" s="102">
        <f t="shared" si="185"/>
        <v>0</v>
      </c>
      <c r="N1087" s="109">
        <f t="shared" si="181"/>
        <v>0</v>
      </c>
      <c r="Q1087" s="102" t="str">
        <f t="shared" si="186"/>
        <v/>
      </c>
    </row>
    <row r="1088" spans="1:17" hidden="1">
      <c r="A1088" s="102" t="s">
        <v>192</v>
      </c>
      <c r="B1088" s="103" t="s">
        <v>77</v>
      </c>
      <c r="D1088" s="112">
        <v>2018</v>
      </c>
      <c r="E1088" s="112">
        <v>6</v>
      </c>
      <c r="F1088" s="102" t="str">
        <f t="shared" si="182"/>
        <v>P1720186</v>
      </c>
      <c r="H1088" s="104">
        <f>HLOOKUP(POC!B1088,MCTI!$1:$2,2,FALSE)</f>
        <v>3</v>
      </c>
      <c r="I1088" s="102" t="str">
        <f t="shared" si="183"/>
        <v>20186</v>
      </c>
      <c r="J1088" s="107">
        <f>IF(M1088=1,1,IFERROR(VLOOKUP(I1088,MCTI!C:O,POC!H1088,FALSE),0))</f>
        <v>0</v>
      </c>
      <c r="K1088" s="102" t="str">
        <f>TEXT(VLOOKUP(B1088,Summary!G:H,2,FALSE),"yyyym")</f>
        <v>202412</v>
      </c>
      <c r="L1088" s="102">
        <f t="shared" si="184"/>
        <v>0</v>
      </c>
      <c r="M1088" s="102">
        <f t="shared" si="185"/>
        <v>0</v>
      </c>
      <c r="N1088" s="109">
        <f t="shared" si="181"/>
        <v>0</v>
      </c>
      <c r="Q1088" s="102" t="str">
        <f t="shared" si="186"/>
        <v/>
      </c>
    </row>
    <row r="1089" spans="1:17" hidden="1">
      <c r="A1089" s="102" t="s">
        <v>192</v>
      </c>
      <c r="B1089" s="103" t="s">
        <v>77</v>
      </c>
      <c r="D1089" s="112">
        <v>2018</v>
      </c>
      <c r="E1089" s="112">
        <v>7</v>
      </c>
      <c r="F1089" s="102" t="str">
        <f t="shared" si="182"/>
        <v>P1720187</v>
      </c>
      <c r="H1089" s="104">
        <f>HLOOKUP(POC!B1089,MCTI!$1:$2,2,FALSE)</f>
        <v>3</v>
      </c>
      <c r="I1089" s="102" t="str">
        <f t="shared" si="183"/>
        <v>20187</v>
      </c>
      <c r="J1089" s="107">
        <f>IF(M1089=1,1,IFERROR(VLOOKUP(I1089,MCTI!C:O,POC!H1089,FALSE),0))</f>
        <v>0</v>
      </c>
      <c r="K1089" s="102" t="str">
        <f>TEXT(VLOOKUP(B1089,Summary!G:H,2,FALSE),"yyyym")</f>
        <v>202412</v>
      </c>
      <c r="L1089" s="102">
        <f t="shared" si="184"/>
        <v>0</v>
      </c>
      <c r="M1089" s="102">
        <f t="shared" si="185"/>
        <v>0</v>
      </c>
      <c r="N1089" s="109">
        <f t="shared" si="181"/>
        <v>0</v>
      </c>
      <c r="Q1089" s="102" t="str">
        <f t="shared" si="186"/>
        <v/>
      </c>
    </row>
    <row r="1090" spans="1:17" hidden="1">
      <c r="A1090" s="102" t="s">
        <v>192</v>
      </c>
      <c r="B1090" s="103" t="s">
        <v>77</v>
      </c>
      <c r="D1090" s="112">
        <v>2018</v>
      </c>
      <c r="E1090" s="112">
        <v>8</v>
      </c>
      <c r="F1090" s="102" t="str">
        <f t="shared" si="182"/>
        <v>P1720188</v>
      </c>
      <c r="H1090" s="104">
        <f>HLOOKUP(POC!B1090,MCTI!$1:$2,2,FALSE)</f>
        <v>3</v>
      </c>
      <c r="I1090" s="102" t="str">
        <f t="shared" si="183"/>
        <v>20188</v>
      </c>
      <c r="J1090" s="107">
        <f>IF(M1090=1,1,IFERROR(VLOOKUP(I1090,MCTI!C:O,POC!H1090,FALSE),0))</f>
        <v>0</v>
      </c>
      <c r="K1090" s="102" t="str">
        <f>TEXT(VLOOKUP(B1090,Summary!G:H,2,FALSE),"yyyym")</f>
        <v>202412</v>
      </c>
      <c r="L1090" s="102">
        <f t="shared" si="184"/>
        <v>0</v>
      </c>
      <c r="M1090" s="102">
        <f t="shared" si="185"/>
        <v>0</v>
      </c>
      <c r="N1090" s="109">
        <f t="shared" si="181"/>
        <v>0</v>
      </c>
      <c r="Q1090" s="102" t="str">
        <f t="shared" si="186"/>
        <v/>
      </c>
    </row>
    <row r="1091" spans="1:17" hidden="1">
      <c r="A1091" s="102" t="s">
        <v>192</v>
      </c>
      <c r="B1091" s="103" t="s">
        <v>77</v>
      </c>
      <c r="D1091" s="112">
        <v>2018</v>
      </c>
      <c r="E1091" s="112">
        <v>9</v>
      </c>
      <c r="F1091" s="102" t="str">
        <f t="shared" si="182"/>
        <v>P1720189</v>
      </c>
      <c r="H1091" s="104">
        <f>HLOOKUP(POC!B1091,MCTI!$1:$2,2,FALSE)</f>
        <v>3</v>
      </c>
      <c r="I1091" s="102" t="str">
        <f t="shared" si="183"/>
        <v>20189</v>
      </c>
      <c r="J1091" s="107">
        <f>IF(M1091=1,1,IFERROR(VLOOKUP(I1091,MCTI!C:O,POC!H1091,FALSE),0))</f>
        <v>0</v>
      </c>
      <c r="K1091" s="102" t="str">
        <f>TEXT(VLOOKUP(B1091,Summary!G:H,2,FALSE),"yyyym")</f>
        <v>202412</v>
      </c>
      <c r="L1091" s="102">
        <f t="shared" si="184"/>
        <v>0</v>
      </c>
      <c r="M1091" s="102">
        <f t="shared" si="185"/>
        <v>0</v>
      </c>
      <c r="N1091" s="109">
        <f t="shared" si="181"/>
        <v>0</v>
      </c>
      <c r="Q1091" s="102" t="str">
        <f t="shared" si="186"/>
        <v/>
      </c>
    </row>
    <row r="1092" spans="1:17" hidden="1">
      <c r="A1092" s="102" t="s">
        <v>192</v>
      </c>
      <c r="B1092" s="103" t="s">
        <v>77</v>
      </c>
      <c r="D1092" s="112">
        <v>2018</v>
      </c>
      <c r="E1092" s="112">
        <v>10</v>
      </c>
      <c r="F1092" s="102" t="str">
        <f t="shared" si="182"/>
        <v>P17201810</v>
      </c>
      <c r="H1092" s="104">
        <f>HLOOKUP(POC!B1092,MCTI!$1:$2,2,FALSE)</f>
        <v>3</v>
      </c>
      <c r="I1092" s="102" t="str">
        <f t="shared" si="183"/>
        <v>201810</v>
      </c>
      <c r="J1092" s="107">
        <f>IF(M1092=1,1,IFERROR(VLOOKUP(I1092,MCTI!C:O,POC!H1092,FALSE),0))</f>
        <v>0</v>
      </c>
      <c r="K1092" s="102" t="str">
        <f>TEXT(VLOOKUP(B1092,Summary!G:H,2,FALSE),"yyyym")</f>
        <v>202412</v>
      </c>
      <c r="L1092" s="102">
        <f t="shared" si="184"/>
        <v>0</v>
      </c>
      <c r="M1092" s="102">
        <f t="shared" si="185"/>
        <v>0</v>
      </c>
      <c r="N1092" s="109">
        <f t="shared" si="181"/>
        <v>0</v>
      </c>
      <c r="Q1092" s="102" t="str">
        <f t="shared" si="186"/>
        <v/>
      </c>
    </row>
    <row r="1093" spans="1:17" hidden="1">
      <c r="A1093" s="102" t="s">
        <v>192</v>
      </c>
      <c r="B1093" s="103" t="s">
        <v>77</v>
      </c>
      <c r="D1093" s="112">
        <v>2018</v>
      </c>
      <c r="E1093" s="112">
        <v>11</v>
      </c>
      <c r="F1093" s="102" t="str">
        <f t="shared" si="182"/>
        <v>P17201811</v>
      </c>
      <c r="H1093" s="104">
        <f>HLOOKUP(POC!B1093,MCTI!$1:$2,2,FALSE)</f>
        <v>3</v>
      </c>
      <c r="I1093" s="102" t="str">
        <f t="shared" si="183"/>
        <v>201811</v>
      </c>
      <c r="J1093" s="107">
        <f>IF(M1093=1,1,IFERROR(VLOOKUP(I1093,MCTI!C:O,POC!H1093,FALSE),0))</f>
        <v>0</v>
      </c>
      <c r="K1093" s="102" t="str">
        <f>TEXT(VLOOKUP(B1093,Summary!G:H,2,FALSE),"yyyym")</f>
        <v>202412</v>
      </c>
      <c r="L1093" s="102">
        <f t="shared" si="184"/>
        <v>0</v>
      </c>
      <c r="M1093" s="102">
        <f t="shared" si="185"/>
        <v>0</v>
      </c>
      <c r="N1093" s="109">
        <f t="shared" si="181"/>
        <v>0</v>
      </c>
      <c r="Q1093" s="102" t="str">
        <f t="shared" si="186"/>
        <v/>
      </c>
    </row>
    <row r="1094" spans="1:17" hidden="1">
      <c r="A1094" s="102" t="s">
        <v>192</v>
      </c>
      <c r="B1094" s="103" t="s">
        <v>77</v>
      </c>
      <c r="D1094" s="112">
        <v>2018</v>
      </c>
      <c r="E1094" s="112">
        <v>12</v>
      </c>
      <c r="F1094" s="102" t="str">
        <f t="shared" si="182"/>
        <v>P17201812</v>
      </c>
      <c r="H1094" s="104">
        <f>HLOOKUP(POC!B1094,MCTI!$1:$2,2,FALSE)</f>
        <v>3</v>
      </c>
      <c r="I1094" s="102" t="str">
        <f t="shared" si="183"/>
        <v>201812</v>
      </c>
      <c r="J1094" s="107">
        <f>IF(M1094=1,1,IFERROR(VLOOKUP(I1094,MCTI!C:O,POC!H1094,FALSE),0))</f>
        <v>0</v>
      </c>
      <c r="K1094" s="102" t="str">
        <f>TEXT(VLOOKUP(B1094,Summary!G:H,2,FALSE),"yyyym")</f>
        <v>202412</v>
      </c>
      <c r="L1094" s="102">
        <f t="shared" si="184"/>
        <v>0</v>
      </c>
      <c r="M1094" s="102">
        <f t="shared" si="185"/>
        <v>0</v>
      </c>
      <c r="N1094" s="109">
        <f t="shared" si="181"/>
        <v>0</v>
      </c>
      <c r="Q1094" s="102" t="str">
        <f t="shared" si="186"/>
        <v/>
      </c>
    </row>
    <row r="1095" spans="1:17" hidden="1">
      <c r="A1095" s="102" t="s">
        <v>192</v>
      </c>
      <c r="B1095" s="103" t="s">
        <v>77</v>
      </c>
      <c r="D1095" s="112">
        <v>2019</v>
      </c>
      <c r="E1095" s="112">
        <v>1</v>
      </c>
      <c r="F1095" s="102" t="str">
        <f t="shared" si="182"/>
        <v>P1720191</v>
      </c>
      <c r="H1095" s="104">
        <f>HLOOKUP(POC!B1095,MCTI!$1:$2,2,FALSE)</f>
        <v>3</v>
      </c>
      <c r="I1095" s="102" t="str">
        <f t="shared" si="183"/>
        <v>20191</v>
      </c>
      <c r="J1095" s="107">
        <f>IF(M1095=1,1,IFERROR(VLOOKUP(I1095,MCTI!C:O,POC!H1095,FALSE),0))</f>
        <v>0</v>
      </c>
      <c r="K1095" s="102" t="str">
        <f>TEXT(VLOOKUP(B1095,Summary!G:H,2,FALSE),"yyyym")</f>
        <v>202412</v>
      </c>
      <c r="L1095" s="102">
        <f t="shared" si="184"/>
        <v>0</v>
      </c>
      <c r="M1095" s="102">
        <f t="shared" si="185"/>
        <v>0</v>
      </c>
      <c r="N1095" s="109">
        <f t="shared" si="181"/>
        <v>0</v>
      </c>
      <c r="Q1095" s="102" t="str">
        <f t="shared" si="186"/>
        <v/>
      </c>
    </row>
    <row r="1096" spans="1:17" hidden="1">
      <c r="A1096" s="102" t="s">
        <v>192</v>
      </c>
      <c r="B1096" s="103" t="s">
        <v>77</v>
      </c>
      <c r="D1096" s="112">
        <v>2019</v>
      </c>
      <c r="E1096" s="112">
        <v>2</v>
      </c>
      <c r="F1096" s="102" t="str">
        <f t="shared" si="182"/>
        <v>P1720192</v>
      </c>
      <c r="H1096" s="104">
        <f>HLOOKUP(POC!B1096,MCTI!$1:$2,2,FALSE)</f>
        <v>3</v>
      </c>
      <c r="I1096" s="102" t="str">
        <f t="shared" si="183"/>
        <v>20192</v>
      </c>
      <c r="J1096" s="107">
        <f>IF(M1096=1,1,IFERROR(VLOOKUP(I1096,MCTI!C:O,POC!H1096,FALSE),0))</f>
        <v>0</v>
      </c>
      <c r="K1096" s="102" t="str">
        <f>TEXT(VLOOKUP(B1096,Summary!G:H,2,FALSE),"yyyym")</f>
        <v>202412</v>
      </c>
      <c r="L1096" s="102">
        <f t="shared" si="184"/>
        <v>0</v>
      </c>
      <c r="M1096" s="102">
        <f t="shared" si="185"/>
        <v>0</v>
      </c>
      <c r="N1096" s="109">
        <f t="shared" si="181"/>
        <v>0</v>
      </c>
      <c r="Q1096" s="102" t="str">
        <f t="shared" si="186"/>
        <v/>
      </c>
    </row>
    <row r="1097" spans="1:17" hidden="1">
      <c r="A1097" s="102" t="s">
        <v>192</v>
      </c>
      <c r="B1097" s="103" t="s">
        <v>77</v>
      </c>
      <c r="D1097" s="112">
        <v>2019</v>
      </c>
      <c r="E1097" s="112">
        <v>3</v>
      </c>
      <c r="F1097" s="102" t="str">
        <f t="shared" si="182"/>
        <v>P1720193</v>
      </c>
      <c r="H1097" s="104">
        <f>HLOOKUP(POC!B1097,MCTI!$1:$2,2,FALSE)</f>
        <v>3</v>
      </c>
      <c r="I1097" s="102" t="str">
        <f t="shared" si="183"/>
        <v>20193</v>
      </c>
      <c r="J1097" s="107">
        <f>IF(M1097=1,1,IFERROR(VLOOKUP(I1097,MCTI!C:O,POC!H1097,FALSE),0))</f>
        <v>0</v>
      </c>
      <c r="K1097" s="102" t="str">
        <f>TEXT(VLOOKUP(B1097,Summary!G:H,2,FALSE),"yyyym")</f>
        <v>202412</v>
      </c>
      <c r="L1097" s="102">
        <f t="shared" si="184"/>
        <v>0</v>
      </c>
      <c r="M1097" s="102">
        <f t="shared" si="185"/>
        <v>0</v>
      </c>
      <c r="N1097" s="109">
        <f t="shared" si="181"/>
        <v>0</v>
      </c>
      <c r="Q1097" s="102" t="str">
        <f t="shared" si="186"/>
        <v/>
      </c>
    </row>
    <row r="1098" spans="1:17" hidden="1">
      <c r="A1098" s="102" t="s">
        <v>192</v>
      </c>
      <c r="B1098" s="103" t="s">
        <v>77</v>
      </c>
      <c r="D1098" s="112">
        <v>2019</v>
      </c>
      <c r="E1098" s="112">
        <v>4</v>
      </c>
      <c r="F1098" s="102" t="str">
        <f t="shared" si="182"/>
        <v>P1720194</v>
      </c>
      <c r="H1098" s="104">
        <f>HLOOKUP(POC!B1098,MCTI!$1:$2,2,FALSE)</f>
        <v>3</v>
      </c>
      <c r="I1098" s="102" t="str">
        <f t="shared" si="183"/>
        <v>20194</v>
      </c>
      <c r="J1098" s="107">
        <f>IF(M1098=1,1,IFERROR(VLOOKUP(I1098,MCTI!C:O,POC!H1098,FALSE),0))</f>
        <v>0</v>
      </c>
      <c r="K1098" s="102" t="str">
        <f>TEXT(VLOOKUP(B1098,Summary!G:H,2,FALSE),"yyyym")</f>
        <v>202412</v>
      </c>
      <c r="L1098" s="102">
        <f t="shared" si="184"/>
        <v>0</v>
      </c>
      <c r="M1098" s="102">
        <f t="shared" si="185"/>
        <v>0</v>
      </c>
      <c r="N1098" s="109">
        <f t="shared" si="181"/>
        <v>0</v>
      </c>
      <c r="Q1098" s="102" t="str">
        <f t="shared" si="186"/>
        <v/>
      </c>
    </row>
    <row r="1099" spans="1:17" hidden="1">
      <c r="A1099" s="102" t="s">
        <v>192</v>
      </c>
      <c r="B1099" s="103" t="s">
        <v>77</v>
      </c>
      <c r="D1099" s="112">
        <v>2019</v>
      </c>
      <c r="E1099" s="112">
        <v>5</v>
      </c>
      <c r="F1099" s="102" t="str">
        <f t="shared" si="182"/>
        <v>P1720195</v>
      </c>
      <c r="H1099" s="104">
        <f>HLOOKUP(POC!B1099,MCTI!$1:$2,2,FALSE)</f>
        <v>3</v>
      </c>
      <c r="I1099" s="102" t="str">
        <f t="shared" si="183"/>
        <v>20195</v>
      </c>
      <c r="J1099" s="107">
        <f>IF(M1099=1,1,IFERROR(VLOOKUP(I1099,MCTI!C:O,POC!H1099,FALSE),0))</f>
        <v>0</v>
      </c>
      <c r="K1099" s="102" t="str">
        <f>TEXT(VLOOKUP(B1099,Summary!G:H,2,FALSE),"yyyym")</f>
        <v>202412</v>
      </c>
      <c r="L1099" s="102">
        <f t="shared" si="184"/>
        <v>0</v>
      </c>
      <c r="M1099" s="102">
        <f t="shared" si="185"/>
        <v>0</v>
      </c>
      <c r="N1099" s="109">
        <f t="shared" si="181"/>
        <v>0</v>
      </c>
      <c r="Q1099" s="102" t="str">
        <f t="shared" si="186"/>
        <v/>
      </c>
    </row>
    <row r="1100" spans="1:17" hidden="1">
      <c r="A1100" s="102" t="s">
        <v>192</v>
      </c>
      <c r="B1100" s="103" t="s">
        <v>77</v>
      </c>
      <c r="D1100" s="112">
        <v>2019</v>
      </c>
      <c r="E1100" s="112">
        <v>6</v>
      </c>
      <c r="F1100" s="102" t="str">
        <f t="shared" si="182"/>
        <v>P1720196</v>
      </c>
      <c r="H1100" s="104">
        <f>HLOOKUP(POC!B1100,MCTI!$1:$2,2,FALSE)</f>
        <v>3</v>
      </c>
      <c r="I1100" s="102" t="str">
        <f t="shared" si="183"/>
        <v>20196</v>
      </c>
      <c r="J1100" s="107">
        <f>IF(M1100=1,1,IFERROR(VLOOKUP(I1100,MCTI!C:O,POC!H1100,FALSE),0))</f>
        <v>0</v>
      </c>
      <c r="K1100" s="102" t="str">
        <f>TEXT(VLOOKUP(B1100,Summary!G:H,2,FALSE),"yyyym")</f>
        <v>202412</v>
      </c>
      <c r="L1100" s="102">
        <f t="shared" si="184"/>
        <v>0</v>
      </c>
      <c r="M1100" s="102">
        <f t="shared" si="185"/>
        <v>0</v>
      </c>
      <c r="N1100" s="109">
        <f t="shared" si="181"/>
        <v>0</v>
      </c>
      <c r="Q1100" s="102" t="str">
        <f t="shared" si="186"/>
        <v/>
      </c>
    </row>
    <row r="1101" spans="1:17" hidden="1">
      <c r="A1101" s="102" t="s">
        <v>192</v>
      </c>
      <c r="B1101" s="103" t="s">
        <v>77</v>
      </c>
      <c r="D1101" s="112">
        <v>2019</v>
      </c>
      <c r="E1101" s="112">
        <v>7</v>
      </c>
      <c r="F1101" s="102" t="str">
        <f t="shared" si="182"/>
        <v>P1720197</v>
      </c>
      <c r="H1101" s="104">
        <f>HLOOKUP(POC!B1101,MCTI!$1:$2,2,FALSE)</f>
        <v>3</v>
      </c>
      <c r="I1101" s="102" t="str">
        <f t="shared" si="183"/>
        <v>20197</v>
      </c>
      <c r="J1101" s="107">
        <f>IF(M1101=1,1,IFERROR(VLOOKUP(I1101,MCTI!C:O,POC!H1101,FALSE),0))</f>
        <v>0</v>
      </c>
      <c r="K1101" s="102" t="str">
        <f>TEXT(VLOOKUP(B1101,Summary!G:H,2,FALSE),"yyyym")</f>
        <v>202412</v>
      </c>
      <c r="L1101" s="102">
        <f t="shared" si="184"/>
        <v>0</v>
      </c>
      <c r="M1101" s="102">
        <f t="shared" si="185"/>
        <v>0</v>
      </c>
      <c r="N1101" s="109">
        <f t="shared" si="181"/>
        <v>0</v>
      </c>
      <c r="Q1101" s="102" t="str">
        <f t="shared" si="186"/>
        <v/>
      </c>
    </row>
    <row r="1102" spans="1:17" hidden="1">
      <c r="A1102" s="102" t="s">
        <v>192</v>
      </c>
      <c r="B1102" s="103" t="s">
        <v>77</v>
      </c>
      <c r="D1102" s="112">
        <v>2019</v>
      </c>
      <c r="E1102" s="112">
        <v>8</v>
      </c>
      <c r="F1102" s="102" t="str">
        <f t="shared" si="182"/>
        <v>P1720198</v>
      </c>
      <c r="H1102" s="104">
        <f>HLOOKUP(POC!B1102,MCTI!$1:$2,2,FALSE)</f>
        <v>3</v>
      </c>
      <c r="I1102" s="102" t="str">
        <f t="shared" si="183"/>
        <v>20198</v>
      </c>
      <c r="J1102" s="107">
        <f>IF(M1102=1,1,IFERROR(VLOOKUP(I1102,MCTI!C:O,POC!H1102,FALSE),0))</f>
        <v>0</v>
      </c>
      <c r="K1102" s="102" t="str">
        <f>TEXT(VLOOKUP(B1102,Summary!G:H,2,FALSE),"yyyym")</f>
        <v>202412</v>
      </c>
      <c r="L1102" s="102">
        <f t="shared" si="184"/>
        <v>0</v>
      </c>
      <c r="M1102" s="102">
        <f t="shared" si="185"/>
        <v>0</v>
      </c>
      <c r="N1102" s="109">
        <f t="shared" si="181"/>
        <v>0</v>
      </c>
      <c r="Q1102" s="102" t="str">
        <f t="shared" si="186"/>
        <v/>
      </c>
    </row>
    <row r="1103" spans="1:17" hidden="1">
      <c r="A1103" s="102" t="s">
        <v>192</v>
      </c>
      <c r="B1103" s="103" t="s">
        <v>77</v>
      </c>
      <c r="D1103" s="112">
        <v>2019</v>
      </c>
      <c r="E1103" s="112">
        <v>9</v>
      </c>
      <c r="F1103" s="102" t="str">
        <f t="shared" si="182"/>
        <v>P1720199</v>
      </c>
      <c r="H1103" s="104">
        <f>HLOOKUP(POC!B1103,MCTI!$1:$2,2,FALSE)</f>
        <v>3</v>
      </c>
      <c r="I1103" s="102" t="str">
        <f t="shared" si="183"/>
        <v>20199</v>
      </c>
      <c r="J1103" s="107">
        <f>IF(M1103=1,1,IFERROR(VLOOKUP(I1103,MCTI!C:O,POC!H1103,FALSE),0))</f>
        <v>0</v>
      </c>
      <c r="K1103" s="102" t="str">
        <f>TEXT(VLOOKUP(B1103,Summary!G:H,2,FALSE),"yyyym")</f>
        <v>202412</v>
      </c>
      <c r="L1103" s="102">
        <f t="shared" si="184"/>
        <v>0</v>
      </c>
      <c r="M1103" s="102">
        <f t="shared" si="185"/>
        <v>0</v>
      </c>
      <c r="N1103" s="109">
        <f t="shared" si="181"/>
        <v>0</v>
      </c>
      <c r="Q1103" s="102" t="str">
        <f t="shared" si="186"/>
        <v/>
      </c>
    </row>
    <row r="1104" spans="1:17" hidden="1">
      <c r="A1104" s="102" t="s">
        <v>192</v>
      </c>
      <c r="B1104" s="103" t="s">
        <v>77</v>
      </c>
      <c r="D1104" s="112">
        <v>2019</v>
      </c>
      <c r="E1104" s="112">
        <v>10</v>
      </c>
      <c r="F1104" s="102" t="str">
        <f t="shared" si="182"/>
        <v>P17201910</v>
      </c>
      <c r="H1104" s="104">
        <f>HLOOKUP(POC!B1104,MCTI!$1:$2,2,FALSE)</f>
        <v>3</v>
      </c>
      <c r="I1104" s="102" t="str">
        <f t="shared" si="183"/>
        <v>201910</v>
      </c>
      <c r="J1104" s="107">
        <f>IF(M1104=1,1,IFERROR(VLOOKUP(I1104,MCTI!C:O,POC!H1104,FALSE),0))</f>
        <v>0</v>
      </c>
      <c r="K1104" s="102" t="str">
        <f>TEXT(VLOOKUP(B1104,Summary!G:H,2,FALSE),"yyyym")</f>
        <v>202412</v>
      </c>
      <c r="L1104" s="102">
        <f t="shared" si="184"/>
        <v>0</v>
      </c>
      <c r="M1104" s="102">
        <f t="shared" si="185"/>
        <v>0</v>
      </c>
      <c r="N1104" s="109">
        <f t="shared" si="181"/>
        <v>0</v>
      </c>
      <c r="Q1104" s="102" t="str">
        <f t="shared" si="186"/>
        <v/>
      </c>
    </row>
    <row r="1105" spans="1:17" hidden="1">
      <c r="A1105" s="102" t="s">
        <v>192</v>
      </c>
      <c r="B1105" s="103" t="s">
        <v>77</v>
      </c>
      <c r="D1105" s="112">
        <v>2019</v>
      </c>
      <c r="E1105" s="112">
        <v>11</v>
      </c>
      <c r="F1105" s="102" t="str">
        <f t="shared" si="182"/>
        <v>P17201911</v>
      </c>
      <c r="H1105" s="104">
        <f>HLOOKUP(POC!B1105,MCTI!$1:$2,2,FALSE)</f>
        <v>3</v>
      </c>
      <c r="I1105" s="102" t="str">
        <f t="shared" si="183"/>
        <v>201911</v>
      </c>
      <c r="J1105" s="107">
        <f>IF(M1105=1,1,IFERROR(VLOOKUP(I1105,MCTI!C:O,POC!H1105,FALSE),0))</f>
        <v>0</v>
      </c>
      <c r="K1105" s="102" t="str">
        <f>TEXT(VLOOKUP(B1105,Summary!G:H,2,FALSE),"yyyym")</f>
        <v>202412</v>
      </c>
      <c r="L1105" s="102">
        <f t="shared" si="184"/>
        <v>0</v>
      </c>
      <c r="M1105" s="102">
        <f t="shared" si="185"/>
        <v>0</v>
      </c>
      <c r="N1105" s="109">
        <f t="shared" si="181"/>
        <v>0</v>
      </c>
      <c r="Q1105" s="102" t="str">
        <f t="shared" si="186"/>
        <v/>
      </c>
    </row>
    <row r="1106" spans="1:17">
      <c r="A1106" s="102" t="s">
        <v>192</v>
      </c>
      <c r="B1106" s="103" t="s">
        <v>77</v>
      </c>
      <c r="D1106" s="112">
        <v>2019</v>
      </c>
      <c r="E1106" s="112">
        <v>12</v>
      </c>
      <c r="F1106" s="102" t="str">
        <f t="shared" si="182"/>
        <v>P17201912</v>
      </c>
      <c r="H1106" s="104">
        <f>HLOOKUP(POC!B1106,MCTI!$1:$2,2,FALSE)</f>
        <v>3</v>
      </c>
      <c r="I1106" s="102" t="str">
        <f t="shared" si="183"/>
        <v>201912</v>
      </c>
      <c r="J1106" s="107">
        <f>IF(M1106=1,1,IFERROR(VLOOKUP(I1106,MCTI!C:O,POC!H1106,FALSE),0))</f>
        <v>0</v>
      </c>
      <c r="K1106" s="102" t="str">
        <f>TEXT(VLOOKUP(B1106,Summary!G:H,2,FALSE),"yyyym")</f>
        <v>202412</v>
      </c>
      <c r="L1106" s="102">
        <f t="shared" si="184"/>
        <v>0</v>
      </c>
      <c r="M1106" s="102">
        <f t="shared" si="185"/>
        <v>0</v>
      </c>
      <c r="N1106" s="109">
        <f t="shared" si="181"/>
        <v>0</v>
      </c>
      <c r="P1106" s="102" t="s">
        <v>220</v>
      </c>
      <c r="Q1106" s="102">
        <f t="shared" si="186"/>
        <v>1</v>
      </c>
    </row>
    <row r="1107" spans="1:17">
      <c r="A1107" s="102" t="s">
        <v>192</v>
      </c>
      <c r="B1107" s="103" t="s">
        <v>77</v>
      </c>
      <c r="D1107" s="112">
        <v>2020</v>
      </c>
      <c r="E1107" s="112">
        <v>1</v>
      </c>
      <c r="F1107" s="102" t="str">
        <f t="shared" si="182"/>
        <v>P1720201</v>
      </c>
      <c r="H1107" s="104">
        <f>HLOOKUP(POC!B1107,MCTI!$1:$2,2,FALSE)</f>
        <v>3</v>
      </c>
      <c r="I1107" s="102" t="str">
        <f t="shared" si="183"/>
        <v>20201</v>
      </c>
      <c r="J1107" s="107">
        <f>IF(M1107=1,1,IFERROR(VLOOKUP(I1107,MCTI!C:O,POC!H1107,FALSE),0))</f>
        <v>3.8999999999999998E-3</v>
      </c>
      <c r="K1107" s="102" t="str">
        <f>TEXT(VLOOKUP(B1107,Summary!G:H,2,FALSE),"yyyym")</f>
        <v>202412</v>
      </c>
      <c r="L1107" s="102">
        <f t="shared" si="184"/>
        <v>0</v>
      </c>
      <c r="M1107" s="102">
        <f t="shared" si="185"/>
        <v>0</v>
      </c>
      <c r="N1107" s="109">
        <f t="shared" si="181"/>
        <v>0.39</v>
      </c>
      <c r="P1107" s="102" t="s">
        <v>220</v>
      </c>
      <c r="Q1107" s="102" t="str">
        <f t="shared" ref="Q1107:Q1170" si="187">IF(AND(N1107=0,N1108&gt;0),1,"")</f>
        <v/>
      </c>
    </row>
    <row r="1108" spans="1:17">
      <c r="A1108" s="102" t="s">
        <v>192</v>
      </c>
      <c r="B1108" s="103" t="s">
        <v>77</v>
      </c>
      <c r="D1108" s="112">
        <v>2020</v>
      </c>
      <c r="E1108" s="112">
        <v>2</v>
      </c>
      <c r="F1108" s="102" t="str">
        <f t="shared" si="182"/>
        <v>P1720202</v>
      </c>
      <c r="H1108" s="104">
        <f>HLOOKUP(POC!B1108,MCTI!$1:$2,2,FALSE)</f>
        <v>3</v>
      </c>
      <c r="I1108" s="102" t="str">
        <f t="shared" si="183"/>
        <v>20202</v>
      </c>
      <c r="J1108" s="107">
        <f>IF(M1108=1,1,IFERROR(VLOOKUP(I1108,MCTI!C:O,POC!H1108,FALSE),0))</f>
        <v>7.7999999999999996E-3</v>
      </c>
      <c r="K1108" s="102" t="str">
        <f>TEXT(VLOOKUP(B1108,Summary!G:H,2,FALSE),"yyyym")</f>
        <v>202412</v>
      </c>
      <c r="L1108" s="102">
        <f t="shared" si="184"/>
        <v>0</v>
      </c>
      <c r="M1108" s="102">
        <f t="shared" si="185"/>
        <v>0</v>
      </c>
      <c r="N1108" s="109">
        <f t="shared" si="181"/>
        <v>0.78</v>
      </c>
      <c r="P1108" s="102" t="s">
        <v>220</v>
      </c>
      <c r="Q1108" s="102" t="str">
        <f t="shared" si="187"/>
        <v/>
      </c>
    </row>
    <row r="1109" spans="1:17">
      <c r="A1109" s="102" t="s">
        <v>192</v>
      </c>
      <c r="B1109" s="103" t="s">
        <v>77</v>
      </c>
      <c r="D1109" s="112">
        <v>2020</v>
      </c>
      <c r="E1109" s="112">
        <v>3</v>
      </c>
      <c r="F1109" s="102" t="str">
        <f t="shared" si="182"/>
        <v>P1720203</v>
      </c>
      <c r="H1109" s="104">
        <f>HLOOKUP(POC!B1109,MCTI!$1:$2,2,FALSE)</f>
        <v>3</v>
      </c>
      <c r="I1109" s="102" t="str">
        <f t="shared" si="183"/>
        <v>20203</v>
      </c>
      <c r="J1109" s="107">
        <f>IF(M1109=1,1,IFERROR(VLOOKUP(I1109,MCTI!C:O,POC!H1109,FALSE),0))</f>
        <v>1.1599999999999999E-2</v>
      </c>
      <c r="K1109" s="102" t="str">
        <f>TEXT(VLOOKUP(B1109,Summary!G:H,2,FALSE),"yyyym")</f>
        <v>202412</v>
      </c>
      <c r="L1109" s="102">
        <f t="shared" si="184"/>
        <v>0</v>
      </c>
      <c r="M1109" s="102">
        <f t="shared" si="185"/>
        <v>0</v>
      </c>
      <c r="N1109" s="109">
        <f t="shared" ref="N1109:N1172" si="188">TRUNC(J1109*100,2)</f>
        <v>1.1599999999999999</v>
      </c>
      <c r="P1109" s="102" t="s">
        <v>220</v>
      </c>
      <c r="Q1109" s="102" t="str">
        <f t="shared" si="187"/>
        <v/>
      </c>
    </row>
    <row r="1110" spans="1:17">
      <c r="A1110" s="102" t="s">
        <v>192</v>
      </c>
      <c r="B1110" s="103" t="s">
        <v>77</v>
      </c>
      <c r="D1110" s="112">
        <v>2020</v>
      </c>
      <c r="E1110" s="112">
        <v>4</v>
      </c>
      <c r="F1110" s="102" t="str">
        <f t="shared" si="182"/>
        <v>P1720204</v>
      </c>
      <c r="H1110" s="104">
        <f>HLOOKUP(POC!B1110,MCTI!$1:$2,2,FALSE)</f>
        <v>3</v>
      </c>
      <c r="I1110" s="102" t="str">
        <f t="shared" si="183"/>
        <v>20204</v>
      </c>
      <c r="J1110" s="107">
        <f>IF(M1110=1,1,IFERROR(VLOOKUP(I1110,MCTI!C:O,POC!H1110,FALSE),0))</f>
        <v>1.55E-2</v>
      </c>
      <c r="K1110" s="102" t="str">
        <f>TEXT(VLOOKUP(B1110,Summary!G:H,2,FALSE),"yyyym")</f>
        <v>202412</v>
      </c>
      <c r="L1110" s="102">
        <f t="shared" si="184"/>
        <v>0</v>
      </c>
      <c r="M1110" s="102">
        <f t="shared" si="185"/>
        <v>0</v>
      </c>
      <c r="N1110" s="109">
        <f t="shared" si="188"/>
        <v>1.55</v>
      </c>
      <c r="P1110" s="102" t="s">
        <v>220</v>
      </c>
      <c r="Q1110" s="102" t="str">
        <f t="shared" si="187"/>
        <v/>
      </c>
    </row>
    <row r="1111" spans="1:17">
      <c r="A1111" s="102" t="s">
        <v>192</v>
      </c>
      <c r="B1111" s="103" t="s">
        <v>77</v>
      </c>
      <c r="D1111" s="112">
        <v>2020</v>
      </c>
      <c r="E1111" s="112">
        <v>5</v>
      </c>
      <c r="F1111" s="102" t="str">
        <f t="shared" si="182"/>
        <v>P1720205</v>
      </c>
      <c r="H1111" s="104">
        <f>HLOOKUP(POC!B1111,MCTI!$1:$2,2,FALSE)</f>
        <v>3</v>
      </c>
      <c r="I1111" s="102" t="str">
        <f t="shared" si="183"/>
        <v>20205</v>
      </c>
      <c r="J1111" s="107">
        <f>IF(M1111=1,1,IFERROR(VLOOKUP(I1111,MCTI!C:O,POC!H1111,FALSE),0))</f>
        <v>1.9400000000000001E-2</v>
      </c>
      <c r="K1111" s="102" t="str">
        <f>TEXT(VLOOKUP(B1111,Summary!G:H,2,FALSE),"yyyym")</f>
        <v>202412</v>
      </c>
      <c r="L1111" s="102">
        <f t="shared" si="184"/>
        <v>0</v>
      </c>
      <c r="M1111" s="102">
        <f t="shared" si="185"/>
        <v>0</v>
      </c>
      <c r="N1111" s="109">
        <f t="shared" si="188"/>
        <v>1.94</v>
      </c>
      <c r="P1111" s="102" t="s">
        <v>220</v>
      </c>
      <c r="Q1111" s="102" t="str">
        <f t="shared" si="187"/>
        <v/>
      </c>
    </row>
    <row r="1112" spans="1:17">
      <c r="A1112" s="102" t="s">
        <v>192</v>
      </c>
      <c r="B1112" s="103" t="s">
        <v>77</v>
      </c>
      <c r="D1112" s="112">
        <v>2020</v>
      </c>
      <c r="E1112" s="112">
        <v>6</v>
      </c>
      <c r="F1112" s="102" t="str">
        <f t="shared" si="182"/>
        <v>P1720206</v>
      </c>
      <c r="H1112" s="104">
        <f>HLOOKUP(POC!B1112,MCTI!$1:$2,2,FALSE)</f>
        <v>3</v>
      </c>
      <c r="I1112" s="102" t="str">
        <f t="shared" si="183"/>
        <v>20206</v>
      </c>
      <c r="J1112" s="107">
        <f>IF(M1112=1,1,IFERROR(VLOOKUP(I1112,MCTI!C:O,POC!H1112,FALSE),0))</f>
        <v>2.3300000000000001E-2</v>
      </c>
      <c r="K1112" s="102" t="str">
        <f>TEXT(VLOOKUP(B1112,Summary!G:H,2,FALSE),"yyyym")</f>
        <v>202412</v>
      </c>
      <c r="L1112" s="102">
        <f t="shared" si="184"/>
        <v>0</v>
      </c>
      <c r="M1112" s="102">
        <f t="shared" si="185"/>
        <v>0</v>
      </c>
      <c r="N1112" s="109">
        <f t="shared" si="188"/>
        <v>2.33</v>
      </c>
      <c r="P1112" s="102" t="s">
        <v>220</v>
      </c>
      <c r="Q1112" s="102" t="str">
        <f t="shared" si="187"/>
        <v/>
      </c>
    </row>
    <row r="1113" spans="1:17">
      <c r="A1113" s="102" t="s">
        <v>192</v>
      </c>
      <c r="B1113" s="103" t="s">
        <v>77</v>
      </c>
      <c r="D1113" s="112">
        <v>2020</v>
      </c>
      <c r="E1113" s="112">
        <v>7</v>
      </c>
      <c r="F1113" s="102" t="str">
        <f t="shared" si="182"/>
        <v>P1720207</v>
      </c>
      <c r="H1113" s="104">
        <f>HLOOKUP(POC!B1113,MCTI!$1:$2,2,FALSE)</f>
        <v>3</v>
      </c>
      <c r="I1113" s="102" t="str">
        <f t="shared" si="183"/>
        <v>20207</v>
      </c>
      <c r="J1113" s="107">
        <f>IF(M1113=1,1,IFERROR(VLOOKUP(I1113,MCTI!C:O,POC!H1113,FALSE),0))</f>
        <v>2.7099999999999999E-2</v>
      </c>
      <c r="K1113" s="102" t="str">
        <f>TEXT(VLOOKUP(B1113,Summary!G:H,2,FALSE),"yyyym")</f>
        <v>202412</v>
      </c>
      <c r="L1113" s="102">
        <f t="shared" si="184"/>
        <v>0</v>
      </c>
      <c r="M1113" s="102">
        <f t="shared" si="185"/>
        <v>0</v>
      </c>
      <c r="N1113" s="109">
        <f t="shared" si="188"/>
        <v>2.71</v>
      </c>
      <c r="P1113" s="102" t="s">
        <v>220</v>
      </c>
      <c r="Q1113" s="102" t="str">
        <f t="shared" si="187"/>
        <v/>
      </c>
    </row>
    <row r="1114" spans="1:17">
      <c r="A1114" s="102" t="s">
        <v>192</v>
      </c>
      <c r="B1114" s="103" t="s">
        <v>77</v>
      </c>
      <c r="D1114" s="112">
        <v>2020</v>
      </c>
      <c r="E1114" s="112">
        <v>8</v>
      </c>
      <c r="F1114" s="102" t="str">
        <f t="shared" si="182"/>
        <v>P1720208</v>
      </c>
      <c r="H1114" s="104">
        <f>HLOOKUP(POC!B1114,MCTI!$1:$2,2,FALSE)</f>
        <v>3</v>
      </c>
      <c r="I1114" s="102" t="str">
        <f t="shared" si="183"/>
        <v>20208</v>
      </c>
      <c r="J1114" s="107">
        <f>IF(M1114=1,1,IFERROR(VLOOKUP(I1114,MCTI!C:O,POC!H1114,FALSE),0))</f>
        <v>3.1E-2</v>
      </c>
      <c r="K1114" s="102" t="str">
        <f>TEXT(VLOOKUP(B1114,Summary!G:H,2,FALSE),"yyyym")</f>
        <v>202412</v>
      </c>
      <c r="L1114" s="102">
        <f t="shared" si="184"/>
        <v>0</v>
      </c>
      <c r="M1114" s="102">
        <f t="shared" si="185"/>
        <v>0</v>
      </c>
      <c r="N1114" s="109">
        <f t="shared" si="188"/>
        <v>3.1</v>
      </c>
      <c r="P1114" s="102" t="s">
        <v>220</v>
      </c>
      <c r="Q1114" s="102" t="str">
        <f t="shared" si="187"/>
        <v/>
      </c>
    </row>
    <row r="1115" spans="1:17">
      <c r="A1115" s="102" t="s">
        <v>192</v>
      </c>
      <c r="B1115" s="103" t="s">
        <v>77</v>
      </c>
      <c r="D1115" s="112">
        <v>2020</v>
      </c>
      <c r="E1115" s="112">
        <v>9</v>
      </c>
      <c r="F1115" s="102" t="str">
        <f t="shared" si="182"/>
        <v>P1720209</v>
      </c>
      <c r="H1115" s="104">
        <f>HLOOKUP(POC!B1115,MCTI!$1:$2,2,FALSE)</f>
        <v>3</v>
      </c>
      <c r="I1115" s="102" t="str">
        <f t="shared" si="183"/>
        <v>20209</v>
      </c>
      <c r="J1115" s="107">
        <f>IF(M1115=1,1,IFERROR(VLOOKUP(I1115,MCTI!C:O,POC!H1115,FALSE),0))</f>
        <v>3.49E-2</v>
      </c>
      <c r="K1115" s="102" t="str">
        <f>TEXT(VLOOKUP(B1115,Summary!G:H,2,FALSE),"yyyym")</f>
        <v>202412</v>
      </c>
      <c r="L1115" s="102">
        <f t="shared" si="184"/>
        <v>0</v>
      </c>
      <c r="M1115" s="102">
        <f t="shared" si="185"/>
        <v>0</v>
      </c>
      <c r="N1115" s="109">
        <f t="shared" si="188"/>
        <v>3.49</v>
      </c>
      <c r="P1115" s="102" t="s">
        <v>220</v>
      </c>
      <c r="Q1115" s="102" t="str">
        <f t="shared" si="187"/>
        <v/>
      </c>
    </row>
    <row r="1116" spans="1:17">
      <c r="A1116" s="102" t="s">
        <v>192</v>
      </c>
      <c r="B1116" s="103" t="s">
        <v>77</v>
      </c>
      <c r="D1116" s="112">
        <v>2020</v>
      </c>
      <c r="E1116" s="112">
        <v>10</v>
      </c>
      <c r="F1116" s="102" t="str">
        <f t="shared" si="182"/>
        <v>P17202010</v>
      </c>
      <c r="H1116" s="104">
        <f>HLOOKUP(POC!B1116,MCTI!$1:$2,2,FALSE)</f>
        <v>3</v>
      </c>
      <c r="I1116" s="102" t="str">
        <f t="shared" si="183"/>
        <v>202010</v>
      </c>
      <c r="J1116" s="107">
        <f>IF(M1116=1,1,IFERROR(VLOOKUP(I1116,MCTI!C:O,POC!H1116,FALSE),0))</f>
        <v>3.8800000000000001E-2</v>
      </c>
      <c r="K1116" s="102" t="str">
        <f>TEXT(VLOOKUP(B1116,Summary!G:H,2,FALSE),"yyyym")</f>
        <v>202412</v>
      </c>
      <c r="L1116" s="102">
        <f t="shared" si="184"/>
        <v>0</v>
      </c>
      <c r="M1116" s="102">
        <f t="shared" si="185"/>
        <v>0</v>
      </c>
      <c r="N1116" s="109">
        <f t="shared" si="188"/>
        <v>3.88</v>
      </c>
      <c r="P1116" s="102" t="s">
        <v>220</v>
      </c>
      <c r="Q1116" s="102" t="str">
        <f t="shared" si="187"/>
        <v/>
      </c>
    </row>
    <row r="1117" spans="1:17">
      <c r="A1117" s="102" t="s">
        <v>192</v>
      </c>
      <c r="B1117" s="103" t="s">
        <v>77</v>
      </c>
      <c r="D1117" s="112">
        <v>2020</v>
      </c>
      <c r="E1117" s="112">
        <v>11</v>
      </c>
      <c r="F1117" s="102" t="str">
        <f t="shared" si="182"/>
        <v>P17202011</v>
      </c>
      <c r="H1117" s="104">
        <f>HLOOKUP(POC!B1117,MCTI!$1:$2,2,FALSE)</f>
        <v>3</v>
      </c>
      <c r="I1117" s="102" t="str">
        <f t="shared" si="183"/>
        <v>202011</v>
      </c>
      <c r="J1117" s="107">
        <f>IF(M1117=1,1,IFERROR(VLOOKUP(I1117,MCTI!C:O,POC!H1117,FALSE),0))</f>
        <v>4.2599999999999999E-2</v>
      </c>
      <c r="K1117" s="102" t="str">
        <f>TEXT(VLOOKUP(B1117,Summary!G:H,2,FALSE),"yyyym")</f>
        <v>202412</v>
      </c>
      <c r="L1117" s="102">
        <f t="shared" si="184"/>
        <v>0</v>
      </c>
      <c r="M1117" s="102">
        <f t="shared" si="185"/>
        <v>0</v>
      </c>
      <c r="N1117" s="109">
        <f t="shared" si="188"/>
        <v>4.26</v>
      </c>
      <c r="P1117" s="102" t="s">
        <v>220</v>
      </c>
      <c r="Q1117" s="102" t="str">
        <f t="shared" si="187"/>
        <v/>
      </c>
    </row>
    <row r="1118" spans="1:17">
      <c r="A1118" s="102" t="s">
        <v>192</v>
      </c>
      <c r="B1118" s="103" t="s">
        <v>77</v>
      </c>
      <c r="D1118" s="112">
        <v>2020</v>
      </c>
      <c r="E1118" s="112">
        <v>12</v>
      </c>
      <c r="F1118" s="102" t="str">
        <f t="shared" si="182"/>
        <v>P17202012</v>
      </c>
      <c r="H1118" s="104">
        <f>HLOOKUP(POC!B1118,MCTI!$1:$2,2,FALSE)</f>
        <v>3</v>
      </c>
      <c r="I1118" s="102" t="str">
        <f t="shared" si="183"/>
        <v>202012</v>
      </c>
      <c r="J1118" s="107">
        <f>IF(M1118=1,1,IFERROR(VLOOKUP(I1118,MCTI!C:O,POC!H1118,FALSE),0))</f>
        <v>4.65E-2</v>
      </c>
      <c r="K1118" s="102" t="str">
        <f>TEXT(VLOOKUP(B1118,Summary!G:H,2,FALSE),"yyyym")</f>
        <v>202412</v>
      </c>
      <c r="L1118" s="102">
        <f t="shared" si="184"/>
        <v>0</v>
      </c>
      <c r="M1118" s="102">
        <f t="shared" si="185"/>
        <v>0</v>
      </c>
      <c r="N1118" s="109">
        <f t="shared" si="188"/>
        <v>4.6500000000000004</v>
      </c>
      <c r="P1118" s="102" t="s">
        <v>220</v>
      </c>
      <c r="Q1118" s="102" t="str">
        <f t="shared" si="187"/>
        <v/>
      </c>
    </row>
    <row r="1119" spans="1:17">
      <c r="A1119" s="102" t="s">
        <v>192</v>
      </c>
      <c r="B1119" s="103" t="s">
        <v>77</v>
      </c>
      <c r="D1119" s="112">
        <v>2021</v>
      </c>
      <c r="E1119" s="112">
        <v>1</v>
      </c>
      <c r="F1119" s="102" t="str">
        <f t="shared" si="182"/>
        <v>P1720211</v>
      </c>
      <c r="H1119" s="104">
        <f>HLOOKUP(POC!B1119,MCTI!$1:$2,2,FALSE)</f>
        <v>3</v>
      </c>
      <c r="I1119" s="102" t="str">
        <f t="shared" si="183"/>
        <v>20211</v>
      </c>
      <c r="J1119" s="107">
        <f>IF(M1119=1,1,IFERROR(VLOOKUP(I1119,MCTI!C:O,POC!H1119,FALSE),0))</f>
        <v>5.5399999999999998E-2</v>
      </c>
      <c r="K1119" s="102" t="str">
        <f>TEXT(VLOOKUP(B1119,Summary!G:H,2,FALSE),"yyyym")</f>
        <v>202412</v>
      </c>
      <c r="L1119" s="102">
        <f t="shared" si="184"/>
        <v>0</v>
      </c>
      <c r="M1119" s="102">
        <f t="shared" si="185"/>
        <v>0</v>
      </c>
      <c r="N1119" s="109">
        <f t="shared" si="188"/>
        <v>5.54</v>
      </c>
      <c r="P1119" s="102" t="s">
        <v>220</v>
      </c>
      <c r="Q1119" s="102" t="str">
        <f t="shared" si="187"/>
        <v/>
      </c>
    </row>
    <row r="1120" spans="1:17">
      <c r="A1120" s="102" t="s">
        <v>192</v>
      </c>
      <c r="B1120" s="103" t="s">
        <v>77</v>
      </c>
      <c r="D1120" s="112">
        <v>2021</v>
      </c>
      <c r="E1120" s="112">
        <v>2</v>
      </c>
      <c r="F1120" s="102" t="str">
        <f t="shared" si="182"/>
        <v>P1720212</v>
      </c>
      <c r="H1120" s="104">
        <f>HLOOKUP(POC!B1120,MCTI!$1:$2,2,FALSE)</f>
        <v>3</v>
      </c>
      <c r="I1120" s="102" t="str">
        <f t="shared" si="183"/>
        <v>20212</v>
      </c>
      <c r="J1120" s="107">
        <f>IF(M1120=1,1,IFERROR(VLOOKUP(I1120,MCTI!C:O,POC!H1120,FALSE),0))</f>
        <v>6.4399999999999999E-2</v>
      </c>
      <c r="K1120" s="102" t="str">
        <f>TEXT(VLOOKUP(B1120,Summary!G:H,2,FALSE),"yyyym")</f>
        <v>202412</v>
      </c>
      <c r="L1120" s="102">
        <f t="shared" si="184"/>
        <v>0</v>
      </c>
      <c r="M1120" s="102">
        <f t="shared" si="185"/>
        <v>0</v>
      </c>
      <c r="N1120" s="109">
        <f t="shared" si="188"/>
        <v>6.44</v>
      </c>
      <c r="P1120" s="102" t="s">
        <v>220</v>
      </c>
      <c r="Q1120" s="102" t="str">
        <f t="shared" si="187"/>
        <v/>
      </c>
    </row>
    <row r="1121" spans="1:17">
      <c r="A1121" s="102" t="s">
        <v>192</v>
      </c>
      <c r="B1121" s="103" t="s">
        <v>77</v>
      </c>
      <c r="D1121" s="112">
        <v>2021</v>
      </c>
      <c r="E1121" s="112">
        <v>3</v>
      </c>
      <c r="F1121" s="102" t="str">
        <f t="shared" si="182"/>
        <v>P1720213</v>
      </c>
      <c r="H1121" s="104">
        <f>HLOOKUP(POC!B1121,MCTI!$1:$2,2,FALSE)</f>
        <v>3</v>
      </c>
      <c r="I1121" s="102" t="str">
        <f t="shared" si="183"/>
        <v>20213</v>
      </c>
      <c r="J1121" s="107">
        <f>IF(M1121=1,1,IFERROR(VLOOKUP(I1121,MCTI!C:O,POC!H1121,FALSE),0))</f>
        <v>7.3300000000000004E-2</v>
      </c>
      <c r="K1121" s="102" t="str">
        <f>TEXT(VLOOKUP(B1121,Summary!G:H,2,FALSE),"yyyym")</f>
        <v>202412</v>
      </c>
      <c r="L1121" s="102">
        <f t="shared" si="184"/>
        <v>0</v>
      </c>
      <c r="M1121" s="102">
        <f t="shared" si="185"/>
        <v>0</v>
      </c>
      <c r="N1121" s="109">
        <f t="shared" si="188"/>
        <v>7.33</v>
      </c>
      <c r="P1121" s="102" t="s">
        <v>220</v>
      </c>
      <c r="Q1121" s="102" t="str">
        <f t="shared" si="187"/>
        <v/>
      </c>
    </row>
    <row r="1122" spans="1:17">
      <c r="A1122" s="102" t="s">
        <v>192</v>
      </c>
      <c r="B1122" s="103" t="s">
        <v>77</v>
      </c>
      <c r="D1122" s="112">
        <v>2021</v>
      </c>
      <c r="E1122" s="112">
        <v>4</v>
      </c>
      <c r="F1122" s="102" t="str">
        <f t="shared" si="182"/>
        <v>P1720214</v>
      </c>
      <c r="H1122" s="104">
        <f>HLOOKUP(POC!B1122,MCTI!$1:$2,2,FALSE)</f>
        <v>3</v>
      </c>
      <c r="I1122" s="102" t="str">
        <f t="shared" si="183"/>
        <v>20214</v>
      </c>
      <c r="J1122" s="107">
        <f>IF(M1122=1,1,IFERROR(VLOOKUP(I1122,MCTI!C:O,POC!H1122,FALSE),0))</f>
        <v>8.2299999999999998E-2</v>
      </c>
      <c r="K1122" s="102" t="str">
        <f>TEXT(VLOOKUP(B1122,Summary!G:H,2,FALSE),"yyyym")</f>
        <v>202412</v>
      </c>
      <c r="L1122" s="102">
        <f t="shared" si="184"/>
        <v>0</v>
      </c>
      <c r="M1122" s="102">
        <f t="shared" si="185"/>
        <v>0</v>
      </c>
      <c r="N1122" s="109">
        <f t="shared" si="188"/>
        <v>8.23</v>
      </c>
      <c r="P1122" s="102" t="s">
        <v>220</v>
      </c>
      <c r="Q1122" s="102" t="str">
        <f t="shared" si="187"/>
        <v/>
      </c>
    </row>
    <row r="1123" spans="1:17">
      <c r="A1123" s="102" t="s">
        <v>192</v>
      </c>
      <c r="B1123" s="103" t="s">
        <v>77</v>
      </c>
      <c r="D1123" s="112">
        <v>2021</v>
      </c>
      <c r="E1123" s="112">
        <v>5</v>
      </c>
      <c r="F1123" s="102" t="str">
        <f t="shared" si="182"/>
        <v>P1720215</v>
      </c>
      <c r="H1123" s="104">
        <f>HLOOKUP(POC!B1123,MCTI!$1:$2,2,FALSE)</f>
        <v>3</v>
      </c>
      <c r="I1123" s="102" t="str">
        <f t="shared" si="183"/>
        <v>20215</v>
      </c>
      <c r="J1123" s="107">
        <f>IF(M1123=1,1,IFERROR(VLOOKUP(I1123,MCTI!C:O,POC!H1123,FALSE),0))</f>
        <v>9.1200000000000003E-2</v>
      </c>
      <c r="K1123" s="102" t="str">
        <f>TEXT(VLOOKUP(B1123,Summary!G:H,2,FALSE),"yyyym")</f>
        <v>202412</v>
      </c>
      <c r="L1123" s="102">
        <f t="shared" si="184"/>
        <v>0</v>
      </c>
      <c r="M1123" s="102">
        <f t="shared" si="185"/>
        <v>0</v>
      </c>
      <c r="N1123" s="109">
        <f t="shared" si="188"/>
        <v>9.1199999999999992</v>
      </c>
      <c r="P1123" s="102" t="s">
        <v>220</v>
      </c>
      <c r="Q1123" s="102" t="str">
        <f t="shared" si="187"/>
        <v/>
      </c>
    </row>
    <row r="1124" spans="1:17">
      <c r="A1124" s="102" t="s">
        <v>192</v>
      </c>
      <c r="B1124" s="103" t="s">
        <v>77</v>
      </c>
      <c r="D1124" s="112">
        <v>2021</v>
      </c>
      <c r="E1124" s="112">
        <v>6</v>
      </c>
      <c r="F1124" s="102" t="str">
        <f t="shared" si="182"/>
        <v>P1720216</v>
      </c>
      <c r="H1124" s="104">
        <f>HLOOKUP(POC!B1124,MCTI!$1:$2,2,FALSE)</f>
        <v>3</v>
      </c>
      <c r="I1124" s="102" t="str">
        <f t="shared" si="183"/>
        <v>20216</v>
      </c>
      <c r="J1124" s="107">
        <f>IF(M1124=1,1,IFERROR(VLOOKUP(I1124,MCTI!C:O,POC!H1124,FALSE),0))</f>
        <v>0.1002</v>
      </c>
      <c r="K1124" s="102" t="str">
        <f>TEXT(VLOOKUP(B1124,Summary!G:H,2,FALSE),"yyyym")</f>
        <v>202412</v>
      </c>
      <c r="L1124" s="102">
        <f t="shared" si="184"/>
        <v>0</v>
      </c>
      <c r="M1124" s="102">
        <f t="shared" si="185"/>
        <v>0</v>
      </c>
      <c r="N1124" s="109">
        <f t="shared" si="188"/>
        <v>10.02</v>
      </c>
      <c r="P1124" s="102" t="s">
        <v>220</v>
      </c>
      <c r="Q1124" s="102" t="str">
        <f t="shared" si="187"/>
        <v/>
      </c>
    </row>
    <row r="1125" spans="1:17">
      <c r="A1125" s="102" t="s">
        <v>192</v>
      </c>
      <c r="B1125" s="103" t="s">
        <v>77</v>
      </c>
      <c r="D1125" s="112">
        <v>2021</v>
      </c>
      <c r="E1125" s="112">
        <v>7</v>
      </c>
      <c r="F1125" s="102" t="str">
        <f t="shared" si="182"/>
        <v>P1720217</v>
      </c>
      <c r="H1125" s="104">
        <f>HLOOKUP(POC!B1125,MCTI!$1:$2,2,FALSE)</f>
        <v>3</v>
      </c>
      <c r="I1125" s="102" t="str">
        <f t="shared" si="183"/>
        <v>20217</v>
      </c>
      <c r="J1125" s="107">
        <f>IF(M1125=1,1,IFERROR(VLOOKUP(I1125,MCTI!C:O,POC!H1125,FALSE),0))</f>
        <v>0.1091</v>
      </c>
      <c r="K1125" s="102" t="str">
        <f>TEXT(VLOOKUP(B1125,Summary!G:H,2,FALSE),"yyyym")</f>
        <v>202412</v>
      </c>
      <c r="L1125" s="102">
        <f t="shared" si="184"/>
        <v>0</v>
      </c>
      <c r="M1125" s="102">
        <f t="shared" si="185"/>
        <v>0</v>
      </c>
      <c r="N1125" s="109">
        <f t="shared" si="188"/>
        <v>10.91</v>
      </c>
      <c r="P1125" s="102" t="s">
        <v>220</v>
      </c>
      <c r="Q1125" s="102" t="str">
        <f t="shared" si="187"/>
        <v/>
      </c>
    </row>
    <row r="1126" spans="1:17">
      <c r="A1126" s="102" t="s">
        <v>192</v>
      </c>
      <c r="B1126" s="103" t="s">
        <v>77</v>
      </c>
      <c r="D1126" s="112">
        <v>2021</v>
      </c>
      <c r="E1126" s="112">
        <v>8</v>
      </c>
      <c r="F1126" s="102" t="str">
        <f t="shared" si="182"/>
        <v>P1720218</v>
      </c>
      <c r="H1126" s="104">
        <f>HLOOKUP(POC!B1126,MCTI!$1:$2,2,FALSE)</f>
        <v>3</v>
      </c>
      <c r="I1126" s="102" t="str">
        <f t="shared" si="183"/>
        <v>20218</v>
      </c>
      <c r="J1126" s="107">
        <f>IF(M1126=1,1,IFERROR(VLOOKUP(I1126,MCTI!C:O,POC!H1126,FALSE),0))</f>
        <v>0.11799999999999999</v>
      </c>
      <c r="K1126" s="102" t="str">
        <f>TEXT(VLOOKUP(B1126,Summary!G:H,2,FALSE),"yyyym")</f>
        <v>202412</v>
      </c>
      <c r="L1126" s="102">
        <f t="shared" si="184"/>
        <v>0</v>
      </c>
      <c r="M1126" s="102">
        <f t="shared" si="185"/>
        <v>0</v>
      </c>
      <c r="N1126" s="109">
        <f t="shared" si="188"/>
        <v>11.8</v>
      </c>
      <c r="P1126" s="102" t="s">
        <v>220</v>
      </c>
      <c r="Q1126" s="102" t="str">
        <f t="shared" si="187"/>
        <v/>
      </c>
    </row>
    <row r="1127" spans="1:17">
      <c r="A1127" s="102" t="s">
        <v>192</v>
      </c>
      <c r="B1127" s="103" t="s">
        <v>77</v>
      </c>
      <c r="D1127" s="112">
        <v>2021</v>
      </c>
      <c r="E1127" s="112">
        <v>9</v>
      </c>
      <c r="F1127" s="102" t="str">
        <f t="shared" si="182"/>
        <v>P1720219</v>
      </c>
      <c r="H1127" s="104">
        <f>HLOOKUP(POC!B1127,MCTI!$1:$2,2,FALSE)</f>
        <v>3</v>
      </c>
      <c r="I1127" s="102" t="str">
        <f t="shared" si="183"/>
        <v>20219</v>
      </c>
      <c r="J1127" s="107">
        <f>IF(M1127=1,1,IFERROR(VLOOKUP(I1127,MCTI!C:O,POC!H1127,FALSE),0))</f>
        <v>0.127</v>
      </c>
      <c r="K1127" s="102" t="str">
        <f>TEXT(VLOOKUP(B1127,Summary!G:H,2,FALSE),"yyyym")</f>
        <v>202412</v>
      </c>
      <c r="L1127" s="102">
        <f t="shared" si="184"/>
        <v>0</v>
      </c>
      <c r="M1127" s="102">
        <f t="shared" si="185"/>
        <v>0</v>
      </c>
      <c r="N1127" s="109">
        <f t="shared" si="188"/>
        <v>12.7</v>
      </c>
      <c r="P1127" s="102" t="s">
        <v>220</v>
      </c>
      <c r="Q1127" s="102" t="str">
        <f t="shared" si="187"/>
        <v/>
      </c>
    </row>
    <row r="1128" spans="1:17">
      <c r="A1128" s="102" t="s">
        <v>192</v>
      </c>
      <c r="B1128" s="103" t="s">
        <v>77</v>
      </c>
      <c r="D1128" s="112">
        <v>2021</v>
      </c>
      <c r="E1128" s="112">
        <v>10</v>
      </c>
      <c r="F1128" s="102" t="str">
        <f t="shared" si="182"/>
        <v>P17202110</v>
      </c>
      <c r="H1128" s="104">
        <f>HLOOKUP(POC!B1128,MCTI!$1:$2,2,FALSE)</f>
        <v>3</v>
      </c>
      <c r="I1128" s="102" t="str">
        <f t="shared" si="183"/>
        <v>202110</v>
      </c>
      <c r="J1128" s="107">
        <f>IF(M1128=1,1,IFERROR(VLOOKUP(I1128,MCTI!C:O,POC!H1128,FALSE),0))</f>
        <v>0.13589999999999999</v>
      </c>
      <c r="K1128" s="102" t="str">
        <f>TEXT(VLOOKUP(B1128,Summary!G:H,2,FALSE),"yyyym")</f>
        <v>202412</v>
      </c>
      <c r="L1128" s="102">
        <f t="shared" si="184"/>
        <v>0</v>
      </c>
      <c r="M1128" s="102">
        <f t="shared" si="185"/>
        <v>0</v>
      </c>
      <c r="N1128" s="109">
        <f t="shared" si="188"/>
        <v>13.59</v>
      </c>
      <c r="P1128" s="102" t="s">
        <v>220</v>
      </c>
      <c r="Q1128" s="102" t="str">
        <f t="shared" si="187"/>
        <v/>
      </c>
    </row>
    <row r="1129" spans="1:17">
      <c r="A1129" s="102" t="s">
        <v>192</v>
      </c>
      <c r="B1129" s="103" t="s">
        <v>77</v>
      </c>
      <c r="D1129" s="112">
        <v>2021</v>
      </c>
      <c r="E1129" s="112">
        <v>11</v>
      </c>
      <c r="F1129" s="102" t="str">
        <f t="shared" si="182"/>
        <v>P17202111</v>
      </c>
      <c r="H1129" s="104">
        <f>HLOOKUP(POC!B1129,MCTI!$1:$2,2,FALSE)</f>
        <v>3</v>
      </c>
      <c r="I1129" s="102" t="str">
        <f t="shared" si="183"/>
        <v>202111</v>
      </c>
      <c r="J1129" s="107">
        <f>IF(M1129=1,1,IFERROR(VLOOKUP(I1129,MCTI!C:O,POC!H1129,FALSE),0))</f>
        <v>0.1449</v>
      </c>
      <c r="K1129" s="102" t="str">
        <f>TEXT(VLOOKUP(B1129,Summary!G:H,2,FALSE),"yyyym")</f>
        <v>202412</v>
      </c>
      <c r="L1129" s="102">
        <f t="shared" si="184"/>
        <v>0</v>
      </c>
      <c r="M1129" s="102">
        <f t="shared" si="185"/>
        <v>0</v>
      </c>
      <c r="N1129" s="109">
        <f t="shared" si="188"/>
        <v>14.49</v>
      </c>
      <c r="P1129" s="102" t="s">
        <v>220</v>
      </c>
      <c r="Q1129" s="102" t="str">
        <f t="shared" si="187"/>
        <v/>
      </c>
    </row>
    <row r="1130" spans="1:17">
      <c r="A1130" s="102" t="s">
        <v>192</v>
      </c>
      <c r="B1130" s="103" t="s">
        <v>77</v>
      </c>
      <c r="D1130" s="112">
        <v>2021</v>
      </c>
      <c r="E1130" s="112">
        <v>12</v>
      </c>
      <c r="F1130" s="102" t="str">
        <f t="shared" si="182"/>
        <v>P17202112</v>
      </c>
      <c r="H1130" s="104">
        <f>HLOOKUP(POC!B1130,MCTI!$1:$2,2,FALSE)</f>
        <v>3</v>
      </c>
      <c r="I1130" s="102" t="str">
        <f t="shared" si="183"/>
        <v>202112</v>
      </c>
      <c r="J1130" s="107">
        <f>IF(M1130=1,1,IFERROR(VLOOKUP(I1130,MCTI!C:O,POC!H1130,FALSE),0))</f>
        <v>0.15379999999999999</v>
      </c>
      <c r="K1130" s="102" t="str">
        <f>TEXT(VLOOKUP(B1130,Summary!G:H,2,FALSE),"yyyym")</f>
        <v>202412</v>
      </c>
      <c r="L1130" s="102">
        <f t="shared" si="184"/>
        <v>0</v>
      </c>
      <c r="M1130" s="102">
        <f t="shared" si="185"/>
        <v>0</v>
      </c>
      <c r="N1130" s="109">
        <f t="shared" si="188"/>
        <v>15.38</v>
      </c>
      <c r="P1130" s="102" t="s">
        <v>220</v>
      </c>
      <c r="Q1130" s="102" t="str">
        <f t="shared" si="187"/>
        <v/>
      </c>
    </row>
    <row r="1131" spans="1:17">
      <c r="A1131" s="102" t="s">
        <v>192</v>
      </c>
      <c r="B1131" s="103" t="s">
        <v>77</v>
      </c>
      <c r="D1131" s="112">
        <v>2022</v>
      </c>
      <c r="E1131" s="112">
        <v>1</v>
      </c>
      <c r="F1131" s="102" t="str">
        <f t="shared" si="182"/>
        <v>P1720221</v>
      </c>
      <c r="H1131" s="104">
        <f>HLOOKUP(POC!B1131,MCTI!$1:$2,2,FALSE)</f>
        <v>3</v>
      </c>
      <c r="I1131" s="102" t="str">
        <f t="shared" si="183"/>
        <v>20221</v>
      </c>
      <c r="J1131" s="107">
        <f>IF(M1131=1,1,IFERROR(VLOOKUP(I1131,MCTI!C:O,POC!H1131,FALSE),0))</f>
        <v>0.18609999999999999</v>
      </c>
      <c r="K1131" s="102" t="str">
        <f>TEXT(VLOOKUP(B1131,Summary!G:H,2,FALSE),"yyyym")</f>
        <v>202412</v>
      </c>
      <c r="L1131" s="102">
        <f t="shared" si="184"/>
        <v>0</v>
      </c>
      <c r="M1131" s="102">
        <f t="shared" si="185"/>
        <v>0</v>
      </c>
      <c r="N1131" s="109">
        <f t="shared" si="188"/>
        <v>18.61</v>
      </c>
      <c r="P1131" s="102" t="s">
        <v>220</v>
      </c>
      <c r="Q1131" s="102" t="str">
        <f t="shared" si="187"/>
        <v/>
      </c>
    </row>
    <row r="1132" spans="1:17">
      <c r="A1132" s="102" t="s">
        <v>192</v>
      </c>
      <c r="B1132" s="103" t="s">
        <v>77</v>
      </c>
      <c r="D1132" s="112">
        <v>2022</v>
      </c>
      <c r="E1132" s="112">
        <v>2</v>
      </c>
      <c r="F1132" s="102" t="str">
        <f t="shared" si="182"/>
        <v>P1720222</v>
      </c>
      <c r="H1132" s="104">
        <f>HLOOKUP(POC!B1132,MCTI!$1:$2,2,FALSE)</f>
        <v>3</v>
      </c>
      <c r="I1132" s="102" t="str">
        <f t="shared" si="183"/>
        <v>20222</v>
      </c>
      <c r="J1132" s="107">
        <f>IF(M1132=1,1,IFERROR(VLOOKUP(I1132,MCTI!C:O,POC!H1132,FALSE),0))</f>
        <v>0.21840000000000001</v>
      </c>
      <c r="K1132" s="102" t="str">
        <f>TEXT(VLOOKUP(B1132,Summary!G:H,2,FALSE),"yyyym")</f>
        <v>202412</v>
      </c>
      <c r="L1132" s="102">
        <f t="shared" si="184"/>
        <v>0</v>
      </c>
      <c r="M1132" s="102">
        <f t="shared" si="185"/>
        <v>0</v>
      </c>
      <c r="N1132" s="109">
        <f t="shared" si="188"/>
        <v>21.84</v>
      </c>
      <c r="P1132" s="102" t="s">
        <v>220</v>
      </c>
      <c r="Q1132" s="102" t="str">
        <f t="shared" si="187"/>
        <v/>
      </c>
    </row>
    <row r="1133" spans="1:17">
      <c r="A1133" s="102" t="s">
        <v>192</v>
      </c>
      <c r="B1133" s="103" t="s">
        <v>77</v>
      </c>
      <c r="D1133" s="112">
        <v>2022</v>
      </c>
      <c r="E1133" s="112">
        <v>3</v>
      </c>
      <c r="F1133" s="102" t="str">
        <f t="shared" si="182"/>
        <v>P1720223</v>
      </c>
      <c r="H1133" s="104">
        <f>HLOOKUP(POC!B1133,MCTI!$1:$2,2,FALSE)</f>
        <v>3</v>
      </c>
      <c r="I1133" s="102" t="str">
        <f t="shared" si="183"/>
        <v>20223</v>
      </c>
      <c r="J1133" s="107">
        <f>IF(M1133=1,1,IFERROR(VLOOKUP(I1133,MCTI!C:O,POC!H1133,FALSE),0))</f>
        <v>0.25069999999999998</v>
      </c>
      <c r="K1133" s="102" t="str">
        <f>TEXT(VLOOKUP(B1133,Summary!G:H,2,FALSE),"yyyym")</f>
        <v>202412</v>
      </c>
      <c r="L1133" s="102">
        <f t="shared" si="184"/>
        <v>0</v>
      </c>
      <c r="M1133" s="102">
        <f t="shared" si="185"/>
        <v>0</v>
      </c>
      <c r="N1133" s="109">
        <f t="shared" si="188"/>
        <v>25.07</v>
      </c>
      <c r="P1133" s="102" t="s">
        <v>220</v>
      </c>
      <c r="Q1133" s="102" t="str">
        <f t="shared" si="187"/>
        <v/>
      </c>
    </row>
    <row r="1134" spans="1:17">
      <c r="A1134" s="102" t="s">
        <v>192</v>
      </c>
      <c r="B1134" s="103" t="s">
        <v>77</v>
      </c>
      <c r="D1134" s="112">
        <v>2022</v>
      </c>
      <c r="E1134" s="112">
        <v>4</v>
      </c>
      <c r="F1134" s="102" t="str">
        <f t="shared" ref="F1134:F1197" si="189">CONCATENATE(B1134,D1134,E1134)</f>
        <v>P1720224</v>
      </c>
      <c r="H1134" s="104">
        <f>HLOOKUP(POC!B1134,MCTI!$1:$2,2,FALSE)</f>
        <v>3</v>
      </c>
      <c r="I1134" s="102" t="str">
        <f t="shared" si="183"/>
        <v>20224</v>
      </c>
      <c r="J1134" s="107">
        <f>IF(M1134=1,1,IFERROR(VLOOKUP(I1134,MCTI!C:O,POC!H1134,FALSE),0))</f>
        <v>0.28289999999999998</v>
      </c>
      <c r="K1134" s="102" t="str">
        <f>TEXT(VLOOKUP(B1134,Summary!G:H,2,FALSE),"yyyym")</f>
        <v>202412</v>
      </c>
      <c r="L1134" s="102">
        <f t="shared" si="184"/>
        <v>0</v>
      </c>
      <c r="M1134" s="102">
        <f t="shared" si="185"/>
        <v>0</v>
      </c>
      <c r="N1134" s="109">
        <f t="shared" si="188"/>
        <v>28.29</v>
      </c>
      <c r="P1134" s="102" t="s">
        <v>220</v>
      </c>
      <c r="Q1134" s="102" t="str">
        <f t="shared" si="187"/>
        <v/>
      </c>
    </row>
    <row r="1135" spans="1:17">
      <c r="A1135" s="102" t="s">
        <v>192</v>
      </c>
      <c r="B1135" s="103" t="s">
        <v>77</v>
      </c>
      <c r="D1135" s="112">
        <v>2022</v>
      </c>
      <c r="E1135" s="112">
        <v>5</v>
      </c>
      <c r="F1135" s="102" t="str">
        <f t="shared" si="189"/>
        <v>P1720225</v>
      </c>
      <c r="H1135" s="104">
        <f>HLOOKUP(POC!B1135,MCTI!$1:$2,2,FALSE)</f>
        <v>3</v>
      </c>
      <c r="I1135" s="102" t="str">
        <f t="shared" ref="I1135:I1198" si="190">CONCATENATE(D1135,E1135)</f>
        <v>20225</v>
      </c>
      <c r="J1135" s="107">
        <f>IF(M1135=1,1,IFERROR(VLOOKUP(I1135,MCTI!C:O,POC!H1135,FALSE),0))</f>
        <v>0.31519999999999998</v>
      </c>
      <c r="K1135" s="102" t="str">
        <f>TEXT(VLOOKUP(B1135,Summary!G:H,2,FALSE),"yyyym")</f>
        <v>202412</v>
      </c>
      <c r="L1135" s="102">
        <f t="shared" ref="L1135:L1198" si="191">IF((LEFT(K1135,4)-D1135)&lt;&gt;0,0,IF((I1135-K1135)=0,1,0))</f>
        <v>0</v>
      </c>
      <c r="M1135" s="102">
        <f t="shared" ref="M1135:M1198" si="192">IF(B1135="",0,IF(AND(B1134=B1135,M1134=1),1,IF(L1135=1,1,0)))</f>
        <v>0</v>
      </c>
      <c r="N1135" s="109">
        <f t="shared" si="188"/>
        <v>31.52</v>
      </c>
      <c r="P1135" s="102" t="s">
        <v>220</v>
      </c>
      <c r="Q1135" s="102" t="str">
        <f t="shared" si="187"/>
        <v/>
      </c>
    </row>
    <row r="1136" spans="1:17">
      <c r="A1136" s="102" t="s">
        <v>192</v>
      </c>
      <c r="B1136" s="103" t="s">
        <v>77</v>
      </c>
      <c r="D1136" s="112">
        <v>2022</v>
      </c>
      <c r="E1136" s="112">
        <v>6</v>
      </c>
      <c r="F1136" s="102" t="str">
        <f t="shared" si="189"/>
        <v>P1720226</v>
      </c>
      <c r="H1136" s="104">
        <f>HLOOKUP(POC!B1136,MCTI!$1:$2,2,FALSE)</f>
        <v>3</v>
      </c>
      <c r="I1136" s="102" t="str">
        <f t="shared" si="190"/>
        <v>20226</v>
      </c>
      <c r="J1136" s="107">
        <f>IF(M1136=1,1,IFERROR(VLOOKUP(I1136,MCTI!C:O,POC!H1136,FALSE),0))</f>
        <v>0.34749999999999998</v>
      </c>
      <c r="K1136" s="102" t="str">
        <f>TEXT(VLOOKUP(B1136,Summary!G:H,2,FALSE),"yyyym")</f>
        <v>202412</v>
      </c>
      <c r="L1136" s="102">
        <f t="shared" si="191"/>
        <v>0</v>
      </c>
      <c r="M1136" s="102">
        <f t="shared" si="192"/>
        <v>0</v>
      </c>
      <c r="N1136" s="109">
        <f t="shared" si="188"/>
        <v>34.75</v>
      </c>
      <c r="P1136" s="102" t="s">
        <v>220</v>
      </c>
      <c r="Q1136" s="102" t="str">
        <f t="shared" si="187"/>
        <v/>
      </c>
    </row>
    <row r="1137" spans="1:17">
      <c r="A1137" s="102" t="s">
        <v>192</v>
      </c>
      <c r="B1137" s="103" t="s">
        <v>77</v>
      </c>
      <c r="D1137" s="112">
        <v>2022</v>
      </c>
      <c r="E1137" s="112">
        <v>7</v>
      </c>
      <c r="F1137" s="102" t="str">
        <f t="shared" si="189"/>
        <v>P1720227</v>
      </c>
      <c r="H1137" s="104">
        <f>HLOOKUP(POC!B1137,MCTI!$1:$2,2,FALSE)</f>
        <v>3</v>
      </c>
      <c r="I1137" s="102" t="str">
        <f t="shared" si="190"/>
        <v>20227</v>
      </c>
      <c r="J1137" s="107">
        <f>IF(M1137=1,1,IFERROR(VLOOKUP(I1137,MCTI!C:O,POC!H1137,FALSE),0))</f>
        <v>0.37980000000000003</v>
      </c>
      <c r="K1137" s="102" t="str">
        <f>TEXT(VLOOKUP(B1137,Summary!G:H,2,FALSE),"yyyym")</f>
        <v>202412</v>
      </c>
      <c r="L1137" s="102">
        <f t="shared" si="191"/>
        <v>0</v>
      </c>
      <c r="M1137" s="102">
        <f t="shared" si="192"/>
        <v>0</v>
      </c>
      <c r="N1137" s="109">
        <f t="shared" si="188"/>
        <v>37.979999999999997</v>
      </c>
      <c r="P1137" s="102" t="s">
        <v>220</v>
      </c>
      <c r="Q1137" s="102" t="str">
        <f t="shared" si="187"/>
        <v/>
      </c>
    </row>
    <row r="1138" spans="1:17">
      <c r="A1138" s="102" t="s">
        <v>192</v>
      </c>
      <c r="B1138" s="103" t="s">
        <v>77</v>
      </c>
      <c r="D1138" s="112">
        <v>2022</v>
      </c>
      <c r="E1138" s="112">
        <v>8</v>
      </c>
      <c r="F1138" s="102" t="str">
        <f t="shared" si="189"/>
        <v>P1720228</v>
      </c>
      <c r="H1138" s="104">
        <f>HLOOKUP(POC!B1138,MCTI!$1:$2,2,FALSE)</f>
        <v>3</v>
      </c>
      <c r="I1138" s="102" t="str">
        <f t="shared" si="190"/>
        <v>20228</v>
      </c>
      <c r="J1138" s="107">
        <f>IF(M1138=1,1,IFERROR(VLOOKUP(I1138,MCTI!C:O,POC!H1138,FALSE),0))</f>
        <v>0.41210000000000002</v>
      </c>
      <c r="K1138" s="102" t="str">
        <f>TEXT(VLOOKUP(B1138,Summary!G:H,2,FALSE),"yyyym")</f>
        <v>202412</v>
      </c>
      <c r="L1138" s="102">
        <f t="shared" si="191"/>
        <v>0</v>
      </c>
      <c r="M1138" s="102">
        <f t="shared" si="192"/>
        <v>0</v>
      </c>
      <c r="N1138" s="109">
        <f t="shared" si="188"/>
        <v>41.21</v>
      </c>
      <c r="P1138" s="102" t="s">
        <v>220</v>
      </c>
      <c r="Q1138" s="102" t="str">
        <f t="shared" si="187"/>
        <v/>
      </c>
    </row>
    <row r="1139" spans="1:17">
      <c r="A1139" s="102" t="s">
        <v>192</v>
      </c>
      <c r="B1139" s="103" t="s">
        <v>77</v>
      </c>
      <c r="D1139" s="112">
        <v>2022</v>
      </c>
      <c r="E1139" s="112">
        <v>9</v>
      </c>
      <c r="F1139" s="102" t="str">
        <f t="shared" si="189"/>
        <v>P1720229</v>
      </c>
      <c r="H1139" s="104">
        <f>HLOOKUP(POC!B1139,MCTI!$1:$2,2,FALSE)</f>
        <v>3</v>
      </c>
      <c r="I1139" s="102" t="str">
        <f t="shared" si="190"/>
        <v>20229</v>
      </c>
      <c r="J1139" s="107">
        <f>IF(M1139=1,1,IFERROR(VLOOKUP(I1139,MCTI!C:O,POC!H1139,FALSE),0))</f>
        <v>0.44440000000000002</v>
      </c>
      <c r="K1139" s="102" t="str">
        <f>TEXT(VLOOKUP(B1139,Summary!G:H,2,FALSE),"yyyym")</f>
        <v>202412</v>
      </c>
      <c r="L1139" s="102">
        <f t="shared" si="191"/>
        <v>0</v>
      </c>
      <c r="M1139" s="102">
        <f t="shared" si="192"/>
        <v>0</v>
      </c>
      <c r="N1139" s="109">
        <f t="shared" si="188"/>
        <v>44.44</v>
      </c>
      <c r="P1139" s="102" t="s">
        <v>220</v>
      </c>
      <c r="Q1139" s="102" t="str">
        <f t="shared" si="187"/>
        <v/>
      </c>
    </row>
    <row r="1140" spans="1:17">
      <c r="A1140" s="102" t="s">
        <v>192</v>
      </c>
      <c r="B1140" s="103" t="s">
        <v>77</v>
      </c>
      <c r="D1140" s="112">
        <v>2022</v>
      </c>
      <c r="E1140" s="112">
        <v>10</v>
      </c>
      <c r="F1140" s="102" t="str">
        <f t="shared" si="189"/>
        <v>P17202210</v>
      </c>
      <c r="H1140" s="104">
        <f>HLOOKUP(POC!B1140,MCTI!$1:$2,2,FALSE)</f>
        <v>3</v>
      </c>
      <c r="I1140" s="102" t="str">
        <f t="shared" si="190"/>
        <v>202210</v>
      </c>
      <c r="J1140" s="107">
        <f>IF(M1140=1,1,IFERROR(VLOOKUP(I1140,MCTI!C:O,POC!H1140,FALSE),0))</f>
        <v>0.47660000000000002</v>
      </c>
      <c r="K1140" s="102" t="str">
        <f>TEXT(VLOOKUP(B1140,Summary!G:H,2,FALSE),"yyyym")</f>
        <v>202412</v>
      </c>
      <c r="L1140" s="102">
        <f t="shared" si="191"/>
        <v>0</v>
      </c>
      <c r="M1140" s="102">
        <f t="shared" si="192"/>
        <v>0</v>
      </c>
      <c r="N1140" s="109">
        <f t="shared" si="188"/>
        <v>47.66</v>
      </c>
      <c r="P1140" s="102" t="s">
        <v>220</v>
      </c>
      <c r="Q1140" s="102" t="str">
        <f t="shared" si="187"/>
        <v/>
      </c>
    </row>
    <row r="1141" spans="1:17">
      <c r="A1141" s="102" t="s">
        <v>192</v>
      </c>
      <c r="B1141" s="103" t="s">
        <v>77</v>
      </c>
      <c r="D1141" s="112">
        <v>2022</v>
      </c>
      <c r="E1141" s="112">
        <v>11</v>
      </c>
      <c r="F1141" s="102" t="str">
        <f t="shared" si="189"/>
        <v>P17202211</v>
      </c>
      <c r="H1141" s="104">
        <f>HLOOKUP(POC!B1141,MCTI!$1:$2,2,FALSE)</f>
        <v>3</v>
      </c>
      <c r="I1141" s="102" t="str">
        <f t="shared" si="190"/>
        <v>202211</v>
      </c>
      <c r="J1141" s="107">
        <f>IF(M1141=1,1,IFERROR(VLOOKUP(I1141,MCTI!C:O,POC!H1141,FALSE),0))</f>
        <v>0.50890000000000002</v>
      </c>
      <c r="K1141" s="102" t="str">
        <f>TEXT(VLOOKUP(B1141,Summary!G:H,2,FALSE),"yyyym")</f>
        <v>202412</v>
      </c>
      <c r="L1141" s="102">
        <f t="shared" si="191"/>
        <v>0</v>
      </c>
      <c r="M1141" s="102">
        <f t="shared" si="192"/>
        <v>0</v>
      </c>
      <c r="N1141" s="109">
        <f t="shared" si="188"/>
        <v>50.89</v>
      </c>
      <c r="P1141" s="102" t="s">
        <v>220</v>
      </c>
      <c r="Q1141" s="102" t="str">
        <f t="shared" si="187"/>
        <v/>
      </c>
    </row>
    <row r="1142" spans="1:17">
      <c r="A1142" s="102" t="s">
        <v>192</v>
      </c>
      <c r="B1142" s="103" t="s">
        <v>77</v>
      </c>
      <c r="D1142" s="112">
        <v>2022</v>
      </c>
      <c r="E1142" s="112">
        <v>12</v>
      </c>
      <c r="F1142" s="102" t="str">
        <f t="shared" si="189"/>
        <v>P17202212</v>
      </c>
      <c r="H1142" s="104">
        <f>HLOOKUP(POC!B1142,MCTI!$1:$2,2,FALSE)</f>
        <v>3</v>
      </c>
      <c r="I1142" s="102" t="str">
        <f t="shared" si="190"/>
        <v>202212</v>
      </c>
      <c r="J1142" s="107">
        <f>IF(M1142=1,1,IFERROR(VLOOKUP(I1142,MCTI!C:O,POC!H1142,FALSE),0))</f>
        <v>0.54120000000000001</v>
      </c>
      <c r="K1142" s="102" t="str">
        <f>TEXT(VLOOKUP(B1142,Summary!G:H,2,FALSE),"yyyym")</f>
        <v>202412</v>
      </c>
      <c r="L1142" s="102">
        <f t="shared" si="191"/>
        <v>0</v>
      </c>
      <c r="M1142" s="102">
        <f t="shared" si="192"/>
        <v>0</v>
      </c>
      <c r="N1142" s="109">
        <f t="shared" si="188"/>
        <v>54.12</v>
      </c>
      <c r="P1142" s="102" t="s">
        <v>220</v>
      </c>
      <c r="Q1142" s="102" t="str">
        <f t="shared" si="187"/>
        <v/>
      </c>
    </row>
    <row r="1143" spans="1:17">
      <c r="A1143" s="102" t="s">
        <v>192</v>
      </c>
      <c r="B1143" s="103" t="s">
        <v>77</v>
      </c>
      <c r="D1143" s="112">
        <v>2023</v>
      </c>
      <c r="E1143" s="112">
        <v>1</v>
      </c>
      <c r="F1143" s="102" t="str">
        <f t="shared" si="189"/>
        <v>P1720231</v>
      </c>
      <c r="H1143" s="104">
        <f>HLOOKUP(POC!B1143,MCTI!$1:$2,2,FALSE)</f>
        <v>3</v>
      </c>
      <c r="I1143" s="102" t="str">
        <f t="shared" si="190"/>
        <v>20231</v>
      </c>
      <c r="J1143" s="107">
        <f>IF(M1143=1,1,IFERROR(VLOOKUP(I1143,MCTI!C:O,POC!H1143,FALSE),0))</f>
        <v>0.57450000000000001</v>
      </c>
      <c r="K1143" s="102" t="str">
        <f>TEXT(VLOOKUP(B1143,Summary!G:H,2,FALSE),"yyyym")</f>
        <v>202412</v>
      </c>
      <c r="L1143" s="102">
        <f t="shared" si="191"/>
        <v>0</v>
      </c>
      <c r="M1143" s="102">
        <f t="shared" si="192"/>
        <v>0</v>
      </c>
      <c r="N1143" s="109">
        <f t="shared" si="188"/>
        <v>57.45</v>
      </c>
      <c r="P1143" s="102" t="s">
        <v>220</v>
      </c>
      <c r="Q1143" s="102" t="str">
        <f t="shared" si="187"/>
        <v/>
      </c>
    </row>
    <row r="1144" spans="1:17">
      <c r="A1144" s="102" t="s">
        <v>192</v>
      </c>
      <c r="B1144" s="103" t="s">
        <v>77</v>
      </c>
      <c r="D1144" s="112">
        <v>2023</v>
      </c>
      <c r="E1144" s="112">
        <v>2</v>
      </c>
      <c r="F1144" s="102" t="str">
        <f t="shared" si="189"/>
        <v>P1720232</v>
      </c>
      <c r="H1144" s="104">
        <f>HLOOKUP(POC!B1144,MCTI!$1:$2,2,FALSE)</f>
        <v>3</v>
      </c>
      <c r="I1144" s="102" t="str">
        <f t="shared" si="190"/>
        <v>20232</v>
      </c>
      <c r="J1144" s="107">
        <f>IF(M1144=1,1,IFERROR(VLOOKUP(I1144,MCTI!C:O,POC!H1144,FALSE),0))</f>
        <v>0.60770000000000002</v>
      </c>
      <c r="K1144" s="102" t="str">
        <f>TEXT(VLOOKUP(B1144,Summary!G:H,2,FALSE),"yyyym")</f>
        <v>202412</v>
      </c>
      <c r="L1144" s="102">
        <f t="shared" si="191"/>
        <v>0</v>
      </c>
      <c r="M1144" s="102">
        <f t="shared" si="192"/>
        <v>0</v>
      </c>
      <c r="N1144" s="109">
        <f t="shared" si="188"/>
        <v>60.77</v>
      </c>
      <c r="P1144" s="102" t="s">
        <v>220</v>
      </c>
      <c r="Q1144" s="102" t="str">
        <f t="shared" si="187"/>
        <v/>
      </c>
    </row>
    <row r="1145" spans="1:17">
      <c r="A1145" s="102" t="s">
        <v>192</v>
      </c>
      <c r="B1145" s="103" t="s">
        <v>77</v>
      </c>
      <c r="D1145" s="112">
        <v>2023</v>
      </c>
      <c r="E1145" s="112">
        <v>3</v>
      </c>
      <c r="F1145" s="102" t="str">
        <f t="shared" si="189"/>
        <v>P1720233</v>
      </c>
      <c r="H1145" s="104">
        <f>HLOOKUP(POC!B1145,MCTI!$1:$2,2,FALSE)</f>
        <v>3</v>
      </c>
      <c r="I1145" s="102" t="str">
        <f t="shared" si="190"/>
        <v>20233</v>
      </c>
      <c r="J1145" s="107">
        <f>IF(M1145=1,1,IFERROR(VLOOKUP(I1145,MCTI!C:O,POC!H1145,FALSE),0))</f>
        <v>0.64100000000000001</v>
      </c>
      <c r="K1145" s="102" t="str">
        <f>TEXT(VLOOKUP(B1145,Summary!G:H,2,FALSE),"yyyym")</f>
        <v>202412</v>
      </c>
      <c r="L1145" s="102">
        <f t="shared" si="191"/>
        <v>0</v>
      </c>
      <c r="M1145" s="102">
        <f t="shared" si="192"/>
        <v>0</v>
      </c>
      <c r="N1145" s="109">
        <f t="shared" si="188"/>
        <v>64.099999999999994</v>
      </c>
      <c r="P1145" s="102" t="s">
        <v>220</v>
      </c>
      <c r="Q1145" s="102" t="str">
        <f t="shared" si="187"/>
        <v/>
      </c>
    </row>
    <row r="1146" spans="1:17">
      <c r="A1146" s="102" t="s">
        <v>192</v>
      </c>
      <c r="B1146" s="103" t="s">
        <v>77</v>
      </c>
      <c r="D1146" s="112">
        <v>2023</v>
      </c>
      <c r="E1146" s="112">
        <v>4</v>
      </c>
      <c r="F1146" s="102" t="str">
        <f t="shared" si="189"/>
        <v>P1720234</v>
      </c>
      <c r="H1146" s="104">
        <f>HLOOKUP(POC!B1146,MCTI!$1:$2,2,FALSE)</f>
        <v>3</v>
      </c>
      <c r="I1146" s="102" t="str">
        <f t="shared" si="190"/>
        <v>20234</v>
      </c>
      <c r="J1146" s="107">
        <f>IF(M1146=1,1,IFERROR(VLOOKUP(I1146,MCTI!C:O,POC!H1146,FALSE),0))</f>
        <v>0.67430000000000001</v>
      </c>
      <c r="K1146" s="102" t="str">
        <f>TEXT(VLOOKUP(B1146,Summary!G:H,2,FALSE),"yyyym")</f>
        <v>202412</v>
      </c>
      <c r="L1146" s="102">
        <f t="shared" si="191"/>
        <v>0</v>
      </c>
      <c r="M1146" s="102">
        <f t="shared" si="192"/>
        <v>0</v>
      </c>
      <c r="N1146" s="109">
        <f t="shared" si="188"/>
        <v>67.430000000000007</v>
      </c>
      <c r="P1146" s="102" t="s">
        <v>220</v>
      </c>
      <c r="Q1146" s="102" t="str">
        <f t="shared" si="187"/>
        <v/>
      </c>
    </row>
    <row r="1147" spans="1:17">
      <c r="A1147" s="102" t="s">
        <v>192</v>
      </c>
      <c r="B1147" s="103" t="s">
        <v>77</v>
      </c>
      <c r="D1147" s="112">
        <v>2023</v>
      </c>
      <c r="E1147" s="112">
        <v>5</v>
      </c>
      <c r="F1147" s="102" t="str">
        <f t="shared" si="189"/>
        <v>P1720235</v>
      </c>
      <c r="H1147" s="104">
        <f>HLOOKUP(POC!B1147,MCTI!$1:$2,2,FALSE)</f>
        <v>3</v>
      </c>
      <c r="I1147" s="102" t="str">
        <f t="shared" si="190"/>
        <v>20235</v>
      </c>
      <c r="J1147" s="107">
        <f>IF(M1147=1,1,IFERROR(VLOOKUP(I1147,MCTI!C:O,POC!H1147,FALSE),0))</f>
        <v>0.70750000000000002</v>
      </c>
      <c r="K1147" s="102" t="str">
        <f>TEXT(VLOOKUP(B1147,Summary!G:H,2,FALSE),"yyyym")</f>
        <v>202412</v>
      </c>
      <c r="L1147" s="102">
        <f t="shared" si="191"/>
        <v>0</v>
      </c>
      <c r="M1147" s="102">
        <f t="shared" si="192"/>
        <v>0</v>
      </c>
      <c r="N1147" s="109">
        <f t="shared" si="188"/>
        <v>70.75</v>
      </c>
      <c r="P1147" s="102" t="s">
        <v>220</v>
      </c>
      <c r="Q1147" s="102" t="str">
        <f t="shared" si="187"/>
        <v/>
      </c>
    </row>
    <row r="1148" spans="1:17">
      <c r="A1148" s="102" t="s">
        <v>192</v>
      </c>
      <c r="B1148" s="103" t="s">
        <v>77</v>
      </c>
      <c r="D1148" s="112">
        <v>2023</v>
      </c>
      <c r="E1148" s="112">
        <v>6</v>
      </c>
      <c r="F1148" s="102" t="str">
        <f t="shared" si="189"/>
        <v>P1720236</v>
      </c>
      <c r="H1148" s="104">
        <f>HLOOKUP(POC!B1148,MCTI!$1:$2,2,FALSE)</f>
        <v>3</v>
      </c>
      <c r="I1148" s="102" t="str">
        <f t="shared" si="190"/>
        <v>20236</v>
      </c>
      <c r="J1148" s="107">
        <f>IF(M1148=1,1,IFERROR(VLOOKUP(I1148,MCTI!C:O,POC!H1148,FALSE),0))</f>
        <v>0.74080000000000001</v>
      </c>
      <c r="K1148" s="102" t="str">
        <f>TEXT(VLOOKUP(B1148,Summary!G:H,2,FALSE),"yyyym")</f>
        <v>202412</v>
      </c>
      <c r="L1148" s="102">
        <f t="shared" si="191"/>
        <v>0</v>
      </c>
      <c r="M1148" s="102">
        <f t="shared" si="192"/>
        <v>0</v>
      </c>
      <c r="N1148" s="109">
        <f t="shared" si="188"/>
        <v>74.08</v>
      </c>
      <c r="P1148" s="102" t="s">
        <v>220</v>
      </c>
      <c r="Q1148" s="102" t="str">
        <f t="shared" si="187"/>
        <v/>
      </c>
    </row>
    <row r="1149" spans="1:17">
      <c r="A1149" s="102" t="s">
        <v>192</v>
      </c>
      <c r="B1149" s="103" t="s">
        <v>77</v>
      </c>
      <c r="D1149" s="112">
        <v>2023</v>
      </c>
      <c r="E1149" s="112">
        <v>7</v>
      </c>
      <c r="F1149" s="102" t="str">
        <f t="shared" si="189"/>
        <v>P1720237</v>
      </c>
      <c r="H1149" s="104">
        <f>HLOOKUP(POC!B1149,MCTI!$1:$2,2,FALSE)</f>
        <v>3</v>
      </c>
      <c r="I1149" s="102" t="str">
        <f t="shared" si="190"/>
        <v>20237</v>
      </c>
      <c r="J1149" s="107">
        <f>IF(M1149=1,1,IFERROR(VLOOKUP(I1149,MCTI!C:O,POC!H1149,FALSE),0))</f>
        <v>0.77410000000000001</v>
      </c>
      <c r="K1149" s="102" t="str">
        <f>TEXT(VLOOKUP(B1149,Summary!G:H,2,FALSE),"yyyym")</f>
        <v>202412</v>
      </c>
      <c r="L1149" s="102">
        <f t="shared" si="191"/>
        <v>0</v>
      </c>
      <c r="M1149" s="102">
        <f t="shared" si="192"/>
        <v>0</v>
      </c>
      <c r="N1149" s="109">
        <f t="shared" si="188"/>
        <v>77.41</v>
      </c>
      <c r="P1149" s="102" t="s">
        <v>220</v>
      </c>
      <c r="Q1149" s="102" t="str">
        <f t="shared" si="187"/>
        <v/>
      </c>
    </row>
    <row r="1150" spans="1:17">
      <c r="A1150" s="102" t="s">
        <v>192</v>
      </c>
      <c r="B1150" s="103" t="s">
        <v>77</v>
      </c>
      <c r="D1150" s="112">
        <v>2023</v>
      </c>
      <c r="E1150" s="112">
        <v>8</v>
      </c>
      <c r="F1150" s="102" t="str">
        <f t="shared" si="189"/>
        <v>P1720238</v>
      </c>
      <c r="H1150" s="104">
        <f>HLOOKUP(POC!B1150,MCTI!$1:$2,2,FALSE)</f>
        <v>3</v>
      </c>
      <c r="I1150" s="102" t="str">
        <f t="shared" si="190"/>
        <v>20238</v>
      </c>
      <c r="J1150" s="107">
        <f>IF(M1150=1,1,IFERROR(VLOOKUP(I1150,MCTI!C:O,POC!H1150,FALSE),0))</f>
        <v>0.80730000000000002</v>
      </c>
      <c r="K1150" s="102" t="str">
        <f>TEXT(VLOOKUP(B1150,Summary!G:H,2,FALSE),"yyyym")</f>
        <v>202412</v>
      </c>
      <c r="L1150" s="102">
        <f t="shared" si="191"/>
        <v>0</v>
      </c>
      <c r="M1150" s="102">
        <f t="shared" si="192"/>
        <v>0</v>
      </c>
      <c r="N1150" s="109">
        <f t="shared" si="188"/>
        <v>80.73</v>
      </c>
      <c r="P1150" s="102" t="s">
        <v>220</v>
      </c>
      <c r="Q1150" s="102" t="str">
        <f t="shared" si="187"/>
        <v/>
      </c>
    </row>
    <row r="1151" spans="1:17">
      <c r="A1151" s="102" t="s">
        <v>192</v>
      </c>
      <c r="B1151" s="103" t="s">
        <v>77</v>
      </c>
      <c r="D1151" s="112">
        <v>2023</v>
      </c>
      <c r="E1151" s="112">
        <v>9</v>
      </c>
      <c r="F1151" s="102" t="str">
        <f t="shared" si="189"/>
        <v>P1720239</v>
      </c>
      <c r="H1151" s="104">
        <f>HLOOKUP(POC!B1151,MCTI!$1:$2,2,FALSE)</f>
        <v>3</v>
      </c>
      <c r="I1151" s="102" t="str">
        <f t="shared" si="190"/>
        <v>20239</v>
      </c>
      <c r="J1151" s="107">
        <f>IF(M1151=1,1,IFERROR(VLOOKUP(I1151,MCTI!C:O,POC!H1151,FALSE),0))</f>
        <v>0.84060000000000001</v>
      </c>
      <c r="K1151" s="102" t="str">
        <f>TEXT(VLOOKUP(B1151,Summary!G:H,2,FALSE),"yyyym")</f>
        <v>202412</v>
      </c>
      <c r="L1151" s="102">
        <f t="shared" si="191"/>
        <v>0</v>
      </c>
      <c r="M1151" s="102">
        <f t="shared" si="192"/>
        <v>0</v>
      </c>
      <c r="N1151" s="109">
        <f t="shared" si="188"/>
        <v>84.06</v>
      </c>
      <c r="P1151" s="102" t="s">
        <v>220</v>
      </c>
      <c r="Q1151" s="102" t="str">
        <f t="shared" si="187"/>
        <v/>
      </c>
    </row>
    <row r="1152" spans="1:17">
      <c r="A1152" s="102" t="s">
        <v>192</v>
      </c>
      <c r="B1152" s="103" t="s">
        <v>77</v>
      </c>
      <c r="D1152" s="112">
        <v>2023</v>
      </c>
      <c r="E1152" s="112">
        <v>10</v>
      </c>
      <c r="F1152" s="102" t="str">
        <f t="shared" si="189"/>
        <v>P17202310</v>
      </c>
      <c r="H1152" s="104">
        <f>HLOOKUP(POC!B1152,MCTI!$1:$2,2,FALSE)</f>
        <v>3</v>
      </c>
      <c r="I1152" s="102" t="str">
        <f t="shared" si="190"/>
        <v>202310</v>
      </c>
      <c r="J1152" s="107">
        <f>IF(M1152=1,1,IFERROR(VLOOKUP(I1152,MCTI!C:O,POC!H1152,FALSE),0))</f>
        <v>0.87390000000000001</v>
      </c>
      <c r="K1152" s="102" t="str">
        <f>TEXT(VLOOKUP(B1152,Summary!G:H,2,FALSE),"yyyym")</f>
        <v>202412</v>
      </c>
      <c r="L1152" s="102">
        <f t="shared" si="191"/>
        <v>0</v>
      </c>
      <c r="M1152" s="102">
        <f t="shared" si="192"/>
        <v>0</v>
      </c>
      <c r="N1152" s="109">
        <f t="shared" si="188"/>
        <v>87.39</v>
      </c>
      <c r="P1152" s="102" t="s">
        <v>220</v>
      </c>
      <c r="Q1152" s="102" t="str">
        <f t="shared" si="187"/>
        <v/>
      </c>
    </row>
    <row r="1153" spans="1:17">
      <c r="A1153" s="102" t="s">
        <v>192</v>
      </c>
      <c r="B1153" s="103" t="s">
        <v>77</v>
      </c>
      <c r="D1153" s="112">
        <v>2023</v>
      </c>
      <c r="E1153" s="112">
        <v>11</v>
      </c>
      <c r="F1153" s="102" t="str">
        <f t="shared" si="189"/>
        <v>P17202311</v>
      </c>
      <c r="H1153" s="104">
        <f>HLOOKUP(POC!B1153,MCTI!$1:$2,2,FALSE)</f>
        <v>3</v>
      </c>
      <c r="I1153" s="102" t="str">
        <f t="shared" si="190"/>
        <v>202311</v>
      </c>
      <c r="J1153" s="107">
        <f>IF(M1153=1,1,IFERROR(VLOOKUP(I1153,MCTI!C:O,POC!H1153,FALSE),0))</f>
        <v>0.90710000000000002</v>
      </c>
      <c r="K1153" s="102" t="str">
        <f>TEXT(VLOOKUP(B1153,Summary!G:H,2,FALSE),"yyyym")</f>
        <v>202412</v>
      </c>
      <c r="L1153" s="102">
        <f t="shared" si="191"/>
        <v>0</v>
      </c>
      <c r="M1153" s="102">
        <f t="shared" si="192"/>
        <v>0</v>
      </c>
      <c r="N1153" s="109">
        <f t="shared" si="188"/>
        <v>90.71</v>
      </c>
      <c r="P1153" s="102" t="s">
        <v>220</v>
      </c>
      <c r="Q1153" s="102" t="str">
        <f t="shared" si="187"/>
        <v/>
      </c>
    </row>
    <row r="1154" spans="1:17">
      <c r="A1154" s="102" t="s">
        <v>192</v>
      </c>
      <c r="B1154" s="103" t="s">
        <v>77</v>
      </c>
      <c r="D1154" s="112">
        <v>2023</v>
      </c>
      <c r="E1154" s="112">
        <v>12</v>
      </c>
      <c r="F1154" s="102" t="str">
        <f t="shared" si="189"/>
        <v>P17202312</v>
      </c>
      <c r="H1154" s="104">
        <f>HLOOKUP(POC!B1154,MCTI!$1:$2,2,FALSE)</f>
        <v>3</v>
      </c>
      <c r="I1154" s="102" t="str">
        <f t="shared" si="190"/>
        <v>202312</v>
      </c>
      <c r="J1154" s="107">
        <f>IF(M1154=1,1,IFERROR(VLOOKUP(I1154,MCTI!C:O,POC!H1154,FALSE),0))</f>
        <v>0.94040000000000001</v>
      </c>
      <c r="K1154" s="102" t="str">
        <f>TEXT(VLOOKUP(B1154,Summary!G:H,2,FALSE),"yyyym")</f>
        <v>202412</v>
      </c>
      <c r="L1154" s="102">
        <f t="shared" si="191"/>
        <v>0</v>
      </c>
      <c r="M1154" s="102">
        <f t="shared" si="192"/>
        <v>0</v>
      </c>
      <c r="N1154" s="109">
        <f t="shared" si="188"/>
        <v>94.04</v>
      </c>
      <c r="P1154" s="102" t="s">
        <v>220</v>
      </c>
      <c r="Q1154" s="102" t="str">
        <f t="shared" si="187"/>
        <v/>
      </c>
    </row>
    <row r="1155" spans="1:17">
      <c r="A1155" s="102" t="s">
        <v>192</v>
      </c>
      <c r="B1155" s="103" t="s">
        <v>77</v>
      </c>
      <c r="D1155" s="112">
        <v>2024</v>
      </c>
      <c r="E1155" s="112">
        <v>1</v>
      </c>
      <c r="F1155" s="102" t="str">
        <f t="shared" si="189"/>
        <v>P1720241</v>
      </c>
      <c r="H1155" s="104">
        <f>HLOOKUP(POC!B1155,MCTI!$1:$2,2,FALSE)</f>
        <v>3</v>
      </c>
      <c r="I1155" s="102" t="str">
        <f t="shared" si="190"/>
        <v>20241</v>
      </c>
      <c r="J1155" s="107">
        <f>IF(M1155=1,1,IFERROR(VLOOKUP(I1155,MCTI!C:O,POC!H1155,FALSE),0))</f>
        <v>0.94040000000000001</v>
      </c>
      <c r="K1155" s="102" t="str">
        <f>TEXT(VLOOKUP(B1155,Summary!G:H,2,FALSE),"yyyym")</f>
        <v>202412</v>
      </c>
      <c r="L1155" s="102">
        <f t="shared" si="191"/>
        <v>0</v>
      </c>
      <c r="M1155" s="102">
        <f t="shared" si="192"/>
        <v>0</v>
      </c>
      <c r="N1155" s="109">
        <f t="shared" si="188"/>
        <v>94.04</v>
      </c>
      <c r="P1155" s="102" t="s">
        <v>220</v>
      </c>
      <c r="Q1155" s="102" t="str">
        <f t="shared" si="187"/>
        <v/>
      </c>
    </row>
    <row r="1156" spans="1:17">
      <c r="A1156" s="102" t="s">
        <v>192</v>
      </c>
      <c r="B1156" s="103" t="s">
        <v>77</v>
      </c>
      <c r="D1156" s="112">
        <v>2024</v>
      </c>
      <c r="E1156" s="112">
        <v>2</v>
      </c>
      <c r="F1156" s="102" t="str">
        <f t="shared" si="189"/>
        <v>P1720242</v>
      </c>
      <c r="H1156" s="104">
        <f>HLOOKUP(POC!B1156,MCTI!$1:$2,2,FALSE)</f>
        <v>3</v>
      </c>
      <c r="I1156" s="102" t="str">
        <f t="shared" si="190"/>
        <v>20242</v>
      </c>
      <c r="J1156" s="107">
        <f>IF(M1156=1,1,IFERROR(VLOOKUP(I1156,MCTI!C:O,POC!H1156,FALSE),0))</f>
        <v>0.94040000000000001</v>
      </c>
      <c r="K1156" s="102" t="str">
        <f>TEXT(VLOOKUP(B1156,Summary!G:H,2,FALSE),"yyyym")</f>
        <v>202412</v>
      </c>
      <c r="L1156" s="102">
        <f t="shared" si="191"/>
        <v>0</v>
      </c>
      <c r="M1156" s="102">
        <f t="shared" si="192"/>
        <v>0</v>
      </c>
      <c r="N1156" s="109">
        <f t="shared" si="188"/>
        <v>94.04</v>
      </c>
      <c r="P1156" s="102" t="s">
        <v>220</v>
      </c>
      <c r="Q1156" s="102" t="str">
        <f t="shared" si="187"/>
        <v/>
      </c>
    </row>
    <row r="1157" spans="1:17">
      <c r="A1157" s="102" t="s">
        <v>192</v>
      </c>
      <c r="B1157" s="103" t="s">
        <v>77</v>
      </c>
      <c r="D1157" s="112">
        <v>2024</v>
      </c>
      <c r="E1157" s="112">
        <v>3</v>
      </c>
      <c r="F1157" s="102" t="str">
        <f t="shared" si="189"/>
        <v>P1720243</v>
      </c>
      <c r="H1157" s="104">
        <f>HLOOKUP(POC!B1157,MCTI!$1:$2,2,FALSE)</f>
        <v>3</v>
      </c>
      <c r="I1157" s="102" t="str">
        <f t="shared" si="190"/>
        <v>20243</v>
      </c>
      <c r="J1157" s="107">
        <f>IF(M1157=1,1,IFERROR(VLOOKUP(I1157,MCTI!C:O,POC!H1157,FALSE),0))</f>
        <v>0.94299999999999995</v>
      </c>
      <c r="K1157" s="102" t="str">
        <f>TEXT(VLOOKUP(B1157,Summary!G:H,2,FALSE),"yyyym")</f>
        <v>202412</v>
      </c>
      <c r="L1157" s="102">
        <f t="shared" si="191"/>
        <v>0</v>
      </c>
      <c r="M1157" s="102">
        <f t="shared" si="192"/>
        <v>0</v>
      </c>
      <c r="N1157" s="109">
        <f t="shared" si="188"/>
        <v>94.3</v>
      </c>
      <c r="P1157" s="102" t="s">
        <v>220</v>
      </c>
      <c r="Q1157" s="102" t="str">
        <f t="shared" si="187"/>
        <v/>
      </c>
    </row>
    <row r="1158" spans="1:17">
      <c r="A1158" s="102" t="s">
        <v>192</v>
      </c>
      <c r="B1158" s="103" t="s">
        <v>77</v>
      </c>
      <c r="D1158" s="112">
        <v>2024</v>
      </c>
      <c r="E1158" s="112">
        <v>4</v>
      </c>
      <c r="F1158" s="102" t="str">
        <f t="shared" si="189"/>
        <v>P1720244</v>
      </c>
      <c r="H1158" s="104">
        <f>HLOOKUP(POC!B1158,MCTI!$1:$2,2,FALSE)</f>
        <v>3</v>
      </c>
      <c r="I1158" s="102" t="str">
        <f t="shared" si="190"/>
        <v>20244</v>
      </c>
      <c r="J1158" s="107">
        <f>IF(M1158=1,1,IFERROR(VLOOKUP(I1158,MCTI!C:O,POC!H1158,FALSE),0))</f>
        <v>0.96030000000000004</v>
      </c>
      <c r="K1158" s="102" t="str">
        <f>TEXT(VLOOKUP(B1158,Summary!G:H,2,FALSE),"yyyym")</f>
        <v>202412</v>
      </c>
      <c r="L1158" s="102">
        <f t="shared" si="191"/>
        <v>0</v>
      </c>
      <c r="M1158" s="102">
        <f t="shared" si="192"/>
        <v>0</v>
      </c>
      <c r="N1158" s="109">
        <f t="shared" si="188"/>
        <v>96.03</v>
      </c>
      <c r="P1158" s="102" t="s">
        <v>220</v>
      </c>
      <c r="Q1158" s="102" t="str">
        <f t="shared" si="187"/>
        <v/>
      </c>
    </row>
    <row r="1159" spans="1:17">
      <c r="A1159" s="102" t="s">
        <v>192</v>
      </c>
      <c r="B1159" s="103" t="s">
        <v>77</v>
      </c>
      <c r="D1159" s="112">
        <v>2024</v>
      </c>
      <c r="E1159" s="112">
        <v>5</v>
      </c>
      <c r="F1159" s="102" t="str">
        <f t="shared" si="189"/>
        <v>P1720245</v>
      </c>
      <c r="H1159" s="104">
        <f>HLOOKUP(POC!B1159,MCTI!$1:$2,2,FALSE)</f>
        <v>3</v>
      </c>
      <c r="I1159" s="102" t="str">
        <f t="shared" si="190"/>
        <v>20245</v>
      </c>
      <c r="J1159" s="107">
        <f>IF(M1159=1,1,IFERROR(VLOOKUP(I1159,MCTI!C:O,POC!H1159,FALSE),0))</f>
        <v>0.96519999999999995</v>
      </c>
      <c r="K1159" s="102" t="str">
        <f>TEXT(VLOOKUP(B1159,Summary!G:H,2,FALSE),"yyyym")</f>
        <v>202412</v>
      </c>
      <c r="L1159" s="102">
        <f t="shared" si="191"/>
        <v>0</v>
      </c>
      <c r="M1159" s="102">
        <f t="shared" si="192"/>
        <v>0</v>
      </c>
      <c r="N1159" s="109">
        <f t="shared" si="188"/>
        <v>96.52</v>
      </c>
      <c r="P1159" s="102" t="s">
        <v>220</v>
      </c>
      <c r="Q1159" s="102" t="str">
        <f t="shared" si="187"/>
        <v/>
      </c>
    </row>
    <row r="1160" spans="1:17">
      <c r="A1160" s="102" t="s">
        <v>192</v>
      </c>
      <c r="B1160" s="103" t="s">
        <v>77</v>
      </c>
      <c r="D1160" s="112">
        <v>2024</v>
      </c>
      <c r="E1160" s="112">
        <v>6</v>
      </c>
      <c r="F1160" s="102" t="str">
        <f t="shared" si="189"/>
        <v>P1720246</v>
      </c>
      <c r="H1160" s="104">
        <f>HLOOKUP(POC!B1160,MCTI!$1:$2,2,FALSE)</f>
        <v>3</v>
      </c>
      <c r="I1160" s="102" t="str">
        <f t="shared" si="190"/>
        <v>20246</v>
      </c>
      <c r="J1160" s="107">
        <f>IF(M1160=1,1,IFERROR(VLOOKUP(I1160,MCTI!C:O,POC!H1160,FALSE),0))</f>
        <v>0.97019999999999995</v>
      </c>
      <c r="K1160" s="102" t="str">
        <f>TEXT(VLOOKUP(B1160,Summary!G:H,2,FALSE),"yyyym")</f>
        <v>202412</v>
      </c>
      <c r="L1160" s="102">
        <f t="shared" si="191"/>
        <v>0</v>
      </c>
      <c r="M1160" s="102">
        <f t="shared" si="192"/>
        <v>0</v>
      </c>
      <c r="N1160" s="109">
        <f t="shared" si="188"/>
        <v>97.02</v>
      </c>
      <c r="P1160" s="102" t="s">
        <v>220</v>
      </c>
      <c r="Q1160" s="102" t="str">
        <f t="shared" si="187"/>
        <v/>
      </c>
    </row>
    <row r="1161" spans="1:17">
      <c r="A1161" s="102" t="s">
        <v>192</v>
      </c>
      <c r="B1161" s="103" t="s">
        <v>77</v>
      </c>
      <c r="D1161" s="112">
        <v>2024</v>
      </c>
      <c r="E1161" s="112">
        <v>7</v>
      </c>
      <c r="F1161" s="102" t="str">
        <f t="shared" si="189"/>
        <v>P1720247</v>
      </c>
      <c r="H1161" s="104">
        <f>HLOOKUP(POC!B1161,MCTI!$1:$2,2,FALSE)</f>
        <v>3</v>
      </c>
      <c r="I1161" s="102" t="str">
        <f t="shared" si="190"/>
        <v>20247</v>
      </c>
      <c r="J1161" s="107">
        <f>IF(M1161=1,1,IFERROR(VLOOKUP(I1161,MCTI!C:O,POC!H1161,FALSE),0))</f>
        <v>0.97519999999999996</v>
      </c>
      <c r="K1161" s="102" t="str">
        <f>TEXT(VLOOKUP(B1161,Summary!G:H,2,FALSE),"yyyym")</f>
        <v>202412</v>
      </c>
      <c r="L1161" s="102">
        <f t="shared" si="191"/>
        <v>0</v>
      </c>
      <c r="M1161" s="102">
        <f t="shared" si="192"/>
        <v>0</v>
      </c>
      <c r="N1161" s="109">
        <f t="shared" si="188"/>
        <v>97.52</v>
      </c>
      <c r="P1161" s="102" t="s">
        <v>220</v>
      </c>
      <c r="Q1161" s="102" t="str">
        <f t="shared" si="187"/>
        <v/>
      </c>
    </row>
    <row r="1162" spans="1:17">
      <c r="A1162" s="102" t="s">
        <v>192</v>
      </c>
      <c r="B1162" s="103" t="s">
        <v>77</v>
      </c>
      <c r="D1162" s="112">
        <v>2024</v>
      </c>
      <c r="E1162" s="112">
        <v>8</v>
      </c>
      <c r="F1162" s="102" t="str">
        <f t="shared" si="189"/>
        <v>P1720248</v>
      </c>
      <c r="H1162" s="104">
        <f>HLOOKUP(POC!B1162,MCTI!$1:$2,2,FALSE)</f>
        <v>3</v>
      </c>
      <c r="I1162" s="102" t="str">
        <f t="shared" si="190"/>
        <v>20248</v>
      </c>
      <c r="J1162" s="107">
        <f>IF(M1162=1,1,IFERROR(VLOOKUP(I1162,MCTI!C:O,POC!H1162,FALSE),0))</f>
        <v>0.98009999999999997</v>
      </c>
      <c r="K1162" s="102" t="str">
        <f>TEXT(VLOOKUP(B1162,Summary!G:H,2,FALSE),"yyyym")</f>
        <v>202412</v>
      </c>
      <c r="L1162" s="102">
        <f t="shared" si="191"/>
        <v>0</v>
      </c>
      <c r="M1162" s="102">
        <f t="shared" si="192"/>
        <v>0</v>
      </c>
      <c r="N1162" s="109">
        <f t="shared" si="188"/>
        <v>98.01</v>
      </c>
      <c r="P1162" s="102" t="s">
        <v>220</v>
      </c>
      <c r="Q1162" s="102" t="str">
        <f t="shared" si="187"/>
        <v/>
      </c>
    </row>
    <row r="1163" spans="1:17">
      <c r="A1163" s="102" t="s">
        <v>192</v>
      </c>
      <c r="B1163" s="103" t="s">
        <v>77</v>
      </c>
      <c r="D1163" s="112">
        <v>2024</v>
      </c>
      <c r="E1163" s="112">
        <v>9</v>
      </c>
      <c r="F1163" s="102" t="str">
        <f t="shared" si="189"/>
        <v>P1720249</v>
      </c>
      <c r="H1163" s="104">
        <f>HLOOKUP(POC!B1163,MCTI!$1:$2,2,FALSE)</f>
        <v>3</v>
      </c>
      <c r="I1163" s="102" t="str">
        <f t="shared" si="190"/>
        <v>20249</v>
      </c>
      <c r="J1163" s="107">
        <f>IF(M1163=1,1,IFERROR(VLOOKUP(I1163,MCTI!C:O,POC!H1163,FALSE),0))</f>
        <v>0.98509999999999998</v>
      </c>
      <c r="K1163" s="102" t="str">
        <f>TEXT(VLOOKUP(B1163,Summary!G:H,2,FALSE),"yyyym")</f>
        <v>202412</v>
      </c>
      <c r="L1163" s="102">
        <f t="shared" si="191"/>
        <v>0</v>
      </c>
      <c r="M1163" s="102">
        <f t="shared" si="192"/>
        <v>0</v>
      </c>
      <c r="N1163" s="109">
        <f t="shared" si="188"/>
        <v>98.51</v>
      </c>
      <c r="P1163" s="102" t="s">
        <v>220</v>
      </c>
      <c r="Q1163" s="102" t="str">
        <f t="shared" si="187"/>
        <v/>
      </c>
    </row>
    <row r="1164" spans="1:17">
      <c r="A1164" s="102" t="s">
        <v>192</v>
      </c>
      <c r="B1164" s="103" t="s">
        <v>77</v>
      </c>
      <c r="D1164" s="112">
        <v>2024</v>
      </c>
      <c r="E1164" s="112">
        <v>10</v>
      </c>
      <c r="F1164" s="102" t="str">
        <f t="shared" si="189"/>
        <v>P17202410</v>
      </c>
      <c r="H1164" s="104">
        <f>HLOOKUP(POC!B1164,MCTI!$1:$2,2,FALSE)</f>
        <v>3</v>
      </c>
      <c r="I1164" s="102" t="str">
        <f t="shared" si="190"/>
        <v>202410</v>
      </c>
      <c r="J1164" s="107">
        <f>IF(M1164=1,1,IFERROR(VLOOKUP(I1164,MCTI!C:O,POC!H1164,FALSE),0))</f>
        <v>0.99009999999999998</v>
      </c>
      <c r="K1164" s="102" t="str">
        <f>TEXT(VLOOKUP(B1164,Summary!G:H,2,FALSE),"yyyym")</f>
        <v>202412</v>
      </c>
      <c r="L1164" s="102">
        <f t="shared" si="191"/>
        <v>0</v>
      </c>
      <c r="M1164" s="102">
        <f t="shared" si="192"/>
        <v>0</v>
      </c>
      <c r="N1164" s="109">
        <f t="shared" si="188"/>
        <v>99.01</v>
      </c>
      <c r="P1164" s="102" t="s">
        <v>220</v>
      </c>
      <c r="Q1164" s="102" t="str">
        <f t="shared" si="187"/>
        <v/>
      </c>
    </row>
    <row r="1165" spans="1:17">
      <c r="A1165" s="102" t="s">
        <v>192</v>
      </c>
      <c r="B1165" s="103" t="s">
        <v>77</v>
      </c>
      <c r="D1165" s="112">
        <v>2024</v>
      </c>
      <c r="E1165" s="112">
        <v>11</v>
      </c>
      <c r="F1165" s="102" t="str">
        <f t="shared" si="189"/>
        <v>P17202411</v>
      </c>
      <c r="H1165" s="104">
        <f>HLOOKUP(POC!B1165,MCTI!$1:$2,2,FALSE)</f>
        <v>3</v>
      </c>
      <c r="I1165" s="102" t="str">
        <f t="shared" si="190"/>
        <v>202411</v>
      </c>
      <c r="J1165" s="107">
        <f>IF(M1165=1,1,IFERROR(VLOOKUP(I1165,MCTI!C:O,POC!H1165,FALSE),0))</f>
        <v>0.995</v>
      </c>
      <c r="K1165" s="102" t="str">
        <f>TEXT(VLOOKUP(B1165,Summary!G:H,2,FALSE),"yyyym")</f>
        <v>202412</v>
      </c>
      <c r="L1165" s="102">
        <f t="shared" si="191"/>
        <v>0</v>
      </c>
      <c r="M1165" s="102">
        <f t="shared" si="192"/>
        <v>0</v>
      </c>
      <c r="N1165" s="109">
        <f t="shared" si="188"/>
        <v>99.5</v>
      </c>
      <c r="P1165" s="102" t="s">
        <v>220</v>
      </c>
      <c r="Q1165" s="102" t="str">
        <f t="shared" si="187"/>
        <v/>
      </c>
    </row>
    <row r="1166" spans="1:17" hidden="1">
      <c r="A1166" s="102" t="s">
        <v>192</v>
      </c>
      <c r="B1166" s="103" t="s">
        <v>77</v>
      </c>
      <c r="D1166" s="112">
        <v>2024</v>
      </c>
      <c r="E1166" s="112">
        <v>12</v>
      </c>
      <c r="F1166" s="102" t="str">
        <f t="shared" si="189"/>
        <v>P17202412</v>
      </c>
      <c r="H1166" s="104">
        <f>HLOOKUP(POC!B1166,MCTI!$1:$2,2,FALSE)</f>
        <v>3</v>
      </c>
      <c r="I1166" s="102" t="str">
        <f t="shared" si="190"/>
        <v>202412</v>
      </c>
      <c r="J1166" s="107">
        <f>IF(M1166=1,1,IFERROR(VLOOKUP(I1166,MCTI!C:O,POC!H1166,FALSE),0))</f>
        <v>1</v>
      </c>
      <c r="K1166" s="102" t="str">
        <f>TEXT(VLOOKUP(B1166,Summary!G:H,2,FALSE),"yyyym")</f>
        <v>202412</v>
      </c>
      <c r="L1166" s="102">
        <f t="shared" si="191"/>
        <v>1</v>
      </c>
      <c r="M1166" s="102">
        <f t="shared" si="192"/>
        <v>1</v>
      </c>
      <c r="N1166" s="109">
        <f t="shared" si="188"/>
        <v>100</v>
      </c>
      <c r="O1166" s="102" t="str">
        <f>PROPER(VLOOKUP(B1166,'[1]TO year'!C:D,2,FALSE))</f>
        <v>Chelsea Parkplace</v>
      </c>
      <c r="P1166" s="102" t="s">
        <v>220</v>
      </c>
      <c r="Q1166" s="102" t="str">
        <f t="shared" si="187"/>
        <v/>
      </c>
    </row>
    <row r="1167" spans="1:17" hidden="1">
      <c r="A1167" s="102" t="s">
        <v>192</v>
      </c>
      <c r="B1167" s="103" t="s">
        <v>77</v>
      </c>
      <c r="D1167" s="112">
        <v>2025</v>
      </c>
      <c r="E1167" s="112">
        <v>1</v>
      </c>
      <c r="F1167" s="102" t="str">
        <f t="shared" si="189"/>
        <v>P1720251</v>
      </c>
      <c r="H1167" s="104">
        <f>HLOOKUP(POC!B1167,MCTI!$1:$2,2,FALSE)</f>
        <v>3</v>
      </c>
      <c r="I1167" s="102" t="str">
        <f t="shared" si="190"/>
        <v>20251</v>
      </c>
      <c r="J1167" s="107">
        <f>IF(M1167=1,1,IFERROR(VLOOKUP(I1167,MCTI!C:O,POC!H1167,FALSE),0))</f>
        <v>1</v>
      </c>
      <c r="K1167" s="102" t="str">
        <f>TEXT(VLOOKUP(B1167,Summary!G:H,2,FALSE),"yyyym")</f>
        <v>202412</v>
      </c>
      <c r="L1167" s="102">
        <f t="shared" si="191"/>
        <v>0</v>
      </c>
      <c r="M1167" s="102">
        <f t="shared" si="192"/>
        <v>1</v>
      </c>
      <c r="N1167" s="109">
        <f t="shared" si="188"/>
        <v>100</v>
      </c>
      <c r="P1167" s="102" t="str">
        <f t="shared" ref="P1107:P1170" si="193">IF(AND(M1167=1,L1167&lt;&gt;1),"X","")</f>
        <v>X</v>
      </c>
      <c r="Q1167" s="102" t="str">
        <f t="shared" si="187"/>
        <v/>
      </c>
    </row>
    <row r="1168" spans="1:17" hidden="1">
      <c r="A1168" s="102" t="s">
        <v>192</v>
      </c>
      <c r="B1168" s="103" t="s">
        <v>77</v>
      </c>
      <c r="D1168" s="112">
        <v>2025</v>
      </c>
      <c r="E1168" s="112">
        <v>2</v>
      </c>
      <c r="F1168" s="102" t="str">
        <f t="shared" si="189"/>
        <v>P1720252</v>
      </c>
      <c r="H1168" s="104">
        <f>HLOOKUP(POC!B1168,MCTI!$1:$2,2,FALSE)</f>
        <v>3</v>
      </c>
      <c r="I1168" s="102" t="str">
        <f t="shared" si="190"/>
        <v>20252</v>
      </c>
      <c r="J1168" s="107">
        <f>IF(M1168=1,1,IFERROR(VLOOKUP(I1168,MCTI!C:O,POC!H1168,FALSE),0))</f>
        <v>1</v>
      </c>
      <c r="K1168" s="102" t="str">
        <f>TEXT(VLOOKUP(B1168,Summary!G:H,2,FALSE),"yyyym")</f>
        <v>202412</v>
      </c>
      <c r="L1168" s="102">
        <f t="shared" si="191"/>
        <v>0</v>
      </c>
      <c r="M1168" s="102">
        <f t="shared" si="192"/>
        <v>1</v>
      </c>
      <c r="N1168" s="109">
        <f t="shared" si="188"/>
        <v>100</v>
      </c>
      <c r="P1168" s="102" t="str">
        <f t="shared" si="193"/>
        <v>X</v>
      </c>
      <c r="Q1168" s="102" t="str">
        <f t="shared" si="187"/>
        <v/>
      </c>
    </row>
    <row r="1169" spans="1:17" hidden="1">
      <c r="A1169" s="102" t="s">
        <v>192</v>
      </c>
      <c r="B1169" s="103" t="s">
        <v>77</v>
      </c>
      <c r="D1169" s="112">
        <v>2025</v>
      </c>
      <c r="E1169" s="112">
        <v>3</v>
      </c>
      <c r="F1169" s="102" t="str">
        <f t="shared" si="189"/>
        <v>P1720253</v>
      </c>
      <c r="H1169" s="104">
        <f>HLOOKUP(POC!B1169,MCTI!$1:$2,2,FALSE)</f>
        <v>3</v>
      </c>
      <c r="I1169" s="102" t="str">
        <f t="shared" si="190"/>
        <v>20253</v>
      </c>
      <c r="J1169" s="107">
        <f>IF(M1169=1,1,IFERROR(VLOOKUP(I1169,MCTI!C:O,POC!H1169,FALSE),0))</f>
        <v>1</v>
      </c>
      <c r="K1169" s="102" t="str">
        <f>TEXT(VLOOKUP(B1169,Summary!G:H,2,FALSE),"yyyym")</f>
        <v>202412</v>
      </c>
      <c r="L1169" s="102">
        <f t="shared" si="191"/>
        <v>0</v>
      </c>
      <c r="M1169" s="102">
        <f t="shared" si="192"/>
        <v>1</v>
      </c>
      <c r="N1169" s="109">
        <f t="shared" si="188"/>
        <v>100</v>
      </c>
      <c r="O1169" s="102" t="str">
        <f>PROPER(VLOOKUP(B1169,'[1]TO year'!C:D,2,FALSE))</f>
        <v>Chelsea Parkplace</v>
      </c>
      <c r="P1169" s="102" t="str">
        <f t="shared" si="193"/>
        <v>X</v>
      </c>
      <c r="Q1169" s="102" t="str">
        <f t="shared" si="187"/>
        <v/>
      </c>
    </row>
    <row r="1170" spans="1:17" hidden="1">
      <c r="A1170" s="102" t="s">
        <v>192</v>
      </c>
      <c r="B1170" s="103" t="s">
        <v>77</v>
      </c>
      <c r="D1170" s="112">
        <v>2025</v>
      </c>
      <c r="E1170" s="112">
        <v>4</v>
      </c>
      <c r="F1170" s="102" t="str">
        <f t="shared" si="189"/>
        <v>P1720254</v>
      </c>
      <c r="H1170" s="104">
        <f>HLOOKUP(POC!B1170,MCTI!$1:$2,2,FALSE)</f>
        <v>3</v>
      </c>
      <c r="I1170" s="102" t="str">
        <f t="shared" si="190"/>
        <v>20254</v>
      </c>
      <c r="J1170" s="107">
        <f>IF(M1170=1,1,IFERROR(VLOOKUP(I1170,MCTI!C:O,POC!H1170,FALSE),0))</f>
        <v>1</v>
      </c>
      <c r="K1170" s="102" t="str">
        <f>TEXT(VLOOKUP(B1170,Summary!G:H,2,FALSE),"yyyym")</f>
        <v>202412</v>
      </c>
      <c r="L1170" s="102">
        <f t="shared" si="191"/>
        <v>0</v>
      </c>
      <c r="M1170" s="102">
        <f t="shared" si="192"/>
        <v>1</v>
      </c>
      <c r="N1170" s="109">
        <f t="shared" si="188"/>
        <v>100</v>
      </c>
      <c r="P1170" s="102" t="str">
        <f t="shared" si="193"/>
        <v>X</v>
      </c>
      <c r="Q1170" s="102" t="str">
        <f t="shared" si="187"/>
        <v/>
      </c>
    </row>
    <row r="1171" spans="1:17" hidden="1">
      <c r="A1171" s="102" t="s">
        <v>192</v>
      </c>
      <c r="B1171" s="103" t="s">
        <v>77</v>
      </c>
      <c r="D1171" s="112">
        <v>2025</v>
      </c>
      <c r="E1171" s="112">
        <v>5</v>
      </c>
      <c r="F1171" s="102" t="str">
        <f t="shared" si="189"/>
        <v>P1720255</v>
      </c>
      <c r="H1171" s="104">
        <f>HLOOKUP(POC!B1171,MCTI!$1:$2,2,FALSE)</f>
        <v>3</v>
      </c>
      <c r="I1171" s="102" t="str">
        <f t="shared" si="190"/>
        <v>20255</v>
      </c>
      <c r="J1171" s="107">
        <f>IF(M1171=1,1,IFERROR(VLOOKUP(I1171,MCTI!C:O,POC!H1171,FALSE),0))</f>
        <v>1</v>
      </c>
      <c r="K1171" s="102" t="str">
        <f>TEXT(VLOOKUP(B1171,Summary!G:H,2,FALSE),"yyyym")</f>
        <v>202412</v>
      </c>
      <c r="L1171" s="102">
        <f t="shared" si="191"/>
        <v>0</v>
      </c>
      <c r="M1171" s="102">
        <f t="shared" si="192"/>
        <v>1</v>
      </c>
      <c r="N1171" s="109">
        <f t="shared" si="188"/>
        <v>100</v>
      </c>
      <c r="P1171" s="102" t="str">
        <f t="shared" ref="P1171:P1234" si="194">IF(AND(M1171=1,L1171&lt;&gt;1),"X","")</f>
        <v>X</v>
      </c>
      <c r="Q1171" s="102" t="str">
        <f t="shared" ref="Q1171:Q1234" si="195">IF(AND(N1171=0,N1172&gt;0),1,"")</f>
        <v/>
      </c>
    </row>
    <row r="1172" spans="1:17" hidden="1">
      <c r="A1172" s="102" t="s">
        <v>192</v>
      </c>
      <c r="B1172" s="103" t="s">
        <v>77</v>
      </c>
      <c r="D1172" s="112">
        <v>2025</v>
      </c>
      <c r="E1172" s="112">
        <v>6</v>
      </c>
      <c r="F1172" s="102" t="str">
        <f t="shared" si="189"/>
        <v>P1720256</v>
      </c>
      <c r="H1172" s="104">
        <f>HLOOKUP(POC!B1172,MCTI!$1:$2,2,FALSE)</f>
        <v>3</v>
      </c>
      <c r="I1172" s="102" t="str">
        <f t="shared" si="190"/>
        <v>20256</v>
      </c>
      <c r="J1172" s="107">
        <f>IF(M1172=1,1,IFERROR(VLOOKUP(I1172,MCTI!C:O,POC!H1172,FALSE),0))</f>
        <v>1</v>
      </c>
      <c r="K1172" s="102" t="str">
        <f>TEXT(VLOOKUP(B1172,Summary!G:H,2,FALSE),"yyyym")</f>
        <v>202412</v>
      </c>
      <c r="L1172" s="102">
        <f t="shared" si="191"/>
        <v>0</v>
      </c>
      <c r="M1172" s="102">
        <f t="shared" si="192"/>
        <v>1</v>
      </c>
      <c r="N1172" s="109">
        <f t="shared" si="188"/>
        <v>100</v>
      </c>
      <c r="P1172" s="102" t="str">
        <f t="shared" si="194"/>
        <v>X</v>
      </c>
      <c r="Q1172" s="102" t="str">
        <f t="shared" si="195"/>
        <v/>
      </c>
    </row>
    <row r="1173" spans="1:17" hidden="1">
      <c r="A1173" s="102" t="s">
        <v>192</v>
      </c>
      <c r="B1173" s="103" t="s">
        <v>77</v>
      </c>
      <c r="D1173" s="112">
        <v>2025</v>
      </c>
      <c r="E1173" s="112">
        <v>7</v>
      </c>
      <c r="F1173" s="102" t="str">
        <f t="shared" si="189"/>
        <v>P1720257</v>
      </c>
      <c r="H1173" s="104">
        <f>HLOOKUP(POC!B1173,MCTI!$1:$2,2,FALSE)</f>
        <v>3</v>
      </c>
      <c r="I1173" s="102" t="str">
        <f t="shared" si="190"/>
        <v>20257</v>
      </c>
      <c r="J1173" s="107">
        <f>IF(M1173=1,1,IFERROR(VLOOKUP(I1173,MCTI!C:O,POC!H1173,FALSE),0))</f>
        <v>1</v>
      </c>
      <c r="K1173" s="102" t="str">
        <f>TEXT(VLOOKUP(B1173,Summary!G:H,2,FALSE),"yyyym")</f>
        <v>202412</v>
      </c>
      <c r="L1173" s="102">
        <f t="shared" si="191"/>
        <v>0</v>
      </c>
      <c r="M1173" s="102">
        <f t="shared" si="192"/>
        <v>1</v>
      </c>
      <c r="N1173" s="109">
        <f t="shared" ref="N1173:N1236" si="196">TRUNC(J1173*100,2)</f>
        <v>100</v>
      </c>
      <c r="P1173" s="102" t="str">
        <f t="shared" si="194"/>
        <v>X</v>
      </c>
      <c r="Q1173" s="102" t="str">
        <f t="shared" si="195"/>
        <v/>
      </c>
    </row>
    <row r="1174" spans="1:17" hidden="1">
      <c r="A1174" s="102" t="s">
        <v>192</v>
      </c>
      <c r="B1174" s="103" t="s">
        <v>77</v>
      </c>
      <c r="D1174" s="112">
        <v>2025</v>
      </c>
      <c r="E1174" s="112">
        <v>8</v>
      </c>
      <c r="F1174" s="102" t="str">
        <f t="shared" si="189"/>
        <v>P1720258</v>
      </c>
      <c r="H1174" s="104">
        <f>HLOOKUP(POC!B1174,MCTI!$1:$2,2,FALSE)</f>
        <v>3</v>
      </c>
      <c r="I1174" s="102" t="str">
        <f t="shared" si="190"/>
        <v>20258</v>
      </c>
      <c r="J1174" s="107">
        <f>IF(M1174=1,1,IFERROR(VLOOKUP(I1174,MCTI!C:O,POC!H1174,FALSE),0))</f>
        <v>1</v>
      </c>
      <c r="K1174" s="102" t="str">
        <f>TEXT(VLOOKUP(B1174,Summary!G:H,2,FALSE),"yyyym")</f>
        <v>202412</v>
      </c>
      <c r="L1174" s="102">
        <f t="shared" si="191"/>
        <v>0</v>
      </c>
      <c r="M1174" s="102">
        <f t="shared" si="192"/>
        <v>1</v>
      </c>
      <c r="N1174" s="109">
        <f t="shared" si="196"/>
        <v>100</v>
      </c>
      <c r="P1174" s="102" t="str">
        <f t="shared" si="194"/>
        <v>X</v>
      </c>
      <c r="Q1174" s="102" t="str">
        <f t="shared" si="195"/>
        <v/>
      </c>
    </row>
    <row r="1175" spans="1:17" hidden="1">
      <c r="A1175" s="102" t="s">
        <v>192</v>
      </c>
      <c r="B1175" s="103" t="s">
        <v>77</v>
      </c>
      <c r="D1175" s="112">
        <v>2025</v>
      </c>
      <c r="E1175" s="112">
        <v>9</v>
      </c>
      <c r="F1175" s="102" t="str">
        <f t="shared" si="189"/>
        <v>P1720259</v>
      </c>
      <c r="H1175" s="104">
        <f>HLOOKUP(POC!B1175,MCTI!$1:$2,2,FALSE)</f>
        <v>3</v>
      </c>
      <c r="I1175" s="102" t="str">
        <f t="shared" si="190"/>
        <v>20259</v>
      </c>
      <c r="J1175" s="107">
        <f>IF(M1175=1,1,IFERROR(VLOOKUP(I1175,MCTI!C:O,POC!H1175,FALSE),0))</f>
        <v>1</v>
      </c>
      <c r="K1175" s="102" t="str">
        <f>TEXT(VLOOKUP(B1175,Summary!G:H,2,FALSE),"yyyym")</f>
        <v>202412</v>
      </c>
      <c r="L1175" s="102">
        <f t="shared" si="191"/>
        <v>0</v>
      </c>
      <c r="M1175" s="102">
        <f t="shared" si="192"/>
        <v>1</v>
      </c>
      <c r="N1175" s="109">
        <f t="shared" si="196"/>
        <v>100</v>
      </c>
      <c r="P1175" s="102" t="str">
        <f t="shared" si="194"/>
        <v>X</v>
      </c>
      <c r="Q1175" s="102" t="str">
        <f t="shared" si="195"/>
        <v/>
      </c>
    </row>
    <row r="1176" spans="1:17" hidden="1">
      <c r="A1176" s="102" t="s">
        <v>192</v>
      </c>
      <c r="B1176" s="103" t="s">
        <v>77</v>
      </c>
      <c r="D1176" s="112">
        <v>2025</v>
      </c>
      <c r="E1176" s="112">
        <v>10</v>
      </c>
      <c r="F1176" s="102" t="str">
        <f t="shared" si="189"/>
        <v>P17202510</v>
      </c>
      <c r="H1176" s="104">
        <f>HLOOKUP(POC!B1176,MCTI!$1:$2,2,FALSE)</f>
        <v>3</v>
      </c>
      <c r="I1176" s="102" t="str">
        <f t="shared" si="190"/>
        <v>202510</v>
      </c>
      <c r="J1176" s="107">
        <f>IF(M1176=1,1,IFERROR(VLOOKUP(I1176,MCTI!C:O,POC!H1176,FALSE),0))</f>
        <v>1</v>
      </c>
      <c r="K1176" s="102" t="str">
        <f>TEXT(VLOOKUP(B1176,Summary!G:H,2,FALSE),"yyyym")</f>
        <v>202412</v>
      </c>
      <c r="L1176" s="102">
        <f t="shared" si="191"/>
        <v>0</v>
      </c>
      <c r="M1176" s="102">
        <f t="shared" si="192"/>
        <v>1</v>
      </c>
      <c r="N1176" s="109">
        <f t="shared" si="196"/>
        <v>100</v>
      </c>
      <c r="P1176" s="102" t="str">
        <f t="shared" si="194"/>
        <v>X</v>
      </c>
      <c r="Q1176" s="102" t="str">
        <f t="shared" si="195"/>
        <v/>
      </c>
    </row>
    <row r="1177" spans="1:17" hidden="1">
      <c r="A1177" s="102" t="s">
        <v>192</v>
      </c>
      <c r="B1177" s="103" t="s">
        <v>77</v>
      </c>
      <c r="D1177" s="112">
        <v>2025</v>
      </c>
      <c r="E1177" s="112">
        <v>11</v>
      </c>
      <c r="F1177" s="102" t="str">
        <f t="shared" si="189"/>
        <v>P17202511</v>
      </c>
      <c r="H1177" s="104">
        <f>HLOOKUP(POC!B1177,MCTI!$1:$2,2,FALSE)</f>
        <v>3</v>
      </c>
      <c r="I1177" s="102" t="str">
        <f t="shared" si="190"/>
        <v>202511</v>
      </c>
      <c r="J1177" s="107">
        <f>IF(M1177=1,1,IFERROR(VLOOKUP(I1177,MCTI!C:O,POC!H1177,FALSE),0))</f>
        <v>1</v>
      </c>
      <c r="K1177" s="102" t="str">
        <f>TEXT(VLOOKUP(B1177,Summary!G:H,2,FALSE),"yyyym")</f>
        <v>202412</v>
      </c>
      <c r="L1177" s="102">
        <f t="shared" si="191"/>
        <v>0</v>
      </c>
      <c r="M1177" s="102">
        <f t="shared" si="192"/>
        <v>1</v>
      </c>
      <c r="N1177" s="109">
        <f t="shared" si="196"/>
        <v>100</v>
      </c>
      <c r="P1177" s="102" t="str">
        <f t="shared" si="194"/>
        <v>X</v>
      </c>
      <c r="Q1177" s="102" t="str">
        <f t="shared" si="195"/>
        <v/>
      </c>
    </row>
    <row r="1178" spans="1:17" hidden="1">
      <c r="A1178" s="102" t="s">
        <v>192</v>
      </c>
      <c r="B1178" s="103" t="s">
        <v>77</v>
      </c>
      <c r="D1178" s="112">
        <v>2025</v>
      </c>
      <c r="E1178" s="112">
        <v>12</v>
      </c>
      <c r="F1178" s="102" t="str">
        <f t="shared" si="189"/>
        <v>P17202512</v>
      </c>
      <c r="H1178" s="104">
        <f>HLOOKUP(POC!B1178,MCTI!$1:$2,2,FALSE)</f>
        <v>3</v>
      </c>
      <c r="I1178" s="102" t="str">
        <f t="shared" si="190"/>
        <v>202512</v>
      </c>
      <c r="J1178" s="107">
        <f>IF(M1178=1,1,IFERROR(VLOOKUP(I1178,MCTI!C:O,POC!H1178,FALSE),0))</f>
        <v>1</v>
      </c>
      <c r="K1178" s="102" t="str">
        <f>TEXT(VLOOKUP(B1178,Summary!G:H,2,FALSE),"yyyym")</f>
        <v>202412</v>
      </c>
      <c r="L1178" s="102">
        <f t="shared" si="191"/>
        <v>0</v>
      </c>
      <c r="M1178" s="102">
        <f t="shared" si="192"/>
        <v>1</v>
      </c>
      <c r="N1178" s="109">
        <f t="shared" si="196"/>
        <v>100</v>
      </c>
      <c r="P1178" s="102" t="str">
        <f t="shared" si="194"/>
        <v>X</v>
      </c>
      <c r="Q1178" s="102" t="str">
        <f t="shared" si="195"/>
        <v/>
      </c>
    </row>
    <row r="1179" spans="1:17" hidden="1">
      <c r="A1179" s="102" t="s">
        <v>192</v>
      </c>
      <c r="B1179" s="103" t="s">
        <v>77</v>
      </c>
      <c r="D1179" s="112">
        <v>2026</v>
      </c>
      <c r="E1179" s="112">
        <v>1</v>
      </c>
      <c r="F1179" s="102" t="str">
        <f t="shared" si="189"/>
        <v>P1720261</v>
      </c>
      <c r="H1179" s="104">
        <f>HLOOKUP(POC!B1179,MCTI!$1:$2,2,FALSE)</f>
        <v>3</v>
      </c>
      <c r="I1179" s="102" t="str">
        <f t="shared" si="190"/>
        <v>20261</v>
      </c>
      <c r="J1179" s="107">
        <f>IF(M1179=1,1,IFERROR(VLOOKUP(I1179,MCTI!C:O,POC!H1179,FALSE),0))</f>
        <v>1</v>
      </c>
      <c r="K1179" s="102" t="str">
        <f>TEXT(VLOOKUP(B1179,Summary!G:H,2,FALSE),"yyyym")</f>
        <v>202412</v>
      </c>
      <c r="L1179" s="102">
        <f t="shared" si="191"/>
        <v>0</v>
      </c>
      <c r="M1179" s="102">
        <f t="shared" si="192"/>
        <v>1</v>
      </c>
      <c r="N1179" s="109">
        <f t="shared" si="196"/>
        <v>100</v>
      </c>
      <c r="P1179" s="102" t="str">
        <f t="shared" si="194"/>
        <v>X</v>
      </c>
      <c r="Q1179" s="102" t="str">
        <f t="shared" si="195"/>
        <v/>
      </c>
    </row>
    <row r="1180" spans="1:17" hidden="1">
      <c r="A1180" s="102" t="s">
        <v>192</v>
      </c>
      <c r="B1180" s="103" t="s">
        <v>77</v>
      </c>
      <c r="D1180" s="112">
        <v>2026</v>
      </c>
      <c r="E1180" s="112">
        <v>2</v>
      </c>
      <c r="F1180" s="102" t="str">
        <f t="shared" si="189"/>
        <v>P1720262</v>
      </c>
      <c r="H1180" s="104">
        <f>HLOOKUP(POC!B1180,MCTI!$1:$2,2,FALSE)</f>
        <v>3</v>
      </c>
      <c r="I1180" s="102" t="str">
        <f t="shared" si="190"/>
        <v>20262</v>
      </c>
      <c r="J1180" s="107">
        <f>IF(M1180=1,1,IFERROR(VLOOKUP(I1180,MCTI!C:O,POC!H1180,FALSE),0))</f>
        <v>1</v>
      </c>
      <c r="K1180" s="102" t="str">
        <f>TEXT(VLOOKUP(B1180,Summary!G:H,2,FALSE),"yyyym")</f>
        <v>202412</v>
      </c>
      <c r="L1180" s="102">
        <f t="shared" si="191"/>
        <v>0</v>
      </c>
      <c r="M1180" s="102">
        <f t="shared" si="192"/>
        <v>1</v>
      </c>
      <c r="N1180" s="109">
        <f t="shared" si="196"/>
        <v>100</v>
      </c>
      <c r="P1180" s="102" t="str">
        <f t="shared" si="194"/>
        <v>X</v>
      </c>
      <c r="Q1180" s="102" t="str">
        <f t="shared" si="195"/>
        <v/>
      </c>
    </row>
    <row r="1181" spans="1:17" hidden="1">
      <c r="A1181" s="102" t="s">
        <v>192</v>
      </c>
      <c r="B1181" s="103" t="s">
        <v>77</v>
      </c>
      <c r="D1181" s="112">
        <v>2026</v>
      </c>
      <c r="E1181" s="112">
        <v>3</v>
      </c>
      <c r="F1181" s="102" t="str">
        <f t="shared" si="189"/>
        <v>P1720263</v>
      </c>
      <c r="H1181" s="104">
        <f>HLOOKUP(POC!B1181,MCTI!$1:$2,2,FALSE)</f>
        <v>3</v>
      </c>
      <c r="I1181" s="102" t="str">
        <f t="shared" si="190"/>
        <v>20263</v>
      </c>
      <c r="J1181" s="107">
        <f>IF(M1181=1,1,IFERROR(VLOOKUP(I1181,MCTI!C:O,POC!H1181,FALSE),0))</f>
        <v>1</v>
      </c>
      <c r="K1181" s="102" t="str">
        <f>TEXT(VLOOKUP(B1181,Summary!G:H,2,FALSE),"yyyym")</f>
        <v>202412</v>
      </c>
      <c r="L1181" s="102">
        <f t="shared" si="191"/>
        <v>0</v>
      </c>
      <c r="M1181" s="102">
        <f t="shared" si="192"/>
        <v>1</v>
      </c>
      <c r="N1181" s="109">
        <f t="shared" si="196"/>
        <v>100</v>
      </c>
      <c r="P1181" s="102" t="str">
        <f t="shared" si="194"/>
        <v>X</v>
      </c>
      <c r="Q1181" s="102" t="str">
        <f t="shared" si="195"/>
        <v/>
      </c>
    </row>
    <row r="1182" spans="1:17" hidden="1">
      <c r="A1182" s="102" t="s">
        <v>192</v>
      </c>
      <c r="B1182" s="103" t="s">
        <v>77</v>
      </c>
      <c r="D1182" s="112">
        <v>2026</v>
      </c>
      <c r="E1182" s="112">
        <v>4</v>
      </c>
      <c r="F1182" s="102" t="str">
        <f t="shared" si="189"/>
        <v>P1720264</v>
      </c>
      <c r="H1182" s="104">
        <f>HLOOKUP(POC!B1182,MCTI!$1:$2,2,FALSE)</f>
        <v>3</v>
      </c>
      <c r="I1182" s="102" t="str">
        <f t="shared" si="190"/>
        <v>20264</v>
      </c>
      <c r="J1182" s="107">
        <f>IF(M1182=1,1,IFERROR(VLOOKUP(I1182,MCTI!C:O,POC!H1182,FALSE),0))</f>
        <v>1</v>
      </c>
      <c r="K1182" s="102" t="str">
        <f>TEXT(VLOOKUP(B1182,Summary!G:H,2,FALSE),"yyyym")</f>
        <v>202412</v>
      </c>
      <c r="L1182" s="102">
        <f t="shared" si="191"/>
        <v>0</v>
      </c>
      <c r="M1182" s="102">
        <f t="shared" si="192"/>
        <v>1</v>
      </c>
      <c r="N1182" s="109">
        <f t="shared" si="196"/>
        <v>100</v>
      </c>
      <c r="P1182" s="102" t="str">
        <f t="shared" si="194"/>
        <v>X</v>
      </c>
      <c r="Q1182" s="102" t="str">
        <f t="shared" si="195"/>
        <v/>
      </c>
    </row>
    <row r="1183" spans="1:17" hidden="1">
      <c r="A1183" s="102" t="s">
        <v>192</v>
      </c>
      <c r="B1183" s="103" t="s">
        <v>77</v>
      </c>
      <c r="D1183" s="112">
        <v>2026</v>
      </c>
      <c r="E1183" s="112">
        <v>5</v>
      </c>
      <c r="F1183" s="102" t="str">
        <f t="shared" si="189"/>
        <v>P1720265</v>
      </c>
      <c r="H1183" s="104">
        <f>HLOOKUP(POC!B1183,MCTI!$1:$2,2,FALSE)</f>
        <v>3</v>
      </c>
      <c r="I1183" s="102" t="str">
        <f t="shared" si="190"/>
        <v>20265</v>
      </c>
      <c r="J1183" s="107">
        <f>IF(M1183=1,1,IFERROR(VLOOKUP(I1183,MCTI!C:O,POC!H1183,FALSE),0))</f>
        <v>1</v>
      </c>
      <c r="K1183" s="102" t="str">
        <f>TEXT(VLOOKUP(B1183,Summary!G:H,2,FALSE),"yyyym")</f>
        <v>202412</v>
      </c>
      <c r="L1183" s="102">
        <f t="shared" si="191"/>
        <v>0</v>
      </c>
      <c r="M1183" s="102">
        <f t="shared" si="192"/>
        <v>1</v>
      </c>
      <c r="N1183" s="109">
        <f t="shared" si="196"/>
        <v>100</v>
      </c>
      <c r="P1183" s="102" t="str">
        <f t="shared" si="194"/>
        <v>X</v>
      </c>
      <c r="Q1183" s="102" t="str">
        <f t="shared" si="195"/>
        <v/>
      </c>
    </row>
    <row r="1184" spans="1:17" hidden="1">
      <c r="A1184" s="102" t="s">
        <v>192</v>
      </c>
      <c r="B1184" s="103" t="s">
        <v>77</v>
      </c>
      <c r="D1184" s="112">
        <v>2026</v>
      </c>
      <c r="E1184" s="112">
        <v>6</v>
      </c>
      <c r="F1184" s="102" t="str">
        <f t="shared" si="189"/>
        <v>P1720266</v>
      </c>
      <c r="H1184" s="104">
        <f>HLOOKUP(POC!B1184,MCTI!$1:$2,2,FALSE)</f>
        <v>3</v>
      </c>
      <c r="I1184" s="102" t="str">
        <f t="shared" si="190"/>
        <v>20266</v>
      </c>
      <c r="J1184" s="107">
        <f>IF(M1184=1,1,IFERROR(VLOOKUP(I1184,MCTI!C:O,POC!H1184,FALSE),0))</f>
        <v>1</v>
      </c>
      <c r="K1184" s="102" t="str">
        <f>TEXT(VLOOKUP(B1184,Summary!G:H,2,FALSE),"yyyym")</f>
        <v>202412</v>
      </c>
      <c r="L1184" s="102">
        <f t="shared" si="191"/>
        <v>0</v>
      </c>
      <c r="M1184" s="102">
        <f t="shared" si="192"/>
        <v>1</v>
      </c>
      <c r="N1184" s="109">
        <f t="shared" si="196"/>
        <v>100</v>
      </c>
      <c r="P1184" s="102" t="str">
        <f t="shared" si="194"/>
        <v>X</v>
      </c>
      <c r="Q1184" s="102" t="str">
        <f t="shared" si="195"/>
        <v/>
      </c>
    </row>
    <row r="1185" spans="1:17" hidden="1">
      <c r="A1185" s="102" t="s">
        <v>192</v>
      </c>
      <c r="B1185" s="103" t="s">
        <v>77</v>
      </c>
      <c r="D1185" s="112">
        <v>2026</v>
      </c>
      <c r="E1185" s="112">
        <v>7</v>
      </c>
      <c r="F1185" s="102" t="str">
        <f t="shared" si="189"/>
        <v>P1720267</v>
      </c>
      <c r="H1185" s="104">
        <f>HLOOKUP(POC!B1185,MCTI!$1:$2,2,FALSE)</f>
        <v>3</v>
      </c>
      <c r="I1185" s="102" t="str">
        <f t="shared" si="190"/>
        <v>20267</v>
      </c>
      <c r="J1185" s="107">
        <f>IF(M1185=1,1,IFERROR(VLOOKUP(I1185,MCTI!C:O,POC!H1185,FALSE),0))</f>
        <v>1</v>
      </c>
      <c r="K1185" s="102" t="str">
        <f>TEXT(VLOOKUP(B1185,Summary!G:H,2,FALSE),"yyyym")</f>
        <v>202412</v>
      </c>
      <c r="L1185" s="102">
        <f t="shared" si="191"/>
        <v>0</v>
      </c>
      <c r="M1185" s="102">
        <f t="shared" si="192"/>
        <v>1</v>
      </c>
      <c r="N1185" s="109">
        <f t="shared" si="196"/>
        <v>100</v>
      </c>
      <c r="P1185" s="102" t="str">
        <f t="shared" si="194"/>
        <v>X</v>
      </c>
      <c r="Q1185" s="102" t="str">
        <f t="shared" si="195"/>
        <v/>
      </c>
    </row>
    <row r="1186" spans="1:17" hidden="1">
      <c r="A1186" s="102" t="s">
        <v>192</v>
      </c>
      <c r="B1186" s="103" t="s">
        <v>77</v>
      </c>
      <c r="D1186" s="112">
        <v>2026</v>
      </c>
      <c r="E1186" s="112">
        <v>8</v>
      </c>
      <c r="F1186" s="102" t="str">
        <f t="shared" si="189"/>
        <v>P1720268</v>
      </c>
      <c r="H1186" s="104">
        <f>HLOOKUP(POC!B1186,MCTI!$1:$2,2,FALSE)</f>
        <v>3</v>
      </c>
      <c r="I1186" s="102" t="str">
        <f t="shared" si="190"/>
        <v>20268</v>
      </c>
      <c r="J1186" s="107">
        <f>IF(M1186=1,1,IFERROR(VLOOKUP(I1186,MCTI!C:O,POC!H1186,FALSE),0))</f>
        <v>1</v>
      </c>
      <c r="K1186" s="102" t="str">
        <f>TEXT(VLOOKUP(B1186,Summary!G:H,2,FALSE),"yyyym")</f>
        <v>202412</v>
      </c>
      <c r="L1186" s="102">
        <f t="shared" si="191"/>
        <v>0</v>
      </c>
      <c r="M1186" s="102">
        <f t="shared" si="192"/>
        <v>1</v>
      </c>
      <c r="N1186" s="109">
        <f t="shared" si="196"/>
        <v>100</v>
      </c>
      <c r="P1186" s="102" t="str">
        <f t="shared" si="194"/>
        <v>X</v>
      </c>
      <c r="Q1186" s="102" t="str">
        <f t="shared" si="195"/>
        <v/>
      </c>
    </row>
    <row r="1187" spans="1:17" hidden="1">
      <c r="A1187" s="102" t="s">
        <v>192</v>
      </c>
      <c r="B1187" s="103" t="s">
        <v>77</v>
      </c>
      <c r="D1187" s="112">
        <v>2026</v>
      </c>
      <c r="E1187" s="112">
        <v>9</v>
      </c>
      <c r="F1187" s="102" t="str">
        <f t="shared" si="189"/>
        <v>P1720269</v>
      </c>
      <c r="H1187" s="104">
        <f>HLOOKUP(POC!B1187,MCTI!$1:$2,2,FALSE)</f>
        <v>3</v>
      </c>
      <c r="I1187" s="102" t="str">
        <f t="shared" si="190"/>
        <v>20269</v>
      </c>
      <c r="J1187" s="107">
        <f>IF(M1187=1,1,IFERROR(VLOOKUP(I1187,MCTI!C:O,POC!H1187,FALSE),0))</f>
        <v>1</v>
      </c>
      <c r="K1187" s="102" t="str">
        <f>TEXT(VLOOKUP(B1187,Summary!G:H,2,FALSE),"yyyym")</f>
        <v>202412</v>
      </c>
      <c r="L1187" s="102">
        <f t="shared" si="191"/>
        <v>0</v>
      </c>
      <c r="M1187" s="102">
        <f t="shared" si="192"/>
        <v>1</v>
      </c>
      <c r="N1187" s="109">
        <f t="shared" si="196"/>
        <v>100</v>
      </c>
      <c r="P1187" s="102" t="str">
        <f t="shared" si="194"/>
        <v>X</v>
      </c>
      <c r="Q1187" s="102" t="str">
        <f t="shared" si="195"/>
        <v/>
      </c>
    </row>
    <row r="1188" spans="1:17" hidden="1">
      <c r="A1188" s="102" t="s">
        <v>192</v>
      </c>
      <c r="B1188" s="103" t="s">
        <v>77</v>
      </c>
      <c r="D1188" s="112">
        <v>2026</v>
      </c>
      <c r="E1188" s="112">
        <v>10</v>
      </c>
      <c r="F1188" s="102" t="str">
        <f t="shared" si="189"/>
        <v>P17202610</v>
      </c>
      <c r="H1188" s="104">
        <f>HLOOKUP(POC!B1188,MCTI!$1:$2,2,FALSE)</f>
        <v>3</v>
      </c>
      <c r="I1188" s="102" t="str">
        <f t="shared" si="190"/>
        <v>202610</v>
      </c>
      <c r="J1188" s="107">
        <f>IF(M1188=1,1,IFERROR(VLOOKUP(I1188,MCTI!C:O,POC!H1188,FALSE),0))</f>
        <v>1</v>
      </c>
      <c r="K1188" s="102" t="str">
        <f>TEXT(VLOOKUP(B1188,Summary!G:H,2,FALSE),"yyyym")</f>
        <v>202412</v>
      </c>
      <c r="L1188" s="102">
        <f t="shared" si="191"/>
        <v>0</v>
      </c>
      <c r="M1188" s="102">
        <f t="shared" si="192"/>
        <v>1</v>
      </c>
      <c r="N1188" s="109">
        <f t="shared" si="196"/>
        <v>100</v>
      </c>
      <c r="P1188" s="102" t="str">
        <f t="shared" si="194"/>
        <v>X</v>
      </c>
      <c r="Q1188" s="102" t="str">
        <f t="shared" si="195"/>
        <v/>
      </c>
    </row>
    <row r="1189" spans="1:17" hidden="1">
      <c r="A1189" s="102" t="s">
        <v>192</v>
      </c>
      <c r="B1189" s="103" t="s">
        <v>77</v>
      </c>
      <c r="D1189" s="112">
        <v>2026</v>
      </c>
      <c r="E1189" s="112">
        <v>11</v>
      </c>
      <c r="F1189" s="102" t="str">
        <f t="shared" si="189"/>
        <v>P17202611</v>
      </c>
      <c r="H1189" s="104">
        <f>HLOOKUP(POC!B1189,MCTI!$1:$2,2,FALSE)</f>
        <v>3</v>
      </c>
      <c r="I1189" s="102" t="str">
        <f t="shared" si="190"/>
        <v>202611</v>
      </c>
      <c r="J1189" s="107">
        <f>IF(M1189=1,1,IFERROR(VLOOKUP(I1189,MCTI!C:O,POC!H1189,FALSE),0))</f>
        <v>1</v>
      </c>
      <c r="K1189" s="102" t="str">
        <f>TEXT(VLOOKUP(B1189,Summary!G:H,2,FALSE),"yyyym")</f>
        <v>202412</v>
      </c>
      <c r="L1189" s="102">
        <f t="shared" si="191"/>
        <v>0</v>
      </c>
      <c r="M1189" s="102">
        <f t="shared" si="192"/>
        <v>1</v>
      </c>
      <c r="N1189" s="109">
        <f t="shared" si="196"/>
        <v>100</v>
      </c>
      <c r="P1189" s="102" t="str">
        <f t="shared" si="194"/>
        <v>X</v>
      </c>
      <c r="Q1189" s="102" t="str">
        <f t="shared" si="195"/>
        <v/>
      </c>
    </row>
    <row r="1190" spans="1:17" hidden="1">
      <c r="A1190" s="102" t="s">
        <v>192</v>
      </c>
      <c r="B1190" s="103" t="s">
        <v>77</v>
      </c>
      <c r="D1190" s="112">
        <v>2026</v>
      </c>
      <c r="E1190" s="112">
        <v>12</v>
      </c>
      <c r="F1190" s="102" t="str">
        <f t="shared" si="189"/>
        <v>P17202612</v>
      </c>
      <c r="H1190" s="104">
        <f>HLOOKUP(POC!B1190,MCTI!$1:$2,2,FALSE)</f>
        <v>3</v>
      </c>
      <c r="I1190" s="102" t="str">
        <f t="shared" si="190"/>
        <v>202612</v>
      </c>
      <c r="J1190" s="107">
        <f>IF(M1190=1,1,IFERROR(VLOOKUP(I1190,MCTI!C:O,POC!H1190,FALSE),0))</f>
        <v>1</v>
      </c>
      <c r="K1190" s="102" t="str">
        <f>TEXT(VLOOKUP(B1190,Summary!G:H,2,FALSE),"yyyym")</f>
        <v>202412</v>
      </c>
      <c r="L1190" s="102">
        <f t="shared" si="191"/>
        <v>0</v>
      </c>
      <c r="M1190" s="102">
        <f t="shared" si="192"/>
        <v>1</v>
      </c>
      <c r="N1190" s="109">
        <f t="shared" si="196"/>
        <v>100</v>
      </c>
      <c r="P1190" s="102" t="str">
        <f t="shared" si="194"/>
        <v>X</v>
      </c>
      <c r="Q1190" s="102" t="str">
        <f t="shared" si="195"/>
        <v/>
      </c>
    </row>
    <row r="1191" spans="1:17" hidden="1">
      <c r="A1191" s="102" t="s">
        <v>192</v>
      </c>
      <c r="B1191" s="103" t="s">
        <v>77</v>
      </c>
      <c r="D1191" s="112">
        <v>2027</v>
      </c>
      <c r="E1191" s="112">
        <v>1</v>
      </c>
      <c r="F1191" s="102" t="str">
        <f t="shared" si="189"/>
        <v>P1720271</v>
      </c>
      <c r="H1191" s="104">
        <f>HLOOKUP(POC!B1191,MCTI!$1:$2,2,FALSE)</f>
        <v>3</v>
      </c>
      <c r="I1191" s="102" t="str">
        <f t="shared" si="190"/>
        <v>20271</v>
      </c>
      <c r="J1191" s="107">
        <f>IF(M1191=1,1,IFERROR(VLOOKUP(I1191,MCTI!C:O,POC!H1191,FALSE),0))</f>
        <v>1</v>
      </c>
      <c r="K1191" s="102" t="str">
        <f>TEXT(VLOOKUP(B1191,Summary!G:H,2,FALSE),"yyyym")</f>
        <v>202412</v>
      </c>
      <c r="L1191" s="102">
        <f t="shared" si="191"/>
        <v>0</v>
      </c>
      <c r="M1191" s="102">
        <f t="shared" si="192"/>
        <v>1</v>
      </c>
      <c r="N1191" s="109">
        <f t="shared" si="196"/>
        <v>100</v>
      </c>
      <c r="P1191" s="102" t="str">
        <f t="shared" si="194"/>
        <v>X</v>
      </c>
      <c r="Q1191" s="102" t="str">
        <f t="shared" si="195"/>
        <v/>
      </c>
    </row>
    <row r="1192" spans="1:17" hidden="1">
      <c r="A1192" s="102" t="s">
        <v>192</v>
      </c>
      <c r="B1192" s="103" t="s">
        <v>77</v>
      </c>
      <c r="D1192" s="112">
        <v>2027</v>
      </c>
      <c r="E1192" s="112">
        <v>2</v>
      </c>
      <c r="F1192" s="102" t="str">
        <f t="shared" si="189"/>
        <v>P1720272</v>
      </c>
      <c r="H1192" s="104">
        <f>HLOOKUP(POC!B1192,MCTI!$1:$2,2,FALSE)</f>
        <v>3</v>
      </c>
      <c r="I1192" s="102" t="str">
        <f t="shared" si="190"/>
        <v>20272</v>
      </c>
      <c r="J1192" s="107">
        <f>IF(M1192=1,1,IFERROR(VLOOKUP(I1192,MCTI!C:O,POC!H1192,FALSE),0))</f>
        <v>1</v>
      </c>
      <c r="K1192" s="102" t="str">
        <f>TEXT(VLOOKUP(B1192,Summary!G:H,2,FALSE),"yyyym")</f>
        <v>202412</v>
      </c>
      <c r="L1192" s="102">
        <f t="shared" si="191"/>
        <v>0</v>
      </c>
      <c r="M1192" s="102">
        <f t="shared" si="192"/>
        <v>1</v>
      </c>
      <c r="N1192" s="109">
        <f t="shared" si="196"/>
        <v>100</v>
      </c>
      <c r="P1192" s="102" t="str">
        <f t="shared" si="194"/>
        <v>X</v>
      </c>
      <c r="Q1192" s="102" t="str">
        <f t="shared" si="195"/>
        <v/>
      </c>
    </row>
    <row r="1193" spans="1:17" hidden="1">
      <c r="A1193" s="102" t="s">
        <v>192</v>
      </c>
      <c r="B1193" s="103" t="s">
        <v>77</v>
      </c>
      <c r="D1193" s="112">
        <v>2027</v>
      </c>
      <c r="E1193" s="112">
        <v>3</v>
      </c>
      <c r="F1193" s="102" t="str">
        <f t="shared" si="189"/>
        <v>P1720273</v>
      </c>
      <c r="H1193" s="104">
        <f>HLOOKUP(POC!B1193,MCTI!$1:$2,2,FALSE)</f>
        <v>3</v>
      </c>
      <c r="I1193" s="102" t="str">
        <f t="shared" si="190"/>
        <v>20273</v>
      </c>
      <c r="J1193" s="107">
        <f>IF(M1193=1,1,IFERROR(VLOOKUP(I1193,MCTI!C:O,POC!H1193,FALSE),0))</f>
        <v>1</v>
      </c>
      <c r="K1193" s="102" t="str">
        <f>TEXT(VLOOKUP(B1193,Summary!G:H,2,FALSE),"yyyym")</f>
        <v>202412</v>
      </c>
      <c r="L1193" s="102">
        <f t="shared" si="191"/>
        <v>0</v>
      </c>
      <c r="M1193" s="102">
        <f t="shared" si="192"/>
        <v>1</v>
      </c>
      <c r="N1193" s="109">
        <f t="shared" si="196"/>
        <v>100</v>
      </c>
      <c r="P1193" s="102" t="str">
        <f t="shared" si="194"/>
        <v>X</v>
      </c>
      <c r="Q1193" s="102" t="str">
        <f t="shared" si="195"/>
        <v/>
      </c>
    </row>
    <row r="1194" spans="1:17" hidden="1">
      <c r="A1194" s="102" t="s">
        <v>192</v>
      </c>
      <c r="B1194" s="103" t="s">
        <v>77</v>
      </c>
      <c r="D1194" s="112">
        <v>2027</v>
      </c>
      <c r="E1194" s="112">
        <v>4</v>
      </c>
      <c r="F1194" s="102" t="str">
        <f t="shared" si="189"/>
        <v>P1720274</v>
      </c>
      <c r="H1194" s="104">
        <f>HLOOKUP(POC!B1194,MCTI!$1:$2,2,FALSE)</f>
        <v>3</v>
      </c>
      <c r="I1194" s="102" t="str">
        <f t="shared" si="190"/>
        <v>20274</v>
      </c>
      <c r="J1194" s="107">
        <f>IF(M1194=1,1,IFERROR(VLOOKUP(I1194,MCTI!C:O,POC!H1194,FALSE),0))</f>
        <v>1</v>
      </c>
      <c r="K1194" s="102" t="str">
        <f>TEXT(VLOOKUP(B1194,Summary!G:H,2,FALSE),"yyyym")</f>
        <v>202412</v>
      </c>
      <c r="L1194" s="102">
        <f t="shared" si="191"/>
        <v>0</v>
      </c>
      <c r="M1194" s="102">
        <f t="shared" si="192"/>
        <v>1</v>
      </c>
      <c r="N1194" s="109">
        <f t="shared" si="196"/>
        <v>100</v>
      </c>
      <c r="P1194" s="102" t="str">
        <f t="shared" si="194"/>
        <v>X</v>
      </c>
      <c r="Q1194" s="102" t="str">
        <f t="shared" si="195"/>
        <v/>
      </c>
    </row>
    <row r="1195" spans="1:17" hidden="1">
      <c r="A1195" s="102" t="s">
        <v>192</v>
      </c>
      <c r="B1195" s="103" t="s">
        <v>77</v>
      </c>
      <c r="D1195" s="112">
        <v>2027</v>
      </c>
      <c r="E1195" s="112">
        <v>5</v>
      </c>
      <c r="F1195" s="102" t="str">
        <f t="shared" si="189"/>
        <v>P1720275</v>
      </c>
      <c r="H1195" s="104">
        <f>HLOOKUP(POC!B1195,MCTI!$1:$2,2,FALSE)</f>
        <v>3</v>
      </c>
      <c r="I1195" s="102" t="str">
        <f t="shared" si="190"/>
        <v>20275</v>
      </c>
      <c r="J1195" s="107">
        <f>IF(M1195=1,1,IFERROR(VLOOKUP(I1195,MCTI!C:O,POC!H1195,FALSE),0))</f>
        <v>1</v>
      </c>
      <c r="K1195" s="102" t="str">
        <f>TEXT(VLOOKUP(B1195,Summary!G:H,2,FALSE),"yyyym")</f>
        <v>202412</v>
      </c>
      <c r="L1195" s="102">
        <f t="shared" si="191"/>
        <v>0</v>
      </c>
      <c r="M1195" s="102">
        <f t="shared" si="192"/>
        <v>1</v>
      </c>
      <c r="N1195" s="109">
        <f t="shared" si="196"/>
        <v>100</v>
      </c>
      <c r="P1195" s="102" t="str">
        <f t="shared" si="194"/>
        <v>X</v>
      </c>
      <c r="Q1195" s="102" t="str">
        <f t="shared" si="195"/>
        <v/>
      </c>
    </row>
    <row r="1196" spans="1:17" hidden="1">
      <c r="A1196" s="102" t="s">
        <v>192</v>
      </c>
      <c r="B1196" s="103" t="s">
        <v>77</v>
      </c>
      <c r="D1196" s="112">
        <v>2027</v>
      </c>
      <c r="E1196" s="112">
        <v>6</v>
      </c>
      <c r="F1196" s="102" t="str">
        <f t="shared" si="189"/>
        <v>P1720276</v>
      </c>
      <c r="H1196" s="104">
        <f>HLOOKUP(POC!B1196,MCTI!$1:$2,2,FALSE)</f>
        <v>3</v>
      </c>
      <c r="I1196" s="102" t="str">
        <f t="shared" si="190"/>
        <v>20276</v>
      </c>
      <c r="J1196" s="107">
        <f>IF(M1196=1,1,IFERROR(VLOOKUP(I1196,MCTI!C:O,POC!H1196,FALSE),0))</f>
        <v>1</v>
      </c>
      <c r="K1196" s="102" t="str">
        <f>TEXT(VLOOKUP(B1196,Summary!G:H,2,FALSE),"yyyym")</f>
        <v>202412</v>
      </c>
      <c r="L1196" s="102">
        <f t="shared" si="191"/>
        <v>0</v>
      </c>
      <c r="M1196" s="102">
        <f t="shared" si="192"/>
        <v>1</v>
      </c>
      <c r="N1196" s="109">
        <f t="shared" si="196"/>
        <v>100</v>
      </c>
      <c r="P1196" s="102" t="str">
        <f t="shared" si="194"/>
        <v>X</v>
      </c>
      <c r="Q1196" s="102" t="str">
        <f t="shared" si="195"/>
        <v/>
      </c>
    </row>
    <row r="1197" spans="1:17" hidden="1">
      <c r="A1197" s="102" t="s">
        <v>192</v>
      </c>
      <c r="B1197" s="103" t="s">
        <v>77</v>
      </c>
      <c r="D1197" s="112">
        <v>2027</v>
      </c>
      <c r="E1197" s="112">
        <v>7</v>
      </c>
      <c r="F1197" s="102" t="str">
        <f t="shared" si="189"/>
        <v>P1720277</v>
      </c>
      <c r="H1197" s="104">
        <f>HLOOKUP(POC!B1197,MCTI!$1:$2,2,FALSE)</f>
        <v>3</v>
      </c>
      <c r="I1197" s="102" t="str">
        <f t="shared" si="190"/>
        <v>20277</v>
      </c>
      <c r="J1197" s="107">
        <f>IF(M1197=1,1,IFERROR(VLOOKUP(I1197,MCTI!C:O,POC!H1197,FALSE),0))</f>
        <v>1</v>
      </c>
      <c r="K1197" s="102" t="str">
        <f>TEXT(VLOOKUP(B1197,Summary!G:H,2,FALSE),"yyyym")</f>
        <v>202412</v>
      </c>
      <c r="L1197" s="102">
        <f t="shared" si="191"/>
        <v>0</v>
      </c>
      <c r="M1197" s="102">
        <f t="shared" si="192"/>
        <v>1</v>
      </c>
      <c r="N1197" s="109">
        <f t="shared" si="196"/>
        <v>100</v>
      </c>
      <c r="P1197" s="102" t="str">
        <f t="shared" si="194"/>
        <v>X</v>
      </c>
      <c r="Q1197" s="102" t="str">
        <f t="shared" si="195"/>
        <v/>
      </c>
    </row>
    <row r="1198" spans="1:17" hidden="1">
      <c r="A1198" s="102" t="s">
        <v>192</v>
      </c>
      <c r="B1198" s="103" t="s">
        <v>77</v>
      </c>
      <c r="D1198" s="112">
        <v>2027</v>
      </c>
      <c r="E1198" s="112">
        <v>8</v>
      </c>
      <c r="F1198" s="102" t="str">
        <f t="shared" ref="F1198:F1261" si="197">CONCATENATE(B1198,D1198,E1198)</f>
        <v>P1720278</v>
      </c>
      <c r="H1198" s="104">
        <f>HLOOKUP(POC!B1198,MCTI!$1:$2,2,FALSE)</f>
        <v>3</v>
      </c>
      <c r="I1198" s="102" t="str">
        <f t="shared" si="190"/>
        <v>20278</v>
      </c>
      <c r="J1198" s="107">
        <f>IF(M1198=1,1,IFERROR(VLOOKUP(I1198,MCTI!C:O,POC!H1198,FALSE),0))</f>
        <v>1</v>
      </c>
      <c r="K1198" s="102" t="str">
        <f>TEXT(VLOOKUP(B1198,Summary!G:H,2,FALSE),"yyyym")</f>
        <v>202412</v>
      </c>
      <c r="L1198" s="102">
        <f t="shared" si="191"/>
        <v>0</v>
      </c>
      <c r="M1198" s="102">
        <f t="shared" si="192"/>
        <v>1</v>
      </c>
      <c r="N1198" s="109">
        <f t="shared" si="196"/>
        <v>100</v>
      </c>
      <c r="P1198" s="102" t="str">
        <f t="shared" si="194"/>
        <v>X</v>
      </c>
      <c r="Q1198" s="102" t="str">
        <f t="shared" si="195"/>
        <v/>
      </c>
    </row>
    <row r="1199" spans="1:17" hidden="1">
      <c r="A1199" s="102" t="s">
        <v>192</v>
      </c>
      <c r="B1199" s="103" t="s">
        <v>77</v>
      </c>
      <c r="D1199" s="112">
        <v>2027</v>
      </c>
      <c r="E1199" s="112">
        <v>9</v>
      </c>
      <c r="F1199" s="102" t="str">
        <f t="shared" si="197"/>
        <v>P1720279</v>
      </c>
      <c r="H1199" s="104">
        <f>HLOOKUP(POC!B1199,MCTI!$1:$2,2,FALSE)</f>
        <v>3</v>
      </c>
      <c r="I1199" s="102" t="str">
        <f t="shared" ref="I1199:I1262" si="198">CONCATENATE(D1199,E1199)</f>
        <v>20279</v>
      </c>
      <c r="J1199" s="107">
        <f>IF(M1199=1,1,IFERROR(VLOOKUP(I1199,MCTI!C:O,POC!H1199,FALSE),0))</f>
        <v>1</v>
      </c>
      <c r="K1199" s="102" t="str">
        <f>TEXT(VLOOKUP(B1199,Summary!G:H,2,FALSE),"yyyym")</f>
        <v>202412</v>
      </c>
      <c r="L1199" s="102">
        <f t="shared" ref="L1199:L1262" si="199">IF((LEFT(K1199,4)-D1199)&lt;&gt;0,0,IF((I1199-K1199)=0,1,0))</f>
        <v>0</v>
      </c>
      <c r="M1199" s="102">
        <f t="shared" ref="M1199:M1262" si="200">IF(B1199="",0,IF(AND(B1198=B1199,M1198=1),1,IF(L1199=1,1,0)))</f>
        <v>1</v>
      </c>
      <c r="N1199" s="109">
        <f t="shared" si="196"/>
        <v>100</v>
      </c>
      <c r="P1199" s="102" t="str">
        <f t="shared" si="194"/>
        <v>X</v>
      </c>
      <c r="Q1199" s="102" t="str">
        <f t="shared" si="195"/>
        <v/>
      </c>
    </row>
    <row r="1200" spans="1:17" hidden="1">
      <c r="A1200" s="102" t="s">
        <v>192</v>
      </c>
      <c r="B1200" s="103" t="s">
        <v>77</v>
      </c>
      <c r="D1200" s="112">
        <v>2027</v>
      </c>
      <c r="E1200" s="112">
        <v>10</v>
      </c>
      <c r="F1200" s="102" t="str">
        <f t="shared" si="197"/>
        <v>P17202710</v>
      </c>
      <c r="H1200" s="104">
        <f>HLOOKUP(POC!B1200,MCTI!$1:$2,2,FALSE)</f>
        <v>3</v>
      </c>
      <c r="I1200" s="102" t="str">
        <f t="shared" si="198"/>
        <v>202710</v>
      </c>
      <c r="J1200" s="107">
        <f>IF(M1200=1,1,IFERROR(VLOOKUP(I1200,MCTI!C:O,POC!H1200,FALSE),0))</f>
        <v>1</v>
      </c>
      <c r="K1200" s="102" t="str">
        <f>TEXT(VLOOKUP(B1200,Summary!G:H,2,FALSE),"yyyym")</f>
        <v>202412</v>
      </c>
      <c r="L1200" s="102">
        <f t="shared" si="199"/>
        <v>0</v>
      </c>
      <c r="M1200" s="102">
        <f t="shared" si="200"/>
        <v>1</v>
      </c>
      <c r="N1200" s="109">
        <f t="shared" si="196"/>
        <v>100</v>
      </c>
      <c r="P1200" s="102" t="str">
        <f t="shared" si="194"/>
        <v>X</v>
      </c>
      <c r="Q1200" s="102" t="str">
        <f t="shared" si="195"/>
        <v/>
      </c>
    </row>
    <row r="1201" spans="1:17" hidden="1">
      <c r="A1201" s="102" t="s">
        <v>192</v>
      </c>
      <c r="B1201" s="103" t="s">
        <v>77</v>
      </c>
      <c r="D1201" s="112">
        <v>2027</v>
      </c>
      <c r="E1201" s="112">
        <v>11</v>
      </c>
      <c r="F1201" s="102" t="str">
        <f t="shared" si="197"/>
        <v>P17202711</v>
      </c>
      <c r="H1201" s="104">
        <f>HLOOKUP(POC!B1201,MCTI!$1:$2,2,FALSE)</f>
        <v>3</v>
      </c>
      <c r="I1201" s="102" t="str">
        <f t="shared" si="198"/>
        <v>202711</v>
      </c>
      <c r="J1201" s="107">
        <f>IF(M1201=1,1,IFERROR(VLOOKUP(I1201,MCTI!C:O,POC!H1201,FALSE),0))</f>
        <v>1</v>
      </c>
      <c r="K1201" s="102" t="str">
        <f>TEXT(VLOOKUP(B1201,Summary!G:H,2,FALSE),"yyyym")</f>
        <v>202412</v>
      </c>
      <c r="L1201" s="102">
        <f t="shared" si="199"/>
        <v>0</v>
      </c>
      <c r="M1201" s="102">
        <f t="shared" si="200"/>
        <v>1</v>
      </c>
      <c r="N1201" s="109">
        <f t="shared" si="196"/>
        <v>100</v>
      </c>
      <c r="P1201" s="102" t="str">
        <f t="shared" si="194"/>
        <v>X</v>
      </c>
      <c r="Q1201" s="102" t="str">
        <f t="shared" si="195"/>
        <v/>
      </c>
    </row>
    <row r="1202" spans="1:17" hidden="1">
      <c r="A1202" s="102" t="s">
        <v>192</v>
      </c>
      <c r="B1202" s="103" t="s">
        <v>77</v>
      </c>
      <c r="D1202" s="112">
        <v>2027</v>
      </c>
      <c r="E1202" s="112">
        <v>12</v>
      </c>
      <c r="F1202" s="102" t="str">
        <f t="shared" si="197"/>
        <v>P17202712</v>
      </c>
      <c r="H1202" s="104">
        <f>HLOOKUP(POC!B1202,MCTI!$1:$2,2,FALSE)</f>
        <v>3</v>
      </c>
      <c r="I1202" s="102" t="str">
        <f t="shared" si="198"/>
        <v>202712</v>
      </c>
      <c r="J1202" s="107">
        <f>IF(M1202=1,1,IFERROR(VLOOKUP(I1202,MCTI!C:O,POC!H1202,FALSE),0))</f>
        <v>1</v>
      </c>
      <c r="K1202" s="102" t="str">
        <f>TEXT(VLOOKUP(B1202,Summary!G:H,2,FALSE),"yyyym")</f>
        <v>202412</v>
      </c>
      <c r="L1202" s="102">
        <f t="shared" si="199"/>
        <v>0</v>
      </c>
      <c r="M1202" s="102">
        <f t="shared" si="200"/>
        <v>1</v>
      </c>
      <c r="N1202" s="109">
        <f t="shared" si="196"/>
        <v>100</v>
      </c>
      <c r="P1202" s="102" t="str">
        <f t="shared" si="194"/>
        <v>X</v>
      </c>
      <c r="Q1202" s="102" t="str">
        <f t="shared" si="195"/>
        <v/>
      </c>
    </row>
    <row r="1203" spans="1:17" hidden="1">
      <c r="A1203" s="102" t="s">
        <v>192</v>
      </c>
      <c r="B1203" s="103" t="s">
        <v>77</v>
      </c>
      <c r="D1203" s="112">
        <v>2028</v>
      </c>
      <c r="E1203" s="112">
        <v>1</v>
      </c>
      <c r="F1203" s="102" t="str">
        <f t="shared" si="197"/>
        <v>P1720281</v>
      </c>
      <c r="H1203" s="104">
        <f>HLOOKUP(POC!B1203,MCTI!$1:$2,2,FALSE)</f>
        <v>3</v>
      </c>
      <c r="I1203" s="102" t="str">
        <f t="shared" si="198"/>
        <v>20281</v>
      </c>
      <c r="J1203" s="107">
        <f>IF(M1203=1,1,IFERROR(VLOOKUP(I1203,MCTI!C:O,POC!H1203,FALSE),0))</f>
        <v>1</v>
      </c>
      <c r="K1203" s="102" t="str">
        <f>TEXT(VLOOKUP(B1203,Summary!G:H,2,FALSE),"yyyym")</f>
        <v>202412</v>
      </c>
      <c r="L1203" s="102">
        <f t="shared" si="199"/>
        <v>0</v>
      </c>
      <c r="M1203" s="102">
        <f t="shared" si="200"/>
        <v>1</v>
      </c>
      <c r="N1203" s="109">
        <f t="shared" si="196"/>
        <v>100</v>
      </c>
      <c r="P1203" s="102" t="str">
        <f t="shared" si="194"/>
        <v>X</v>
      </c>
      <c r="Q1203" s="102" t="str">
        <f t="shared" si="195"/>
        <v/>
      </c>
    </row>
    <row r="1204" spans="1:17" hidden="1">
      <c r="A1204" s="102" t="s">
        <v>192</v>
      </c>
      <c r="B1204" s="103" t="s">
        <v>77</v>
      </c>
      <c r="D1204" s="112">
        <v>2028</v>
      </c>
      <c r="E1204" s="112">
        <v>2</v>
      </c>
      <c r="F1204" s="102" t="str">
        <f t="shared" si="197"/>
        <v>P1720282</v>
      </c>
      <c r="H1204" s="104">
        <f>HLOOKUP(POC!B1204,MCTI!$1:$2,2,FALSE)</f>
        <v>3</v>
      </c>
      <c r="I1204" s="102" t="str">
        <f t="shared" si="198"/>
        <v>20282</v>
      </c>
      <c r="J1204" s="107">
        <f>IF(M1204=1,1,IFERROR(VLOOKUP(I1204,MCTI!C:O,POC!H1204,FALSE),0))</f>
        <v>1</v>
      </c>
      <c r="K1204" s="102" t="str">
        <f>TEXT(VLOOKUP(B1204,Summary!G:H,2,FALSE),"yyyym")</f>
        <v>202412</v>
      </c>
      <c r="L1204" s="102">
        <f t="shared" si="199"/>
        <v>0</v>
      </c>
      <c r="M1204" s="102">
        <f t="shared" si="200"/>
        <v>1</v>
      </c>
      <c r="N1204" s="109">
        <f t="shared" si="196"/>
        <v>100</v>
      </c>
      <c r="P1204" s="102" t="str">
        <f t="shared" si="194"/>
        <v>X</v>
      </c>
      <c r="Q1204" s="102" t="str">
        <f t="shared" si="195"/>
        <v/>
      </c>
    </row>
    <row r="1205" spans="1:17" hidden="1">
      <c r="A1205" s="102" t="s">
        <v>192</v>
      </c>
      <c r="B1205" s="103" t="s">
        <v>77</v>
      </c>
      <c r="D1205" s="112">
        <v>2028</v>
      </c>
      <c r="E1205" s="112">
        <v>3</v>
      </c>
      <c r="F1205" s="102" t="str">
        <f t="shared" si="197"/>
        <v>P1720283</v>
      </c>
      <c r="H1205" s="104">
        <f>HLOOKUP(POC!B1205,MCTI!$1:$2,2,FALSE)</f>
        <v>3</v>
      </c>
      <c r="I1205" s="102" t="str">
        <f t="shared" si="198"/>
        <v>20283</v>
      </c>
      <c r="J1205" s="107">
        <f>IF(M1205=1,1,IFERROR(VLOOKUP(I1205,MCTI!C:O,POC!H1205,FALSE),0))</f>
        <v>1</v>
      </c>
      <c r="K1205" s="102" t="str">
        <f>TEXT(VLOOKUP(B1205,Summary!G:H,2,FALSE),"yyyym")</f>
        <v>202412</v>
      </c>
      <c r="L1205" s="102">
        <f t="shared" si="199"/>
        <v>0</v>
      </c>
      <c r="M1205" s="102">
        <f t="shared" si="200"/>
        <v>1</v>
      </c>
      <c r="N1205" s="109">
        <f t="shared" si="196"/>
        <v>100</v>
      </c>
      <c r="P1205" s="102" t="str">
        <f t="shared" si="194"/>
        <v>X</v>
      </c>
      <c r="Q1205" s="102" t="str">
        <f t="shared" si="195"/>
        <v/>
      </c>
    </row>
    <row r="1206" spans="1:17" hidden="1">
      <c r="A1206" s="102" t="s">
        <v>192</v>
      </c>
      <c r="B1206" s="103" t="s">
        <v>77</v>
      </c>
      <c r="D1206" s="112">
        <v>2028</v>
      </c>
      <c r="E1206" s="112">
        <v>4</v>
      </c>
      <c r="F1206" s="102" t="str">
        <f t="shared" si="197"/>
        <v>P1720284</v>
      </c>
      <c r="H1206" s="104">
        <f>HLOOKUP(POC!B1206,MCTI!$1:$2,2,FALSE)</f>
        <v>3</v>
      </c>
      <c r="I1206" s="102" t="str">
        <f t="shared" si="198"/>
        <v>20284</v>
      </c>
      <c r="J1206" s="107">
        <f>IF(M1206=1,1,IFERROR(VLOOKUP(I1206,MCTI!C:O,POC!H1206,FALSE),0))</f>
        <v>1</v>
      </c>
      <c r="K1206" s="102" t="str">
        <f>TEXT(VLOOKUP(B1206,Summary!G:H,2,FALSE),"yyyym")</f>
        <v>202412</v>
      </c>
      <c r="L1206" s="102">
        <f t="shared" si="199"/>
        <v>0</v>
      </c>
      <c r="M1206" s="102">
        <f t="shared" si="200"/>
        <v>1</v>
      </c>
      <c r="N1206" s="109">
        <f t="shared" si="196"/>
        <v>100</v>
      </c>
      <c r="P1206" s="102" t="str">
        <f t="shared" si="194"/>
        <v>X</v>
      </c>
      <c r="Q1206" s="102" t="str">
        <f t="shared" si="195"/>
        <v/>
      </c>
    </row>
    <row r="1207" spans="1:17" hidden="1">
      <c r="A1207" s="102" t="s">
        <v>192</v>
      </c>
      <c r="B1207" s="103" t="s">
        <v>77</v>
      </c>
      <c r="D1207" s="112">
        <v>2028</v>
      </c>
      <c r="E1207" s="112">
        <v>5</v>
      </c>
      <c r="F1207" s="102" t="str">
        <f t="shared" si="197"/>
        <v>P1720285</v>
      </c>
      <c r="H1207" s="104">
        <f>HLOOKUP(POC!B1207,MCTI!$1:$2,2,FALSE)</f>
        <v>3</v>
      </c>
      <c r="I1207" s="102" t="str">
        <f t="shared" si="198"/>
        <v>20285</v>
      </c>
      <c r="J1207" s="107">
        <f>IF(M1207=1,1,IFERROR(VLOOKUP(I1207,MCTI!C:O,POC!H1207,FALSE),0))</f>
        <v>1</v>
      </c>
      <c r="K1207" s="102" t="str">
        <f>TEXT(VLOOKUP(B1207,Summary!G:H,2,FALSE),"yyyym")</f>
        <v>202412</v>
      </c>
      <c r="L1207" s="102">
        <f t="shared" si="199"/>
        <v>0</v>
      </c>
      <c r="M1207" s="102">
        <f t="shared" si="200"/>
        <v>1</v>
      </c>
      <c r="N1207" s="109">
        <f t="shared" si="196"/>
        <v>100</v>
      </c>
      <c r="P1207" s="102" t="str">
        <f t="shared" si="194"/>
        <v>X</v>
      </c>
      <c r="Q1207" s="102" t="str">
        <f t="shared" si="195"/>
        <v/>
      </c>
    </row>
    <row r="1208" spans="1:17" hidden="1">
      <c r="A1208" s="102" t="s">
        <v>192</v>
      </c>
      <c r="B1208" s="103" t="s">
        <v>77</v>
      </c>
      <c r="D1208" s="112">
        <v>2028</v>
      </c>
      <c r="E1208" s="112">
        <v>6</v>
      </c>
      <c r="F1208" s="102" t="str">
        <f t="shared" si="197"/>
        <v>P1720286</v>
      </c>
      <c r="H1208" s="104">
        <f>HLOOKUP(POC!B1208,MCTI!$1:$2,2,FALSE)</f>
        <v>3</v>
      </c>
      <c r="I1208" s="102" t="str">
        <f t="shared" si="198"/>
        <v>20286</v>
      </c>
      <c r="J1208" s="107">
        <f>IF(M1208=1,1,IFERROR(VLOOKUP(I1208,MCTI!C:O,POC!H1208,FALSE),0))</f>
        <v>1</v>
      </c>
      <c r="K1208" s="102" t="str">
        <f>TEXT(VLOOKUP(B1208,Summary!G:H,2,FALSE),"yyyym")</f>
        <v>202412</v>
      </c>
      <c r="L1208" s="102">
        <f t="shared" si="199"/>
        <v>0</v>
      </c>
      <c r="M1208" s="102">
        <f t="shared" si="200"/>
        <v>1</v>
      </c>
      <c r="N1208" s="109">
        <f t="shared" si="196"/>
        <v>100</v>
      </c>
      <c r="P1208" s="102" t="str">
        <f t="shared" si="194"/>
        <v>X</v>
      </c>
      <c r="Q1208" s="102" t="str">
        <f t="shared" si="195"/>
        <v/>
      </c>
    </row>
    <row r="1209" spans="1:17" hidden="1">
      <c r="A1209" s="102" t="s">
        <v>192</v>
      </c>
      <c r="B1209" s="103" t="s">
        <v>77</v>
      </c>
      <c r="D1209" s="112">
        <v>2028</v>
      </c>
      <c r="E1209" s="112">
        <v>7</v>
      </c>
      <c r="F1209" s="102" t="str">
        <f t="shared" si="197"/>
        <v>P1720287</v>
      </c>
      <c r="H1209" s="104">
        <f>HLOOKUP(POC!B1209,MCTI!$1:$2,2,FALSE)</f>
        <v>3</v>
      </c>
      <c r="I1209" s="102" t="str">
        <f t="shared" si="198"/>
        <v>20287</v>
      </c>
      <c r="J1209" s="107">
        <f>IF(M1209=1,1,IFERROR(VLOOKUP(I1209,MCTI!C:O,POC!H1209,FALSE),0))</f>
        <v>1</v>
      </c>
      <c r="K1209" s="102" t="str">
        <f>TEXT(VLOOKUP(B1209,Summary!G:H,2,FALSE),"yyyym")</f>
        <v>202412</v>
      </c>
      <c r="L1209" s="102">
        <f t="shared" si="199"/>
        <v>0</v>
      </c>
      <c r="M1209" s="102">
        <f t="shared" si="200"/>
        <v>1</v>
      </c>
      <c r="N1209" s="109">
        <f t="shared" si="196"/>
        <v>100</v>
      </c>
      <c r="P1209" s="102" t="str">
        <f t="shared" si="194"/>
        <v>X</v>
      </c>
      <c r="Q1209" s="102" t="str">
        <f t="shared" si="195"/>
        <v/>
      </c>
    </row>
    <row r="1210" spans="1:17" hidden="1">
      <c r="A1210" s="102" t="s">
        <v>192</v>
      </c>
      <c r="B1210" s="103" t="s">
        <v>77</v>
      </c>
      <c r="D1210" s="112">
        <v>2028</v>
      </c>
      <c r="E1210" s="112">
        <v>8</v>
      </c>
      <c r="F1210" s="102" t="str">
        <f t="shared" si="197"/>
        <v>P1720288</v>
      </c>
      <c r="H1210" s="104">
        <f>HLOOKUP(POC!B1210,MCTI!$1:$2,2,FALSE)</f>
        <v>3</v>
      </c>
      <c r="I1210" s="102" t="str">
        <f t="shared" si="198"/>
        <v>20288</v>
      </c>
      <c r="J1210" s="107">
        <f>IF(M1210=1,1,IFERROR(VLOOKUP(I1210,MCTI!C:O,POC!H1210,FALSE),0))</f>
        <v>1</v>
      </c>
      <c r="K1210" s="102" t="str">
        <f>TEXT(VLOOKUP(B1210,Summary!G:H,2,FALSE),"yyyym")</f>
        <v>202412</v>
      </c>
      <c r="L1210" s="102">
        <f t="shared" si="199"/>
        <v>0</v>
      </c>
      <c r="M1210" s="102">
        <f t="shared" si="200"/>
        <v>1</v>
      </c>
      <c r="N1210" s="109">
        <f t="shared" si="196"/>
        <v>100</v>
      </c>
      <c r="P1210" s="102" t="str">
        <f t="shared" si="194"/>
        <v>X</v>
      </c>
      <c r="Q1210" s="102" t="str">
        <f t="shared" si="195"/>
        <v/>
      </c>
    </row>
    <row r="1211" spans="1:17" hidden="1">
      <c r="A1211" s="102" t="s">
        <v>192</v>
      </c>
      <c r="B1211" s="103" t="s">
        <v>77</v>
      </c>
      <c r="D1211" s="112">
        <v>2028</v>
      </c>
      <c r="E1211" s="112">
        <v>9</v>
      </c>
      <c r="F1211" s="102" t="str">
        <f t="shared" si="197"/>
        <v>P1720289</v>
      </c>
      <c r="H1211" s="104">
        <f>HLOOKUP(POC!B1211,MCTI!$1:$2,2,FALSE)</f>
        <v>3</v>
      </c>
      <c r="I1211" s="102" t="str">
        <f t="shared" si="198"/>
        <v>20289</v>
      </c>
      <c r="J1211" s="107">
        <f>IF(M1211=1,1,IFERROR(VLOOKUP(I1211,MCTI!C:O,POC!H1211,FALSE),0))</f>
        <v>1</v>
      </c>
      <c r="K1211" s="102" t="str">
        <f>TEXT(VLOOKUP(B1211,Summary!G:H,2,FALSE),"yyyym")</f>
        <v>202412</v>
      </c>
      <c r="L1211" s="102">
        <f t="shared" si="199"/>
        <v>0</v>
      </c>
      <c r="M1211" s="102">
        <f t="shared" si="200"/>
        <v>1</v>
      </c>
      <c r="N1211" s="109">
        <f t="shared" si="196"/>
        <v>100</v>
      </c>
      <c r="P1211" s="102" t="str">
        <f t="shared" si="194"/>
        <v>X</v>
      </c>
      <c r="Q1211" s="102" t="str">
        <f t="shared" si="195"/>
        <v/>
      </c>
    </row>
    <row r="1212" spans="1:17" hidden="1">
      <c r="A1212" s="102" t="s">
        <v>192</v>
      </c>
      <c r="B1212" s="103" t="s">
        <v>77</v>
      </c>
      <c r="D1212" s="112">
        <v>2028</v>
      </c>
      <c r="E1212" s="112">
        <v>10</v>
      </c>
      <c r="F1212" s="102" t="str">
        <f t="shared" si="197"/>
        <v>P17202810</v>
      </c>
      <c r="H1212" s="104">
        <f>HLOOKUP(POC!B1212,MCTI!$1:$2,2,FALSE)</f>
        <v>3</v>
      </c>
      <c r="I1212" s="102" t="str">
        <f t="shared" si="198"/>
        <v>202810</v>
      </c>
      <c r="J1212" s="107">
        <f>IF(M1212=1,1,IFERROR(VLOOKUP(I1212,MCTI!C:O,POC!H1212,FALSE),0))</f>
        <v>1</v>
      </c>
      <c r="K1212" s="102" t="str">
        <f>TEXT(VLOOKUP(B1212,Summary!G:H,2,FALSE),"yyyym")</f>
        <v>202412</v>
      </c>
      <c r="L1212" s="102">
        <f t="shared" si="199"/>
        <v>0</v>
      </c>
      <c r="M1212" s="102">
        <f t="shared" si="200"/>
        <v>1</v>
      </c>
      <c r="N1212" s="109">
        <f t="shared" si="196"/>
        <v>100</v>
      </c>
      <c r="P1212" s="102" t="str">
        <f t="shared" si="194"/>
        <v>X</v>
      </c>
      <c r="Q1212" s="102" t="str">
        <f t="shared" si="195"/>
        <v/>
      </c>
    </row>
    <row r="1213" spans="1:17" hidden="1">
      <c r="A1213" s="102" t="s">
        <v>192</v>
      </c>
      <c r="B1213" s="103" t="s">
        <v>77</v>
      </c>
      <c r="D1213" s="112">
        <v>2028</v>
      </c>
      <c r="E1213" s="112">
        <v>11</v>
      </c>
      <c r="F1213" s="102" t="str">
        <f t="shared" si="197"/>
        <v>P17202811</v>
      </c>
      <c r="H1213" s="104">
        <f>HLOOKUP(POC!B1213,MCTI!$1:$2,2,FALSE)</f>
        <v>3</v>
      </c>
      <c r="I1213" s="102" t="str">
        <f t="shared" si="198"/>
        <v>202811</v>
      </c>
      <c r="J1213" s="107">
        <f>IF(M1213=1,1,IFERROR(VLOOKUP(I1213,MCTI!C:O,POC!H1213,FALSE),0))</f>
        <v>1</v>
      </c>
      <c r="K1213" s="102" t="str">
        <f>TEXT(VLOOKUP(B1213,Summary!G:H,2,FALSE),"yyyym")</f>
        <v>202412</v>
      </c>
      <c r="L1213" s="102">
        <f t="shared" si="199"/>
        <v>0</v>
      </c>
      <c r="M1213" s="102">
        <f t="shared" si="200"/>
        <v>1</v>
      </c>
      <c r="N1213" s="109">
        <f t="shared" si="196"/>
        <v>100</v>
      </c>
      <c r="P1213" s="102" t="str">
        <f t="shared" si="194"/>
        <v>X</v>
      </c>
      <c r="Q1213" s="102" t="str">
        <f t="shared" si="195"/>
        <v/>
      </c>
    </row>
    <row r="1214" spans="1:17" hidden="1">
      <c r="A1214" s="102" t="s">
        <v>192</v>
      </c>
      <c r="B1214" s="103" t="s">
        <v>77</v>
      </c>
      <c r="D1214" s="112">
        <v>2028</v>
      </c>
      <c r="E1214" s="112">
        <v>12</v>
      </c>
      <c r="F1214" s="102" t="str">
        <f t="shared" si="197"/>
        <v>P17202812</v>
      </c>
      <c r="H1214" s="104">
        <f>HLOOKUP(POC!B1214,MCTI!$1:$2,2,FALSE)</f>
        <v>3</v>
      </c>
      <c r="I1214" s="102" t="str">
        <f t="shared" si="198"/>
        <v>202812</v>
      </c>
      <c r="J1214" s="107">
        <f>IF(M1214=1,1,IFERROR(VLOOKUP(I1214,MCTI!C:O,POC!H1214,FALSE),0))</f>
        <v>1</v>
      </c>
      <c r="K1214" s="102" t="str">
        <f>TEXT(VLOOKUP(B1214,Summary!G:H,2,FALSE),"yyyym")</f>
        <v>202412</v>
      </c>
      <c r="L1214" s="102">
        <f t="shared" si="199"/>
        <v>0</v>
      </c>
      <c r="M1214" s="102">
        <f t="shared" si="200"/>
        <v>1</v>
      </c>
      <c r="N1214" s="109">
        <f t="shared" si="196"/>
        <v>100</v>
      </c>
      <c r="P1214" s="102" t="str">
        <f t="shared" si="194"/>
        <v>X</v>
      </c>
      <c r="Q1214" s="102" t="str">
        <f t="shared" si="195"/>
        <v/>
      </c>
    </row>
    <row r="1215" spans="1:17" hidden="1">
      <c r="A1215" s="102" t="s">
        <v>192</v>
      </c>
      <c r="B1215" s="103" t="s">
        <v>77</v>
      </c>
      <c r="D1215" s="103">
        <v>2029</v>
      </c>
      <c r="E1215" s="112">
        <v>1</v>
      </c>
      <c r="F1215" s="102" t="str">
        <f t="shared" si="197"/>
        <v>P1720291</v>
      </c>
      <c r="H1215" s="104">
        <f>HLOOKUP(POC!B1215,MCTI!$1:$2,2,FALSE)</f>
        <v>3</v>
      </c>
      <c r="I1215" s="102" t="str">
        <f t="shared" si="198"/>
        <v>20291</v>
      </c>
      <c r="J1215" s="107">
        <f>IF(M1215=1,1,IFERROR(VLOOKUP(I1215,MCTI!C:O,POC!H1215,FALSE),0))</f>
        <v>1</v>
      </c>
      <c r="K1215" s="102" t="str">
        <f>TEXT(VLOOKUP(B1215,Summary!G:H,2,FALSE),"yyyym")</f>
        <v>202412</v>
      </c>
      <c r="L1215" s="102">
        <f t="shared" si="199"/>
        <v>0</v>
      </c>
      <c r="M1215" s="102">
        <f t="shared" si="200"/>
        <v>1</v>
      </c>
      <c r="N1215" s="109">
        <f t="shared" si="196"/>
        <v>100</v>
      </c>
      <c r="P1215" s="102" t="str">
        <f t="shared" si="194"/>
        <v>X</v>
      </c>
      <c r="Q1215" s="102" t="str">
        <f t="shared" si="195"/>
        <v/>
      </c>
    </row>
    <row r="1216" spans="1:17" hidden="1">
      <c r="A1216" s="102" t="s">
        <v>192</v>
      </c>
      <c r="B1216" s="103" t="s">
        <v>77</v>
      </c>
      <c r="D1216" s="103">
        <v>2029</v>
      </c>
      <c r="E1216" s="112">
        <v>2</v>
      </c>
      <c r="F1216" s="102" t="str">
        <f t="shared" si="197"/>
        <v>P1720292</v>
      </c>
      <c r="H1216" s="104">
        <f>HLOOKUP(POC!B1216,MCTI!$1:$2,2,FALSE)</f>
        <v>3</v>
      </c>
      <c r="I1216" s="102" t="str">
        <f t="shared" si="198"/>
        <v>20292</v>
      </c>
      <c r="J1216" s="107">
        <f>IF(M1216=1,1,IFERROR(VLOOKUP(I1216,MCTI!C:O,POC!H1216,FALSE),0))</f>
        <v>1</v>
      </c>
      <c r="K1216" s="102" t="str">
        <f>TEXT(VLOOKUP(B1216,Summary!G:H,2,FALSE),"yyyym")</f>
        <v>202412</v>
      </c>
      <c r="L1216" s="102">
        <f t="shared" si="199"/>
        <v>0</v>
      </c>
      <c r="M1216" s="102">
        <f t="shared" si="200"/>
        <v>1</v>
      </c>
      <c r="N1216" s="109">
        <f t="shared" si="196"/>
        <v>100</v>
      </c>
      <c r="P1216" s="102" t="str">
        <f t="shared" si="194"/>
        <v>X</v>
      </c>
      <c r="Q1216" s="102" t="str">
        <f t="shared" si="195"/>
        <v/>
      </c>
    </row>
    <row r="1217" spans="1:17" hidden="1">
      <c r="A1217" s="102" t="s">
        <v>192</v>
      </c>
      <c r="B1217" s="103" t="s">
        <v>77</v>
      </c>
      <c r="D1217" s="103">
        <v>2029</v>
      </c>
      <c r="E1217" s="112">
        <v>3</v>
      </c>
      <c r="F1217" s="102" t="str">
        <f t="shared" si="197"/>
        <v>P1720293</v>
      </c>
      <c r="H1217" s="104">
        <f>HLOOKUP(POC!B1217,MCTI!$1:$2,2,FALSE)</f>
        <v>3</v>
      </c>
      <c r="I1217" s="102" t="str">
        <f t="shared" si="198"/>
        <v>20293</v>
      </c>
      <c r="J1217" s="107">
        <f>IF(M1217=1,1,IFERROR(VLOOKUP(I1217,MCTI!C:O,POC!H1217,FALSE),0))</f>
        <v>1</v>
      </c>
      <c r="K1217" s="102" t="str">
        <f>TEXT(VLOOKUP(B1217,Summary!G:H,2,FALSE),"yyyym")</f>
        <v>202412</v>
      </c>
      <c r="L1217" s="102">
        <f t="shared" si="199"/>
        <v>0</v>
      </c>
      <c r="M1217" s="102">
        <f t="shared" si="200"/>
        <v>1</v>
      </c>
      <c r="N1217" s="109">
        <f t="shared" si="196"/>
        <v>100</v>
      </c>
      <c r="P1217" s="102" t="str">
        <f t="shared" si="194"/>
        <v>X</v>
      </c>
      <c r="Q1217" s="102" t="str">
        <f t="shared" si="195"/>
        <v/>
      </c>
    </row>
    <row r="1218" spans="1:17" hidden="1">
      <c r="A1218" s="102" t="s">
        <v>192</v>
      </c>
      <c r="B1218" s="103" t="s">
        <v>77</v>
      </c>
      <c r="D1218" s="103">
        <v>2029</v>
      </c>
      <c r="E1218" s="112">
        <v>4</v>
      </c>
      <c r="F1218" s="102" t="str">
        <f t="shared" si="197"/>
        <v>P1720294</v>
      </c>
      <c r="H1218" s="104">
        <f>HLOOKUP(POC!B1218,MCTI!$1:$2,2,FALSE)</f>
        <v>3</v>
      </c>
      <c r="I1218" s="102" t="str">
        <f t="shared" si="198"/>
        <v>20294</v>
      </c>
      <c r="J1218" s="107">
        <f>IF(M1218=1,1,IFERROR(VLOOKUP(I1218,MCTI!C:O,POC!H1218,FALSE),0))</f>
        <v>1</v>
      </c>
      <c r="K1218" s="102" t="str">
        <f>TEXT(VLOOKUP(B1218,Summary!G:H,2,FALSE),"yyyym")</f>
        <v>202412</v>
      </c>
      <c r="L1218" s="102">
        <f t="shared" si="199"/>
        <v>0</v>
      </c>
      <c r="M1218" s="102">
        <f t="shared" si="200"/>
        <v>1</v>
      </c>
      <c r="N1218" s="109">
        <f t="shared" si="196"/>
        <v>100</v>
      </c>
      <c r="P1218" s="102" t="str">
        <f t="shared" si="194"/>
        <v>X</v>
      </c>
      <c r="Q1218" s="102" t="str">
        <f t="shared" si="195"/>
        <v/>
      </c>
    </row>
    <row r="1219" spans="1:17" hidden="1">
      <c r="A1219" s="102" t="s">
        <v>192</v>
      </c>
      <c r="B1219" s="103" t="s">
        <v>77</v>
      </c>
      <c r="D1219" s="103">
        <v>2029</v>
      </c>
      <c r="E1219" s="112">
        <v>5</v>
      </c>
      <c r="F1219" s="102" t="str">
        <f t="shared" si="197"/>
        <v>P1720295</v>
      </c>
      <c r="H1219" s="104">
        <f>HLOOKUP(POC!B1219,MCTI!$1:$2,2,FALSE)</f>
        <v>3</v>
      </c>
      <c r="I1219" s="102" t="str">
        <f t="shared" si="198"/>
        <v>20295</v>
      </c>
      <c r="J1219" s="107">
        <f>IF(M1219=1,1,IFERROR(VLOOKUP(I1219,MCTI!C:O,POC!H1219,FALSE),0))</f>
        <v>1</v>
      </c>
      <c r="K1219" s="102" t="str">
        <f>TEXT(VLOOKUP(B1219,Summary!G:H,2,FALSE),"yyyym")</f>
        <v>202412</v>
      </c>
      <c r="L1219" s="102">
        <f t="shared" si="199"/>
        <v>0</v>
      </c>
      <c r="M1219" s="102">
        <f t="shared" si="200"/>
        <v>1</v>
      </c>
      <c r="N1219" s="109">
        <f t="shared" si="196"/>
        <v>100</v>
      </c>
      <c r="P1219" s="102" t="str">
        <f t="shared" si="194"/>
        <v>X</v>
      </c>
      <c r="Q1219" s="102" t="str">
        <f t="shared" si="195"/>
        <v/>
      </c>
    </row>
    <row r="1220" spans="1:17" hidden="1">
      <c r="A1220" s="102" t="s">
        <v>192</v>
      </c>
      <c r="B1220" s="103" t="s">
        <v>77</v>
      </c>
      <c r="D1220" s="103">
        <v>2029</v>
      </c>
      <c r="E1220" s="112">
        <v>6</v>
      </c>
      <c r="F1220" s="102" t="str">
        <f t="shared" si="197"/>
        <v>P1720296</v>
      </c>
      <c r="H1220" s="104">
        <f>HLOOKUP(POC!B1220,MCTI!$1:$2,2,FALSE)</f>
        <v>3</v>
      </c>
      <c r="I1220" s="102" t="str">
        <f t="shared" si="198"/>
        <v>20296</v>
      </c>
      <c r="J1220" s="107">
        <f>IF(M1220=1,1,IFERROR(VLOOKUP(I1220,MCTI!C:O,POC!H1220,FALSE),0))</f>
        <v>1</v>
      </c>
      <c r="K1220" s="102" t="str">
        <f>TEXT(VLOOKUP(B1220,Summary!G:H,2,FALSE),"yyyym")</f>
        <v>202412</v>
      </c>
      <c r="L1220" s="102">
        <f t="shared" si="199"/>
        <v>0</v>
      </c>
      <c r="M1220" s="102">
        <f t="shared" si="200"/>
        <v>1</v>
      </c>
      <c r="N1220" s="109">
        <f t="shared" si="196"/>
        <v>100</v>
      </c>
      <c r="P1220" s="102" t="str">
        <f t="shared" si="194"/>
        <v>X</v>
      </c>
      <c r="Q1220" s="102" t="str">
        <f t="shared" si="195"/>
        <v/>
      </c>
    </row>
    <row r="1221" spans="1:17" hidden="1">
      <c r="A1221" s="102" t="s">
        <v>192</v>
      </c>
      <c r="B1221" s="103" t="s">
        <v>77</v>
      </c>
      <c r="D1221" s="103">
        <v>2029</v>
      </c>
      <c r="E1221" s="112">
        <v>7</v>
      </c>
      <c r="F1221" s="102" t="str">
        <f t="shared" si="197"/>
        <v>P1720297</v>
      </c>
      <c r="H1221" s="104">
        <f>HLOOKUP(POC!B1221,MCTI!$1:$2,2,FALSE)</f>
        <v>3</v>
      </c>
      <c r="I1221" s="102" t="str">
        <f t="shared" si="198"/>
        <v>20297</v>
      </c>
      <c r="J1221" s="107">
        <f>IF(M1221=1,1,IFERROR(VLOOKUP(I1221,MCTI!C:O,POC!H1221,FALSE),0))</f>
        <v>1</v>
      </c>
      <c r="K1221" s="102" t="str">
        <f>TEXT(VLOOKUP(B1221,Summary!G:H,2,FALSE),"yyyym")</f>
        <v>202412</v>
      </c>
      <c r="L1221" s="102">
        <f t="shared" si="199"/>
        <v>0</v>
      </c>
      <c r="M1221" s="102">
        <f t="shared" si="200"/>
        <v>1</v>
      </c>
      <c r="N1221" s="109">
        <f t="shared" si="196"/>
        <v>100</v>
      </c>
      <c r="P1221" s="102" t="str">
        <f t="shared" si="194"/>
        <v>X</v>
      </c>
      <c r="Q1221" s="102" t="str">
        <f t="shared" si="195"/>
        <v/>
      </c>
    </row>
    <row r="1222" spans="1:17" hidden="1">
      <c r="A1222" s="102" t="s">
        <v>192</v>
      </c>
      <c r="B1222" s="103" t="s">
        <v>77</v>
      </c>
      <c r="D1222" s="103">
        <v>2029</v>
      </c>
      <c r="E1222" s="112">
        <v>8</v>
      </c>
      <c r="F1222" s="102" t="str">
        <f t="shared" si="197"/>
        <v>P1720298</v>
      </c>
      <c r="H1222" s="104">
        <f>HLOOKUP(POC!B1222,MCTI!$1:$2,2,FALSE)</f>
        <v>3</v>
      </c>
      <c r="I1222" s="102" t="str">
        <f t="shared" si="198"/>
        <v>20298</v>
      </c>
      <c r="J1222" s="107">
        <f>IF(M1222=1,1,IFERROR(VLOOKUP(I1222,MCTI!C:O,POC!H1222,FALSE),0))</f>
        <v>1</v>
      </c>
      <c r="K1222" s="102" t="str">
        <f>TEXT(VLOOKUP(B1222,Summary!G:H,2,FALSE),"yyyym")</f>
        <v>202412</v>
      </c>
      <c r="L1222" s="102">
        <f t="shared" si="199"/>
        <v>0</v>
      </c>
      <c r="M1222" s="102">
        <f t="shared" si="200"/>
        <v>1</v>
      </c>
      <c r="N1222" s="109">
        <f t="shared" si="196"/>
        <v>100</v>
      </c>
      <c r="P1222" s="102" t="str">
        <f t="shared" si="194"/>
        <v>X</v>
      </c>
      <c r="Q1222" s="102" t="str">
        <f t="shared" si="195"/>
        <v/>
      </c>
    </row>
    <row r="1223" spans="1:17" hidden="1">
      <c r="A1223" s="102" t="s">
        <v>192</v>
      </c>
      <c r="B1223" s="103" t="s">
        <v>77</v>
      </c>
      <c r="D1223" s="103">
        <v>2029</v>
      </c>
      <c r="E1223" s="112">
        <v>9</v>
      </c>
      <c r="F1223" s="102" t="str">
        <f t="shared" si="197"/>
        <v>P1720299</v>
      </c>
      <c r="H1223" s="104">
        <f>HLOOKUP(POC!B1223,MCTI!$1:$2,2,FALSE)</f>
        <v>3</v>
      </c>
      <c r="I1223" s="102" t="str">
        <f t="shared" si="198"/>
        <v>20299</v>
      </c>
      <c r="J1223" s="107">
        <f>IF(M1223=1,1,IFERROR(VLOOKUP(I1223,MCTI!C:O,POC!H1223,FALSE),0))</f>
        <v>1</v>
      </c>
      <c r="K1223" s="102" t="str">
        <f>TEXT(VLOOKUP(B1223,Summary!G:H,2,FALSE),"yyyym")</f>
        <v>202412</v>
      </c>
      <c r="L1223" s="102">
        <f t="shared" si="199"/>
        <v>0</v>
      </c>
      <c r="M1223" s="102">
        <f t="shared" si="200"/>
        <v>1</v>
      </c>
      <c r="N1223" s="109">
        <f t="shared" si="196"/>
        <v>100</v>
      </c>
      <c r="P1223" s="102" t="str">
        <f t="shared" si="194"/>
        <v>X</v>
      </c>
      <c r="Q1223" s="102" t="str">
        <f t="shared" si="195"/>
        <v/>
      </c>
    </row>
    <row r="1224" spans="1:17" hidden="1">
      <c r="A1224" s="102" t="s">
        <v>192</v>
      </c>
      <c r="B1224" s="103" t="s">
        <v>77</v>
      </c>
      <c r="D1224" s="103">
        <v>2029</v>
      </c>
      <c r="E1224" s="112">
        <v>10</v>
      </c>
      <c r="F1224" s="102" t="str">
        <f t="shared" si="197"/>
        <v>P17202910</v>
      </c>
      <c r="H1224" s="104">
        <f>HLOOKUP(POC!B1224,MCTI!$1:$2,2,FALSE)</f>
        <v>3</v>
      </c>
      <c r="I1224" s="102" t="str">
        <f t="shared" si="198"/>
        <v>202910</v>
      </c>
      <c r="J1224" s="107">
        <f>IF(M1224=1,1,IFERROR(VLOOKUP(I1224,MCTI!C:O,POC!H1224,FALSE),0))</f>
        <v>1</v>
      </c>
      <c r="K1224" s="102" t="str">
        <f>TEXT(VLOOKUP(B1224,Summary!G:H,2,FALSE),"yyyym")</f>
        <v>202412</v>
      </c>
      <c r="L1224" s="102">
        <f t="shared" si="199"/>
        <v>0</v>
      </c>
      <c r="M1224" s="102">
        <f t="shared" si="200"/>
        <v>1</v>
      </c>
      <c r="N1224" s="109">
        <f t="shared" si="196"/>
        <v>100</v>
      </c>
      <c r="P1224" s="102" t="str">
        <f t="shared" si="194"/>
        <v>X</v>
      </c>
      <c r="Q1224" s="102" t="str">
        <f t="shared" si="195"/>
        <v/>
      </c>
    </row>
    <row r="1225" spans="1:17" hidden="1">
      <c r="A1225" s="102" t="s">
        <v>192</v>
      </c>
      <c r="B1225" s="103" t="s">
        <v>77</v>
      </c>
      <c r="D1225" s="103">
        <v>2029</v>
      </c>
      <c r="E1225" s="112">
        <v>11</v>
      </c>
      <c r="F1225" s="102" t="str">
        <f t="shared" si="197"/>
        <v>P17202911</v>
      </c>
      <c r="H1225" s="104">
        <f>HLOOKUP(POC!B1225,MCTI!$1:$2,2,FALSE)</f>
        <v>3</v>
      </c>
      <c r="I1225" s="102" t="str">
        <f t="shared" si="198"/>
        <v>202911</v>
      </c>
      <c r="J1225" s="107">
        <f>IF(M1225=1,1,IFERROR(VLOOKUP(I1225,MCTI!C:O,POC!H1225,FALSE),0))</f>
        <v>1</v>
      </c>
      <c r="K1225" s="102" t="str">
        <f>TEXT(VLOOKUP(B1225,Summary!G:H,2,FALSE),"yyyym")</f>
        <v>202412</v>
      </c>
      <c r="L1225" s="102">
        <f t="shared" si="199"/>
        <v>0</v>
      </c>
      <c r="M1225" s="102">
        <f t="shared" si="200"/>
        <v>1</v>
      </c>
      <c r="N1225" s="109">
        <f t="shared" si="196"/>
        <v>100</v>
      </c>
      <c r="P1225" s="102" t="str">
        <f t="shared" si="194"/>
        <v>X</v>
      </c>
      <c r="Q1225" s="102" t="str">
        <f t="shared" si="195"/>
        <v/>
      </c>
    </row>
    <row r="1226" spans="1:17" hidden="1">
      <c r="A1226" s="102" t="s">
        <v>192</v>
      </c>
      <c r="B1226" s="103" t="s">
        <v>77</v>
      </c>
      <c r="D1226" s="103">
        <v>2029</v>
      </c>
      <c r="E1226" s="112">
        <v>12</v>
      </c>
      <c r="F1226" s="102" t="str">
        <f t="shared" si="197"/>
        <v>P17202912</v>
      </c>
      <c r="H1226" s="104">
        <f>HLOOKUP(POC!B1226,MCTI!$1:$2,2,FALSE)</f>
        <v>3</v>
      </c>
      <c r="I1226" s="102" t="str">
        <f t="shared" si="198"/>
        <v>202912</v>
      </c>
      <c r="J1226" s="107">
        <f>IF(M1226=1,1,IFERROR(VLOOKUP(I1226,MCTI!C:O,POC!H1226,FALSE),0))</f>
        <v>1</v>
      </c>
      <c r="K1226" s="102" t="str">
        <f>TEXT(VLOOKUP(B1226,Summary!G:H,2,FALSE),"yyyym")</f>
        <v>202412</v>
      </c>
      <c r="L1226" s="102">
        <f t="shared" si="199"/>
        <v>0</v>
      </c>
      <c r="M1226" s="102">
        <f t="shared" si="200"/>
        <v>1</v>
      </c>
      <c r="N1226" s="109">
        <f t="shared" si="196"/>
        <v>100</v>
      </c>
      <c r="P1226" s="102" t="str">
        <f t="shared" si="194"/>
        <v>X</v>
      </c>
      <c r="Q1226" s="102" t="str">
        <f t="shared" si="195"/>
        <v/>
      </c>
    </row>
    <row r="1227" spans="1:17" hidden="1">
      <c r="A1227" s="102" t="s">
        <v>192</v>
      </c>
      <c r="B1227" s="103" t="s">
        <v>77</v>
      </c>
      <c r="D1227" s="103">
        <v>2030</v>
      </c>
      <c r="E1227" s="112">
        <v>1</v>
      </c>
      <c r="F1227" s="102" t="str">
        <f t="shared" si="197"/>
        <v>P1720301</v>
      </c>
      <c r="H1227" s="104">
        <f>HLOOKUP(POC!B1227,MCTI!$1:$2,2,FALSE)</f>
        <v>3</v>
      </c>
      <c r="I1227" s="102" t="str">
        <f t="shared" si="198"/>
        <v>20301</v>
      </c>
      <c r="J1227" s="107">
        <f>IF(M1227=1,1,IFERROR(VLOOKUP(I1227,MCTI!C:O,POC!H1227,FALSE),0))</f>
        <v>1</v>
      </c>
      <c r="K1227" s="102" t="str">
        <f>TEXT(VLOOKUP(B1227,Summary!G:H,2,FALSE),"yyyym")</f>
        <v>202412</v>
      </c>
      <c r="L1227" s="102">
        <f t="shared" si="199"/>
        <v>0</v>
      </c>
      <c r="M1227" s="102">
        <f t="shared" si="200"/>
        <v>1</v>
      </c>
      <c r="N1227" s="109">
        <f t="shared" si="196"/>
        <v>100</v>
      </c>
      <c r="P1227" s="102" t="str">
        <f t="shared" si="194"/>
        <v>X</v>
      </c>
      <c r="Q1227" s="102" t="str">
        <f t="shared" si="195"/>
        <v/>
      </c>
    </row>
    <row r="1228" spans="1:17" hidden="1">
      <c r="A1228" s="102" t="s">
        <v>192</v>
      </c>
      <c r="B1228" s="103" t="s">
        <v>77</v>
      </c>
      <c r="D1228" s="103">
        <v>2030</v>
      </c>
      <c r="E1228" s="112">
        <v>2</v>
      </c>
      <c r="F1228" s="102" t="str">
        <f t="shared" si="197"/>
        <v>P1720302</v>
      </c>
      <c r="H1228" s="104">
        <f>HLOOKUP(POC!B1228,MCTI!$1:$2,2,FALSE)</f>
        <v>3</v>
      </c>
      <c r="I1228" s="102" t="str">
        <f t="shared" si="198"/>
        <v>20302</v>
      </c>
      <c r="J1228" s="107">
        <f>IF(M1228=1,1,IFERROR(VLOOKUP(I1228,MCTI!C:O,POC!H1228,FALSE),0))</f>
        <v>1</v>
      </c>
      <c r="K1228" s="102" t="str">
        <f>TEXT(VLOOKUP(B1228,Summary!G:H,2,FALSE),"yyyym")</f>
        <v>202412</v>
      </c>
      <c r="L1228" s="102">
        <f t="shared" si="199"/>
        <v>0</v>
      </c>
      <c r="M1228" s="102">
        <f t="shared" si="200"/>
        <v>1</v>
      </c>
      <c r="N1228" s="109">
        <f t="shared" si="196"/>
        <v>100</v>
      </c>
      <c r="P1228" s="102" t="str">
        <f t="shared" si="194"/>
        <v>X</v>
      </c>
      <c r="Q1228" s="102" t="str">
        <f t="shared" si="195"/>
        <v/>
      </c>
    </row>
    <row r="1229" spans="1:17" hidden="1">
      <c r="A1229" s="102" t="s">
        <v>192</v>
      </c>
      <c r="B1229" s="103" t="s">
        <v>77</v>
      </c>
      <c r="D1229" s="103">
        <v>2030</v>
      </c>
      <c r="E1229" s="112">
        <v>3</v>
      </c>
      <c r="F1229" s="102" t="str">
        <f t="shared" si="197"/>
        <v>P1720303</v>
      </c>
      <c r="H1229" s="104">
        <f>HLOOKUP(POC!B1229,MCTI!$1:$2,2,FALSE)</f>
        <v>3</v>
      </c>
      <c r="I1229" s="102" t="str">
        <f t="shared" si="198"/>
        <v>20303</v>
      </c>
      <c r="J1229" s="107">
        <f>IF(M1229=1,1,IFERROR(VLOOKUP(I1229,MCTI!C:O,POC!H1229,FALSE),0))</f>
        <v>1</v>
      </c>
      <c r="K1229" s="102" t="str">
        <f>TEXT(VLOOKUP(B1229,Summary!G:H,2,FALSE),"yyyym")</f>
        <v>202412</v>
      </c>
      <c r="L1229" s="102">
        <f t="shared" si="199"/>
        <v>0</v>
      </c>
      <c r="M1229" s="102">
        <f t="shared" si="200"/>
        <v>1</v>
      </c>
      <c r="N1229" s="109">
        <f t="shared" si="196"/>
        <v>100</v>
      </c>
      <c r="P1229" s="102" t="str">
        <f t="shared" si="194"/>
        <v>X</v>
      </c>
      <c r="Q1229" s="102" t="str">
        <f t="shared" si="195"/>
        <v/>
      </c>
    </row>
    <row r="1230" spans="1:17" hidden="1">
      <c r="A1230" s="102" t="s">
        <v>192</v>
      </c>
      <c r="B1230" s="103" t="s">
        <v>77</v>
      </c>
      <c r="D1230" s="103">
        <v>2030</v>
      </c>
      <c r="E1230" s="112">
        <v>4</v>
      </c>
      <c r="F1230" s="102" t="str">
        <f t="shared" si="197"/>
        <v>P1720304</v>
      </c>
      <c r="H1230" s="104">
        <f>HLOOKUP(POC!B1230,MCTI!$1:$2,2,FALSE)</f>
        <v>3</v>
      </c>
      <c r="I1230" s="102" t="str">
        <f t="shared" si="198"/>
        <v>20304</v>
      </c>
      <c r="J1230" s="107">
        <f>IF(M1230=1,1,IFERROR(VLOOKUP(I1230,MCTI!C:O,POC!H1230,FALSE),0))</f>
        <v>1</v>
      </c>
      <c r="K1230" s="102" t="str">
        <f>TEXT(VLOOKUP(B1230,Summary!G:H,2,FALSE),"yyyym")</f>
        <v>202412</v>
      </c>
      <c r="L1230" s="102">
        <f t="shared" si="199"/>
        <v>0</v>
      </c>
      <c r="M1230" s="102">
        <f t="shared" si="200"/>
        <v>1</v>
      </c>
      <c r="N1230" s="109">
        <f t="shared" si="196"/>
        <v>100</v>
      </c>
      <c r="P1230" s="102" t="str">
        <f t="shared" si="194"/>
        <v>X</v>
      </c>
      <c r="Q1230" s="102" t="str">
        <f t="shared" si="195"/>
        <v/>
      </c>
    </row>
    <row r="1231" spans="1:17" hidden="1">
      <c r="A1231" s="102" t="s">
        <v>192</v>
      </c>
      <c r="B1231" s="103" t="s">
        <v>77</v>
      </c>
      <c r="D1231" s="103">
        <v>2030</v>
      </c>
      <c r="E1231" s="112">
        <v>5</v>
      </c>
      <c r="F1231" s="102" t="str">
        <f t="shared" si="197"/>
        <v>P1720305</v>
      </c>
      <c r="H1231" s="104">
        <f>HLOOKUP(POC!B1231,MCTI!$1:$2,2,FALSE)</f>
        <v>3</v>
      </c>
      <c r="I1231" s="102" t="str">
        <f t="shared" si="198"/>
        <v>20305</v>
      </c>
      <c r="J1231" s="107">
        <f>IF(M1231=1,1,IFERROR(VLOOKUP(I1231,MCTI!C:O,POC!H1231,FALSE),0))</f>
        <v>1</v>
      </c>
      <c r="K1231" s="102" t="str">
        <f>TEXT(VLOOKUP(B1231,Summary!G:H,2,FALSE),"yyyym")</f>
        <v>202412</v>
      </c>
      <c r="L1231" s="102">
        <f t="shared" si="199"/>
        <v>0</v>
      </c>
      <c r="M1231" s="102">
        <f t="shared" si="200"/>
        <v>1</v>
      </c>
      <c r="N1231" s="109">
        <f t="shared" si="196"/>
        <v>100</v>
      </c>
      <c r="P1231" s="102" t="str">
        <f t="shared" si="194"/>
        <v>X</v>
      </c>
      <c r="Q1231" s="102" t="str">
        <f t="shared" si="195"/>
        <v/>
      </c>
    </row>
    <row r="1232" spans="1:17" hidden="1">
      <c r="A1232" s="102" t="s">
        <v>192</v>
      </c>
      <c r="B1232" s="103" t="s">
        <v>77</v>
      </c>
      <c r="D1232" s="103">
        <v>2030</v>
      </c>
      <c r="E1232" s="112">
        <v>6</v>
      </c>
      <c r="F1232" s="102" t="str">
        <f t="shared" si="197"/>
        <v>P1720306</v>
      </c>
      <c r="H1232" s="104">
        <f>HLOOKUP(POC!B1232,MCTI!$1:$2,2,FALSE)</f>
        <v>3</v>
      </c>
      <c r="I1232" s="102" t="str">
        <f t="shared" si="198"/>
        <v>20306</v>
      </c>
      <c r="J1232" s="107">
        <f>IF(M1232=1,1,IFERROR(VLOOKUP(I1232,MCTI!C:O,POC!H1232,FALSE),0))</f>
        <v>1</v>
      </c>
      <c r="K1232" s="102" t="str">
        <f>TEXT(VLOOKUP(B1232,Summary!G:H,2,FALSE),"yyyym")</f>
        <v>202412</v>
      </c>
      <c r="L1232" s="102">
        <f t="shared" si="199"/>
        <v>0</v>
      </c>
      <c r="M1232" s="102">
        <f t="shared" si="200"/>
        <v>1</v>
      </c>
      <c r="N1232" s="109">
        <f t="shared" si="196"/>
        <v>100</v>
      </c>
      <c r="P1232" s="102" t="str">
        <f t="shared" si="194"/>
        <v>X</v>
      </c>
      <c r="Q1232" s="102" t="str">
        <f t="shared" si="195"/>
        <v/>
      </c>
    </row>
    <row r="1233" spans="1:17" hidden="1">
      <c r="A1233" s="102" t="s">
        <v>192</v>
      </c>
      <c r="B1233" s="103" t="s">
        <v>77</v>
      </c>
      <c r="D1233" s="103">
        <v>2030</v>
      </c>
      <c r="E1233" s="112">
        <v>7</v>
      </c>
      <c r="F1233" s="102" t="str">
        <f t="shared" si="197"/>
        <v>P1720307</v>
      </c>
      <c r="H1233" s="104">
        <f>HLOOKUP(POC!B1233,MCTI!$1:$2,2,FALSE)</f>
        <v>3</v>
      </c>
      <c r="I1233" s="102" t="str">
        <f t="shared" si="198"/>
        <v>20307</v>
      </c>
      <c r="J1233" s="107">
        <f>IF(M1233=1,1,IFERROR(VLOOKUP(I1233,MCTI!C:O,POC!H1233,FALSE),0))</f>
        <v>1</v>
      </c>
      <c r="K1233" s="102" t="str">
        <f>TEXT(VLOOKUP(B1233,Summary!G:H,2,FALSE),"yyyym")</f>
        <v>202412</v>
      </c>
      <c r="L1233" s="102">
        <f t="shared" si="199"/>
        <v>0</v>
      </c>
      <c r="M1233" s="102">
        <f t="shared" si="200"/>
        <v>1</v>
      </c>
      <c r="N1233" s="109">
        <f t="shared" si="196"/>
        <v>100</v>
      </c>
      <c r="P1233" s="102" t="str">
        <f t="shared" si="194"/>
        <v>X</v>
      </c>
      <c r="Q1233" s="102" t="str">
        <f t="shared" si="195"/>
        <v/>
      </c>
    </row>
    <row r="1234" spans="1:17" hidden="1">
      <c r="A1234" s="102" t="s">
        <v>192</v>
      </c>
      <c r="B1234" s="103" t="s">
        <v>77</v>
      </c>
      <c r="D1234" s="103">
        <v>2030</v>
      </c>
      <c r="E1234" s="112">
        <v>8</v>
      </c>
      <c r="F1234" s="102" t="str">
        <f t="shared" si="197"/>
        <v>P1720308</v>
      </c>
      <c r="H1234" s="104">
        <f>HLOOKUP(POC!B1234,MCTI!$1:$2,2,FALSE)</f>
        <v>3</v>
      </c>
      <c r="I1234" s="102" t="str">
        <f t="shared" si="198"/>
        <v>20308</v>
      </c>
      <c r="J1234" s="107">
        <f>IF(M1234=1,1,IFERROR(VLOOKUP(I1234,MCTI!C:O,POC!H1234,FALSE),0))</f>
        <v>1</v>
      </c>
      <c r="K1234" s="102" t="str">
        <f>TEXT(VLOOKUP(B1234,Summary!G:H,2,FALSE),"yyyym")</f>
        <v>202412</v>
      </c>
      <c r="L1234" s="102">
        <f t="shared" si="199"/>
        <v>0</v>
      </c>
      <c r="M1234" s="102">
        <f t="shared" si="200"/>
        <v>1</v>
      </c>
      <c r="N1234" s="109">
        <f t="shared" si="196"/>
        <v>100</v>
      </c>
      <c r="P1234" s="102" t="str">
        <f t="shared" si="194"/>
        <v>X</v>
      </c>
      <c r="Q1234" s="102" t="str">
        <f t="shared" si="195"/>
        <v/>
      </c>
    </row>
    <row r="1235" spans="1:17" hidden="1">
      <c r="A1235" s="102" t="s">
        <v>192</v>
      </c>
      <c r="B1235" s="103" t="s">
        <v>77</v>
      </c>
      <c r="D1235" s="103">
        <v>2030</v>
      </c>
      <c r="E1235" s="112">
        <v>9</v>
      </c>
      <c r="F1235" s="102" t="str">
        <f t="shared" si="197"/>
        <v>P1720309</v>
      </c>
      <c r="H1235" s="104">
        <f>HLOOKUP(POC!B1235,MCTI!$1:$2,2,FALSE)</f>
        <v>3</v>
      </c>
      <c r="I1235" s="102" t="str">
        <f t="shared" si="198"/>
        <v>20309</v>
      </c>
      <c r="J1235" s="107">
        <f>IF(M1235=1,1,IFERROR(VLOOKUP(I1235,MCTI!C:O,POC!H1235,FALSE),0))</f>
        <v>1</v>
      </c>
      <c r="K1235" s="102" t="str">
        <f>TEXT(VLOOKUP(B1235,Summary!G:H,2,FALSE),"yyyym")</f>
        <v>202412</v>
      </c>
      <c r="L1235" s="102">
        <f t="shared" si="199"/>
        <v>0</v>
      </c>
      <c r="M1235" s="102">
        <f t="shared" si="200"/>
        <v>1</v>
      </c>
      <c r="N1235" s="109">
        <f t="shared" si="196"/>
        <v>100</v>
      </c>
      <c r="P1235" s="102" t="str">
        <f t="shared" ref="P1235:P1297" si="201">IF(AND(M1235=1,L1235&lt;&gt;1),"X","")</f>
        <v>X</v>
      </c>
      <c r="Q1235" s="102" t="str">
        <f t="shared" ref="Q1235:Q1286" si="202">IF(AND(N1235=0,N1236&gt;0),1,"")</f>
        <v/>
      </c>
    </row>
    <row r="1236" spans="1:17" hidden="1">
      <c r="A1236" s="102" t="s">
        <v>192</v>
      </c>
      <c r="B1236" s="103" t="s">
        <v>77</v>
      </c>
      <c r="D1236" s="103">
        <v>2030</v>
      </c>
      <c r="E1236" s="112">
        <v>10</v>
      </c>
      <c r="F1236" s="102" t="str">
        <f t="shared" si="197"/>
        <v>P17203010</v>
      </c>
      <c r="H1236" s="104">
        <f>HLOOKUP(POC!B1236,MCTI!$1:$2,2,FALSE)</f>
        <v>3</v>
      </c>
      <c r="I1236" s="102" t="str">
        <f t="shared" si="198"/>
        <v>203010</v>
      </c>
      <c r="J1236" s="107">
        <f>IF(M1236=1,1,IFERROR(VLOOKUP(I1236,MCTI!C:O,POC!H1236,FALSE),0))</f>
        <v>1</v>
      </c>
      <c r="K1236" s="102" t="str">
        <f>TEXT(VLOOKUP(B1236,Summary!G:H,2,FALSE),"yyyym")</f>
        <v>202412</v>
      </c>
      <c r="L1236" s="102">
        <f t="shared" si="199"/>
        <v>0</v>
      </c>
      <c r="M1236" s="102">
        <f t="shared" si="200"/>
        <v>1</v>
      </c>
      <c r="N1236" s="109">
        <f t="shared" si="196"/>
        <v>100</v>
      </c>
      <c r="P1236" s="102" t="str">
        <f t="shared" si="201"/>
        <v>X</v>
      </c>
      <c r="Q1236" s="102" t="str">
        <f t="shared" si="202"/>
        <v/>
      </c>
    </row>
    <row r="1237" spans="1:17" hidden="1">
      <c r="A1237" s="102" t="s">
        <v>192</v>
      </c>
      <c r="B1237" s="103" t="s">
        <v>77</v>
      </c>
      <c r="D1237" s="103">
        <v>2030</v>
      </c>
      <c r="E1237" s="112">
        <v>11</v>
      </c>
      <c r="F1237" s="102" t="str">
        <f t="shared" si="197"/>
        <v>P17203011</v>
      </c>
      <c r="H1237" s="104">
        <f>HLOOKUP(POC!B1237,MCTI!$1:$2,2,FALSE)</f>
        <v>3</v>
      </c>
      <c r="I1237" s="102" t="str">
        <f t="shared" si="198"/>
        <v>203011</v>
      </c>
      <c r="J1237" s="107">
        <f>IF(M1237=1,1,IFERROR(VLOOKUP(I1237,MCTI!C:O,POC!H1237,FALSE),0))</f>
        <v>1</v>
      </c>
      <c r="K1237" s="102" t="str">
        <f>TEXT(VLOOKUP(B1237,Summary!G:H,2,FALSE),"yyyym")</f>
        <v>202412</v>
      </c>
      <c r="L1237" s="102">
        <f t="shared" si="199"/>
        <v>0</v>
      </c>
      <c r="M1237" s="102">
        <f t="shared" si="200"/>
        <v>1</v>
      </c>
      <c r="N1237" s="109">
        <f t="shared" ref="N1237:N1300" si="203">TRUNC(J1237*100,2)</f>
        <v>100</v>
      </c>
      <c r="P1237" s="102" t="str">
        <f t="shared" si="201"/>
        <v>X</v>
      </c>
      <c r="Q1237" s="102" t="str">
        <f t="shared" si="202"/>
        <v/>
      </c>
    </row>
    <row r="1238" spans="1:17" hidden="1">
      <c r="A1238" s="102" t="s">
        <v>192</v>
      </c>
      <c r="B1238" s="103" t="s">
        <v>77</v>
      </c>
      <c r="D1238" s="103">
        <v>2030</v>
      </c>
      <c r="E1238" s="112">
        <v>12</v>
      </c>
      <c r="F1238" s="102" t="str">
        <f t="shared" si="197"/>
        <v>P17203012</v>
      </c>
      <c r="H1238" s="104">
        <f>HLOOKUP(POC!B1238,MCTI!$1:$2,2,FALSE)</f>
        <v>3</v>
      </c>
      <c r="I1238" s="102" t="str">
        <f t="shared" si="198"/>
        <v>203012</v>
      </c>
      <c r="J1238" s="107">
        <f>IF(M1238=1,1,IFERROR(VLOOKUP(I1238,MCTI!C:O,POC!H1238,FALSE),0))</f>
        <v>1</v>
      </c>
      <c r="K1238" s="102" t="str">
        <f>TEXT(VLOOKUP(B1238,Summary!G:H,2,FALSE),"yyyym")</f>
        <v>202412</v>
      </c>
      <c r="L1238" s="102">
        <f t="shared" si="199"/>
        <v>0</v>
      </c>
      <c r="M1238" s="102">
        <f t="shared" si="200"/>
        <v>1</v>
      </c>
      <c r="N1238" s="109">
        <f t="shared" si="203"/>
        <v>100</v>
      </c>
      <c r="P1238" s="102" t="str">
        <f t="shared" si="201"/>
        <v>X</v>
      </c>
      <c r="Q1238" s="102" t="str">
        <f t="shared" si="202"/>
        <v/>
      </c>
    </row>
    <row r="1239" spans="1:17" hidden="1">
      <c r="A1239" s="102" t="s">
        <v>192</v>
      </c>
      <c r="B1239" s="103" t="s">
        <v>77</v>
      </c>
      <c r="D1239" s="103">
        <f t="shared" ref="D1239:D1286" si="204">IF(E1239=1,D1238+1,D1238)</f>
        <v>2031</v>
      </c>
      <c r="E1239" s="112">
        <v>1</v>
      </c>
      <c r="F1239" s="102" t="str">
        <f t="shared" si="197"/>
        <v>P1720311</v>
      </c>
      <c r="H1239" s="104">
        <f>HLOOKUP(POC!B1239,MCTI!$1:$2,2,FALSE)</f>
        <v>3</v>
      </c>
      <c r="I1239" s="102" t="str">
        <f t="shared" si="198"/>
        <v>20311</v>
      </c>
      <c r="J1239" s="107">
        <f>IF(M1239=1,1,IFERROR(VLOOKUP(I1239,MCTI!C:O,POC!H1239,FALSE),0))</f>
        <v>1</v>
      </c>
      <c r="K1239" s="102" t="str">
        <f>TEXT(VLOOKUP(B1239,Summary!G:H,2,FALSE),"yyyym")</f>
        <v>202412</v>
      </c>
      <c r="L1239" s="102">
        <f t="shared" si="199"/>
        <v>0</v>
      </c>
      <c r="M1239" s="102">
        <f t="shared" si="200"/>
        <v>1</v>
      </c>
      <c r="N1239" s="109">
        <f t="shared" si="203"/>
        <v>100</v>
      </c>
      <c r="P1239" s="102" t="str">
        <f t="shared" si="201"/>
        <v>X</v>
      </c>
      <c r="Q1239" s="102" t="str">
        <f t="shared" si="202"/>
        <v/>
      </c>
    </row>
    <row r="1240" spans="1:17" hidden="1">
      <c r="A1240" s="102" t="s">
        <v>192</v>
      </c>
      <c r="B1240" s="103" t="s">
        <v>77</v>
      </c>
      <c r="D1240" s="103">
        <f t="shared" si="204"/>
        <v>2031</v>
      </c>
      <c r="E1240" s="112">
        <v>2</v>
      </c>
      <c r="F1240" s="102" t="str">
        <f t="shared" si="197"/>
        <v>P1720312</v>
      </c>
      <c r="H1240" s="104">
        <f>HLOOKUP(POC!B1240,MCTI!$1:$2,2,FALSE)</f>
        <v>3</v>
      </c>
      <c r="I1240" s="102" t="str">
        <f t="shared" si="198"/>
        <v>20312</v>
      </c>
      <c r="J1240" s="107">
        <f>IF(M1240=1,1,IFERROR(VLOOKUP(I1240,MCTI!C:O,POC!H1240,FALSE),0))</f>
        <v>1</v>
      </c>
      <c r="K1240" s="102" t="str">
        <f>TEXT(VLOOKUP(B1240,Summary!G:H,2,FALSE),"yyyym")</f>
        <v>202412</v>
      </c>
      <c r="L1240" s="102">
        <f t="shared" si="199"/>
        <v>0</v>
      </c>
      <c r="M1240" s="102">
        <f t="shared" si="200"/>
        <v>1</v>
      </c>
      <c r="N1240" s="109">
        <f t="shared" si="203"/>
        <v>100</v>
      </c>
      <c r="P1240" s="102" t="str">
        <f t="shared" si="201"/>
        <v>X</v>
      </c>
      <c r="Q1240" s="102" t="str">
        <f t="shared" si="202"/>
        <v/>
      </c>
    </row>
    <row r="1241" spans="1:17" hidden="1">
      <c r="A1241" s="102" t="s">
        <v>192</v>
      </c>
      <c r="B1241" s="103" t="s">
        <v>77</v>
      </c>
      <c r="D1241" s="103">
        <f t="shared" si="204"/>
        <v>2031</v>
      </c>
      <c r="E1241" s="112">
        <v>3</v>
      </c>
      <c r="F1241" s="102" t="str">
        <f t="shared" si="197"/>
        <v>P1720313</v>
      </c>
      <c r="H1241" s="104">
        <f>HLOOKUP(POC!B1241,MCTI!$1:$2,2,FALSE)</f>
        <v>3</v>
      </c>
      <c r="I1241" s="102" t="str">
        <f t="shared" si="198"/>
        <v>20313</v>
      </c>
      <c r="J1241" s="107">
        <f>IF(M1241=1,1,IFERROR(VLOOKUP(I1241,MCTI!C:O,POC!H1241,FALSE),0))</f>
        <v>1</v>
      </c>
      <c r="K1241" s="102" t="str">
        <f>TEXT(VLOOKUP(B1241,Summary!G:H,2,FALSE),"yyyym")</f>
        <v>202412</v>
      </c>
      <c r="L1241" s="102">
        <f t="shared" si="199"/>
        <v>0</v>
      </c>
      <c r="M1241" s="102">
        <f t="shared" si="200"/>
        <v>1</v>
      </c>
      <c r="N1241" s="109">
        <f t="shared" si="203"/>
        <v>100</v>
      </c>
      <c r="P1241" s="102" t="str">
        <f t="shared" si="201"/>
        <v>X</v>
      </c>
      <c r="Q1241" s="102" t="str">
        <f t="shared" si="202"/>
        <v/>
      </c>
    </row>
    <row r="1242" spans="1:17" hidden="1">
      <c r="A1242" s="102" t="s">
        <v>192</v>
      </c>
      <c r="B1242" s="103" t="s">
        <v>77</v>
      </c>
      <c r="D1242" s="103">
        <f t="shared" si="204"/>
        <v>2031</v>
      </c>
      <c r="E1242" s="112">
        <v>4</v>
      </c>
      <c r="F1242" s="102" t="str">
        <f t="shared" si="197"/>
        <v>P1720314</v>
      </c>
      <c r="H1242" s="104">
        <f>HLOOKUP(POC!B1242,MCTI!$1:$2,2,FALSE)</f>
        <v>3</v>
      </c>
      <c r="I1242" s="102" t="str">
        <f t="shared" si="198"/>
        <v>20314</v>
      </c>
      <c r="J1242" s="107">
        <f>IF(M1242=1,1,IFERROR(VLOOKUP(I1242,MCTI!C:O,POC!H1242,FALSE),0))</f>
        <v>1</v>
      </c>
      <c r="K1242" s="102" t="str">
        <f>TEXT(VLOOKUP(B1242,Summary!G:H,2,FALSE),"yyyym")</f>
        <v>202412</v>
      </c>
      <c r="L1242" s="102">
        <f t="shared" si="199"/>
        <v>0</v>
      </c>
      <c r="M1242" s="102">
        <f t="shared" si="200"/>
        <v>1</v>
      </c>
      <c r="N1242" s="109">
        <f t="shared" si="203"/>
        <v>100</v>
      </c>
      <c r="P1242" s="102" t="str">
        <f t="shared" si="201"/>
        <v>X</v>
      </c>
      <c r="Q1242" s="102" t="str">
        <f t="shared" si="202"/>
        <v/>
      </c>
    </row>
    <row r="1243" spans="1:17" hidden="1">
      <c r="A1243" s="102" t="s">
        <v>192</v>
      </c>
      <c r="B1243" s="103" t="s">
        <v>77</v>
      </c>
      <c r="D1243" s="103">
        <f t="shared" si="204"/>
        <v>2031</v>
      </c>
      <c r="E1243" s="112">
        <v>5</v>
      </c>
      <c r="F1243" s="102" t="str">
        <f t="shared" si="197"/>
        <v>P1720315</v>
      </c>
      <c r="H1243" s="104">
        <f>HLOOKUP(POC!B1243,MCTI!$1:$2,2,FALSE)</f>
        <v>3</v>
      </c>
      <c r="I1243" s="102" t="str">
        <f t="shared" si="198"/>
        <v>20315</v>
      </c>
      <c r="J1243" s="107">
        <f>IF(M1243=1,1,IFERROR(VLOOKUP(I1243,MCTI!C:O,POC!H1243,FALSE),0))</f>
        <v>1</v>
      </c>
      <c r="K1243" s="102" t="str">
        <f>TEXT(VLOOKUP(B1243,Summary!G:H,2,FALSE),"yyyym")</f>
        <v>202412</v>
      </c>
      <c r="L1243" s="102">
        <f t="shared" si="199"/>
        <v>0</v>
      </c>
      <c r="M1243" s="102">
        <f t="shared" si="200"/>
        <v>1</v>
      </c>
      <c r="N1243" s="109">
        <f t="shared" si="203"/>
        <v>100</v>
      </c>
      <c r="P1243" s="102" t="str">
        <f t="shared" si="201"/>
        <v>X</v>
      </c>
      <c r="Q1243" s="102" t="str">
        <f t="shared" si="202"/>
        <v/>
      </c>
    </row>
    <row r="1244" spans="1:17" hidden="1">
      <c r="A1244" s="102" t="s">
        <v>192</v>
      </c>
      <c r="B1244" s="103" t="s">
        <v>77</v>
      </c>
      <c r="D1244" s="103">
        <f t="shared" si="204"/>
        <v>2031</v>
      </c>
      <c r="E1244" s="112">
        <v>6</v>
      </c>
      <c r="F1244" s="102" t="str">
        <f t="shared" si="197"/>
        <v>P1720316</v>
      </c>
      <c r="H1244" s="104">
        <f>HLOOKUP(POC!B1244,MCTI!$1:$2,2,FALSE)</f>
        <v>3</v>
      </c>
      <c r="I1244" s="102" t="str">
        <f t="shared" si="198"/>
        <v>20316</v>
      </c>
      <c r="J1244" s="107">
        <f>IF(M1244=1,1,IFERROR(VLOOKUP(I1244,MCTI!C:O,POC!H1244,FALSE),0))</f>
        <v>1</v>
      </c>
      <c r="K1244" s="102" t="str">
        <f>TEXT(VLOOKUP(B1244,Summary!G:H,2,FALSE),"yyyym")</f>
        <v>202412</v>
      </c>
      <c r="L1244" s="102">
        <f t="shared" si="199"/>
        <v>0</v>
      </c>
      <c r="M1244" s="102">
        <f t="shared" si="200"/>
        <v>1</v>
      </c>
      <c r="N1244" s="109">
        <f t="shared" si="203"/>
        <v>100</v>
      </c>
      <c r="P1244" s="102" t="str">
        <f t="shared" si="201"/>
        <v>X</v>
      </c>
      <c r="Q1244" s="102" t="str">
        <f t="shared" si="202"/>
        <v/>
      </c>
    </row>
    <row r="1245" spans="1:17" hidden="1">
      <c r="A1245" s="102" t="s">
        <v>192</v>
      </c>
      <c r="B1245" s="103" t="s">
        <v>77</v>
      </c>
      <c r="D1245" s="103">
        <f t="shared" si="204"/>
        <v>2031</v>
      </c>
      <c r="E1245" s="112">
        <v>7</v>
      </c>
      <c r="F1245" s="102" t="str">
        <f t="shared" si="197"/>
        <v>P1720317</v>
      </c>
      <c r="H1245" s="104">
        <f>HLOOKUP(POC!B1245,MCTI!$1:$2,2,FALSE)</f>
        <v>3</v>
      </c>
      <c r="I1245" s="102" t="str">
        <f t="shared" si="198"/>
        <v>20317</v>
      </c>
      <c r="J1245" s="107">
        <f>IF(M1245=1,1,IFERROR(VLOOKUP(I1245,MCTI!C:O,POC!H1245,FALSE),0))</f>
        <v>1</v>
      </c>
      <c r="K1245" s="102" t="str">
        <f>TEXT(VLOOKUP(B1245,Summary!G:H,2,FALSE),"yyyym")</f>
        <v>202412</v>
      </c>
      <c r="L1245" s="102">
        <f t="shared" si="199"/>
        <v>0</v>
      </c>
      <c r="M1245" s="102">
        <f t="shared" si="200"/>
        <v>1</v>
      </c>
      <c r="N1245" s="109">
        <f t="shared" si="203"/>
        <v>100</v>
      </c>
      <c r="P1245" s="102" t="str">
        <f t="shared" si="201"/>
        <v>X</v>
      </c>
      <c r="Q1245" s="102" t="str">
        <f t="shared" si="202"/>
        <v/>
      </c>
    </row>
    <row r="1246" spans="1:17" hidden="1">
      <c r="A1246" s="102" t="s">
        <v>192</v>
      </c>
      <c r="B1246" s="103" t="s">
        <v>77</v>
      </c>
      <c r="D1246" s="103">
        <f t="shared" si="204"/>
        <v>2031</v>
      </c>
      <c r="E1246" s="112">
        <v>8</v>
      </c>
      <c r="F1246" s="102" t="str">
        <f t="shared" si="197"/>
        <v>P1720318</v>
      </c>
      <c r="H1246" s="104">
        <f>HLOOKUP(POC!B1246,MCTI!$1:$2,2,FALSE)</f>
        <v>3</v>
      </c>
      <c r="I1246" s="102" t="str">
        <f t="shared" si="198"/>
        <v>20318</v>
      </c>
      <c r="J1246" s="107">
        <f>IF(M1246=1,1,IFERROR(VLOOKUP(I1246,MCTI!C:O,POC!H1246,FALSE),0))</f>
        <v>1</v>
      </c>
      <c r="K1246" s="102" t="str">
        <f>TEXT(VLOOKUP(B1246,Summary!G:H,2,FALSE),"yyyym")</f>
        <v>202412</v>
      </c>
      <c r="L1246" s="102">
        <f t="shared" si="199"/>
        <v>0</v>
      </c>
      <c r="M1246" s="102">
        <f t="shared" si="200"/>
        <v>1</v>
      </c>
      <c r="N1246" s="109">
        <f t="shared" si="203"/>
        <v>100</v>
      </c>
      <c r="P1246" s="102" t="str">
        <f t="shared" si="201"/>
        <v>X</v>
      </c>
      <c r="Q1246" s="102" t="str">
        <f t="shared" si="202"/>
        <v/>
      </c>
    </row>
    <row r="1247" spans="1:17" hidden="1">
      <c r="A1247" s="102" t="s">
        <v>192</v>
      </c>
      <c r="B1247" s="103" t="s">
        <v>77</v>
      </c>
      <c r="D1247" s="103">
        <f t="shared" si="204"/>
        <v>2031</v>
      </c>
      <c r="E1247" s="112">
        <v>9</v>
      </c>
      <c r="F1247" s="102" t="str">
        <f t="shared" si="197"/>
        <v>P1720319</v>
      </c>
      <c r="H1247" s="104">
        <f>HLOOKUP(POC!B1247,MCTI!$1:$2,2,FALSE)</f>
        <v>3</v>
      </c>
      <c r="I1247" s="102" t="str">
        <f t="shared" si="198"/>
        <v>20319</v>
      </c>
      <c r="J1247" s="107">
        <f>IF(M1247=1,1,IFERROR(VLOOKUP(I1247,MCTI!C:O,POC!H1247,FALSE),0))</f>
        <v>1</v>
      </c>
      <c r="K1247" s="102" t="str">
        <f>TEXT(VLOOKUP(B1247,Summary!G:H,2,FALSE),"yyyym")</f>
        <v>202412</v>
      </c>
      <c r="L1247" s="102">
        <f t="shared" si="199"/>
        <v>0</v>
      </c>
      <c r="M1247" s="102">
        <f t="shared" si="200"/>
        <v>1</v>
      </c>
      <c r="N1247" s="109">
        <f t="shared" si="203"/>
        <v>100</v>
      </c>
      <c r="P1247" s="102" t="str">
        <f t="shared" si="201"/>
        <v>X</v>
      </c>
      <c r="Q1247" s="102" t="str">
        <f t="shared" si="202"/>
        <v/>
      </c>
    </row>
    <row r="1248" spans="1:17" hidden="1">
      <c r="A1248" s="102" t="s">
        <v>192</v>
      </c>
      <c r="B1248" s="103" t="s">
        <v>77</v>
      </c>
      <c r="D1248" s="103">
        <f t="shared" si="204"/>
        <v>2031</v>
      </c>
      <c r="E1248" s="112">
        <v>10</v>
      </c>
      <c r="F1248" s="102" t="str">
        <f t="shared" si="197"/>
        <v>P17203110</v>
      </c>
      <c r="H1248" s="104">
        <f>HLOOKUP(POC!B1248,MCTI!$1:$2,2,FALSE)</f>
        <v>3</v>
      </c>
      <c r="I1248" s="102" t="str">
        <f t="shared" si="198"/>
        <v>203110</v>
      </c>
      <c r="J1248" s="107">
        <f>IF(M1248=1,1,IFERROR(VLOOKUP(I1248,MCTI!C:O,POC!H1248,FALSE),0))</f>
        <v>1</v>
      </c>
      <c r="K1248" s="102" t="str">
        <f>TEXT(VLOOKUP(B1248,Summary!G:H,2,FALSE),"yyyym")</f>
        <v>202412</v>
      </c>
      <c r="L1248" s="102">
        <f t="shared" si="199"/>
        <v>0</v>
      </c>
      <c r="M1248" s="102">
        <f t="shared" si="200"/>
        <v>1</v>
      </c>
      <c r="N1248" s="109">
        <f t="shared" si="203"/>
        <v>100</v>
      </c>
      <c r="P1248" s="102" t="str">
        <f t="shared" si="201"/>
        <v>X</v>
      </c>
      <c r="Q1248" s="102" t="str">
        <f t="shared" si="202"/>
        <v/>
      </c>
    </row>
    <row r="1249" spans="1:17" hidden="1">
      <c r="A1249" s="102" t="s">
        <v>192</v>
      </c>
      <c r="B1249" s="103" t="s">
        <v>77</v>
      </c>
      <c r="D1249" s="103">
        <f t="shared" si="204"/>
        <v>2031</v>
      </c>
      <c r="E1249" s="112">
        <v>11</v>
      </c>
      <c r="F1249" s="102" t="str">
        <f t="shared" si="197"/>
        <v>P17203111</v>
      </c>
      <c r="H1249" s="104">
        <f>HLOOKUP(POC!B1249,MCTI!$1:$2,2,FALSE)</f>
        <v>3</v>
      </c>
      <c r="I1249" s="102" t="str">
        <f t="shared" si="198"/>
        <v>203111</v>
      </c>
      <c r="J1249" s="107">
        <f>IF(M1249=1,1,IFERROR(VLOOKUP(I1249,MCTI!C:O,POC!H1249,FALSE),0))</f>
        <v>1</v>
      </c>
      <c r="K1249" s="102" t="str">
        <f>TEXT(VLOOKUP(B1249,Summary!G:H,2,FALSE),"yyyym")</f>
        <v>202412</v>
      </c>
      <c r="L1249" s="102">
        <f t="shared" si="199"/>
        <v>0</v>
      </c>
      <c r="M1249" s="102">
        <f t="shared" si="200"/>
        <v>1</v>
      </c>
      <c r="N1249" s="109">
        <f t="shared" si="203"/>
        <v>100</v>
      </c>
      <c r="P1249" s="102" t="str">
        <f t="shared" si="201"/>
        <v>X</v>
      </c>
      <c r="Q1249" s="102" t="str">
        <f t="shared" si="202"/>
        <v/>
      </c>
    </row>
    <row r="1250" spans="1:17" hidden="1">
      <c r="A1250" s="102" t="s">
        <v>192</v>
      </c>
      <c r="B1250" s="103" t="s">
        <v>77</v>
      </c>
      <c r="D1250" s="103">
        <f t="shared" si="204"/>
        <v>2031</v>
      </c>
      <c r="E1250" s="112">
        <v>12</v>
      </c>
      <c r="F1250" s="102" t="str">
        <f t="shared" si="197"/>
        <v>P17203112</v>
      </c>
      <c r="H1250" s="104">
        <f>HLOOKUP(POC!B1250,MCTI!$1:$2,2,FALSE)</f>
        <v>3</v>
      </c>
      <c r="I1250" s="102" t="str">
        <f t="shared" si="198"/>
        <v>203112</v>
      </c>
      <c r="J1250" s="107">
        <f>IF(M1250=1,1,IFERROR(VLOOKUP(I1250,MCTI!C:O,POC!H1250,FALSE),0))</f>
        <v>1</v>
      </c>
      <c r="K1250" s="102" t="str">
        <f>TEXT(VLOOKUP(B1250,Summary!G:H,2,FALSE),"yyyym")</f>
        <v>202412</v>
      </c>
      <c r="L1250" s="102">
        <f t="shared" si="199"/>
        <v>0</v>
      </c>
      <c r="M1250" s="102">
        <f t="shared" si="200"/>
        <v>1</v>
      </c>
      <c r="N1250" s="109">
        <f t="shared" si="203"/>
        <v>100</v>
      </c>
      <c r="P1250" s="102" t="str">
        <f t="shared" si="201"/>
        <v>X</v>
      </c>
      <c r="Q1250" s="102" t="str">
        <f t="shared" si="202"/>
        <v/>
      </c>
    </row>
    <row r="1251" spans="1:17" hidden="1">
      <c r="A1251" s="102" t="s">
        <v>192</v>
      </c>
      <c r="B1251" s="103" t="s">
        <v>77</v>
      </c>
      <c r="D1251" s="103">
        <f t="shared" si="204"/>
        <v>2032</v>
      </c>
      <c r="E1251" s="112">
        <v>1</v>
      </c>
      <c r="F1251" s="102" t="str">
        <f t="shared" si="197"/>
        <v>P1720321</v>
      </c>
      <c r="H1251" s="104">
        <f>HLOOKUP(POC!B1251,MCTI!$1:$2,2,FALSE)</f>
        <v>3</v>
      </c>
      <c r="I1251" s="102" t="str">
        <f t="shared" si="198"/>
        <v>20321</v>
      </c>
      <c r="J1251" s="107">
        <f>IF(M1251=1,1,IFERROR(VLOOKUP(I1251,MCTI!C:O,POC!H1251,FALSE),0))</f>
        <v>1</v>
      </c>
      <c r="K1251" s="102" t="str">
        <f>TEXT(VLOOKUP(B1251,Summary!G:H,2,FALSE),"yyyym")</f>
        <v>202412</v>
      </c>
      <c r="L1251" s="102">
        <f t="shared" si="199"/>
        <v>0</v>
      </c>
      <c r="M1251" s="102">
        <f t="shared" si="200"/>
        <v>1</v>
      </c>
      <c r="N1251" s="109">
        <f t="shared" si="203"/>
        <v>100</v>
      </c>
      <c r="P1251" s="102" t="str">
        <f t="shared" si="201"/>
        <v>X</v>
      </c>
      <c r="Q1251" s="102" t="str">
        <f t="shared" si="202"/>
        <v/>
      </c>
    </row>
    <row r="1252" spans="1:17" hidden="1">
      <c r="A1252" s="102" t="s">
        <v>192</v>
      </c>
      <c r="B1252" s="103" t="s">
        <v>77</v>
      </c>
      <c r="D1252" s="103">
        <f t="shared" si="204"/>
        <v>2032</v>
      </c>
      <c r="E1252" s="112">
        <v>2</v>
      </c>
      <c r="F1252" s="102" t="str">
        <f t="shared" si="197"/>
        <v>P1720322</v>
      </c>
      <c r="H1252" s="104">
        <f>HLOOKUP(POC!B1252,MCTI!$1:$2,2,FALSE)</f>
        <v>3</v>
      </c>
      <c r="I1252" s="102" t="str">
        <f t="shared" si="198"/>
        <v>20322</v>
      </c>
      <c r="J1252" s="107">
        <f>IF(M1252=1,1,IFERROR(VLOOKUP(I1252,MCTI!C:O,POC!H1252,FALSE),0))</f>
        <v>1</v>
      </c>
      <c r="K1252" s="102" t="str">
        <f>TEXT(VLOOKUP(B1252,Summary!G:H,2,FALSE),"yyyym")</f>
        <v>202412</v>
      </c>
      <c r="L1252" s="102">
        <f t="shared" si="199"/>
        <v>0</v>
      </c>
      <c r="M1252" s="102">
        <f t="shared" si="200"/>
        <v>1</v>
      </c>
      <c r="N1252" s="109">
        <f t="shared" si="203"/>
        <v>100</v>
      </c>
      <c r="P1252" s="102" t="str">
        <f t="shared" si="201"/>
        <v>X</v>
      </c>
      <c r="Q1252" s="102" t="str">
        <f t="shared" si="202"/>
        <v/>
      </c>
    </row>
    <row r="1253" spans="1:17" hidden="1">
      <c r="A1253" s="102" t="s">
        <v>192</v>
      </c>
      <c r="B1253" s="103" t="s">
        <v>77</v>
      </c>
      <c r="D1253" s="103">
        <f t="shared" si="204"/>
        <v>2032</v>
      </c>
      <c r="E1253" s="112">
        <v>3</v>
      </c>
      <c r="F1253" s="102" t="str">
        <f t="shared" si="197"/>
        <v>P1720323</v>
      </c>
      <c r="H1253" s="104">
        <f>HLOOKUP(POC!B1253,MCTI!$1:$2,2,FALSE)</f>
        <v>3</v>
      </c>
      <c r="I1253" s="102" t="str">
        <f t="shared" si="198"/>
        <v>20323</v>
      </c>
      <c r="J1253" s="107">
        <f>IF(M1253=1,1,IFERROR(VLOOKUP(I1253,MCTI!C:O,POC!H1253,FALSE),0))</f>
        <v>1</v>
      </c>
      <c r="K1253" s="102" t="str">
        <f>TEXT(VLOOKUP(B1253,Summary!G:H,2,FALSE),"yyyym")</f>
        <v>202412</v>
      </c>
      <c r="L1253" s="102">
        <f t="shared" si="199"/>
        <v>0</v>
      </c>
      <c r="M1253" s="102">
        <f t="shared" si="200"/>
        <v>1</v>
      </c>
      <c r="N1253" s="109">
        <f t="shared" si="203"/>
        <v>100</v>
      </c>
      <c r="P1253" s="102" t="str">
        <f t="shared" si="201"/>
        <v>X</v>
      </c>
      <c r="Q1253" s="102" t="str">
        <f t="shared" si="202"/>
        <v/>
      </c>
    </row>
    <row r="1254" spans="1:17" hidden="1">
      <c r="A1254" s="102" t="s">
        <v>192</v>
      </c>
      <c r="B1254" s="103" t="s">
        <v>77</v>
      </c>
      <c r="D1254" s="103">
        <f t="shared" si="204"/>
        <v>2032</v>
      </c>
      <c r="E1254" s="112">
        <v>4</v>
      </c>
      <c r="F1254" s="102" t="str">
        <f t="shared" si="197"/>
        <v>P1720324</v>
      </c>
      <c r="H1254" s="104">
        <f>HLOOKUP(POC!B1254,MCTI!$1:$2,2,FALSE)</f>
        <v>3</v>
      </c>
      <c r="I1254" s="102" t="str">
        <f t="shared" si="198"/>
        <v>20324</v>
      </c>
      <c r="J1254" s="107">
        <f>IF(M1254=1,1,IFERROR(VLOOKUP(I1254,MCTI!C:O,POC!H1254,FALSE),0))</f>
        <v>1</v>
      </c>
      <c r="K1254" s="102" t="str">
        <f>TEXT(VLOOKUP(B1254,Summary!G:H,2,FALSE),"yyyym")</f>
        <v>202412</v>
      </c>
      <c r="L1254" s="102">
        <f t="shared" si="199"/>
        <v>0</v>
      </c>
      <c r="M1254" s="102">
        <f t="shared" si="200"/>
        <v>1</v>
      </c>
      <c r="N1254" s="109">
        <f t="shared" si="203"/>
        <v>100</v>
      </c>
      <c r="P1254" s="102" t="str">
        <f t="shared" si="201"/>
        <v>X</v>
      </c>
      <c r="Q1254" s="102" t="str">
        <f t="shared" si="202"/>
        <v/>
      </c>
    </row>
    <row r="1255" spans="1:17" hidden="1">
      <c r="A1255" s="102" t="s">
        <v>192</v>
      </c>
      <c r="B1255" s="103" t="s">
        <v>77</v>
      </c>
      <c r="D1255" s="103">
        <f t="shared" si="204"/>
        <v>2032</v>
      </c>
      <c r="E1255" s="112">
        <v>5</v>
      </c>
      <c r="F1255" s="102" t="str">
        <f t="shared" si="197"/>
        <v>P1720325</v>
      </c>
      <c r="H1255" s="104">
        <f>HLOOKUP(POC!B1255,MCTI!$1:$2,2,FALSE)</f>
        <v>3</v>
      </c>
      <c r="I1255" s="102" t="str">
        <f t="shared" si="198"/>
        <v>20325</v>
      </c>
      <c r="J1255" s="107">
        <f>IF(M1255=1,1,IFERROR(VLOOKUP(I1255,MCTI!C:O,POC!H1255,FALSE),0))</f>
        <v>1</v>
      </c>
      <c r="K1255" s="102" t="str">
        <f>TEXT(VLOOKUP(B1255,Summary!G:H,2,FALSE),"yyyym")</f>
        <v>202412</v>
      </c>
      <c r="L1255" s="102">
        <f t="shared" si="199"/>
        <v>0</v>
      </c>
      <c r="M1255" s="102">
        <f t="shared" si="200"/>
        <v>1</v>
      </c>
      <c r="N1255" s="109">
        <f t="shared" si="203"/>
        <v>100</v>
      </c>
      <c r="P1255" s="102" t="str">
        <f t="shared" si="201"/>
        <v>X</v>
      </c>
      <c r="Q1255" s="102" t="str">
        <f t="shared" si="202"/>
        <v/>
      </c>
    </row>
    <row r="1256" spans="1:17" hidden="1">
      <c r="A1256" s="102" t="s">
        <v>192</v>
      </c>
      <c r="B1256" s="103" t="s">
        <v>77</v>
      </c>
      <c r="D1256" s="103">
        <f t="shared" si="204"/>
        <v>2032</v>
      </c>
      <c r="E1256" s="112">
        <v>6</v>
      </c>
      <c r="F1256" s="102" t="str">
        <f t="shared" si="197"/>
        <v>P1720326</v>
      </c>
      <c r="H1256" s="104">
        <f>HLOOKUP(POC!B1256,MCTI!$1:$2,2,FALSE)</f>
        <v>3</v>
      </c>
      <c r="I1256" s="102" t="str">
        <f t="shared" si="198"/>
        <v>20326</v>
      </c>
      <c r="J1256" s="107">
        <f>IF(M1256=1,1,IFERROR(VLOOKUP(I1256,MCTI!C:O,POC!H1256,FALSE),0))</f>
        <v>1</v>
      </c>
      <c r="K1256" s="102" t="str">
        <f>TEXT(VLOOKUP(B1256,Summary!G:H,2,FALSE),"yyyym")</f>
        <v>202412</v>
      </c>
      <c r="L1256" s="102">
        <f t="shared" si="199"/>
        <v>0</v>
      </c>
      <c r="M1256" s="102">
        <f t="shared" si="200"/>
        <v>1</v>
      </c>
      <c r="N1256" s="109">
        <f t="shared" si="203"/>
        <v>100</v>
      </c>
      <c r="P1256" s="102" t="str">
        <f t="shared" si="201"/>
        <v>X</v>
      </c>
      <c r="Q1256" s="102" t="str">
        <f t="shared" si="202"/>
        <v/>
      </c>
    </row>
    <row r="1257" spans="1:17" hidden="1">
      <c r="A1257" s="102" t="s">
        <v>192</v>
      </c>
      <c r="B1257" s="103" t="s">
        <v>77</v>
      </c>
      <c r="D1257" s="103">
        <f t="shared" si="204"/>
        <v>2032</v>
      </c>
      <c r="E1257" s="112">
        <v>7</v>
      </c>
      <c r="F1257" s="102" t="str">
        <f t="shared" si="197"/>
        <v>P1720327</v>
      </c>
      <c r="H1257" s="104">
        <f>HLOOKUP(POC!B1257,MCTI!$1:$2,2,FALSE)</f>
        <v>3</v>
      </c>
      <c r="I1257" s="102" t="str">
        <f t="shared" si="198"/>
        <v>20327</v>
      </c>
      <c r="J1257" s="107">
        <f>IF(M1257=1,1,IFERROR(VLOOKUP(I1257,MCTI!C:O,POC!H1257,FALSE),0))</f>
        <v>1</v>
      </c>
      <c r="K1257" s="102" t="str">
        <f>TEXT(VLOOKUP(B1257,Summary!G:H,2,FALSE),"yyyym")</f>
        <v>202412</v>
      </c>
      <c r="L1257" s="102">
        <f t="shared" si="199"/>
        <v>0</v>
      </c>
      <c r="M1257" s="102">
        <f t="shared" si="200"/>
        <v>1</v>
      </c>
      <c r="N1257" s="109">
        <f t="shared" si="203"/>
        <v>100</v>
      </c>
      <c r="P1257" s="102" t="str">
        <f t="shared" si="201"/>
        <v>X</v>
      </c>
      <c r="Q1257" s="102" t="str">
        <f t="shared" si="202"/>
        <v/>
      </c>
    </row>
    <row r="1258" spans="1:17" hidden="1">
      <c r="A1258" s="102" t="s">
        <v>192</v>
      </c>
      <c r="B1258" s="103" t="s">
        <v>77</v>
      </c>
      <c r="D1258" s="103">
        <f t="shared" si="204"/>
        <v>2032</v>
      </c>
      <c r="E1258" s="112">
        <v>8</v>
      </c>
      <c r="F1258" s="102" t="str">
        <f t="shared" si="197"/>
        <v>P1720328</v>
      </c>
      <c r="H1258" s="104">
        <f>HLOOKUP(POC!B1258,MCTI!$1:$2,2,FALSE)</f>
        <v>3</v>
      </c>
      <c r="I1258" s="102" t="str">
        <f t="shared" si="198"/>
        <v>20328</v>
      </c>
      <c r="J1258" s="107">
        <f>IF(M1258=1,1,IFERROR(VLOOKUP(I1258,MCTI!C:O,POC!H1258,FALSE),0))</f>
        <v>1</v>
      </c>
      <c r="K1258" s="102" t="str">
        <f>TEXT(VLOOKUP(B1258,Summary!G:H,2,FALSE),"yyyym")</f>
        <v>202412</v>
      </c>
      <c r="L1258" s="102">
        <f t="shared" si="199"/>
        <v>0</v>
      </c>
      <c r="M1258" s="102">
        <f t="shared" si="200"/>
        <v>1</v>
      </c>
      <c r="N1258" s="109">
        <f t="shared" si="203"/>
        <v>100</v>
      </c>
      <c r="P1258" s="102" t="str">
        <f t="shared" si="201"/>
        <v>X</v>
      </c>
      <c r="Q1258" s="102" t="str">
        <f t="shared" si="202"/>
        <v/>
      </c>
    </row>
    <row r="1259" spans="1:17" hidden="1">
      <c r="A1259" s="102" t="s">
        <v>192</v>
      </c>
      <c r="B1259" s="103" t="s">
        <v>77</v>
      </c>
      <c r="D1259" s="103">
        <f t="shared" si="204"/>
        <v>2032</v>
      </c>
      <c r="E1259" s="112">
        <v>9</v>
      </c>
      <c r="F1259" s="102" t="str">
        <f t="shared" si="197"/>
        <v>P1720329</v>
      </c>
      <c r="H1259" s="104">
        <f>HLOOKUP(POC!B1259,MCTI!$1:$2,2,FALSE)</f>
        <v>3</v>
      </c>
      <c r="I1259" s="102" t="str">
        <f t="shared" si="198"/>
        <v>20329</v>
      </c>
      <c r="J1259" s="107">
        <f>IF(M1259=1,1,IFERROR(VLOOKUP(I1259,MCTI!C:O,POC!H1259,FALSE),0))</f>
        <v>1</v>
      </c>
      <c r="K1259" s="102" t="str">
        <f>TEXT(VLOOKUP(B1259,Summary!G:H,2,FALSE),"yyyym")</f>
        <v>202412</v>
      </c>
      <c r="L1259" s="102">
        <f t="shared" si="199"/>
        <v>0</v>
      </c>
      <c r="M1259" s="102">
        <f t="shared" si="200"/>
        <v>1</v>
      </c>
      <c r="N1259" s="109">
        <f t="shared" si="203"/>
        <v>100</v>
      </c>
      <c r="P1259" s="102" t="str">
        <f t="shared" si="201"/>
        <v>X</v>
      </c>
      <c r="Q1259" s="102" t="str">
        <f t="shared" si="202"/>
        <v/>
      </c>
    </row>
    <row r="1260" spans="1:17" hidden="1">
      <c r="A1260" s="102" t="s">
        <v>192</v>
      </c>
      <c r="B1260" s="103" t="s">
        <v>77</v>
      </c>
      <c r="D1260" s="103">
        <f t="shared" si="204"/>
        <v>2032</v>
      </c>
      <c r="E1260" s="112">
        <v>10</v>
      </c>
      <c r="F1260" s="102" t="str">
        <f t="shared" si="197"/>
        <v>P17203210</v>
      </c>
      <c r="H1260" s="104">
        <f>HLOOKUP(POC!B1260,MCTI!$1:$2,2,FALSE)</f>
        <v>3</v>
      </c>
      <c r="I1260" s="102" t="str">
        <f t="shared" si="198"/>
        <v>203210</v>
      </c>
      <c r="J1260" s="107">
        <f>IF(M1260=1,1,IFERROR(VLOOKUP(I1260,MCTI!C:O,POC!H1260,FALSE),0))</f>
        <v>1</v>
      </c>
      <c r="K1260" s="102" t="str">
        <f>TEXT(VLOOKUP(B1260,Summary!G:H,2,FALSE),"yyyym")</f>
        <v>202412</v>
      </c>
      <c r="L1260" s="102">
        <f t="shared" si="199"/>
        <v>0</v>
      </c>
      <c r="M1260" s="102">
        <f t="shared" si="200"/>
        <v>1</v>
      </c>
      <c r="N1260" s="109">
        <f t="shared" si="203"/>
        <v>100</v>
      </c>
      <c r="P1260" s="102" t="str">
        <f t="shared" si="201"/>
        <v>X</v>
      </c>
      <c r="Q1260" s="102" t="str">
        <f t="shared" si="202"/>
        <v/>
      </c>
    </row>
    <row r="1261" spans="1:17" hidden="1">
      <c r="A1261" s="102" t="s">
        <v>192</v>
      </c>
      <c r="B1261" s="103" t="s">
        <v>77</v>
      </c>
      <c r="D1261" s="103">
        <f t="shared" si="204"/>
        <v>2032</v>
      </c>
      <c r="E1261" s="112">
        <v>11</v>
      </c>
      <c r="F1261" s="102" t="str">
        <f t="shared" si="197"/>
        <v>P17203211</v>
      </c>
      <c r="H1261" s="104">
        <f>HLOOKUP(POC!B1261,MCTI!$1:$2,2,FALSE)</f>
        <v>3</v>
      </c>
      <c r="I1261" s="102" t="str">
        <f t="shared" si="198"/>
        <v>203211</v>
      </c>
      <c r="J1261" s="107">
        <f>IF(M1261=1,1,IFERROR(VLOOKUP(I1261,MCTI!C:O,POC!H1261,FALSE),0))</f>
        <v>1</v>
      </c>
      <c r="K1261" s="102" t="str">
        <f>TEXT(VLOOKUP(B1261,Summary!G:H,2,FALSE),"yyyym")</f>
        <v>202412</v>
      </c>
      <c r="L1261" s="102">
        <f t="shared" si="199"/>
        <v>0</v>
      </c>
      <c r="M1261" s="102">
        <f t="shared" si="200"/>
        <v>1</v>
      </c>
      <c r="N1261" s="109">
        <f t="shared" si="203"/>
        <v>100</v>
      </c>
      <c r="P1261" s="102" t="str">
        <f t="shared" si="201"/>
        <v>X</v>
      </c>
      <c r="Q1261" s="102" t="str">
        <f t="shared" si="202"/>
        <v/>
      </c>
    </row>
    <row r="1262" spans="1:17" hidden="1">
      <c r="A1262" s="102" t="s">
        <v>192</v>
      </c>
      <c r="B1262" s="103" t="s">
        <v>77</v>
      </c>
      <c r="D1262" s="103">
        <f t="shared" si="204"/>
        <v>2032</v>
      </c>
      <c r="E1262" s="112">
        <v>12</v>
      </c>
      <c r="F1262" s="102" t="str">
        <f t="shared" ref="F1262:F1286" si="205">CONCATENATE(B1262,D1262,E1262)</f>
        <v>P17203212</v>
      </c>
      <c r="H1262" s="104">
        <f>HLOOKUP(POC!B1262,MCTI!$1:$2,2,FALSE)</f>
        <v>3</v>
      </c>
      <c r="I1262" s="102" t="str">
        <f t="shared" si="198"/>
        <v>203212</v>
      </c>
      <c r="J1262" s="107">
        <f>IF(M1262=1,1,IFERROR(VLOOKUP(I1262,MCTI!C:O,POC!H1262,FALSE),0))</f>
        <v>1</v>
      </c>
      <c r="K1262" s="102" t="str">
        <f>TEXT(VLOOKUP(B1262,Summary!G:H,2,FALSE),"yyyym")</f>
        <v>202412</v>
      </c>
      <c r="L1262" s="102">
        <f t="shared" si="199"/>
        <v>0</v>
      </c>
      <c r="M1262" s="102">
        <f t="shared" si="200"/>
        <v>1</v>
      </c>
      <c r="N1262" s="109">
        <f t="shared" si="203"/>
        <v>100</v>
      </c>
      <c r="P1262" s="102" t="str">
        <f t="shared" si="201"/>
        <v>X</v>
      </c>
      <c r="Q1262" s="102" t="str">
        <f t="shared" si="202"/>
        <v/>
      </c>
    </row>
    <row r="1263" spans="1:17" hidden="1">
      <c r="A1263" s="102" t="s">
        <v>192</v>
      </c>
      <c r="B1263" s="103" t="s">
        <v>77</v>
      </c>
      <c r="D1263" s="103">
        <f t="shared" si="204"/>
        <v>2033</v>
      </c>
      <c r="E1263" s="112">
        <v>1</v>
      </c>
      <c r="F1263" s="102" t="str">
        <f t="shared" si="205"/>
        <v>P1720331</v>
      </c>
      <c r="H1263" s="104">
        <f>HLOOKUP(POC!B1263,MCTI!$1:$2,2,FALSE)</f>
        <v>3</v>
      </c>
      <c r="I1263" s="102" t="str">
        <f t="shared" ref="I1263:I1286" si="206">CONCATENATE(D1263,E1263)</f>
        <v>20331</v>
      </c>
      <c r="J1263" s="107">
        <f>IF(M1263=1,1,IFERROR(VLOOKUP(I1263,MCTI!C:O,POC!H1263,FALSE),0))</f>
        <v>1</v>
      </c>
      <c r="K1263" s="102" t="str">
        <f>TEXT(VLOOKUP(B1263,Summary!G:H,2,FALSE),"yyyym")</f>
        <v>202412</v>
      </c>
      <c r="L1263" s="102">
        <f t="shared" ref="L1263:L1286" si="207">IF((LEFT(K1263,4)-D1263)&lt;&gt;0,0,IF((I1263-K1263)=0,1,0))</f>
        <v>0</v>
      </c>
      <c r="M1263" s="102">
        <f t="shared" ref="M1263:M1286" si="208">IF(B1263="",0,IF(AND(B1262=B1263,M1262=1),1,IF(L1263=1,1,0)))</f>
        <v>1</v>
      </c>
      <c r="N1263" s="109">
        <f t="shared" si="203"/>
        <v>100</v>
      </c>
      <c r="P1263" s="102" t="str">
        <f t="shared" si="201"/>
        <v>X</v>
      </c>
      <c r="Q1263" s="102" t="str">
        <f t="shared" si="202"/>
        <v/>
      </c>
    </row>
    <row r="1264" spans="1:17" hidden="1">
      <c r="A1264" s="102" t="s">
        <v>192</v>
      </c>
      <c r="B1264" s="103" t="s">
        <v>77</v>
      </c>
      <c r="D1264" s="103">
        <f t="shared" si="204"/>
        <v>2033</v>
      </c>
      <c r="E1264" s="112">
        <v>2</v>
      </c>
      <c r="F1264" s="102" t="str">
        <f t="shared" si="205"/>
        <v>P1720332</v>
      </c>
      <c r="H1264" s="104">
        <f>HLOOKUP(POC!B1264,MCTI!$1:$2,2,FALSE)</f>
        <v>3</v>
      </c>
      <c r="I1264" s="102" t="str">
        <f t="shared" si="206"/>
        <v>20332</v>
      </c>
      <c r="J1264" s="107">
        <f>IF(M1264=1,1,IFERROR(VLOOKUP(I1264,MCTI!C:O,POC!H1264,FALSE),0))</f>
        <v>1</v>
      </c>
      <c r="K1264" s="102" t="str">
        <f>TEXT(VLOOKUP(B1264,Summary!G:H,2,FALSE),"yyyym")</f>
        <v>202412</v>
      </c>
      <c r="L1264" s="102">
        <f t="shared" si="207"/>
        <v>0</v>
      </c>
      <c r="M1264" s="102">
        <f t="shared" si="208"/>
        <v>1</v>
      </c>
      <c r="N1264" s="109">
        <f t="shared" si="203"/>
        <v>100</v>
      </c>
      <c r="P1264" s="102" t="str">
        <f t="shared" si="201"/>
        <v>X</v>
      </c>
      <c r="Q1264" s="102" t="str">
        <f t="shared" si="202"/>
        <v/>
      </c>
    </row>
    <row r="1265" spans="1:17" hidden="1">
      <c r="A1265" s="102" t="s">
        <v>192</v>
      </c>
      <c r="B1265" s="103" t="s">
        <v>77</v>
      </c>
      <c r="D1265" s="103">
        <f t="shared" si="204"/>
        <v>2033</v>
      </c>
      <c r="E1265" s="112">
        <v>3</v>
      </c>
      <c r="F1265" s="102" t="str">
        <f t="shared" si="205"/>
        <v>P1720333</v>
      </c>
      <c r="H1265" s="104">
        <f>HLOOKUP(POC!B1265,MCTI!$1:$2,2,FALSE)</f>
        <v>3</v>
      </c>
      <c r="I1265" s="102" t="str">
        <f t="shared" si="206"/>
        <v>20333</v>
      </c>
      <c r="J1265" s="107">
        <f>IF(M1265=1,1,IFERROR(VLOOKUP(I1265,MCTI!C:O,POC!H1265,FALSE),0))</f>
        <v>1</v>
      </c>
      <c r="K1265" s="102" t="str">
        <f>TEXT(VLOOKUP(B1265,Summary!G:H,2,FALSE),"yyyym")</f>
        <v>202412</v>
      </c>
      <c r="L1265" s="102">
        <f t="shared" si="207"/>
        <v>0</v>
      </c>
      <c r="M1265" s="102">
        <f t="shared" si="208"/>
        <v>1</v>
      </c>
      <c r="N1265" s="109">
        <f t="shared" si="203"/>
        <v>100</v>
      </c>
      <c r="P1265" s="102" t="str">
        <f t="shared" si="201"/>
        <v>X</v>
      </c>
      <c r="Q1265" s="102" t="str">
        <f t="shared" si="202"/>
        <v/>
      </c>
    </row>
    <row r="1266" spans="1:17" hidden="1">
      <c r="A1266" s="102" t="s">
        <v>192</v>
      </c>
      <c r="B1266" s="103" t="s">
        <v>77</v>
      </c>
      <c r="D1266" s="103">
        <f t="shared" si="204"/>
        <v>2033</v>
      </c>
      <c r="E1266" s="112">
        <v>4</v>
      </c>
      <c r="F1266" s="102" t="str">
        <f t="shared" si="205"/>
        <v>P1720334</v>
      </c>
      <c r="H1266" s="104">
        <f>HLOOKUP(POC!B1266,MCTI!$1:$2,2,FALSE)</f>
        <v>3</v>
      </c>
      <c r="I1266" s="102" t="str">
        <f t="shared" si="206"/>
        <v>20334</v>
      </c>
      <c r="J1266" s="107">
        <f>IF(M1266=1,1,IFERROR(VLOOKUP(I1266,MCTI!C:O,POC!H1266,FALSE),0))</f>
        <v>1</v>
      </c>
      <c r="K1266" s="102" t="str">
        <f>TEXT(VLOOKUP(B1266,Summary!G:H,2,FALSE),"yyyym")</f>
        <v>202412</v>
      </c>
      <c r="L1266" s="102">
        <f t="shared" si="207"/>
        <v>0</v>
      </c>
      <c r="M1266" s="102">
        <f t="shared" si="208"/>
        <v>1</v>
      </c>
      <c r="N1266" s="109">
        <f t="shared" si="203"/>
        <v>100</v>
      </c>
      <c r="P1266" s="102" t="str">
        <f t="shared" si="201"/>
        <v>X</v>
      </c>
      <c r="Q1266" s="102" t="str">
        <f t="shared" si="202"/>
        <v/>
      </c>
    </row>
    <row r="1267" spans="1:17" hidden="1">
      <c r="A1267" s="102" t="s">
        <v>192</v>
      </c>
      <c r="B1267" s="103" t="s">
        <v>77</v>
      </c>
      <c r="D1267" s="103">
        <f t="shared" si="204"/>
        <v>2033</v>
      </c>
      <c r="E1267" s="112">
        <v>5</v>
      </c>
      <c r="F1267" s="102" t="str">
        <f t="shared" si="205"/>
        <v>P1720335</v>
      </c>
      <c r="H1267" s="104">
        <f>HLOOKUP(POC!B1267,MCTI!$1:$2,2,FALSE)</f>
        <v>3</v>
      </c>
      <c r="I1267" s="102" t="str">
        <f t="shared" si="206"/>
        <v>20335</v>
      </c>
      <c r="J1267" s="107">
        <f>IF(M1267=1,1,IFERROR(VLOOKUP(I1267,MCTI!C:O,POC!H1267,FALSE),0))</f>
        <v>1</v>
      </c>
      <c r="K1267" s="102" t="str">
        <f>TEXT(VLOOKUP(B1267,Summary!G:H,2,FALSE),"yyyym")</f>
        <v>202412</v>
      </c>
      <c r="L1267" s="102">
        <f t="shared" si="207"/>
        <v>0</v>
      </c>
      <c r="M1267" s="102">
        <f t="shared" si="208"/>
        <v>1</v>
      </c>
      <c r="N1267" s="109">
        <f t="shared" si="203"/>
        <v>100</v>
      </c>
      <c r="P1267" s="102" t="str">
        <f t="shared" si="201"/>
        <v>X</v>
      </c>
      <c r="Q1267" s="102" t="str">
        <f t="shared" si="202"/>
        <v/>
      </c>
    </row>
    <row r="1268" spans="1:17" hidden="1">
      <c r="A1268" s="102" t="s">
        <v>192</v>
      </c>
      <c r="B1268" s="103" t="s">
        <v>77</v>
      </c>
      <c r="D1268" s="103">
        <f t="shared" si="204"/>
        <v>2033</v>
      </c>
      <c r="E1268" s="112">
        <v>6</v>
      </c>
      <c r="F1268" s="102" t="str">
        <f t="shared" si="205"/>
        <v>P1720336</v>
      </c>
      <c r="H1268" s="104">
        <f>HLOOKUP(POC!B1268,MCTI!$1:$2,2,FALSE)</f>
        <v>3</v>
      </c>
      <c r="I1268" s="102" t="str">
        <f t="shared" si="206"/>
        <v>20336</v>
      </c>
      <c r="J1268" s="107">
        <f>IF(M1268=1,1,IFERROR(VLOOKUP(I1268,MCTI!C:O,POC!H1268,FALSE),0))</f>
        <v>1</v>
      </c>
      <c r="K1268" s="102" t="str">
        <f>TEXT(VLOOKUP(B1268,Summary!G:H,2,FALSE),"yyyym")</f>
        <v>202412</v>
      </c>
      <c r="L1268" s="102">
        <f t="shared" si="207"/>
        <v>0</v>
      </c>
      <c r="M1268" s="102">
        <f t="shared" si="208"/>
        <v>1</v>
      </c>
      <c r="N1268" s="109">
        <f t="shared" si="203"/>
        <v>100</v>
      </c>
      <c r="P1268" s="102" t="str">
        <f t="shared" si="201"/>
        <v>X</v>
      </c>
      <c r="Q1268" s="102" t="str">
        <f t="shared" si="202"/>
        <v/>
      </c>
    </row>
    <row r="1269" spans="1:17" hidden="1">
      <c r="A1269" s="102" t="s">
        <v>192</v>
      </c>
      <c r="B1269" s="103" t="s">
        <v>77</v>
      </c>
      <c r="D1269" s="103">
        <f t="shared" si="204"/>
        <v>2033</v>
      </c>
      <c r="E1269" s="112">
        <v>7</v>
      </c>
      <c r="F1269" s="102" t="str">
        <f t="shared" si="205"/>
        <v>P1720337</v>
      </c>
      <c r="H1269" s="104">
        <f>HLOOKUP(POC!B1269,MCTI!$1:$2,2,FALSE)</f>
        <v>3</v>
      </c>
      <c r="I1269" s="102" t="str">
        <f t="shared" si="206"/>
        <v>20337</v>
      </c>
      <c r="J1269" s="107">
        <f>IF(M1269=1,1,IFERROR(VLOOKUP(I1269,MCTI!C:O,POC!H1269,FALSE),0))</f>
        <v>1</v>
      </c>
      <c r="K1269" s="102" t="str">
        <f>TEXT(VLOOKUP(B1269,Summary!G:H,2,FALSE),"yyyym")</f>
        <v>202412</v>
      </c>
      <c r="L1269" s="102">
        <f t="shared" si="207"/>
        <v>0</v>
      </c>
      <c r="M1269" s="102">
        <f t="shared" si="208"/>
        <v>1</v>
      </c>
      <c r="N1269" s="109">
        <f t="shared" si="203"/>
        <v>100</v>
      </c>
      <c r="P1269" s="102" t="str">
        <f t="shared" si="201"/>
        <v>X</v>
      </c>
      <c r="Q1269" s="102" t="str">
        <f t="shared" si="202"/>
        <v/>
      </c>
    </row>
    <row r="1270" spans="1:17" hidden="1">
      <c r="A1270" s="102" t="s">
        <v>192</v>
      </c>
      <c r="B1270" s="103" t="s">
        <v>77</v>
      </c>
      <c r="D1270" s="103">
        <f t="shared" si="204"/>
        <v>2033</v>
      </c>
      <c r="E1270" s="112">
        <v>8</v>
      </c>
      <c r="F1270" s="102" t="str">
        <f t="shared" si="205"/>
        <v>P1720338</v>
      </c>
      <c r="H1270" s="104">
        <f>HLOOKUP(POC!B1270,MCTI!$1:$2,2,FALSE)</f>
        <v>3</v>
      </c>
      <c r="I1270" s="102" t="str">
        <f t="shared" si="206"/>
        <v>20338</v>
      </c>
      <c r="J1270" s="107">
        <f>IF(M1270=1,1,IFERROR(VLOOKUP(I1270,MCTI!C:O,POC!H1270,FALSE),0))</f>
        <v>1</v>
      </c>
      <c r="K1270" s="102" t="str">
        <f>TEXT(VLOOKUP(B1270,Summary!G:H,2,FALSE),"yyyym")</f>
        <v>202412</v>
      </c>
      <c r="L1270" s="102">
        <f t="shared" si="207"/>
        <v>0</v>
      </c>
      <c r="M1270" s="102">
        <f t="shared" si="208"/>
        <v>1</v>
      </c>
      <c r="N1270" s="109">
        <f t="shared" si="203"/>
        <v>100</v>
      </c>
      <c r="P1270" s="102" t="str">
        <f t="shared" si="201"/>
        <v>X</v>
      </c>
      <c r="Q1270" s="102" t="str">
        <f t="shared" si="202"/>
        <v/>
      </c>
    </row>
    <row r="1271" spans="1:17" hidden="1">
      <c r="A1271" s="102" t="s">
        <v>192</v>
      </c>
      <c r="B1271" s="103" t="s">
        <v>77</v>
      </c>
      <c r="D1271" s="103">
        <f t="shared" si="204"/>
        <v>2033</v>
      </c>
      <c r="E1271" s="112">
        <v>9</v>
      </c>
      <c r="F1271" s="102" t="str">
        <f t="shared" si="205"/>
        <v>P1720339</v>
      </c>
      <c r="H1271" s="104">
        <f>HLOOKUP(POC!B1271,MCTI!$1:$2,2,FALSE)</f>
        <v>3</v>
      </c>
      <c r="I1271" s="102" t="str">
        <f t="shared" si="206"/>
        <v>20339</v>
      </c>
      <c r="J1271" s="107">
        <f>IF(M1271=1,1,IFERROR(VLOOKUP(I1271,MCTI!C:O,POC!H1271,FALSE),0))</f>
        <v>1</v>
      </c>
      <c r="K1271" s="102" t="str">
        <f>TEXT(VLOOKUP(B1271,Summary!G:H,2,FALSE),"yyyym")</f>
        <v>202412</v>
      </c>
      <c r="L1271" s="102">
        <f t="shared" si="207"/>
        <v>0</v>
      </c>
      <c r="M1271" s="102">
        <f t="shared" si="208"/>
        <v>1</v>
      </c>
      <c r="N1271" s="109">
        <f t="shared" si="203"/>
        <v>100</v>
      </c>
      <c r="P1271" s="102" t="str">
        <f t="shared" si="201"/>
        <v>X</v>
      </c>
      <c r="Q1271" s="102" t="str">
        <f t="shared" si="202"/>
        <v/>
      </c>
    </row>
    <row r="1272" spans="1:17" hidden="1">
      <c r="A1272" s="102" t="s">
        <v>192</v>
      </c>
      <c r="B1272" s="103" t="s">
        <v>77</v>
      </c>
      <c r="D1272" s="103">
        <f t="shared" si="204"/>
        <v>2033</v>
      </c>
      <c r="E1272" s="112">
        <v>10</v>
      </c>
      <c r="F1272" s="102" t="str">
        <f t="shared" si="205"/>
        <v>P17203310</v>
      </c>
      <c r="H1272" s="104">
        <f>HLOOKUP(POC!B1272,MCTI!$1:$2,2,FALSE)</f>
        <v>3</v>
      </c>
      <c r="I1272" s="102" t="str">
        <f t="shared" si="206"/>
        <v>203310</v>
      </c>
      <c r="J1272" s="107">
        <f>IF(M1272=1,1,IFERROR(VLOOKUP(I1272,MCTI!C:O,POC!H1272,FALSE),0))</f>
        <v>1</v>
      </c>
      <c r="K1272" s="102" t="str">
        <f>TEXT(VLOOKUP(B1272,Summary!G:H,2,FALSE),"yyyym")</f>
        <v>202412</v>
      </c>
      <c r="L1272" s="102">
        <f t="shared" si="207"/>
        <v>0</v>
      </c>
      <c r="M1272" s="102">
        <f t="shared" si="208"/>
        <v>1</v>
      </c>
      <c r="N1272" s="109">
        <f t="shared" si="203"/>
        <v>100</v>
      </c>
      <c r="P1272" s="102" t="str">
        <f t="shared" si="201"/>
        <v>X</v>
      </c>
      <c r="Q1272" s="102" t="str">
        <f t="shared" si="202"/>
        <v/>
      </c>
    </row>
    <row r="1273" spans="1:17" hidden="1">
      <c r="A1273" s="102" t="s">
        <v>192</v>
      </c>
      <c r="B1273" s="103" t="s">
        <v>77</v>
      </c>
      <c r="D1273" s="103">
        <f t="shared" si="204"/>
        <v>2033</v>
      </c>
      <c r="E1273" s="112">
        <v>11</v>
      </c>
      <c r="F1273" s="102" t="str">
        <f t="shared" si="205"/>
        <v>P17203311</v>
      </c>
      <c r="H1273" s="104">
        <f>HLOOKUP(POC!B1273,MCTI!$1:$2,2,FALSE)</f>
        <v>3</v>
      </c>
      <c r="I1273" s="102" t="str">
        <f t="shared" si="206"/>
        <v>203311</v>
      </c>
      <c r="J1273" s="107">
        <f>IF(M1273=1,1,IFERROR(VLOOKUP(I1273,MCTI!C:O,POC!H1273,FALSE),0))</f>
        <v>1</v>
      </c>
      <c r="K1273" s="102" t="str">
        <f>TEXT(VLOOKUP(B1273,Summary!G:H,2,FALSE),"yyyym")</f>
        <v>202412</v>
      </c>
      <c r="L1273" s="102">
        <f t="shared" si="207"/>
        <v>0</v>
      </c>
      <c r="M1273" s="102">
        <f t="shared" si="208"/>
        <v>1</v>
      </c>
      <c r="N1273" s="109">
        <f t="shared" si="203"/>
        <v>100</v>
      </c>
      <c r="P1273" s="102" t="str">
        <f t="shared" si="201"/>
        <v>X</v>
      </c>
      <c r="Q1273" s="102" t="str">
        <f t="shared" si="202"/>
        <v/>
      </c>
    </row>
    <row r="1274" spans="1:17" hidden="1">
      <c r="A1274" s="102" t="s">
        <v>192</v>
      </c>
      <c r="B1274" s="103" t="s">
        <v>77</v>
      </c>
      <c r="D1274" s="103">
        <f t="shared" si="204"/>
        <v>2033</v>
      </c>
      <c r="E1274" s="112">
        <v>12</v>
      </c>
      <c r="F1274" s="102" t="str">
        <f t="shared" si="205"/>
        <v>P17203312</v>
      </c>
      <c r="H1274" s="104">
        <f>HLOOKUP(POC!B1274,MCTI!$1:$2,2,FALSE)</f>
        <v>3</v>
      </c>
      <c r="I1274" s="102" t="str">
        <f t="shared" si="206"/>
        <v>203312</v>
      </c>
      <c r="J1274" s="107">
        <f>IF(M1274=1,1,IFERROR(VLOOKUP(I1274,MCTI!C:O,POC!H1274,FALSE),0))</f>
        <v>1</v>
      </c>
      <c r="K1274" s="102" t="str">
        <f>TEXT(VLOOKUP(B1274,Summary!G:H,2,FALSE),"yyyym")</f>
        <v>202412</v>
      </c>
      <c r="L1274" s="102">
        <f t="shared" si="207"/>
        <v>0</v>
      </c>
      <c r="M1274" s="102">
        <f t="shared" si="208"/>
        <v>1</v>
      </c>
      <c r="N1274" s="109">
        <f t="shared" si="203"/>
        <v>100</v>
      </c>
      <c r="P1274" s="102" t="str">
        <f t="shared" si="201"/>
        <v>X</v>
      </c>
      <c r="Q1274" s="102" t="str">
        <f t="shared" si="202"/>
        <v/>
      </c>
    </row>
    <row r="1275" spans="1:17" hidden="1">
      <c r="A1275" s="102" t="s">
        <v>192</v>
      </c>
      <c r="B1275" s="103" t="s">
        <v>77</v>
      </c>
      <c r="D1275" s="103">
        <f t="shared" si="204"/>
        <v>2034</v>
      </c>
      <c r="E1275" s="112">
        <v>1</v>
      </c>
      <c r="F1275" s="102" t="str">
        <f t="shared" si="205"/>
        <v>P1720341</v>
      </c>
      <c r="H1275" s="104">
        <f>HLOOKUP(POC!B1275,MCTI!$1:$2,2,FALSE)</f>
        <v>3</v>
      </c>
      <c r="I1275" s="102" t="str">
        <f t="shared" si="206"/>
        <v>20341</v>
      </c>
      <c r="J1275" s="107">
        <f>IF(M1275=1,1,IFERROR(VLOOKUP(I1275,MCTI!C:O,POC!H1275,FALSE),0))</f>
        <v>1</v>
      </c>
      <c r="K1275" s="102" t="str">
        <f>TEXT(VLOOKUP(B1275,Summary!G:H,2,FALSE),"yyyym")</f>
        <v>202412</v>
      </c>
      <c r="L1275" s="102">
        <f t="shared" si="207"/>
        <v>0</v>
      </c>
      <c r="M1275" s="102">
        <f t="shared" si="208"/>
        <v>1</v>
      </c>
      <c r="N1275" s="109">
        <f t="shared" si="203"/>
        <v>100</v>
      </c>
      <c r="P1275" s="102" t="str">
        <f t="shared" si="201"/>
        <v>X</v>
      </c>
      <c r="Q1275" s="102" t="str">
        <f t="shared" si="202"/>
        <v/>
      </c>
    </row>
    <row r="1276" spans="1:17" hidden="1">
      <c r="A1276" s="102" t="s">
        <v>192</v>
      </c>
      <c r="B1276" s="103" t="s">
        <v>77</v>
      </c>
      <c r="D1276" s="103">
        <f t="shared" si="204"/>
        <v>2034</v>
      </c>
      <c r="E1276" s="112">
        <v>2</v>
      </c>
      <c r="F1276" s="102" t="str">
        <f t="shared" si="205"/>
        <v>P1720342</v>
      </c>
      <c r="H1276" s="104">
        <f>HLOOKUP(POC!B1276,MCTI!$1:$2,2,FALSE)</f>
        <v>3</v>
      </c>
      <c r="I1276" s="102" t="str">
        <f t="shared" si="206"/>
        <v>20342</v>
      </c>
      <c r="J1276" s="107">
        <f>IF(M1276=1,1,IFERROR(VLOOKUP(I1276,MCTI!C:O,POC!H1276,FALSE),0))</f>
        <v>1</v>
      </c>
      <c r="K1276" s="102" t="str">
        <f>TEXT(VLOOKUP(B1276,Summary!G:H,2,FALSE),"yyyym")</f>
        <v>202412</v>
      </c>
      <c r="L1276" s="102">
        <f t="shared" si="207"/>
        <v>0</v>
      </c>
      <c r="M1276" s="102">
        <f t="shared" si="208"/>
        <v>1</v>
      </c>
      <c r="N1276" s="109">
        <f t="shared" si="203"/>
        <v>100</v>
      </c>
      <c r="P1276" s="102" t="str">
        <f t="shared" si="201"/>
        <v>X</v>
      </c>
      <c r="Q1276" s="102" t="str">
        <f t="shared" si="202"/>
        <v/>
      </c>
    </row>
    <row r="1277" spans="1:17" hidden="1">
      <c r="A1277" s="102" t="s">
        <v>192</v>
      </c>
      <c r="B1277" s="103" t="s">
        <v>77</v>
      </c>
      <c r="D1277" s="103">
        <f t="shared" si="204"/>
        <v>2034</v>
      </c>
      <c r="E1277" s="112">
        <v>3</v>
      </c>
      <c r="F1277" s="102" t="str">
        <f t="shared" si="205"/>
        <v>P1720343</v>
      </c>
      <c r="H1277" s="104">
        <f>HLOOKUP(POC!B1277,MCTI!$1:$2,2,FALSE)</f>
        <v>3</v>
      </c>
      <c r="I1277" s="102" t="str">
        <f t="shared" si="206"/>
        <v>20343</v>
      </c>
      <c r="J1277" s="107">
        <f>IF(M1277=1,1,IFERROR(VLOOKUP(I1277,MCTI!C:O,POC!H1277,FALSE),0))</f>
        <v>1</v>
      </c>
      <c r="K1277" s="102" t="str">
        <f>TEXT(VLOOKUP(B1277,Summary!G:H,2,FALSE),"yyyym")</f>
        <v>202412</v>
      </c>
      <c r="L1277" s="102">
        <f t="shared" si="207"/>
        <v>0</v>
      </c>
      <c r="M1277" s="102">
        <f t="shared" si="208"/>
        <v>1</v>
      </c>
      <c r="N1277" s="109">
        <f t="shared" si="203"/>
        <v>100</v>
      </c>
      <c r="P1277" s="102" t="str">
        <f t="shared" si="201"/>
        <v>X</v>
      </c>
      <c r="Q1277" s="102" t="str">
        <f t="shared" si="202"/>
        <v/>
      </c>
    </row>
    <row r="1278" spans="1:17" hidden="1">
      <c r="A1278" s="102" t="s">
        <v>192</v>
      </c>
      <c r="B1278" s="103" t="s">
        <v>77</v>
      </c>
      <c r="D1278" s="103">
        <f t="shared" si="204"/>
        <v>2034</v>
      </c>
      <c r="E1278" s="112">
        <v>4</v>
      </c>
      <c r="F1278" s="102" t="str">
        <f t="shared" si="205"/>
        <v>P1720344</v>
      </c>
      <c r="H1278" s="104">
        <f>HLOOKUP(POC!B1278,MCTI!$1:$2,2,FALSE)</f>
        <v>3</v>
      </c>
      <c r="I1278" s="102" t="str">
        <f t="shared" si="206"/>
        <v>20344</v>
      </c>
      <c r="J1278" s="107">
        <f>IF(M1278=1,1,IFERROR(VLOOKUP(I1278,MCTI!C:O,POC!H1278,FALSE),0))</f>
        <v>1</v>
      </c>
      <c r="K1278" s="102" t="str">
        <f>TEXT(VLOOKUP(B1278,Summary!G:H,2,FALSE),"yyyym")</f>
        <v>202412</v>
      </c>
      <c r="L1278" s="102">
        <f t="shared" si="207"/>
        <v>0</v>
      </c>
      <c r="M1278" s="102">
        <f t="shared" si="208"/>
        <v>1</v>
      </c>
      <c r="N1278" s="109">
        <f t="shared" si="203"/>
        <v>100</v>
      </c>
      <c r="P1278" s="102" t="str">
        <f t="shared" si="201"/>
        <v>X</v>
      </c>
      <c r="Q1278" s="102" t="str">
        <f t="shared" si="202"/>
        <v/>
      </c>
    </row>
    <row r="1279" spans="1:17" hidden="1">
      <c r="A1279" s="102" t="s">
        <v>192</v>
      </c>
      <c r="B1279" s="103" t="s">
        <v>77</v>
      </c>
      <c r="D1279" s="103">
        <f t="shared" si="204"/>
        <v>2034</v>
      </c>
      <c r="E1279" s="112">
        <v>5</v>
      </c>
      <c r="F1279" s="102" t="str">
        <f t="shared" si="205"/>
        <v>P1720345</v>
      </c>
      <c r="H1279" s="104">
        <f>HLOOKUP(POC!B1279,MCTI!$1:$2,2,FALSE)</f>
        <v>3</v>
      </c>
      <c r="I1279" s="102" t="str">
        <f t="shared" si="206"/>
        <v>20345</v>
      </c>
      <c r="J1279" s="107">
        <f>IF(M1279=1,1,IFERROR(VLOOKUP(I1279,MCTI!C:O,POC!H1279,FALSE),0))</f>
        <v>1</v>
      </c>
      <c r="K1279" s="102" t="str">
        <f>TEXT(VLOOKUP(B1279,Summary!G:H,2,FALSE),"yyyym")</f>
        <v>202412</v>
      </c>
      <c r="L1279" s="102">
        <f t="shared" si="207"/>
        <v>0</v>
      </c>
      <c r="M1279" s="102">
        <f t="shared" si="208"/>
        <v>1</v>
      </c>
      <c r="N1279" s="109">
        <f t="shared" si="203"/>
        <v>100</v>
      </c>
      <c r="P1279" s="102" t="str">
        <f t="shared" si="201"/>
        <v>X</v>
      </c>
      <c r="Q1279" s="102" t="str">
        <f t="shared" si="202"/>
        <v/>
      </c>
    </row>
    <row r="1280" spans="1:17" hidden="1">
      <c r="A1280" s="102" t="s">
        <v>192</v>
      </c>
      <c r="B1280" s="103" t="s">
        <v>77</v>
      </c>
      <c r="D1280" s="103">
        <f t="shared" si="204"/>
        <v>2034</v>
      </c>
      <c r="E1280" s="112">
        <v>6</v>
      </c>
      <c r="F1280" s="102" t="str">
        <f t="shared" si="205"/>
        <v>P1720346</v>
      </c>
      <c r="H1280" s="104">
        <f>HLOOKUP(POC!B1280,MCTI!$1:$2,2,FALSE)</f>
        <v>3</v>
      </c>
      <c r="I1280" s="102" t="str">
        <f t="shared" si="206"/>
        <v>20346</v>
      </c>
      <c r="J1280" s="107">
        <f>IF(M1280=1,1,IFERROR(VLOOKUP(I1280,MCTI!C:O,POC!H1280,FALSE),0))</f>
        <v>1</v>
      </c>
      <c r="K1280" s="102" t="str">
        <f>TEXT(VLOOKUP(B1280,Summary!G:H,2,FALSE),"yyyym")</f>
        <v>202412</v>
      </c>
      <c r="L1280" s="102">
        <f t="shared" si="207"/>
        <v>0</v>
      </c>
      <c r="M1280" s="102">
        <f t="shared" si="208"/>
        <v>1</v>
      </c>
      <c r="N1280" s="109">
        <f t="shared" si="203"/>
        <v>100</v>
      </c>
      <c r="P1280" s="102" t="str">
        <f t="shared" si="201"/>
        <v>X</v>
      </c>
      <c r="Q1280" s="102" t="str">
        <f t="shared" si="202"/>
        <v/>
      </c>
    </row>
    <row r="1281" spans="1:17" hidden="1">
      <c r="A1281" s="102" t="s">
        <v>192</v>
      </c>
      <c r="B1281" s="103" t="s">
        <v>77</v>
      </c>
      <c r="D1281" s="103">
        <f t="shared" si="204"/>
        <v>2034</v>
      </c>
      <c r="E1281" s="112">
        <v>7</v>
      </c>
      <c r="F1281" s="102" t="str">
        <f t="shared" si="205"/>
        <v>P1720347</v>
      </c>
      <c r="H1281" s="104">
        <f>HLOOKUP(POC!B1281,MCTI!$1:$2,2,FALSE)</f>
        <v>3</v>
      </c>
      <c r="I1281" s="102" t="str">
        <f t="shared" si="206"/>
        <v>20347</v>
      </c>
      <c r="J1281" s="107">
        <f>IF(M1281=1,1,IFERROR(VLOOKUP(I1281,MCTI!C:O,POC!H1281,FALSE),0))</f>
        <v>1</v>
      </c>
      <c r="K1281" s="102" t="str">
        <f>TEXT(VLOOKUP(B1281,Summary!G:H,2,FALSE),"yyyym")</f>
        <v>202412</v>
      </c>
      <c r="L1281" s="102">
        <f t="shared" si="207"/>
        <v>0</v>
      </c>
      <c r="M1281" s="102">
        <f t="shared" si="208"/>
        <v>1</v>
      </c>
      <c r="N1281" s="109">
        <f t="shared" si="203"/>
        <v>100</v>
      </c>
      <c r="P1281" s="102" t="str">
        <f t="shared" si="201"/>
        <v>X</v>
      </c>
      <c r="Q1281" s="102" t="str">
        <f t="shared" si="202"/>
        <v/>
      </c>
    </row>
    <row r="1282" spans="1:17" hidden="1">
      <c r="A1282" s="102" t="s">
        <v>192</v>
      </c>
      <c r="B1282" s="103" t="s">
        <v>77</v>
      </c>
      <c r="D1282" s="103">
        <f t="shared" si="204"/>
        <v>2034</v>
      </c>
      <c r="E1282" s="112">
        <v>8</v>
      </c>
      <c r="F1282" s="102" t="str">
        <f t="shared" si="205"/>
        <v>P1720348</v>
      </c>
      <c r="H1282" s="104">
        <f>HLOOKUP(POC!B1282,MCTI!$1:$2,2,FALSE)</f>
        <v>3</v>
      </c>
      <c r="I1282" s="102" t="str">
        <f t="shared" si="206"/>
        <v>20348</v>
      </c>
      <c r="J1282" s="107">
        <f>IF(M1282=1,1,IFERROR(VLOOKUP(I1282,MCTI!C:O,POC!H1282,FALSE),0))</f>
        <v>1</v>
      </c>
      <c r="K1282" s="102" t="str">
        <f>TEXT(VLOOKUP(B1282,Summary!G:H,2,FALSE),"yyyym")</f>
        <v>202412</v>
      </c>
      <c r="L1282" s="102">
        <f t="shared" si="207"/>
        <v>0</v>
      </c>
      <c r="M1282" s="102">
        <f t="shared" si="208"/>
        <v>1</v>
      </c>
      <c r="N1282" s="109">
        <f t="shared" si="203"/>
        <v>100</v>
      </c>
      <c r="P1282" s="102" t="str">
        <f t="shared" si="201"/>
        <v>X</v>
      </c>
      <c r="Q1282" s="102" t="str">
        <f t="shared" si="202"/>
        <v/>
      </c>
    </row>
    <row r="1283" spans="1:17" hidden="1">
      <c r="A1283" s="102" t="s">
        <v>192</v>
      </c>
      <c r="B1283" s="103" t="s">
        <v>77</v>
      </c>
      <c r="D1283" s="103">
        <f t="shared" si="204"/>
        <v>2034</v>
      </c>
      <c r="E1283" s="112">
        <v>9</v>
      </c>
      <c r="F1283" s="102" t="str">
        <f t="shared" si="205"/>
        <v>P1720349</v>
      </c>
      <c r="H1283" s="104">
        <f>HLOOKUP(POC!B1283,MCTI!$1:$2,2,FALSE)</f>
        <v>3</v>
      </c>
      <c r="I1283" s="102" t="str">
        <f t="shared" si="206"/>
        <v>20349</v>
      </c>
      <c r="J1283" s="107">
        <f>IF(M1283=1,1,IFERROR(VLOOKUP(I1283,MCTI!C:O,POC!H1283,FALSE),0))</f>
        <v>1</v>
      </c>
      <c r="K1283" s="102" t="str">
        <f>TEXT(VLOOKUP(B1283,Summary!G:H,2,FALSE),"yyyym")</f>
        <v>202412</v>
      </c>
      <c r="L1283" s="102">
        <f t="shared" si="207"/>
        <v>0</v>
      </c>
      <c r="M1283" s="102">
        <f t="shared" si="208"/>
        <v>1</v>
      </c>
      <c r="N1283" s="109">
        <f t="shared" si="203"/>
        <v>100</v>
      </c>
      <c r="P1283" s="102" t="str">
        <f t="shared" si="201"/>
        <v>X</v>
      </c>
      <c r="Q1283" s="102" t="str">
        <f t="shared" si="202"/>
        <v/>
      </c>
    </row>
    <row r="1284" spans="1:17" hidden="1">
      <c r="A1284" s="102" t="s">
        <v>192</v>
      </c>
      <c r="B1284" s="103" t="s">
        <v>77</v>
      </c>
      <c r="D1284" s="103">
        <f t="shared" si="204"/>
        <v>2034</v>
      </c>
      <c r="E1284" s="112">
        <v>10</v>
      </c>
      <c r="F1284" s="102" t="str">
        <f t="shared" si="205"/>
        <v>P17203410</v>
      </c>
      <c r="H1284" s="104">
        <f>HLOOKUP(POC!B1284,MCTI!$1:$2,2,FALSE)</f>
        <v>3</v>
      </c>
      <c r="I1284" s="102" t="str">
        <f t="shared" si="206"/>
        <v>203410</v>
      </c>
      <c r="J1284" s="107">
        <f>IF(M1284=1,1,IFERROR(VLOOKUP(I1284,MCTI!C:O,POC!H1284,FALSE),0))</f>
        <v>1</v>
      </c>
      <c r="K1284" s="102" t="str">
        <f>TEXT(VLOOKUP(B1284,Summary!G:H,2,FALSE),"yyyym")</f>
        <v>202412</v>
      </c>
      <c r="L1284" s="102">
        <f t="shared" si="207"/>
        <v>0</v>
      </c>
      <c r="M1284" s="102">
        <f t="shared" si="208"/>
        <v>1</v>
      </c>
      <c r="N1284" s="109">
        <f t="shared" si="203"/>
        <v>100</v>
      </c>
      <c r="P1284" s="102" t="str">
        <f t="shared" si="201"/>
        <v>X</v>
      </c>
      <c r="Q1284" s="102" t="str">
        <f t="shared" si="202"/>
        <v/>
      </c>
    </row>
    <row r="1285" spans="1:17" hidden="1">
      <c r="A1285" s="102" t="s">
        <v>192</v>
      </c>
      <c r="B1285" s="103" t="s">
        <v>77</v>
      </c>
      <c r="D1285" s="103">
        <f t="shared" si="204"/>
        <v>2034</v>
      </c>
      <c r="E1285" s="112">
        <v>11</v>
      </c>
      <c r="F1285" s="102" t="str">
        <f t="shared" si="205"/>
        <v>P17203411</v>
      </c>
      <c r="H1285" s="104">
        <f>HLOOKUP(POC!B1285,MCTI!$1:$2,2,FALSE)</f>
        <v>3</v>
      </c>
      <c r="I1285" s="102" t="str">
        <f t="shared" si="206"/>
        <v>203411</v>
      </c>
      <c r="J1285" s="107">
        <f>IF(M1285=1,1,IFERROR(VLOOKUP(I1285,MCTI!C:O,POC!H1285,FALSE),0))</f>
        <v>1</v>
      </c>
      <c r="K1285" s="102" t="str">
        <f>TEXT(VLOOKUP(B1285,Summary!G:H,2,FALSE),"yyyym")</f>
        <v>202412</v>
      </c>
      <c r="L1285" s="102">
        <f t="shared" si="207"/>
        <v>0</v>
      </c>
      <c r="M1285" s="102">
        <f t="shared" si="208"/>
        <v>1</v>
      </c>
      <c r="N1285" s="109">
        <f t="shared" si="203"/>
        <v>100</v>
      </c>
      <c r="P1285" s="102" t="str">
        <f t="shared" si="201"/>
        <v>X</v>
      </c>
      <c r="Q1285" s="102" t="str">
        <f t="shared" si="202"/>
        <v/>
      </c>
    </row>
    <row r="1286" spans="1:17" hidden="1">
      <c r="A1286" s="102" t="s">
        <v>192</v>
      </c>
      <c r="B1286" s="103" t="s">
        <v>77</v>
      </c>
      <c r="D1286" s="103">
        <f t="shared" si="204"/>
        <v>2034</v>
      </c>
      <c r="E1286" s="112">
        <v>12</v>
      </c>
      <c r="F1286" s="102" t="str">
        <f t="shared" si="205"/>
        <v>P17203412</v>
      </c>
      <c r="H1286" s="104">
        <f>HLOOKUP(POC!B1286,MCTI!$1:$2,2,FALSE)</f>
        <v>3</v>
      </c>
      <c r="I1286" s="102" t="str">
        <f t="shared" si="206"/>
        <v>203412</v>
      </c>
      <c r="J1286" s="107">
        <f>IF(M1286=1,1,IFERROR(VLOOKUP(I1286,MCTI!C:O,POC!H1286,FALSE),0))</f>
        <v>1</v>
      </c>
      <c r="K1286" s="102" t="str">
        <f>TEXT(VLOOKUP(B1286,Summary!G:H,2,FALSE),"yyyym")</f>
        <v>202412</v>
      </c>
      <c r="L1286" s="102">
        <f t="shared" si="207"/>
        <v>0</v>
      </c>
      <c r="M1286" s="102">
        <f t="shared" si="208"/>
        <v>1</v>
      </c>
      <c r="N1286" s="109">
        <f t="shared" si="203"/>
        <v>100</v>
      </c>
      <c r="P1286" s="102" t="str">
        <f t="shared" si="201"/>
        <v>X</v>
      </c>
      <c r="Q1286" s="102" t="str">
        <f t="shared" si="202"/>
        <v/>
      </c>
    </row>
    <row r="1287" spans="1:17" hidden="1">
      <c r="D1287" s="102"/>
      <c r="E1287" s="112"/>
      <c r="K1287" s="102"/>
      <c r="N1287" s="109"/>
      <c r="P1287" s="102" t="str">
        <f t="shared" si="201"/>
        <v/>
      </c>
    </row>
    <row r="1288" spans="1:17" hidden="1">
      <c r="D1288" s="102"/>
      <c r="E1288" s="112"/>
      <c r="K1288" s="102"/>
      <c r="N1288" s="109"/>
      <c r="P1288" s="102" t="str">
        <f t="shared" si="201"/>
        <v/>
      </c>
    </row>
    <row r="1289" spans="1:17" hidden="1">
      <c r="D1289" s="102"/>
      <c r="E1289" s="112"/>
      <c r="K1289" s="102"/>
      <c r="N1289" s="109"/>
      <c r="P1289" s="102" t="str">
        <f t="shared" si="201"/>
        <v/>
      </c>
    </row>
    <row r="1290" spans="1:17" hidden="1">
      <c r="D1290" s="102"/>
      <c r="E1290" s="112"/>
      <c r="K1290" s="102"/>
      <c r="N1290" s="109"/>
      <c r="P1290" s="102" t="str">
        <f t="shared" si="201"/>
        <v/>
      </c>
    </row>
    <row r="1291" spans="1:17" hidden="1">
      <c r="D1291" s="102"/>
      <c r="E1291" s="112"/>
      <c r="K1291" s="102"/>
      <c r="N1291" s="109"/>
      <c r="P1291" s="102" t="str">
        <f t="shared" si="201"/>
        <v/>
      </c>
    </row>
    <row r="1292" spans="1:17" hidden="1">
      <c r="D1292" s="102"/>
      <c r="E1292" s="112"/>
      <c r="K1292" s="102"/>
      <c r="N1292" s="109"/>
      <c r="P1292" s="102" t="str">
        <f t="shared" si="201"/>
        <v/>
      </c>
    </row>
    <row r="1293" spans="1:17" hidden="1">
      <c r="D1293" s="102"/>
      <c r="E1293" s="112"/>
      <c r="K1293" s="102"/>
      <c r="N1293" s="109"/>
      <c r="P1293" s="102" t="str">
        <f t="shared" si="201"/>
        <v/>
      </c>
    </row>
    <row r="1294" spans="1:17" hidden="1">
      <c r="D1294" s="102"/>
      <c r="E1294" s="112"/>
      <c r="K1294" s="102"/>
      <c r="N1294" s="109"/>
      <c r="P1294" s="102" t="str">
        <f t="shared" si="201"/>
        <v/>
      </c>
    </row>
    <row r="1295" spans="1:17" hidden="1">
      <c r="D1295" s="102"/>
      <c r="E1295" s="112"/>
      <c r="K1295" s="102"/>
      <c r="N1295" s="109"/>
      <c r="P1295" s="102" t="str">
        <f t="shared" si="201"/>
        <v/>
      </c>
    </row>
    <row r="1296" spans="1:17" hidden="1">
      <c r="D1296" s="102"/>
      <c r="E1296" s="112"/>
      <c r="K1296" s="102"/>
      <c r="N1296" s="109"/>
      <c r="P1296" s="102" t="str">
        <f t="shared" si="201"/>
        <v/>
      </c>
    </row>
    <row r="1297" spans="1:17" hidden="1">
      <c r="K1297" s="102"/>
      <c r="N1297" s="109"/>
      <c r="P1297" s="102" t="str">
        <f t="shared" si="201"/>
        <v/>
      </c>
    </row>
    <row r="1298" spans="1:17" hidden="1">
      <c r="A1298" s="102" t="s">
        <v>192</v>
      </c>
      <c r="B1298" s="103" t="s">
        <v>79</v>
      </c>
      <c r="D1298" s="112">
        <v>2017</v>
      </c>
      <c r="E1298" s="112">
        <v>1</v>
      </c>
      <c r="F1298" s="102" t="str">
        <f t="shared" ref="F1298:F1360" si="209">CONCATENATE(B1298,D1298,E1298)</f>
        <v>P3020171</v>
      </c>
      <c r="H1298" s="104">
        <f>HLOOKUP(POC!B1298,MCTI!$1:$2,2,FALSE)</f>
        <v>4</v>
      </c>
      <c r="I1298" s="102" t="str">
        <f t="shared" ref="I1298:I1329" si="210">CONCATENATE(D1298,E1298)</f>
        <v>20171</v>
      </c>
      <c r="J1298" s="107">
        <f>IF(M1298=1,1,IFERROR(VLOOKUP(I1298,MCTI!C:O,POC!H1298,FALSE),0))</f>
        <v>0</v>
      </c>
      <c r="K1298" s="102" t="str">
        <f>TEXT(VLOOKUP(B1298,Summary!G:H,2,FALSE),"yyyym")</f>
        <v>202512</v>
      </c>
      <c r="L1298" s="102">
        <f t="shared" ref="L1298:L1329" si="211">IF((LEFT(K1298,4)-D1298)&lt;&gt;0,0,IF((I1298-K1298)=0,1,0))</f>
        <v>0</v>
      </c>
      <c r="M1298" s="102">
        <f t="shared" ref="M1298:M1329" si="212">IF(B1298="",0,IF(AND(B1297=B1298,M1297=1),1,IF(L1298=1,1,0)))</f>
        <v>0</v>
      </c>
      <c r="N1298" s="109">
        <f t="shared" si="203"/>
        <v>0</v>
      </c>
      <c r="Q1298" s="102" t="str">
        <f t="shared" ref="Q1298:Q1345" si="213">IF(AND(N1298=0,N1299&gt;0),1,"")</f>
        <v/>
      </c>
    </row>
    <row r="1299" spans="1:17" hidden="1">
      <c r="A1299" s="102" t="s">
        <v>192</v>
      </c>
      <c r="B1299" s="103" t="s">
        <v>79</v>
      </c>
      <c r="D1299" s="112">
        <v>2017</v>
      </c>
      <c r="E1299" s="112">
        <v>2</v>
      </c>
      <c r="F1299" s="102" t="str">
        <f t="shared" si="209"/>
        <v>P3020172</v>
      </c>
      <c r="H1299" s="104">
        <f>HLOOKUP(POC!B1299,MCTI!$1:$2,2,FALSE)</f>
        <v>4</v>
      </c>
      <c r="I1299" s="102" t="str">
        <f t="shared" si="210"/>
        <v>20172</v>
      </c>
      <c r="J1299" s="107">
        <f>IF(M1299=1,1,IFERROR(VLOOKUP(I1299,MCTI!C:O,POC!H1299,FALSE),0))</f>
        <v>0</v>
      </c>
      <c r="K1299" s="102" t="str">
        <f>TEXT(VLOOKUP(B1299,Summary!G:H,2,FALSE),"yyyym")</f>
        <v>202512</v>
      </c>
      <c r="L1299" s="102">
        <f t="shared" si="211"/>
        <v>0</v>
      </c>
      <c r="M1299" s="102">
        <f t="shared" si="212"/>
        <v>0</v>
      </c>
      <c r="N1299" s="109">
        <f t="shared" si="203"/>
        <v>0</v>
      </c>
      <c r="Q1299" s="102" t="str">
        <f t="shared" si="213"/>
        <v/>
      </c>
    </row>
    <row r="1300" spans="1:17" hidden="1">
      <c r="A1300" s="102" t="s">
        <v>192</v>
      </c>
      <c r="B1300" s="103" t="s">
        <v>79</v>
      </c>
      <c r="D1300" s="112">
        <v>2017</v>
      </c>
      <c r="E1300" s="112">
        <v>3</v>
      </c>
      <c r="F1300" s="102" t="str">
        <f t="shared" si="209"/>
        <v>P3020173</v>
      </c>
      <c r="H1300" s="104">
        <f>HLOOKUP(POC!B1300,MCTI!$1:$2,2,FALSE)</f>
        <v>4</v>
      </c>
      <c r="I1300" s="102" t="str">
        <f t="shared" si="210"/>
        <v>20173</v>
      </c>
      <c r="J1300" s="107">
        <f>IF(M1300=1,1,IFERROR(VLOOKUP(I1300,MCTI!C:O,POC!H1300,FALSE),0))</f>
        <v>0</v>
      </c>
      <c r="K1300" s="102" t="str">
        <f>TEXT(VLOOKUP(B1300,Summary!G:H,2,FALSE),"yyyym")</f>
        <v>202512</v>
      </c>
      <c r="L1300" s="102">
        <f t="shared" si="211"/>
        <v>0</v>
      </c>
      <c r="M1300" s="102">
        <f t="shared" si="212"/>
        <v>0</v>
      </c>
      <c r="N1300" s="109">
        <f t="shared" si="203"/>
        <v>0</v>
      </c>
      <c r="Q1300" s="102" t="str">
        <f t="shared" si="213"/>
        <v/>
      </c>
    </row>
    <row r="1301" spans="1:17" hidden="1">
      <c r="A1301" s="102" t="s">
        <v>192</v>
      </c>
      <c r="B1301" s="103" t="s">
        <v>79</v>
      </c>
      <c r="D1301" s="112">
        <v>2017</v>
      </c>
      <c r="E1301" s="112">
        <v>4</v>
      </c>
      <c r="F1301" s="102" t="str">
        <f t="shared" si="209"/>
        <v>P3020174</v>
      </c>
      <c r="H1301" s="104">
        <f>HLOOKUP(POC!B1301,MCTI!$1:$2,2,FALSE)</f>
        <v>4</v>
      </c>
      <c r="I1301" s="102" t="str">
        <f t="shared" si="210"/>
        <v>20174</v>
      </c>
      <c r="J1301" s="107">
        <f>IF(M1301=1,1,IFERROR(VLOOKUP(I1301,MCTI!C:O,POC!H1301,FALSE),0))</f>
        <v>0</v>
      </c>
      <c r="K1301" s="102" t="str">
        <f>TEXT(VLOOKUP(B1301,Summary!G:H,2,FALSE),"yyyym")</f>
        <v>202512</v>
      </c>
      <c r="L1301" s="102">
        <f t="shared" si="211"/>
        <v>0</v>
      </c>
      <c r="M1301" s="102">
        <f t="shared" si="212"/>
        <v>0</v>
      </c>
      <c r="N1301" s="109">
        <f t="shared" ref="N1301:N1364" si="214">TRUNC(J1301*100,2)</f>
        <v>0</v>
      </c>
      <c r="Q1301" s="102" t="str">
        <f t="shared" si="213"/>
        <v/>
      </c>
    </row>
    <row r="1302" spans="1:17" hidden="1">
      <c r="A1302" s="102" t="s">
        <v>192</v>
      </c>
      <c r="B1302" s="103" t="s">
        <v>79</v>
      </c>
      <c r="D1302" s="112">
        <v>2017</v>
      </c>
      <c r="E1302" s="112">
        <v>5</v>
      </c>
      <c r="F1302" s="102" t="str">
        <f t="shared" si="209"/>
        <v>P3020175</v>
      </c>
      <c r="H1302" s="104">
        <f>HLOOKUP(POC!B1302,MCTI!$1:$2,2,FALSE)</f>
        <v>4</v>
      </c>
      <c r="I1302" s="102" t="str">
        <f t="shared" si="210"/>
        <v>20175</v>
      </c>
      <c r="J1302" s="107">
        <f>IF(M1302=1,1,IFERROR(VLOOKUP(I1302,MCTI!C:O,POC!H1302,FALSE),0))</f>
        <v>0</v>
      </c>
      <c r="K1302" s="102" t="str">
        <f>TEXT(VLOOKUP(B1302,Summary!G:H,2,FALSE),"yyyym")</f>
        <v>202512</v>
      </c>
      <c r="L1302" s="102">
        <f t="shared" si="211"/>
        <v>0</v>
      </c>
      <c r="M1302" s="102">
        <f t="shared" si="212"/>
        <v>0</v>
      </c>
      <c r="N1302" s="109">
        <f t="shared" si="214"/>
        <v>0</v>
      </c>
      <c r="Q1302" s="102" t="str">
        <f t="shared" si="213"/>
        <v/>
      </c>
    </row>
    <row r="1303" spans="1:17" hidden="1">
      <c r="A1303" s="102" t="s">
        <v>192</v>
      </c>
      <c r="B1303" s="103" t="s">
        <v>79</v>
      </c>
      <c r="D1303" s="112">
        <v>2017</v>
      </c>
      <c r="E1303" s="112">
        <v>6</v>
      </c>
      <c r="F1303" s="102" t="str">
        <f t="shared" si="209"/>
        <v>P3020176</v>
      </c>
      <c r="H1303" s="104">
        <f>HLOOKUP(POC!B1303,MCTI!$1:$2,2,FALSE)</f>
        <v>4</v>
      </c>
      <c r="I1303" s="102" t="str">
        <f t="shared" si="210"/>
        <v>20176</v>
      </c>
      <c r="J1303" s="107">
        <f>IF(M1303=1,1,IFERROR(VLOOKUP(I1303,MCTI!C:O,POC!H1303,FALSE),0))</f>
        <v>0</v>
      </c>
      <c r="K1303" s="102" t="str">
        <f>TEXT(VLOOKUP(B1303,Summary!G:H,2,FALSE),"yyyym")</f>
        <v>202512</v>
      </c>
      <c r="L1303" s="102">
        <f t="shared" si="211"/>
        <v>0</v>
      </c>
      <c r="M1303" s="102">
        <f t="shared" si="212"/>
        <v>0</v>
      </c>
      <c r="N1303" s="109">
        <f t="shared" si="214"/>
        <v>0</v>
      </c>
      <c r="Q1303" s="102" t="str">
        <f t="shared" si="213"/>
        <v/>
      </c>
    </row>
    <row r="1304" spans="1:17" hidden="1">
      <c r="A1304" s="102" t="s">
        <v>192</v>
      </c>
      <c r="B1304" s="103" t="s">
        <v>79</v>
      </c>
      <c r="D1304" s="112">
        <v>2017</v>
      </c>
      <c r="E1304" s="112">
        <v>7</v>
      </c>
      <c r="F1304" s="102" t="str">
        <f t="shared" si="209"/>
        <v>P3020177</v>
      </c>
      <c r="H1304" s="104">
        <f>HLOOKUP(POC!B1304,MCTI!$1:$2,2,FALSE)</f>
        <v>4</v>
      </c>
      <c r="I1304" s="102" t="str">
        <f t="shared" si="210"/>
        <v>20177</v>
      </c>
      <c r="J1304" s="107">
        <f>IF(M1304=1,1,IFERROR(VLOOKUP(I1304,MCTI!C:O,POC!H1304,FALSE),0))</f>
        <v>0</v>
      </c>
      <c r="K1304" s="102" t="str">
        <f>TEXT(VLOOKUP(B1304,Summary!G:H,2,FALSE),"yyyym")</f>
        <v>202512</v>
      </c>
      <c r="L1304" s="102">
        <f t="shared" si="211"/>
        <v>0</v>
      </c>
      <c r="M1304" s="102">
        <f t="shared" si="212"/>
        <v>0</v>
      </c>
      <c r="N1304" s="109">
        <f t="shared" si="214"/>
        <v>0</v>
      </c>
      <c r="Q1304" s="102" t="str">
        <f t="shared" si="213"/>
        <v/>
      </c>
    </row>
    <row r="1305" spans="1:17" hidden="1">
      <c r="A1305" s="102" t="s">
        <v>192</v>
      </c>
      <c r="B1305" s="103" t="s">
        <v>79</v>
      </c>
      <c r="D1305" s="112">
        <v>2017</v>
      </c>
      <c r="E1305" s="112">
        <v>8</v>
      </c>
      <c r="F1305" s="102" t="str">
        <f t="shared" si="209"/>
        <v>P3020178</v>
      </c>
      <c r="H1305" s="104">
        <f>HLOOKUP(POC!B1305,MCTI!$1:$2,2,FALSE)</f>
        <v>4</v>
      </c>
      <c r="I1305" s="102" t="str">
        <f t="shared" si="210"/>
        <v>20178</v>
      </c>
      <c r="J1305" s="107">
        <f>IF(M1305=1,1,IFERROR(VLOOKUP(I1305,MCTI!C:O,POC!H1305,FALSE),0))</f>
        <v>0</v>
      </c>
      <c r="K1305" s="102" t="str">
        <f>TEXT(VLOOKUP(B1305,Summary!G:H,2,FALSE),"yyyym")</f>
        <v>202512</v>
      </c>
      <c r="L1305" s="102">
        <f t="shared" si="211"/>
        <v>0</v>
      </c>
      <c r="M1305" s="102">
        <f t="shared" si="212"/>
        <v>0</v>
      </c>
      <c r="N1305" s="109">
        <f t="shared" si="214"/>
        <v>0</v>
      </c>
      <c r="Q1305" s="102" t="str">
        <f t="shared" si="213"/>
        <v/>
      </c>
    </row>
    <row r="1306" spans="1:17" hidden="1">
      <c r="A1306" s="102" t="s">
        <v>192</v>
      </c>
      <c r="B1306" s="103" t="s">
        <v>79</v>
      </c>
      <c r="D1306" s="112">
        <v>2017</v>
      </c>
      <c r="E1306" s="112">
        <v>9</v>
      </c>
      <c r="F1306" s="102" t="str">
        <f t="shared" si="209"/>
        <v>P3020179</v>
      </c>
      <c r="H1306" s="104">
        <f>HLOOKUP(POC!B1306,MCTI!$1:$2,2,FALSE)</f>
        <v>4</v>
      </c>
      <c r="I1306" s="102" t="str">
        <f t="shared" si="210"/>
        <v>20179</v>
      </c>
      <c r="J1306" s="107">
        <f>IF(M1306=1,1,IFERROR(VLOOKUP(I1306,MCTI!C:O,POC!H1306,FALSE),0))</f>
        <v>0</v>
      </c>
      <c r="K1306" s="102" t="str">
        <f>TEXT(VLOOKUP(B1306,Summary!G:H,2,FALSE),"yyyym")</f>
        <v>202512</v>
      </c>
      <c r="L1306" s="102">
        <f t="shared" si="211"/>
        <v>0</v>
      </c>
      <c r="M1306" s="102">
        <f t="shared" si="212"/>
        <v>0</v>
      </c>
      <c r="N1306" s="109">
        <f t="shared" si="214"/>
        <v>0</v>
      </c>
      <c r="Q1306" s="102" t="str">
        <f t="shared" si="213"/>
        <v/>
      </c>
    </row>
    <row r="1307" spans="1:17" hidden="1">
      <c r="A1307" s="102" t="s">
        <v>192</v>
      </c>
      <c r="B1307" s="103" t="s">
        <v>79</v>
      </c>
      <c r="D1307" s="112">
        <v>2017</v>
      </c>
      <c r="E1307" s="112">
        <v>10</v>
      </c>
      <c r="F1307" s="102" t="str">
        <f t="shared" si="209"/>
        <v>P30201710</v>
      </c>
      <c r="H1307" s="104">
        <f>HLOOKUP(POC!B1307,MCTI!$1:$2,2,FALSE)</f>
        <v>4</v>
      </c>
      <c r="I1307" s="102" t="str">
        <f t="shared" si="210"/>
        <v>201710</v>
      </c>
      <c r="J1307" s="107">
        <f>IF(M1307=1,1,IFERROR(VLOOKUP(I1307,MCTI!C:O,POC!H1307,FALSE),0))</f>
        <v>0</v>
      </c>
      <c r="K1307" s="102" t="str">
        <f>TEXT(VLOOKUP(B1307,Summary!G:H,2,FALSE),"yyyym")</f>
        <v>202512</v>
      </c>
      <c r="L1307" s="102">
        <f t="shared" si="211"/>
        <v>0</v>
      </c>
      <c r="M1307" s="102">
        <f t="shared" si="212"/>
        <v>0</v>
      </c>
      <c r="N1307" s="109">
        <f t="shared" si="214"/>
        <v>0</v>
      </c>
      <c r="Q1307" s="102" t="str">
        <f t="shared" si="213"/>
        <v/>
      </c>
    </row>
    <row r="1308" spans="1:17" hidden="1">
      <c r="A1308" s="102" t="s">
        <v>192</v>
      </c>
      <c r="B1308" s="103" t="s">
        <v>79</v>
      </c>
      <c r="D1308" s="112">
        <v>2017</v>
      </c>
      <c r="E1308" s="112">
        <v>11</v>
      </c>
      <c r="F1308" s="102" t="str">
        <f t="shared" si="209"/>
        <v>P30201711</v>
      </c>
      <c r="H1308" s="104">
        <f>HLOOKUP(POC!B1308,MCTI!$1:$2,2,FALSE)</f>
        <v>4</v>
      </c>
      <c r="I1308" s="102" t="str">
        <f t="shared" si="210"/>
        <v>201711</v>
      </c>
      <c r="J1308" s="107">
        <f>IF(M1308=1,1,IFERROR(VLOOKUP(I1308,MCTI!C:O,POC!H1308,FALSE),0))</f>
        <v>0</v>
      </c>
      <c r="K1308" s="102" t="str">
        <f>TEXT(VLOOKUP(B1308,Summary!G:H,2,FALSE),"yyyym")</f>
        <v>202512</v>
      </c>
      <c r="L1308" s="102">
        <f t="shared" si="211"/>
        <v>0</v>
      </c>
      <c r="M1308" s="102">
        <f t="shared" si="212"/>
        <v>0</v>
      </c>
      <c r="N1308" s="109">
        <f t="shared" si="214"/>
        <v>0</v>
      </c>
      <c r="Q1308" s="102" t="str">
        <f t="shared" si="213"/>
        <v/>
      </c>
    </row>
    <row r="1309" spans="1:17" hidden="1">
      <c r="A1309" s="102" t="s">
        <v>192</v>
      </c>
      <c r="B1309" s="103" t="s">
        <v>79</v>
      </c>
      <c r="D1309" s="112">
        <v>2017</v>
      </c>
      <c r="E1309" s="112">
        <v>12</v>
      </c>
      <c r="F1309" s="102" t="str">
        <f t="shared" si="209"/>
        <v>P30201712</v>
      </c>
      <c r="H1309" s="104">
        <f>HLOOKUP(POC!B1309,MCTI!$1:$2,2,FALSE)</f>
        <v>4</v>
      </c>
      <c r="I1309" s="102" t="str">
        <f t="shared" si="210"/>
        <v>201712</v>
      </c>
      <c r="J1309" s="107">
        <f>IF(M1309=1,1,IFERROR(VLOOKUP(I1309,MCTI!C:O,POC!H1309,FALSE),0))</f>
        <v>0</v>
      </c>
      <c r="K1309" s="102" t="str">
        <f>TEXT(VLOOKUP(B1309,Summary!G:H,2,FALSE),"yyyym")</f>
        <v>202512</v>
      </c>
      <c r="L1309" s="102">
        <f t="shared" si="211"/>
        <v>0</v>
      </c>
      <c r="M1309" s="102">
        <f t="shared" si="212"/>
        <v>0</v>
      </c>
      <c r="N1309" s="109">
        <f t="shared" si="214"/>
        <v>0</v>
      </c>
      <c r="Q1309" s="102" t="str">
        <f t="shared" si="213"/>
        <v/>
      </c>
    </row>
    <row r="1310" spans="1:17" hidden="1">
      <c r="A1310" s="102" t="s">
        <v>192</v>
      </c>
      <c r="B1310" s="103" t="s">
        <v>79</v>
      </c>
      <c r="D1310" s="112">
        <v>2018</v>
      </c>
      <c r="E1310" s="112">
        <v>1</v>
      </c>
      <c r="F1310" s="102" t="str">
        <f t="shared" si="209"/>
        <v>P3020181</v>
      </c>
      <c r="H1310" s="104">
        <f>HLOOKUP(POC!B1310,MCTI!$1:$2,2,FALSE)</f>
        <v>4</v>
      </c>
      <c r="I1310" s="102" t="str">
        <f t="shared" si="210"/>
        <v>20181</v>
      </c>
      <c r="J1310" s="107">
        <f>IF(M1310=1,1,IFERROR(VLOOKUP(I1310,MCTI!C:O,POC!H1310,FALSE),0))</f>
        <v>0</v>
      </c>
      <c r="K1310" s="102" t="str">
        <f>TEXT(VLOOKUP(B1310,Summary!G:H,2,FALSE),"yyyym")</f>
        <v>202512</v>
      </c>
      <c r="L1310" s="102">
        <f t="shared" si="211"/>
        <v>0</v>
      </c>
      <c r="M1310" s="102">
        <f t="shared" si="212"/>
        <v>0</v>
      </c>
      <c r="N1310" s="109">
        <f t="shared" si="214"/>
        <v>0</v>
      </c>
      <c r="Q1310" s="102" t="str">
        <f t="shared" si="213"/>
        <v/>
      </c>
    </row>
    <row r="1311" spans="1:17" hidden="1">
      <c r="A1311" s="102" t="s">
        <v>192</v>
      </c>
      <c r="B1311" s="103" t="s">
        <v>79</v>
      </c>
      <c r="D1311" s="112">
        <v>2018</v>
      </c>
      <c r="E1311" s="112">
        <v>2</v>
      </c>
      <c r="F1311" s="102" t="str">
        <f t="shared" si="209"/>
        <v>P3020182</v>
      </c>
      <c r="H1311" s="104">
        <f>HLOOKUP(POC!B1311,MCTI!$1:$2,2,FALSE)</f>
        <v>4</v>
      </c>
      <c r="I1311" s="102" t="str">
        <f t="shared" si="210"/>
        <v>20182</v>
      </c>
      <c r="J1311" s="107">
        <f>IF(M1311=1,1,IFERROR(VLOOKUP(I1311,MCTI!C:O,POC!H1311,FALSE),0))</f>
        <v>0</v>
      </c>
      <c r="K1311" s="102" t="str">
        <f>TEXT(VLOOKUP(B1311,Summary!G:H,2,FALSE),"yyyym")</f>
        <v>202512</v>
      </c>
      <c r="L1311" s="102">
        <f t="shared" si="211"/>
        <v>0</v>
      </c>
      <c r="M1311" s="102">
        <f t="shared" si="212"/>
        <v>0</v>
      </c>
      <c r="N1311" s="109">
        <f t="shared" si="214"/>
        <v>0</v>
      </c>
      <c r="Q1311" s="102" t="str">
        <f t="shared" si="213"/>
        <v/>
      </c>
    </row>
    <row r="1312" spans="1:17" hidden="1">
      <c r="A1312" s="102" t="s">
        <v>192</v>
      </c>
      <c r="B1312" s="103" t="s">
        <v>79</v>
      </c>
      <c r="D1312" s="112">
        <v>2018</v>
      </c>
      <c r="E1312" s="112">
        <v>3</v>
      </c>
      <c r="F1312" s="102" t="str">
        <f t="shared" si="209"/>
        <v>P3020183</v>
      </c>
      <c r="H1312" s="104">
        <f>HLOOKUP(POC!B1312,MCTI!$1:$2,2,FALSE)</f>
        <v>4</v>
      </c>
      <c r="I1312" s="102" t="str">
        <f t="shared" si="210"/>
        <v>20183</v>
      </c>
      <c r="J1312" s="107">
        <f>IF(M1312=1,1,IFERROR(VLOOKUP(I1312,MCTI!C:O,POC!H1312,FALSE),0))</f>
        <v>0</v>
      </c>
      <c r="K1312" s="102" t="str">
        <f>TEXT(VLOOKUP(B1312,Summary!G:H,2,FALSE),"yyyym")</f>
        <v>202512</v>
      </c>
      <c r="L1312" s="102">
        <f t="shared" si="211"/>
        <v>0</v>
      </c>
      <c r="M1312" s="102">
        <f t="shared" si="212"/>
        <v>0</v>
      </c>
      <c r="N1312" s="109">
        <f t="shared" si="214"/>
        <v>0</v>
      </c>
      <c r="Q1312" s="102" t="str">
        <f t="shared" si="213"/>
        <v/>
      </c>
    </row>
    <row r="1313" spans="1:17" hidden="1">
      <c r="A1313" s="102" t="s">
        <v>192</v>
      </c>
      <c r="B1313" s="103" t="s">
        <v>79</v>
      </c>
      <c r="D1313" s="112">
        <v>2018</v>
      </c>
      <c r="E1313" s="112">
        <v>4</v>
      </c>
      <c r="F1313" s="102" t="str">
        <f t="shared" si="209"/>
        <v>P3020184</v>
      </c>
      <c r="H1313" s="104">
        <f>HLOOKUP(POC!B1313,MCTI!$1:$2,2,FALSE)</f>
        <v>4</v>
      </c>
      <c r="I1313" s="102" t="str">
        <f t="shared" si="210"/>
        <v>20184</v>
      </c>
      <c r="J1313" s="107">
        <f>IF(M1313=1,1,IFERROR(VLOOKUP(I1313,MCTI!C:O,POC!H1313,FALSE),0))</f>
        <v>0</v>
      </c>
      <c r="K1313" s="102" t="str">
        <f>TEXT(VLOOKUP(B1313,Summary!G:H,2,FALSE),"yyyym")</f>
        <v>202512</v>
      </c>
      <c r="L1313" s="102">
        <f t="shared" si="211"/>
        <v>0</v>
      </c>
      <c r="M1313" s="102">
        <f t="shared" si="212"/>
        <v>0</v>
      </c>
      <c r="N1313" s="109">
        <f t="shared" si="214"/>
        <v>0</v>
      </c>
      <c r="Q1313" s="102" t="str">
        <f t="shared" si="213"/>
        <v/>
      </c>
    </row>
    <row r="1314" spans="1:17" hidden="1">
      <c r="A1314" s="102" t="s">
        <v>192</v>
      </c>
      <c r="B1314" s="103" t="s">
        <v>79</v>
      </c>
      <c r="D1314" s="112">
        <v>2018</v>
      </c>
      <c r="E1314" s="112">
        <v>5</v>
      </c>
      <c r="F1314" s="102" t="str">
        <f t="shared" si="209"/>
        <v>P3020185</v>
      </c>
      <c r="H1314" s="104">
        <f>HLOOKUP(POC!B1314,MCTI!$1:$2,2,FALSE)</f>
        <v>4</v>
      </c>
      <c r="I1314" s="102" t="str">
        <f t="shared" si="210"/>
        <v>20185</v>
      </c>
      <c r="J1314" s="107">
        <f>IF(M1314=1,1,IFERROR(VLOOKUP(I1314,MCTI!C:O,POC!H1314,FALSE),0))</f>
        <v>0</v>
      </c>
      <c r="K1314" s="102" t="str">
        <f>TEXT(VLOOKUP(B1314,Summary!G:H,2,FALSE),"yyyym")</f>
        <v>202512</v>
      </c>
      <c r="L1314" s="102">
        <f t="shared" si="211"/>
        <v>0</v>
      </c>
      <c r="M1314" s="102">
        <f t="shared" si="212"/>
        <v>0</v>
      </c>
      <c r="N1314" s="109">
        <f t="shared" si="214"/>
        <v>0</v>
      </c>
      <c r="Q1314" s="102" t="str">
        <f t="shared" si="213"/>
        <v/>
      </c>
    </row>
    <row r="1315" spans="1:17" hidden="1">
      <c r="A1315" s="102" t="s">
        <v>192</v>
      </c>
      <c r="B1315" s="103" t="s">
        <v>79</v>
      </c>
      <c r="D1315" s="112">
        <v>2018</v>
      </c>
      <c r="E1315" s="112">
        <v>6</v>
      </c>
      <c r="F1315" s="102" t="str">
        <f t="shared" si="209"/>
        <v>P3020186</v>
      </c>
      <c r="H1315" s="104">
        <f>HLOOKUP(POC!B1315,MCTI!$1:$2,2,FALSE)</f>
        <v>4</v>
      </c>
      <c r="I1315" s="102" t="str">
        <f t="shared" si="210"/>
        <v>20186</v>
      </c>
      <c r="J1315" s="107">
        <f>IF(M1315=1,1,IFERROR(VLOOKUP(I1315,MCTI!C:O,POC!H1315,FALSE),0))</f>
        <v>0</v>
      </c>
      <c r="K1315" s="102" t="str">
        <f>TEXT(VLOOKUP(B1315,Summary!G:H,2,FALSE),"yyyym")</f>
        <v>202512</v>
      </c>
      <c r="L1315" s="102">
        <f t="shared" si="211"/>
        <v>0</v>
      </c>
      <c r="M1315" s="102">
        <f t="shared" si="212"/>
        <v>0</v>
      </c>
      <c r="N1315" s="109">
        <f t="shared" si="214"/>
        <v>0</v>
      </c>
      <c r="Q1315" s="102" t="str">
        <f t="shared" si="213"/>
        <v/>
      </c>
    </row>
    <row r="1316" spans="1:17" hidden="1">
      <c r="A1316" s="102" t="s">
        <v>192</v>
      </c>
      <c r="B1316" s="103" t="s">
        <v>79</v>
      </c>
      <c r="D1316" s="112">
        <v>2018</v>
      </c>
      <c r="E1316" s="112">
        <v>7</v>
      </c>
      <c r="F1316" s="102" t="str">
        <f t="shared" si="209"/>
        <v>P3020187</v>
      </c>
      <c r="H1316" s="104">
        <f>HLOOKUP(POC!B1316,MCTI!$1:$2,2,FALSE)</f>
        <v>4</v>
      </c>
      <c r="I1316" s="102" t="str">
        <f t="shared" si="210"/>
        <v>20187</v>
      </c>
      <c r="J1316" s="107">
        <f>IF(M1316=1,1,IFERROR(VLOOKUP(I1316,MCTI!C:O,POC!H1316,FALSE),0))</f>
        <v>0</v>
      </c>
      <c r="K1316" s="102" t="str">
        <f>TEXT(VLOOKUP(B1316,Summary!G:H,2,FALSE),"yyyym")</f>
        <v>202512</v>
      </c>
      <c r="L1316" s="102">
        <f t="shared" si="211"/>
        <v>0</v>
      </c>
      <c r="M1316" s="102">
        <f t="shared" si="212"/>
        <v>0</v>
      </c>
      <c r="N1316" s="109">
        <f t="shared" si="214"/>
        <v>0</v>
      </c>
      <c r="Q1316" s="102" t="str">
        <f t="shared" si="213"/>
        <v/>
      </c>
    </row>
    <row r="1317" spans="1:17" hidden="1">
      <c r="A1317" s="102" t="s">
        <v>192</v>
      </c>
      <c r="B1317" s="103" t="s">
        <v>79</v>
      </c>
      <c r="D1317" s="112">
        <v>2018</v>
      </c>
      <c r="E1317" s="112">
        <v>8</v>
      </c>
      <c r="F1317" s="102" t="str">
        <f t="shared" si="209"/>
        <v>P3020188</v>
      </c>
      <c r="H1317" s="104">
        <f>HLOOKUP(POC!B1317,MCTI!$1:$2,2,FALSE)</f>
        <v>4</v>
      </c>
      <c r="I1317" s="102" t="str">
        <f t="shared" si="210"/>
        <v>20188</v>
      </c>
      <c r="J1317" s="107">
        <f>IF(M1317=1,1,IFERROR(VLOOKUP(I1317,MCTI!C:O,POC!H1317,FALSE),0))</f>
        <v>0</v>
      </c>
      <c r="K1317" s="102" t="str">
        <f>TEXT(VLOOKUP(B1317,Summary!G:H,2,FALSE),"yyyym")</f>
        <v>202512</v>
      </c>
      <c r="L1317" s="102">
        <f t="shared" si="211"/>
        <v>0</v>
      </c>
      <c r="M1317" s="102">
        <f t="shared" si="212"/>
        <v>0</v>
      </c>
      <c r="N1317" s="109">
        <f t="shared" si="214"/>
        <v>0</v>
      </c>
      <c r="Q1317" s="102" t="str">
        <f t="shared" si="213"/>
        <v/>
      </c>
    </row>
    <row r="1318" spans="1:17" hidden="1">
      <c r="A1318" s="102" t="s">
        <v>192</v>
      </c>
      <c r="B1318" s="103" t="s">
        <v>79</v>
      </c>
      <c r="D1318" s="112">
        <v>2018</v>
      </c>
      <c r="E1318" s="112">
        <v>9</v>
      </c>
      <c r="F1318" s="102" t="str">
        <f t="shared" si="209"/>
        <v>P3020189</v>
      </c>
      <c r="H1318" s="104">
        <f>HLOOKUP(POC!B1318,MCTI!$1:$2,2,FALSE)</f>
        <v>4</v>
      </c>
      <c r="I1318" s="102" t="str">
        <f t="shared" si="210"/>
        <v>20189</v>
      </c>
      <c r="J1318" s="107">
        <f>IF(M1318=1,1,IFERROR(VLOOKUP(I1318,MCTI!C:O,POC!H1318,FALSE),0))</f>
        <v>0</v>
      </c>
      <c r="K1318" s="102" t="str">
        <f>TEXT(VLOOKUP(B1318,Summary!G:H,2,FALSE),"yyyym")</f>
        <v>202512</v>
      </c>
      <c r="L1318" s="102">
        <f t="shared" si="211"/>
        <v>0</v>
      </c>
      <c r="M1318" s="102">
        <f t="shared" si="212"/>
        <v>0</v>
      </c>
      <c r="N1318" s="109">
        <f t="shared" si="214"/>
        <v>0</v>
      </c>
      <c r="Q1318" s="102" t="str">
        <f t="shared" si="213"/>
        <v/>
      </c>
    </row>
    <row r="1319" spans="1:17" hidden="1">
      <c r="A1319" s="102" t="s">
        <v>192</v>
      </c>
      <c r="B1319" s="103" t="s">
        <v>79</v>
      </c>
      <c r="D1319" s="112">
        <v>2018</v>
      </c>
      <c r="E1319" s="112">
        <v>10</v>
      </c>
      <c r="F1319" s="102" t="str">
        <f t="shared" si="209"/>
        <v>P30201810</v>
      </c>
      <c r="H1319" s="104">
        <f>HLOOKUP(POC!B1319,MCTI!$1:$2,2,FALSE)</f>
        <v>4</v>
      </c>
      <c r="I1319" s="102" t="str">
        <f t="shared" si="210"/>
        <v>201810</v>
      </c>
      <c r="J1319" s="107">
        <f>IF(M1319=1,1,IFERROR(VLOOKUP(I1319,MCTI!C:O,POC!H1319,FALSE),0))</f>
        <v>0</v>
      </c>
      <c r="K1319" s="102" t="str">
        <f>TEXT(VLOOKUP(B1319,Summary!G:H,2,FALSE),"yyyym")</f>
        <v>202512</v>
      </c>
      <c r="L1319" s="102">
        <f t="shared" si="211"/>
        <v>0</v>
      </c>
      <c r="M1319" s="102">
        <f t="shared" si="212"/>
        <v>0</v>
      </c>
      <c r="N1319" s="109">
        <f t="shared" si="214"/>
        <v>0</v>
      </c>
      <c r="Q1319" s="102" t="str">
        <f t="shared" si="213"/>
        <v/>
      </c>
    </row>
    <row r="1320" spans="1:17" hidden="1">
      <c r="A1320" s="102" t="s">
        <v>192</v>
      </c>
      <c r="B1320" s="103" t="s">
        <v>79</v>
      </c>
      <c r="D1320" s="112">
        <v>2018</v>
      </c>
      <c r="E1320" s="112">
        <v>11</v>
      </c>
      <c r="F1320" s="102" t="str">
        <f t="shared" si="209"/>
        <v>P30201811</v>
      </c>
      <c r="H1320" s="104">
        <f>HLOOKUP(POC!B1320,MCTI!$1:$2,2,FALSE)</f>
        <v>4</v>
      </c>
      <c r="I1320" s="102" t="str">
        <f t="shared" si="210"/>
        <v>201811</v>
      </c>
      <c r="J1320" s="107">
        <f>IF(M1320=1,1,IFERROR(VLOOKUP(I1320,MCTI!C:O,POC!H1320,FALSE),0))</f>
        <v>0</v>
      </c>
      <c r="K1320" s="102" t="str">
        <f>TEXT(VLOOKUP(B1320,Summary!G:H,2,FALSE),"yyyym")</f>
        <v>202512</v>
      </c>
      <c r="L1320" s="102">
        <f t="shared" si="211"/>
        <v>0</v>
      </c>
      <c r="M1320" s="102">
        <f t="shared" si="212"/>
        <v>0</v>
      </c>
      <c r="N1320" s="109">
        <f t="shared" si="214"/>
        <v>0</v>
      </c>
      <c r="Q1320" s="102" t="str">
        <f t="shared" si="213"/>
        <v/>
      </c>
    </row>
    <row r="1321" spans="1:17" hidden="1">
      <c r="A1321" s="102" t="s">
        <v>192</v>
      </c>
      <c r="B1321" s="103" t="s">
        <v>79</v>
      </c>
      <c r="D1321" s="112">
        <v>2018</v>
      </c>
      <c r="E1321" s="112">
        <v>12</v>
      </c>
      <c r="F1321" s="102" t="str">
        <f t="shared" si="209"/>
        <v>P30201812</v>
      </c>
      <c r="H1321" s="104">
        <f>HLOOKUP(POC!B1321,MCTI!$1:$2,2,FALSE)</f>
        <v>4</v>
      </c>
      <c r="I1321" s="102" t="str">
        <f t="shared" si="210"/>
        <v>201812</v>
      </c>
      <c r="J1321" s="107">
        <f>IF(M1321=1,1,IFERROR(VLOOKUP(I1321,MCTI!C:O,POC!H1321,FALSE),0))</f>
        <v>0</v>
      </c>
      <c r="K1321" s="102" t="str">
        <f>TEXT(VLOOKUP(B1321,Summary!G:H,2,FALSE),"yyyym")</f>
        <v>202512</v>
      </c>
      <c r="L1321" s="102">
        <f t="shared" si="211"/>
        <v>0</v>
      </c>
      <c r="M1321" s="102">
        <f t="shared" si="212"/>
        <v>0</v>
      </c>
      <c r="N1321" s="109">
        <f t="shared" si="214"/>
        <v>0</v>
      </c>
      <c r="Q1321" s="102" t="str">
        <f t="shared" si="213"/>
        <v/>
      </c>
    </row>
    <row r="1322" spans="1:17" hidden="1">
      <c r="A1322" s="102" t="s">
        <v>192</v>
      </c>
      <c r="B1322" s="103" t="s">
        <v>79</v>
      </c>
      <c r="D1322" s="112">
        <v>2019</v>
      </c>
      <c r="E1322" s="112">
        <v>1</v>
      </c>
      <c r="F1322" s="102" t="str">
        <f t="shared" si="209"/>
        <v>P3020191</v>
      </c>
      <c r="H1322" s="104">
        <f>HLOOKUP(POC!B1322,MCTI!$1:$2,2,FALSE)</f>
        <v>4</v>
      </c>
      <c r="I1322" s="102" t="str">
        <f t="shared" si="210"/>
        <v>20191</v>
      </c>
      <c r="J1322" s="107">
        <f>IF(M1322=1,1,IFERROR(VLOOKUP(I1322,MCTI!C:O,POC!H1322,FALSE),0))</f>
        <v>0</v>
      </c>
      <c r="K1322" s="102" t="str">
        <f>TEXT(VLOOKUP(B1322,Summary!G:H,2,FALSE),"yyyym")</f>
        <v>202512</v>
      </c>
      <c r="L1322" s="102">
        <f t="shared" si="211"/>
        <v>0</v>
      </c>
      <c r="M1322" s="102">
        <f t="shared" si="212"/>
        <v>0</v>
      </c>
      <c r="N1322" s="109">
        <f t="shared" si="214"/>
        <v>0</v>
      </c>
      <c r="Q1322" s="102" t="str">
        <f t="shared" si="213"/>
        <v/>
      </c>
    </row>
    <row r="1323" spans="1:17" hidden="1">
      <c r="A1323" s="102" t="s">
        <v>192</v>
      </c>
      <c r="B1323" s="103" t="s">
        <v>79</v>
      </c>
      <c r="D1323" s="112">
        <v>2019</v>
      </c>
      <c r="E1323" s="112">
        <v>2</v>
      </c>
      <c r="F1323" s="102" t="str">
        <f t="shared" si="209"/>
        <v>P3020192</v>
      </c>
      <c r="H1323" s="104">
        <f>HLOOKUP(POC!B1323,MCTI!$1:$2,2,FALSE)</f>
        <v>4</v>
      </c>
      <c r="I1323" s="102" t="str">
        <f t="shared" si="210"/>
        <v>20192</v>
      </c>
      <c r="J1323" s="107">
        <f>IF(M1323=1,1,IFERROR(VLOOKUP(I1323,MCTI!C:O,POC!H1323,FALSE),0))</f>
        <v>0</v>
      </c>
      <c r="K1323" s="102" t="str">
        <f>TEXT(VLOOKUP(B1323,Summary!G:H,2,FALSE),"yyyym")</f>
        <v>202512</v>
      </c>
      <c r="L1323" s="102">
        <f t="shared" si="211"/>
        <v>0</v>
      </c>
      <c r="M1323" s="102">
        <f t="shared" si="212"/>
        <v>0</v>
      </c>
      <c r="N1323" s="109">
        <f t="shared" si="214"/>
        <v>0</v>
      </c>
      <c r="Q1323" s="102" t="str">
        <f t="shared" si="213"/>
        <v/>
      </c>
    </row>
    <row r="1324" spans="1:17" hidden="1">
      <c r="A1324" s="102" t="s">
        <v>192</v>
      </c>
      <c r="B1324" s="103" t="s">
        <v>79</v>
      </c>
      <c r="D1324" s="112">
        <v>2019</v>
      </c>
      <c r="E1324" s="112">
        <v>3</v>
      </c>
      <c r="F1324" s="102" t="str">
        <f t="shared" si="209"/>
        <v>P3020193</v>
      </c>
      <c r="H1324" s="104">
        <f>HLOOKUP(POC!B1324,MCTI!$1:$2,2,FALSE)</f>
        <v>4</v>
      </c>
      <c r="I1324" s="102" t="str">
        <f t="shared" si="210"/>
        <v>20193</v>
      </c>
      <c r="J1324" s="107">
        <f>IF(M1324=1,1,IFERROR(VLOOKUP(I1324,MCTI!C:O,POC!H1324,FALSE),0))</f>
        <v>0</v>
      </c>
      <c r="K1324" s="102" t="str">
        <f>TEXT(VLOOKUP(B1324,Summary!G:H,2,FALSE),"yyyym")</f>
        <v>202512</v>
      </c>
      <c r="L1324" s="102">
        <f t="shared" si="211"/>
        <v>0</v>
      </c>
      <c r="M1324" s="102">
        <f t="shared" si="212"/>
        <v>0</v>
      </c>
      <c r="N1324" s="109">
        <f t="shared" si="214"/>
        <v>0</v>
      </c>
      <c r="Q1324" s="102" t="str">
        <f t="shared" si="213"/>
        <v/>
      </c>
    </row>
    <row r="1325" spans="1:17" hidden="1">
      <c r="A1325" s="102" t="s">
        <v>192</v>
      </c>
      <c r="B1325" s="103" t="s">
        <v>79</v>
      </c>
      <c r="D1325" s="112">
        <v>2019</v>
      </c>
      <c r="E1325" s="112">
        <v>4</v>
      </c>
      <c r="F1325" s="102" t="str">
        <f t="shared" si="209"/>
        <v>P3020194</v>
      </c>
      <c r="H1325" s="104">
        <f>HLOOKUP(POC!B1325,MCTI!$1:$2,2,FALSE)</f>
        <v>4</v>
      </c>
      <c r="I1325" s="102" t="str">
        <f t="shared" si="210"/>
        <v>20194</v>
      </c>
      <c r="J1325" s="107">
        <f>IF(M1325=1,1,IFERROR(VLOOKUP(I1325,MCTI!C:O,POC!H1325,FALSE),0))</f>
        <v>0</v>
      </c>
      <c r="K1325" s="102" t="str">
        <f>TEXT(VLOOKUP(B1325,Summary!G:H,2,FALSE),"yyyym")</f>
        <v>202512</v>
      </c>
      <c r="L1325" s="102">
        <f t="shared" si="211"/>
        <v>0</v>
      </c>
      <c r="M1325" s="102">
        <f t="shared" si="212"/>
        <v>0</v>
      </c>
      <c r="N1325" s="109">
        <f t="shared" si="214"/>
        <v>0</v>
      </c>
      <c r="Q1325" s="102" t="str">
        <f t="shared" si="213"/>
        <v/>
      </c>
    </row>
    <row r="1326" spans="1:17" hidden="1">
      <c r="A1326" s="102" t="s">
        <v>192</v>
      </c>
      <c r="B1326" s="103" t="s">
        <v>79</v>
      </c>
      <c r="D1326" s="112">
        <v>2019</v>
      </c>
      <c r="E1326" s="112">
        <v>5</v>
      </c>
      <c r="F1326" s="102" t="str">
        <f t="shared" si="209"/>
        <v>P3020195</v>
      </c>
      <c r="H1326" s="104">
        <f>HLOOKUP(POC!B1326,MCTI!$1:$2,2,FALSE)</f>
        <v>4</v>
      </c>
      <c r="I1326" s="102" t="str">
        <f t="shared" si="210"/>
        <v>20195</v>
      </c>
      <c r="J1326" s="107">
        <f>IF(M1326=1,1,IFERROR(VLOOKUP(I1326,MCTI!C:O,POC!H1326,FALSE),0))</f>
        <v>0</v>
      </c>
      <c r="K1326" s="102" t="str">
        <f>TEXT(VLOOKUP(B1326,Summary!G:H,2,FALSE),"yyyym")</f>
        <v>202512</v>
      </c>
      <c r="L1326" s="102">
        <f t="shared" si="211"/>
        <v>0</v>
      </c>
      <c r="M1326" s="102">
        <f t="shared" si="212"/>
        <v>0</v>
      </c>
      <c r="N1326" s="109">
        <f t="shared" si="214"/>
        <v>0</v>
      </c>
      <c r="Q1326" s="102" t="str">
        <f t="shared" si="213"/>
        <v/>
      </c>
    </row>
    <row r="1327" spans="1:17" hidden="1">
      <c r="A1327" s="102" t="s">
        <v>192</v>
      </c>
      <c r="B1327" s="103" t="s">
        <v>79</v>
      </c>
      <c r="D1327" s="112">
        <v>2019</v>
      </c>
      <c r="E1327" s="112">
        <v>6</v>
      </c>
      <c r="F1327" s="102" t="str">
        <f t="shared" si="209"/>
        <v>P3020196</v>
      </c>
      <c r="H1327" s="104">
        <f>HLOOKUP(POC!B1327,MCTI!$1:$2,2,FALSE)</f>
        <v>4</v>
      </c>
      <c r="I1327" s="102" t="str">
        <f t="shared" si="210"/>
        <v>20196</v>
      </c>
      <c r="J1327" s="107">
        <f>IF(M1327=1,1,IFERROR(VLOOKUP(I1327,MCTI!C:O,POC!H1327,FALSE),0))</f>
        <v>0</v>
      </c>
      <c r="K1327" s="102" t="str">
        <f>TEXT(VLOOKUP(B1327,Summary!G:H,2,FALSE),"yyyym")</f>
        <v>202512</v>
      </c>
      <c r="L1327" s="102">
        <f t="shared" si="211"/>
        <v>0</v>
      </c>
      <c r="M1327" s="102">
        <f t="shared" si="212"/>
        <v>0</v>
      </c>
      <c r="N1327" s="109">
        <f t="shared" si="214"/>
        <v>0</v>
      </c>
      <c r="Q1327" s="102" t="str">
        <f t="shared" si="213"/>
        <v/>
      </c>
    </row>
    <row r="1328" spans="1:17" hidden="1">
      <c r="A1328" s="102" t="s">
        <v>192</v>
      </c>
      <c r="B1328" s="103" t="s">
        <v>79</v>
      </c>
      <c r="D1328" s="112">
        <v>2019</v>
      </c>
      <c r="E1328" s="112">
        <v>7</v>
      </c>
      <c r="F1328" s="102" t="str">
        <f t="shared" si="209"/>
        <v>P3020197</v>
      </c>
      <c r="H1328" s="104">
        <f>HLOOKUP(POC!B1328,MCTI!$1:$2,2,FALSE)</f>
        <v>4</v>
      </c>
      <c r="I1328" s="102" t="str">
        <f t="shared" si="210"/>
        <v>20197</v>
      </c>
      <c r="J1328" s="107">
        <f>IF(M1328=1,1,IFERROR(VLOOKUP(I1328,MCTI!C:O,POC!H1328,FALSE),0))</f>
        <v>0</v>
      </c>
      <c r="K1328" s="102" t="str">
        <f>TEXT(VLOOKUP(B1328,Summary!G:H,2,FALSE),"yyyym")</f>
        <v>202512</v>
      </c>
      <c r="L1328" s="102">
        <f t="shared" si="211"/>
        <v>0</v>
      </c>
      <c r="M1328" s="102">
        <f t="shared" si="212"/>
        <v>0</v>
      </c>
      <c r="N1328" s="109">
        <f t="shared" si="214"/>
        <v>0</v>
      </c>
      <c r="Q1328" s="102" t="str">
        <f t="shared" si="213"/>
        <v/>
      </c>
    </row>
    <row r="1329" spans="1:17" hidden="1">
      <c r="A1329" s="102" t="s">
        <v>192</v>
      </c>
      <c r="B1329" s="103" t="s">
        <v>79</v>
      </c>
      <c r="D1329" s="112">
        <v>2019</v>
      </c>
      <c r="E1329" s="112">
        <v>8</v>
      </c>
      <c r="F1329" s="102" t="str">
        <f t="shared" si="209"/>
        <v>P3020198</v>
      </c>
      <c r="H1329" s="104">
        <f>HLOOKUP(POC!B1329,MCTI!$1:$2,2,FALSE)</f>
        <v>4</v>
      </c>
      <c r="I1329" s="102" t="str">
        <f t="shared" si="210"/>
        <v>20198</v>
      </c>
      <c r="J1329" s="107">
        <f>IF(M1329=1,1,IFERROR(VLOOKUP(I1329,MCTI!C:O,POC!H1329,FALSE),0))</f>
        <v>0</v>
      </c>
      <c r="K1329" s="102" t="str">
        <f>TEXT(VLOOKUP(B1329,Summary!G:H,2,FALSE),"yyyym")</f>
        <v>202512</v>
      </c>
      <c r="L1329" s="102">
        <f t="shared" si="211"/>
        <v>0</v>
      </c>
      <c r="M1329" s="102">
        <f t="shared" si="212"/>
        <v>0</v>
      </c>
      <c r="N1329" s="109">
        <f t="shared" si="214"/>
        <v>0</v>
      </c>
      <c r="Q1329" s="102" t="str">
        <f t="shared" si="213"/>
        <v/>
      </c>
    </row>
    <row r="1330" spans="1:17" hidden="1">
      <c r="A1330" s="102" t="s">
        <v>192</v>
      </c>
      <c r="B1330" s="103" t="s">
        <v>79</v>
      </c>
      <c r="D1330" s="112">
        <v>2019</v>
      </c>
      <c r="E1330" s="112">
        <v>9</v>
      </c>
      <c r="F1330" s="102" t="str">
        <f t="shared" si="209"/>
        <v>P3020199</v>
      </c>
      <c r="H1330" s="104">
        <f>HLOOKUP(POC!B1330,MCTI!$1:$2,2,FALSE)</f>
        <v>4</v>
      </c>
      <c r="I1330" s="102" t="str">
        <f t="shared" ref="I1330:I1361" si="215">CONCATENATE(D1330,E1330)</f>
        <v>20199</v>
      </c>
      <c r="J1330" s="107">
        <f>IF(M1330=1,1,IFERROR(VLOOKUP(I1330,MCTI!C:O,POC!H1330,FALSE),0))</f>
        <v>0</v>
      </c>
      <c r="K1330" s="102" t="str">
        <f>TEXT(VLOOKUP(B1330,Summary!G:H,2,FALSE),"yyyym")</f>
        <v>202512</v>
      </c>
      <c r="L1330" s="102">
        <f t="shared" ref="L1330:L1361" si="216">IF((LEFT(K1330,4)-D1330)&lt;&gt;0,0,IF((I1330-K1330)=0,1,0))</f>
        <v>0</v>
      </c>
      <c r="M1330" s="102">
        <f t="shared" ref="M1330:M1361" si="217">IF(B1330="",0,IF(AND(B1329=B1330,M1329=1),1,IF(L1330=1,1,0)))</f>
        <v>0</v>
      </c>
      <c r="N1330" s="109">
        <f t="shared" si="214"/>
        <v>0</v>
      </c>
      <c r="Q1330" s="102" t="str">
        <f t="shared" si="213"/>
        <v/>
      </c>
    </row>
    <row r="1331" spans="1:17" hidden="1">
      <c r="A1331" s="102" t="s">
        <v>192</v>
      </c>
      <c r="B1331" s="103" t="s">
        <v>79</v>
      </c>
      <c r="D1331" s="112">
        <v>2019</v>
      </c>
      <c r="E1331" s="112">
        <v>10</v>
      </c>
      <c r="F1331" s="102" t="str">
        <f t="shared" si="209"/>
        <v>P30201910</v>
      </c>
      <c r="H1331" s="104">
        <f>HLOOKUP(POC!B1331,MCTI!$1:$2,2,FALSE)</f>
        <v>4</v>
      </c>
      <c r="I1331" s="102" t="str">
        <f t="shared" si="215"/>
        <v>201910</v>
      </c>
      <c r="J1331" s="107">
        <f>IF(M1331=1,1,IFERROR(VLOOKUP(I1331,MCTI!C:O,POC!H1331,FALSE),0))</f>
        <v>0</v>
      </c>
      <c r="K1331" s="102" t="str">
        <f>TEXT(VLOOKUP(B1331,Summary!G:H,2,FALSE),"yyyym")</f>
        <v>202512</v>
      </c>
      <c r="L1331" s="102">
        <f t="shared" si="216"/>
        <v>0</v>
      </c>
      <c r="M1331" s="102">
        <f t="shared" si="217"/>
        <v>0</v>
      </c>
      <c r="N1331" s="109">
        <f t="shared" si="214"/>
        <v>0</v>
      </c>
      <c r="Q1331" s="102" t="str">
        <f t="shared" si="213"/>
        <v/>
      </c>
    </row>
    <row r="1332" spans="1:17" hidden="1">
      <c r="A1332" s="102" t="s">
        <v>192</v>
      </c>
      <c r="B1332" s="103" t="s">
        <v>79</v>
      </c>
      <c r="D1332" s="112">
        <v>2019</v>
      </c>
      <c r="E1332" s="112">
        <v>11</v>
      </c>
      <c r="F1332" s="102" t="str">
        <f t="shared" si="209"/>
        <v>P30201911</v>
      </c>
      <c r="H1332" s="104">
        <f>HLOOKUP(POC!B1332,MCTI!$1:$2,2,FALSE)</f>
        <v>4</v>
      </c>
      <c r="I1332" s="102" t="str">
        <f t="shared" si="215"/>
        <v>201911</v>
      </c>
      <c r="J1332" s="107">
        <f>IF(M1332=1,1,IFERROR(VLOOKUP(I1332,MCTI!C:O,POC!H1332,FALSE),0))</f>
        <v>0</v>
      </c>
      <c r="K1332" s="102" t="str">
        <f>TEXT(VLOOKUP(B1332,Summary!G:H,2,FALSE),"yyyym")</f>
        <v>202512</v>
      </c>
      <c r="L1332" s="102">
        <f t="shared" si="216"/>
        <v>0</v>
      </c>
      <c r="M1332" s="102">
        <f t="shared" si="217"/>
        <v>0</v>
      </c>
      <c r="N1332" s="109">
        <f t="shared" si="214"/>
        <v>0</v>
      </c>
      <c r="Q1332" s="102" t="str">
        <f t="shared" si="213"/>
        <v/>
      </c>
    </row>
    <row r="1333" spans="1:17" hidden="1">
      <c r="A1333" s="102" t="s">
        <v>192</v>
      </c>
      <c r="B1333" s="103" t="s">
        <v>79</v>
      </c>
      <c r="D1333" s="112">
        <v>2019</v>
      </c>
      <c r="E1333" s="112">
        <v>12</v>
      </c>
      <c r="F1333" s="102" t="str">
        <f t="shared" si="209"/>
        <v>P30201912</v>
      </c>
      <c r="H1333" s="104">
        <f>HLOOKUP(POC!B1333,MCTI!$1:$2,2,FALSE)</f>
        <v>4</v>
      </c>
      <c r="I1333" s="102" t="str">
        <f t="shared" si="215"/>
        <v>201912</v>
      </c>
      <c r="J1333" s="107">
        <f>IF(M1333=1,1,IFERROR(VLOOKUP(I1333,MCTI!C:O,POC!H1333,FALSE),0))</f>
        <v>0</v>
      </c>
      <c r="K1333" s="102" t="str">
        <f>TEXT(VLOOKUP(B1333,Summary!G:H,2,FALSE),"yyyym")</f>
        <v>202512</v>
      </c>
      <c r="L1333" s="102">
        <f t="shared" si="216"/>
        <v>0</v>
      </c>
      <c r="M1333" s="102">
        <f t="shared" si="217"/>
        <v>0</v>
      </c>
      <c r="N1333" s="109">
        <f t="shared" si="214"/>
        <v>0</v>
      </c>
      <c r="Q1333" s="102" t="str">
        <f t="shared" si="213"/>
        <v/>
      </c>
    </row>
    <row r="1334" spans="1:17" hidden="1">
      <c r="A1334" s="102" t="s">
        <v>192</v>
      </c>
      <c r="B1334" s="103" t="s">
        <v>79</v>
      </c>
      <c r="D1334" s="112">
        <v>2020</v>
      </c>
      <c r="E1334" s="112">
        <v>1</v>
      </c>
      <c r="F1334" s="102" t="str">
        <f t="shared" si="209"/>
        <v>P3020201</v>
      </c>
      <c r="H1334" s="104">
        <f>HLOOKUP(POC!B1334,MCTI!$1:$2,2,FALSE)</f>
        <v>4</v>
      </c>
      <c r="I1334" s="102" t="str">
        <f t="shared" si="215"/>
        <v>20201</v>
      </c>
      <c r="J1334" s="107">
        <f>IF(M1334=1,1,IFERROR(VLOOKUP(I1334,MCTI!C:O,POC!H1334,FALSE),0))</f>
        <v>0</v>
      </c>
      <c r="K1334" s="102" t="str">
        <f>TEXT(VLOOKUP(B1334,Summary!G:H,2,FALSE),"yyyym")</f>
        <v>202512</v>
      </c>
      <c r="L1334" s="102">
        <f t="shared" si="216"/>
        <v>0</v>
      </c>
      <c r="M1334" s="102">
        <f t="shared" si="217"/>
        <v>0</v>
      </c>
      <c r="N1334" s="109">
        <f t="shared" si="214"/>
        <v>0</v>
      </c>
      <c r="Q1334" s="102" t="str">
        <f t="shared" si="213"/>
        <v/>
      </c>
    </row>
    <row r="1335" spans="1:17" hidden="1">
      <c r="A1335" s="102" t="s">
        <v>192</v>
      </c>
      <c r="B1335" s="103" t="s">
        <v>79</v>
      </c>
      <c r="D1335" s="112">
        <v>2020</v>
      </c>
      <c r="E1335" s="112">
        <v>2</v>
      </c>
      <c r="F1335" s="102" t="str">
        <f t="shared" si="209"/>
        <v>P3020202</v>
      </c>
      <c r="H1335" s="104">
        <f>HLOOKUP(POC!B1335,MCTI!$1:$2,2,FALSE)</f>
        <v>4</v>
      </c>
      <c r="I1335" s="102" t="str">
        <f t="shared" si="215"/>
        <v>20202</v>
      </c>
      <c r="J1335" s="107">
        <f>IF(M1335=1,1,IFERROR(VLOOKUP(I1335,MCTI!C:O,POC!H1335,FALSE),0))</f>
        <v>0</v>
      </c>
      <c r="K1335" s="102" t="str">
        <f>TEXT(VLOOKUP(B1335,Summary!G:H,2,FALSE),"yyyym")</f>
        <v>202512</v>
      </c>
      <c r="L1335" s="102">
        <f t="shared" si="216"/>
        <v>0</v>
      </c>
      <c r="M1335" s="102">
        <f t="shared" si="217"/>
        <v>0</v>
      </c>
      <c r="N1335" s="109">
        <f t="shared" si="214"/>
        <v>0</v>
      </c>
      <c r="Q1335" s="102" t="str">
        <f t="shared" si="213"/>
        <v/>
      </c>
    </row>
    <row r="1336" spans="1:17" hidden="1">
      <c r="A1336" s="102" t="s">
        <v>192</v>
      </c>
      <c r="B1336" s="103" t="s">
        <v>79</v>
      </c>
      <c r="D1336" s="112">
        <v>2020</v>
      </c>
      <c r="E1336" s="112">
        <v>3</v>
      </c>
      <c r="F1336" s="102" t="str">
        <f t="shared" si="209"/>
        <v>P3020203</v>
      </c>
      <c r="H1336" s="104">
        <f>HLOOKUP(POC!B1336,MCTI!$1:$2,2,FALSE)</f>
        <v>4</v>
      </c>
      <c r="I1336" s="102" t="str">
        <f t="shared" si="215"/>
        <v>20203</v>
      </c>
      <c r="J1336" s="107">
        <f>IF(M1336=1,1,IFERROR(VLOOKUP(I1336,MCTI!C:O,POC!H1336,FALSE),0))</f>
        <v>0</v>
      </c>
      <c r="K1336" s="102" t="str">
        <f>TEXT(VLOOKUP(B1336,Summary!G:H,2,FALSE),"yyyym")</f>
        <v>202512</v>
      </c>
      <c r="L1336" s="102">
        <f t="shared" si="216"/>
        <v>0</v>
      </c>
      <c r="M1336" s="102">
        <f t="shared" si="217"/>
        <v>0</v>
      </c>
      <c r="N1336" s="109">
        <f t="shared" si="214"/>
        <v>0</v>
      </c>
      <c r="Q1336" s="102" t="str">
        <f t="shared" si="213"/>
        <v/>
      </c>
    </row>
    <row r="1337" spans="1:17" hidden="1">
      <c r="A1337" s="102" t="s">
        <v>192</v>
      </c>
      <c r="B1337" s="103" t="s">
        <v>79</v>
      </c>
      <c r="D1337" s="112">
        <v>2020</v>
      </c>
      <c r="E1337" s="112">
        <v>4</v>
      </c>
      <c r="F1337" s="102" t="str">
        <f t="shared" si="209"/>
        <v>P3020204</v>
      </c>
      <c r="H1337" s="104">
        <f>HLOOKUP(POC!B1337,MCTI!$1:$2,2,FALSE)</f>
        <v>4</v>
      </c>
      <c r="I1337" s="102" t="str">
        <f t="shared" si="215"/>
        <v>20204</v>
      </c>
      <c r="J1337" s="107">
        <f>IF(M1337=1,1,IFERROR(VLOOKUP(I1337,MCTI!C:O,POC!H1337,FALSE),0))</f>
        <v>0</v>
      </c>
      <c r="K1337" s="102" t="str">
        <f>TEXT(VLOOKUP(B1337,Summary!G:H,2,FALSE),"yyyym")</f>
        <v>202512</v>
      </c>
      <c r="L1337" s="102">
        <f t="shared" si="216"/>
        <v>0</v>
      </c>
      <c r="M1337" s="102">
        <f t="shared" si="217"/>
        <v>0</v>
      </c>
      <c r="N1337" s="109">
        <f t="shared" si="214"/>
        <v>0</v>
      </c>
      <c r="Q1337" s="102" t="str">
        <f t="shared" si="213"/>
        <v/>
      </c>
    </row>
    <row r="1338" spans="1:17" hidden="1">
      <c r="A1338" s="102" t="s">
        <v>192</v>
      </c>
      <c r="B1338" s="103" t="s">
        <v>79</v>
      </c>
      <c r="D1338" s="112">
        <v>2020</v>
      </c>
      <c r="E1338" s="112">
        <v>5</v>
      </c>
      <c r="F1338" s="102" t="str">
        <f t="shared" si="209"/>
        <v>P3020205</v>
      </c>
      <c r="H1338" s="104">
        <f>HLOOKUP(POC!B1338,MCTI!$1:$2,2,FALSE)</f>
        <v>4</v>
      </c>
      <c r="I1338" s="102" t="str">
        <f t="shared" si="215"/>
        <v>20205</v>
      </c>
      <c r="J1338" s="107">
        <f>IF(M1338=1,1,IFERROR(VLOOKUP(I1338,MCTI!C:O,POC!H1338,FALSE),0))</f>
        <v>0</v>
      </c>
      <c r="K1338" s="102" t="str">
        <f>TEXT(VLOOKUP(B1338,Summary!G:H,2,FALSE),"yyyym")</f>
        <v>202512</v>
      </c>
      <c r="L1338" s="102">
        <f t="shared" si="216"/>
        <v>0</v>
      </c>
      <c r="M1338" s="102">
        <f t="shared" si="217"/>
        <v>0</v>
      </c>
      <c r="N1338" s="109">
        <f t="shared" si="214"/>
        <v>0</v>
      </c>
      <c r="Q1338" s="102" t="str">
        <f t="shared" si="213"/>
        <v/>
      </c>
    </row>
    <row r="1339" spans="1:17" hidden="1">
      <c r="A1339" s="102" t="s">
        <v>192</v>
      </c>
      <c r="B1339" s="103" t="s">
        <v>79</v>
      </c>
      <c r="D1339" s="112">
        <v>2020</v>
      </c>
      <c r="E1339" s="112">
        <v>6</v>
      </c>
      <c r="F1339" s="102" t="str">
        <f t="shared" si="209"/>
        <v>P3020206</v>
      </c>
      <c r="H1339" s="104">
        <f>HLOOKUP(POC!B1339,MCTI!$1:$2,2,FALSE)</f>
        <v>4</v>
      </c>
      <c r="I1339" s="102" t="str">
        <f t="shared" si="215"/>
        <v>20206</v>
      </c>
      <c r="J1339" s="107">
        <f>IF(M1339=1,1,IFERROR(VLOOKUP(I1339,MCTI!C:O,POC!H1339,FALSE),0))</f>
        <v>0</v>
      </c>
      <c r="K1339" s="102" t="str">
        <f>TEXT(VLOOKUP(B1339,Summary!G:H,2,FALSE),"yyyym")</f>
        <v>202512</v>
      </c>
      <c r="L1339" s="102">
        <f t="shared" si="216"/>
        <v>0</v>
      </c>
      <c r="M1339" s="102">
        <f t="shared" si="217"/>
        <v>0</v>
      </c>
      <c r="N1339" s="109">
        <f t="shared" si="214"/>
        <v>0</v>
      </c>
      <c r="Q1339" s="102" t="str">
        <f t="shared" si="213"/>
        <v/>
      </c>
    </row>
    <row r="1340" spans="1:17" hidden="1">
      <c r="A1340" s="102" t="s">
        <v>192</v>
      </c>
      <c r="B1340" s="103" t="s">
        <v>79</v>
      </c>
      <c r="D1340" s="112">
        <v>2020</v>
      </c>
      <c r="E1340" s="112">
        <v>7</v>
      </c>
      <c r="F1340" s="102" t="str">
        <f t="shared" si="209"/>
        <v>P3020207</v>
      </c>
      <c r="H1340" s="104">
        <f>HLOOKUP(POC!B1340,MCTI!$1:$2,2,FALSE)</f>
        <v>4</v>
      </c>
      <c r="I1340" s="102" t="str">
        <f t="shared" si="215"/>
        <v>20207</v>
      </c>
      <c r="J1340" s="107">
        <f>IF(M1340=1,1,IFERROR(VLOOKUP(I1340,MCTI!C:O,POC!H1340,FALSE),0))</f>
        <v>0</v>
      </c>
      <c r="K1340" s="102" t="str">
        <f>TEXT(VLOOKUP(B1340,Summary!G:H,2,FALSE),"yyyym")</f>
        <v>202512</v>
      </c>
      <c r="L1340" s="102">
        <f t="shared" si="216"/>
        <v>0</v>
      </c>
      <c r="M1340" s="102">
        <f t="shared" si="217"/>
        <v>0</v>
      </c>
      <c r="N1340" s="109">
        <f t="shared" si="214"/>
        <v>0</v>
      </c>
      <c r="Q1340" s="102" t="str">
        <f t="shared" si="213"/>
        <v/>
      </c>
    </row>
    <row r="1341" spans="1:17" hidden="1">
      <c r="A1341" s="102" t="s">
        <v>192</v>
      </c>
      <c r="B1341" s="103" t="s">
        <v>79</v>
      </c>
      <c r="D1341" s="112">
        <v>2020</v>
      </c>
      <c r="E1341" s="112">
        <v>8</v>
      </c>
      <c r="F1341" s="102" t="str">
        <f t="shared" si="209"/>
        <v>P3020208</v>
      </c>
      <c r="H1341" s="104">
        <f>HLOOKUP(POC!B1341,MCTI!$1:$2,2,FALSE)</f>
        <v>4</v>
      </c>
      <c r="I1341" s="102" t="str">
        <f t="shared" si="215"/>
        <v>20208</v>
      </c>
      <c r="J1341" s="107">
        <f>IF(M1341=1,1,IFERROR(VLOOKUP(I1341,MCTI!C:O,POC!H1341,FALSE),0))</f>
        <v>0</v>
      </c>
      <c r="K1341" s="102" t="str">
        <f>TEXT(VLOOKUP(B1341,Summary!G:H,2,FALSE),"yyyym")</f>
        <v>202512</v>
      </c>
      <c r="L1341" s="102">
        <f t="shared" si="216"/>
        <v>0</v>
      </c>
      <c r="M1341" s="102">
        <f t="shared" si="217"/>
        <v>0</v>
      </c>
      <c r="N1341" s="109">
        <f t="shared" si="214"/>
        <v>0</v>
      </c>
      <c r="Q1341" s="102" t="str">
        <f t="shared" si="213"/>
        <v/>
      </c>
    </row>
    <row r="1342" spans="1:17" hidden="1">
      <c r="A1342" s="102" t="s">
        <v>192</v>
      </c>
      <c r="B1342" s="103" t="s">
        <v>79</v>
      </c>
      <c r="D1342" s="112">
        <v>2020</v>
      </c>
      <c r="E1342" s="112">
        <v>9</v>
      </c>
      <c r="F1342" s="102" t="str">
        <f t="shared" si="209"/>
        <v>P3020209</v>
      </c>
      <c r="H1342" s="104">
        <f>HLOOKUP(POC!B1342,MCTI!$1:$2,2,FALSE)</f>
        <v>4</v>
      </c>
      <c r="I1342" s="102" t="str">
        <f t="shared" si="215"/>
        <v>20209</v>
      </c>
      <c r="J1342" s="107">
        <f>IF(M1342=1,1,IFERROR(VLOOKUP(I1342,MCTI!C:O,POC!H1342,FALSE),0))</f>
        <v>0</v>
      </c>
      <c r="K1342" s="102" t="str">
        <f>TEXT(VLOOKUP(B1342,Summary!G:H,2,FALSE),"yyyym")</f>
        <v>202512</v>
      </c>
      <c r="L1342" s="102">
        <f t="shared" si="216"/>
        <v>0</v>
      </c>
      <c r="M1342" s="102">
        <f t="shared" si="217"/>
        <v>0</v>
      </c>
      <c r="N1342" s="109">
        <f t="shared" si="214"/>
        <v>0</v>
      </c>
      <c r="Q1342" s="102" t="str">
        <f t="shared" si="213"/>
        <v/>
      </c>
    </row>
    <row r="1343" spans="1:17" hidden="1">
      <c r="A1343" s="102" t="s">
        <v>192</v>
      </c>
      <c r="B1343" s="103" t="s">
        <v>79</v>
      </c>
      <c r="D1343" s="112">
        <v>2020</v>
      </c>
      <c r="E1343" s="112">
        <v>10</v>
      </c>
      <c r="F1343" s="102" t="str">
        <f t="shared" si="209"/>
        <v>P30202010</v>
      </c>
      <c r="H1343" s="104">
        <f>HLOOKUP(POC!B1343,MCTI!$1:$2,2,FALSE)</f>
        <v>4</v>
      </c>
      <c r="I1343" s="102" t="str">
        <f t="shared" si="215"/>
        <v>202010</v>
      </c>
      <c r="J1343" s="107">
        <f>IF(M1343=1,1,IFERROR(VLOOKUP(I1343,MCTI!C:O,POC!H1343,FALSE),0))</f>
        <v>0</v>
      </c>
      <c r="K1343" s="102" t="str">
        <f>TEXT(VLOOKUP(B1343,Summary!G:H,2,FALSE),"yyyym")</f>
        <v>202512</v>
      </c>
      <c r="L1343" s="102">
        <f t="shared" si="216"/>
        <v>0</v>
      </c>
      <c r="M1343" s="102">
        <f t="shared" si="217"/>
        <v>0</v>
      </c>
      <c r="N1343" s="109">
        <f t="shared" si="214"/>
        <v>0</v>
      </c>
      <c r="Q1343" s="102" t="str">
        <f t="shared" si="213"/>
        <v/>
      </c>
    </row>
    <row r="1344" spans="1:17" hidden="1">
      <c r="A1344" s="102" t="s">
        <v>192</v>
      </c>
      <c r="B1344" s="103" t="s">
        <v>79</v>
      </c>
      <c r="D1344" s="112">
        <v>2020</v>
      </c>
      <c r="E1344" s="112">
        <v>11</v>
      </c>
      <c r="F1344" s="102" t="str">
        <f t="shared" si="209"/>
        <v>P30202011</v>
      </c>
      <c r="H1344" s="104">
        <f>HLOOKUP(POC!B1344,MCTI!$1:$2,2,FALSE)</f>
        <v>4</v>
      </c>
      <c r="I1344" s="102" t="str">
        <f t="shared" si="215"/>
        <v>202011</v>
      </c>
      <c r="J1344" s="107">
        <f>IF(M1344=1,1,IFERROR(VLOOKUP(I1344,MCTI!C:O,POC!H1344,FALSE),0))</f>
        <v>0</v>
      </c>
      <c r="K1344" s="102" t="str">
        <f>TEXT(VLOOKUP(B1344,Summary!G:H,2,FALSE),"yyyym")</f>
        <v>202512</v>
      </c>
      <c r="L1344" s="102">
        <f t="shared" si="216"/>
        <v>0</v>
      </c>
      <c r="M1344" s="102">
        <f t="shared" si="217"/>
        <v>0</v>
      </c>
      <c r="N1344" s="109">
        <f t="shared" si="214"/>
        <v>0</v>
      </c>
      <c r="Q1344" s="102" t="str">
        <f t="shared" si="213"/>
        <v/>
      </c>
    </row>
    <row r="1345" spans="1:17">
      <c r="A1345" s="102" t="s">
        <v>192</v>
      </c>
      <c r="B1345" s="103" t="s">
        <v>79</v>
      </c>
      <c r="D1345" s="112">
        <v>2020</v>
      </c>
      <c r="E1345" s="112">
        <v>12</v>
      </c>
      <c r="F1345" s="102" t="str">
        <f t="shared" si="209"/>
        <v>P30202012</v>
      </c>
      <c r="H1345" s="104">
        <f>HLOOKUP(POC!B1345,MCTI!$1:$2,2,FALSE)</f>
        <v>4</v>
      </c>
      <c r="I1345" s="102" t="str">
        <f t="shared" si="215"/>
        <v>202012</v>
      </c>
      <c r="J1345" s="107">
        <f>IF(M1345=1,1,IFERROR(VLOOKUP(I1345,MCTI!C:O,POC!H1345,FALSE),0))</f>
        <v>0</v>
      </c>
      <c r="K1345" s="102" t="str">
        <f>TEXT(VLOOKUP(B1345,Summary!G:H,2,FALSE),"yyyym")</f>
        <v>202512</v>
      </c>
      <c r="L1345" s="102">
        <f t="shared" si="216"/>
        <v>0</v>
      </c>
      <c r="M1345" s="102">
        <f t="shared" si="217"/>
        <v>0</v>
      </c>
      <c r="N1345" s="109">
        <f t="shared" si="214"/>
        <v>0</v>
      </c>
      <c r="P1345" s="102" t="s">
        <v>220</v>
      </c>
      <c r="Q1345" s="102">
        <f t="shared" si="213"/>
        <v>1</v>
      </c>
    </row>
    <row r="1346" spans="1:17">
      <c r="A1346" s="102" t="s">
        <v>192</v>
      </c>
      <c r="B1346" s="103" t="s">
        <v>79</v>
      </c>
      <c r="D1346" s="112">
        <v>2021</v>
      </c>
      <c r="E1346" s="112">
        <v>1</v>
      </c>
      <c r="F1346" s="102" t="str">
        <f t="shared" si="209"/>
        <v>P3020211</v>
      </c>
      <c r="H1346" s="104">
        <f>HLOOKUP(POC!B1346,MCTI!$1:$2,2,FALSE)</f>
        <v>4</v>
      </c>
      <c r="I1346" s="102" t="str">
        <f t="shared" si="215"/>
        <v>20211</v>
      </c>
      <c r="J1346" s="107">
        <f>IF(M1346=1,1,IFERROR(VLOOKUP(I1346,MCTI!C:O,POC!H1346,FALSE),0))</f>
        <v>1.06E-2</v>
      </c>
      <c r="K1346" s="102" t="str">
        <f>TEXT(VLOOKUP(B1346,Summary!G:H,2,FALSE),"yyyym")</f>
        <v>202512</v>
      </c>
      <c r="L1346" s="102">
        <f t="shared" si="216"/>
        <v>0</v>
      </c>
      <c r="M1346" s="102">
        <f t="shared" si="217"/>
        <v>0</v>
      </c>
      <c r="N1346" s="109">
        <f t="shared" si="214"/>
        <v>1.06</v>
      </c>
      <c r="P1346" s="102" t="s">
        <v>220</v>
      </c>
      <c r="Q1346" s="102" t="str">
        <f t="shared" ref="Q1298:Q1361" si="218">IF(AND(N1346=0,N1347&gt;0),1,"")</f>
        <v/>
      </c>
    </row>
    <row r="1347" spans="1:17">
      <c r="A1347" s="102" t="s">
        <v>192</v>
      </c>
      <c r="B1347" s="103" t="s">
        <v>79</v>
      </c>
      <c r="D1347" s="112">
        <v>2021</v>
      </c>
      <c r="E1347" s="112">
        <v>2</v>
      </c>
      <c r="F1347" s="102" t="str">
        <f t="shared" si="209"/>
        <v>P3020212</v>
      </c>
      <c r="H1347" s="104">
        <f>HLOOKUP(POC!B1347,MCTI!$1:$2,2,FALSE)</f>
        <v>4</v>
      </c>
      <c r="I1347" s="102" t="str">
        <f t="shared" si="215"/>
        <v>20212</v>
      </c>
      <c r="J1347" s="107">
        <f>IF(M1347=1,1,IFERROR(VLOOKUP(I1347,MCTI!C:O,POC!H1347,FALSE),0))</f>
        <v>2.12E-2</v>
      </c>
      <c r="K1347" s="102" t="str">
        <f>TEXT(VLOOKUP(B1347,Summary!G:H,2,FALSE),"yyyym")</f>
        <v>202512</v>
      </c>
      <c r="L1347" s="102">
        <f t="shared" si="216"/>
        <v>0</v>
      </c>
      <c r="M1347" s="102">
        <f t="shared" si="217"/>
        <v>0</v>
      </c>
      <c r="N1347" s="109">
        <f t="shared" si="214"/>
        <v>2.12</v>
      </c>
      <c r="P1347" s="102" t="s">
        <v>220</v>
      </c>
      <c r="Q1347" s="102" t="str">
        <f t="shared" si="218"/>
        <v/>
      </c>
    </row>
    <row r="1348" spans="1:17">
      <c r="A1348" s="102" t="s">
        <v>192</v>
      </c>
      <c r="B1348" s="103" t="s">
        <v>79</v>
      </c>
      <c r="D1348" s="112">
        <v>2021</v>
      </c>
      <c r="E1348" s="112">
        <v>3</v>
      </c>
      <c r="F1348" s="102" t="str">
        <f t="shared" si="209"/>
        <v>P3020213</v>
      </c>
      <c r="H1348" s="104">
        <f>HLOOKUP(POC!B1348,MCTI!$1:$2,2,FALSE)</f>
        <v>4</v>
      </c>
      <c r="I1348" s="102" t="str">
        <f t="shared" si="215"/>
        <v>20213</v>
      </c>
      <c r="J1348" s="107">
        <f>IF(M1348=1,1,IFERROR(VLOOKUP(I1348,MCTI!C:O,POC!H1348,FALSE),0))</f>
        <v>3.1800000000000002E-2</v>
      </c>
      <c r="K1348" s="102" t="str">
        <f>TEXT(VLOOKUP(B1348,Summary!G:H,2,FALSE),"yyyym")</f>
        <v>202512</v>
      </c>
      <c r="L1348" s="102">
        <f t="shared" si="216"/>
        <v>0</v>
      </c>
      <c r="M1348" s="102">
        <f t="shared" si="217"/>
        <v>0</v>
      </c>
      <c r="N1348" s="109">
        <f t="shared" si="214"/>
        <v>3.18</v>
      </c>
      <c r="P1348" s="102" t="s">
        <v>220</v>
      </c>
      <c r="Q1348" s="102" t="str">
        <f t="shared" si="218"/>
        <v/>
      </c>
    </row>
    <row r="1349" spans="1:17">
      <c r="A1349" s="102" t="s">
        <v>192</v>
      </c>
      <c r="B1349" s="103" t="s">
        <v>79</v>
      </c>
      <c r="D1349" s="112">
        <v>2021</v>
      </c>
      <c r="E1349" s="112">
        <v>4</v>
      </c>
      <c r="F1349" s="102" t="str">
        <f t="shared" si="209"/>
        <v>P3020214</v>
      </c>
      <c r="H1349" s="104">
        <f>HLOOKUP(POC!B1349,MCTI!$1:$2,2,FALSE)</f>
        <v>4</v>
      </c>
      <c r="I1349" s="102" t="str">
        <f t="shared" si="215"/>
        <v>20214</v>
      </c>
      <c r="J1349" s="107">
        <f>IF(M1349=1,1,IFERROR(VLOOKUP(I1349,MCTI!C:O,POC!H1349,FALSE),0))</f>
        <v>4.24E-2</v>
      </c>
      <c r="K1349" s="102" t="str">
        <f>TEXT(VLOOKUP(B1349,Summary!G:H,2,FALSE),"yyyym")</f>
        <v>202512</v>
      </c>
      <c r="L1349" s="102">
        <f t="shared" si="216"/>
        <v>0</v>
      </c>
      <c r="M1349" s="102">
        <f t="shared" si="217"/>
        <v>0</v>
      </c>
      <c r="N1349" s="109">
        <f t="shared" si="214"/>
        <v>4.24</v>
      </c>
      <c r="P1349" s="102" t="s">
        <v>220</v>
      </c>
      <c r="Q1349" s="102" t="str">
        <f t="shared" si="218"/>
        <v/>
      </c>
    </row>
    <row r="1350" spans="1:17">
      <c r="A1350" s="102" t="s">
        <v>192</v>
      </c>
      <c r="B1350" s="103" t="s">
        <v>79</v>
      </c>
      <c r="D1350" s="112">
        <v>2021</v>
      </c>
      <c r="E1350" s="112">
        <v>5</v>
      </c>
      <c r="F1350" s="102" t="str">
        <f t="shared" si="209"/>
        <v>P3020215</v>
      </c>
      <c r="H1350" s="104">
        <f>HLOOKUP(POC!B1350,MCTI!$1:$2,2,FALSE)</f>
        <v>4</v>
      </c>
      <c r="I1350" s="102" t="str">
        <f t="shared" si="215"/>
        <v>20215</v>
      </c>
      <c r="J1350" s="107">
        <f>IF(M1350=1,1,IFERROR(VLOOKUP(I1350,MCTI!C:O,POC!H1350,FALSE),0))</f>
        <v>5.2999999999999999E-2</v>
      </c>
      <c r="K1350" s="102" t="str">
        <f>TEXT(VLOOKUP(B1350,Summary!G:H,2,FALSE),"yyyym")</f>
        <v>202512</v>
      </c>
      <c r="L1350" s="102">
        <f t="shared" si="216"/>
        <v>0</v>
      </c>
      <c r="M1350" s="102">
        <f t="shared" si="217"/>
        <v>0</v>
      </c>
      <c r="N1350" s="109">
        <f t="shared" si="214"/>
        <v>5.3</v>
      </c>
      <c r="P1350" s="102" t="s">
        <v>220</v>
      </c>
      <c r="Q1350" s="102" t="str">
        <f t="shared" si="218"/>
        <v/>
      </c>
    </row>
    <row r="1351" spans="1:17">
      <c r="A1351" s="102" t="s">
        <v>192</v>
      </c>
      <c r="B1351" s="103" t="s">
        <v>79</v>
      </c>
      <c r="D1351" s="112">
        <v>2021</v>
      </c>
      <c r="E1351" s="112">
        <v>6</v>
      </c>
      <c r="F1351" s="102" t="str">
        <f t="shared" si="209"/>
        <v>P3020216</v>
      </c>
      <c r="H1351" s="104">
        <f>HLOOKUP(POC!B1351,MCTI!$1:$2,2,FALSE)</f>
        <v>4</v>
      </c>
      <c r="I1351" s="102" t="str">
        <f t="shared" si="215"/>
        <v>20216</v>
      </c>
      <c r="J1351" s="107">
        <f>IF(M1351=1,1,IFERROR(VLOOKUP(I1351,MCTI!C:O,POC!H1351,FALSE),0))</f>
        <v>6.3600000000000004E-2</v>
      </c>
      <c r="K1351" s="102" t="str">
        <f>TEXT(VLOOKUP(B1351,Summary!G:H,2,FALSE),"yyyym")</f>
        <v>202512</v>
      </c>
      <c r="L1351" s="102">
        <f t="shared" si="216"/>
        <v>0</v>
      </c>
      <c r="M1351" s="102">
        <f t="shared" si="217"/>
        <v>0</v>
      </c>
      <c r="N1351" s="109">
        <f t="shared" si="214"/>
        <v>6.36</v>
      </c>
      <c r="P1351" s="102" t="s">
        <v>220</v>
      </c>
      <c r="Q1351" s="102" t="str">
        <f t="shared" si="218"/>
        <v/>
      </c>
    </row>
    <row r="1352" spans="1:17">
      <c r="A1352" s="102" t="s">
        <v>192</v>
      </c>
      <c r="B1352" s="103" t="s">
        <v>79</v>
      </c>
      <c r="D1352" s="112">
        <v>2021</v>
      </c>
      <c r="E1352" s="112">
        <v>7</v>
      </c>
      <c r="F1352" s="102" t="str">
        <f t="shared" si="209"/>
        <v>P3020217</v>
      </c>
      <c r="H1352" s="104">
        <f>HLOOKUP(POC!B1352,MCTI!$1:$2,2,FALSE)</f>
        <v>4</v>
      </c>
      <c r="I1352" s="102" t="str">
        <f t="shared" si="215"/>
        <v>20217</v>
      </c>
      <c r="J1352" s="107">
        <f>IF(M1352=1,1,IFERROR(VLOOKUP(I1352,MCTI!C:O,POC!H1352,FALSE),0))</f>
        <v>7.4099999999999999E-2</v>
      </c>
      <c r="K1352" s="102" t="str">
        <f>TEXT(VLOOKUP(B1352,Summary!G:H,2,FALSE),"yyyym")</f>
        <v>202512</v>
      </c>
      <c r="L1352" s="102">
        <f t="shared" si="216"/>
        <v>0</v>
      </c>
      <c r="M1352" s="102">
        <f t="shared" si="217"/>
        <v>0</v>
      </c>
      <c r="N1352" s="109">
        <f t="shared" si="214"/>
        <v>7.41</v>
      </c>
      <c r="P1352" s="102" t="s">
        <v>220</v>
      </c>
      <c r="Q1352" s="102" t="str">
        <f t="shared" si="218"/>
        <v/>
      </c>
    </row>
    <row r="1353" spans="1:17">
      <c r="A1353" s="102" t="s">
        <v>192</v>
      </c>
      <c r="B1353" s="103" t="s">
        <v>79</v>
      </c>
      <c r="D1353" s="112">
        <v>2021</v>
      </c>
      <c r="E1353" s="112">
        <v>8</v>
      </c>
      <c r="F1353" s="102" t="str">
        <f t="shared" si="209"/>
        <v>P3020218</v>
      </c>
      <c r="H1353" s="104">
        <f>HLOOKUP(POC!B1353,MCTI!$1:$2,2,FALSE)</f>
        <v>4</v>
      </c>
      <c r="I1353" s="102" t="str">
        <f t="shared" si="215"/>
        <v>20218</v>
      </c>
      <c r="J1353" s="107">
        <f>IF(M1353=1,1,IFERROR(VLOOKUP(I1353,MCTI!C:O,POC!H1353,FALSE),0))</f>
        <v>8.4699999999999998E-2</v>
      </c>
      <c r="K1353" s="102" t="str">
        <f>TEXT(VLOOKUP(B1353,Summary!G:H,2,FALSE),"yyyym")</f>
        <v>202512</v>
      </c>
      <c r="L1353" s="102">
        <f t="shared" si="216"/>
        <v>0</v>
      </c>
      <c r="M1353" s="102">
        <f t="shared" si="217"/>
        <v>0</v>
      </c>
      <c r="N1353" s="109">
        <f t="shared" si="214"/>
        <v>8.4700000000000006</v>
      </c>
      <c r="P1353" s="102" t="s">
        <v>220</v>
      </c>
      <c r="Q1353" s="102" t="str">
        <f t="shared" si="218"/>
        <v/>
      </c>
    </row>
    <row r="1354" spans="1:17">
      <c r="A1354" s="102" t="s">
        <v>192</v>
      </c>
      <c r="B1354" s="103" t="s">
        <v>79</v>
      </c>
      <c r="D1354" s="112">
        <v>2021</v>
      </c>
      <c r="E1354" s="112">
        <v>9</v>
      </c>
      <c r="F1354" s="102" t="str">
        <f t="shared" si="209"/>
        <v>P3020219</v>
      </c>
      <c r="H1354" s="104">
        <f>HLOOKUP(POC!B1354,MCTI!$1:$2,2,FALSE)</f>
        <v>4</v>
      </c>
      <c r="I1354" s="102" t="str">
        <f t="shared" si="215"/>
        <v>20219</v>
      </c>
      <c r="J1354" s="107">
        <f>IF(M1354=1,1,IFERROR(VLOOKUP(I1354,MCTI!C:O,POC!H1354,FALSE),0))</f>
        <v>9.5299999999999996E-2</v>
      </c>
      <c r="K1354" s="102" t="str">
        <f>TEXT(VLOOKUP(B1354,Summary!G:H,2,FALSE),"yyyym")</f>
        <v>202512</v>
      </c>
      <c r="L1354" s="102">
        <f t="shared" si="216"/>
        <v>0</v>
      </c>
      <c r="M1354" s="102">
        <f t="shared" si="217"/>
        <v>0</v>
      </c>
      <c r="N1354" s="109">
        <f t="shared" si="214"/>
        <v>9.5299999999999994</v>
      </c>
      <c r="P1354" s="102" t="s">
        <v>220</v>
      </c>
      <c r="Q1354" s="102" t="str">
        <f t="shared" si="218"/>
        <v/>
      </c>
    </row>
    <row r="1355" spans="1:17">
      <c r="A1355" s="102" t="s">
        <v>192</v>
      </c>
      <c r="B1355" s="103" t="s">
        <v>79</v>
      </c>
      <c r="D1355" s="112">
        <v>2021</v>
      </c>
      <c r="E1355" s="112">
        <v>10</v>
      </c>
      <c r="F1355" s="102" t="str">
        <f t="shared" si="209"/>
        <v>P30202110</v>
      </c>
      <c r="H1355" s="104">
        <f>HLOOKUP(POC!B1355,MCTI!$1:$2,2,FALSE)</f>
        <v>4</v>
      </c>
      <c r="I1355" s="102" t="str">
        <f t="shared" si="215"/>
        <v>202110</v>
      </c>
      <c r="J1355" s="107">
        <f>IF(M1355=1,1,IFERROR(VLOOKUP(I1355,MCTI!C:O,POC!H1355,FALSE),0))</f>
        <v>0.10589999999999999</v>
      </c>
      <c r="K1355" s="102" t="str">
        <f>TEXT(VLOOKUP(B1355,Summary!G:H,2,FALSE),"yyyym")</f>
        <v>202512</v>
      </c>
      <c r="L1355" s="102">
        <f t="shared" si="216"/>
        <v>0</v>
      </c>
      <c r="M1355" s="102">
        <f t="shared" si="217"/>
        <v>0</v>
      </c>
      <c r="N1355" s="109">
        <f t="shared" si="214"/>
        <v>10.59</v>
      </c>
      <c r="P1355" s="102" t="s">
        <v>220</v>
      </c>
      <c r="Q1355" s="102" t="str">
        <f t="shared" si="218"/>
        <v/>
      </c>
    </row>
    <row r="1356" spans="1:17">
      <c r="A1356" s="102" t="s">
        <v>192</v>
      </c>
      <c r="B1356" s="103" t="s">
        <v>79</v>
      </c>
      <c r="D1356" s="112">
        <v>2021</v>
      </c>
      <c r="E1356" s="112">
        <v>11</v>
      </c>
      <c r="F1356" s="102" t="str">
        <f t="shared" si="209"/>
        <v>P30202111</v>
      </c>
      <c r="H1356" s="104">
        <f>HLOOKUP(POC!B1356,MCTI!$1:$2,2,FALSE)</f>
        <v>4</v>
      </c>
      <c r="I1356" s="102" t="str">
        <f t="shared" si="215"/>
        <v>202111</v>
      </c>
      <c r="J1356" s="107">
        <f>IF(M1356=1,1,IFERROR(VLOOKUP(I1356,MCTI!C:O,POC!H1356,FALSE),0))</f>
        <v>0.11650000000000001</v>
      </c>
      <c r="K1356" s="102" t="str">
        <f>TEXT(VLOOKUP(B1356,Summary!G:H,2,FALSE),"yyyym")</f>
        <v>202512</v>
      </c>
      <c r="L1356" s="102">
        <f t="shared" si="216"/>
        <v>0</v>
      </c>
      <c r="M1356" s="102">
        <f t="shared" si="217"/>
        <v>0</v>
      </c>
      <c r="N1356" s="109">
        <f t="shared" si="214"/>
        <v>11.65</v>
      </c>
      <c r="P1356" s="102" t="s">
        <v>220</v>
      </c>
      <c r="Q1356" s="102" t="str">
        <f t="shared" si="218"/>
        <v/>
      </c>
    </row>
    <row r="1357" spans="1:17">
      <c r="A1357" s="102" t="s">
        <v>192</v>
      </c>
      <c r="B1357" s="103" t="s">
        <v>79</v>
      </c>
      <c r="D1357" s="112">
        <v>2021</v>
      </c>
      <c r="E1357" s="112">
        <v>12</v>
      </c>
      <c r="F1357" s="102" t="str">
        <f t="shared" si="209"/>
        <v>P30202112</v>
      </c>
      <c r="H1357" s="104">
        <f>HLOOKUP(POC!B1357,MCTI!$1:$2,2,FALSE)</f>
        <v>4</v>
      </c>
      <c r="I1357" s="102" t="str">
        <f t="shared" si="215"/>
        <v>202112</v>
      </c>
      <c r="J1357" s="107">
        <f>IF(M1357=1,1,IFERROR(VLOOKUP(I1357,MCTI!C:O,POC!H1357,FALSE),0))</f>
        <v>0.12709999999999999</v>
      </c>
      <c r="K1357" s="102" t="str">
        <f>TEXT(VLOOKUP(B1357,Summary!G:H,2,FALSE),"yyyym")</f>
        <v>202512</v>
      </c>
      <c r="L1357" s="102">
        <f t="shared" si="216"/>
        <v>0</v>
      </c>
      <c r="M1357" s="102">
        <f t="shared" si="217"/>
        <v>0</v>
      </c>
      <c r="N1357" s="109">
        <f t="shared" si="214"/>
        <v>12.71</v>
      </c>
      <c r="P1357" s="102" t="s">
        <v>220</v>
      </c>
      <c r="Q1357" s="102" t="str">
        <f t="shared" si="218"/>
        <v/>
      </c>
    </row>
    <row r="1358" spans="1:17">
      <c r="A1358" s="102" t="s">
        <v>192</v>
      </c>
      <c r="B1358" s="103" t="s">
        <v>79</v>
      </c>
      <c r="D1358" s="112">
        <v>2022</v>
      </c>
      <c r="E1358" s="112">
        <v>1</v>
      </c>
      <c r="F1358" s="102" t="str">
        <f t="shared" si="209"/>
        <v>P3020221</v>
      </c>
      <c r="H1358" s="104">
        <f>HLOOKUP(POC!B1358,MCTI!$1:$2,2,FALSE)</f>
        <v>4</v>
      </c>
      <c r="I1358" s="102" t="str">
        <f t="shared" si="215"/>
        <v>20221</v>
      </c>
      <c r="J1358" s="107">
        <f>IF(M1358=1,1,IFERROR(VLOOKUP(I1358,MCTI!C:O,POC!H1358,FALSE),0))</f>
        <v>0.1457</v>
      </c>
      <c r="K1358" s="102" t="str">
        <f>TEXT(VLOOKUP(B1358,Summary!G:H,2,FALSE),"yyyym")</f>
        <v>202512</v>
      </c>
      <c r="L1358" s="102">
        <f t="shared" si="216"/>
        <v>0</v>
      </c>
      <c r="M1358" s="102">
        <f t="shared" si="217"/>
        <v>0</v>
      </c>
      <c r="N1358" s="109">
        <f t="shared" si="214"/>
        <v>14.57</v>
      </c>
      <c r="P1358" s="102" t="s">
        <v>220</v>
      </c>
      <c r="Q1358" s="102" t="str">
        <f t="shared" si="218"/>
        <v/>
      </c>
    </row>
    <row r="1359" spans="1:17">
      <c r="A1359" s="102" t="s">
        <v>192</v>
      </c>
      <c r="B1359" s="103" t="s">
        <v>79</v>
      </c>
      <c r="D1359" s="112">
        <v>2022</v>
      </c>
      <c r="E1359" s="112">
        <v>2</v>
      </c>
      <c r="F1359" s="102" t="str">
        <f t="shared" si="209"/>
        <v>P3020222</v>
      </c>
      <c r="H1359" s="104">
        <f>HLOOKUP(POC!B1359,MCTI!$1:$2,2,FALSE)</f>
        <v>4</v>
      </c>
      <c r="I1359" s="102" t="str">
        <f t="shared" si="215"/>
        <v>20222</v>
      </c>
      <c r="J1359" s="107">
        <f>IF(M1359=1,1,IFERROR(VLOOKUP(I1359,MCTI!C:O,POC!H1359,FALSE),0))</f>
        <v>0.16420000000000001</v>
      </c>
      <c r="K1359" s="102" t="str">
        <f>TEXT(VLOOKUP(B1359,Summary!G:H,2,FALSE),"yyyym")</f>
        <v>202512</v>
      </c>
      <c r="L1359" s="102">
        <f t="shared" si="216"/>
        <v>0</v>
      </c>
      <c r="M1359" s="102">
        <f t="shared" si="217"/>
        <v>0</v>
      </c>
      <c r="N1359" s="109">
        <f t="shared" si="214"/>
        <v>16.420000000000002</v>
      </c>
      <c r="P1359" s="102" t="s">
        <v>220</v>
      </c>
      <c r="Q1359" s="102" t="str">
        <f t="shared" si="218"/>
        <v/>
      </c>
    </row>
    <row r="1360" spans="1:17">
      <c r="A1360" s="102" t="s">
        <v>192</v>
      </c>
      <c r="B1360" s="103" t="s">
        <v>79</v>
      </c>
      <c r="D1360" s="112">
        <v>2022</v>
      </c>
      <c r="E1360" s="112">
        <v>3</v>
      </c>
      <c r="F1360" s="102" t="str">
        <f t="shared" si="209"/>
        <v>P3020223</v>
      </c>
      <c r="H1360" s="104">
        <f>HLOOKUP(POC!B1360,MCTI!$1:$2,2,FALSE)</f>
        <v>4</v>
      </c>
      <c r="I1360" s="102" t="str">
        <f t="shared" si="215"/>
        <v>20223</v>
      </c>
      <c r="J1360" s="107">
        <f>IF(M1360=1,1,IFERROR(VLOOKUP(I1360,MCTI!C:O,POC!H1360,FALSE),0))</f>
        <v>0.18279999999999999</v>
      </c>
      <c r="K1360" s="102" t="str">
        <f>TEXT(VLOOKUP(B1360,Summary!G:H,2,FALSE),"yyyym")</f>
        <v>202512</v>
      </c>
      <c r="L1360" s="102">
        <f t="shared" si="216"/>
        <v>0</v>
      </c>
      <c r="M1360" s="102">
        <f t="shared" si="217"/>
        <v>0</v>
      </c>
      <c r="N1360" s="109">
        <f t="shared" si="214"/>
        <v>18.28</v>
      </c>
      <c r="P1360" s="102" t="s">
        <v>220</v>
      </c>
      <c r="Q1360" s="102" t="str">
        <f t="shared" si="218"/>
        <v/>
      </c>
    </row>
    <row r="1361" spans="1:17">
      <c r="A1361" s="102" t="s">
        <v>192</v>
      </c>
      <c r="B1361" s="103" t="s">
        <v>79</v>
      </c>
      <c r="D1361" s="112">
        <v>2022</v>
      </c>
      <c r="E1361" s="112">
        <v>4</v>
      </c>
      <c r="F1361" s="102" t="str">
        <f t="shared" ref="F1361:F1424" si="219">CONCATENATE(B1361,D1361,E1361)</f>
        <v>P3020224</v>
      </c>
      <c r="H1361" s="104">
        <f>HLOOKUP(POC!B1361,MCTI!$1:$2,2,FALSE)</f>
        <v>4</v>
      </c>
      <c r="I1361" s="102" t="str">
        <f t="shared" si="215"/>
        <v>20224</v>
      </c>
      <c r="J1361" s="107">
        <f>IF(M1361=1,1,IFERROR(VLOOKUP(I1361,MCTI!C:O,POC!H1361,FALSE),0))</f>
        <v>0.20130000000000001</v>
      </c>
      <c r="K1361" s="102" t="str">
        <f>TEXT(VLOOKUP(B1361,Summary!G:H,2,FALSE),"yyyym")</f>
        <v>202512</v>
      </c>
      <c r="L1361" s="102">
        <f t="shared" si="216"/>
        <v>0</v>
      </c>
      <c r="M1361" s="102">
        <f t="shared" si="217"/>
        <v>0</v>
      </c>
      <c r="N1361" s="109">
        <f t="shared" si="214"/>
        <v>20.13</v>
      </c>
      <c r="P1361" s="102" t="s">
        <v>220</v>
      </c>
      <c r="Q1361" s="102" t="str">
        <f t="shared" si="218"/>
        <v/>
      </c>
    </row>
    <row r="1362" spans="1:17">
      <c r="A1362" s="102" t="s">
        <v>192</v>
      </c>
      <c r="B1362" s="103" t="s">
        <v>79</v>
      </c>
      <c r="D1362" s="112">
        <v>2022</v>
      </c>
      <c r="E1362" s="112">
        <v>5</v>
      </c>
      <c r="F1362" s="102" t="str">
        <f t="shared" si="219"/>
        <v>P3020225</v>
      </c>
      <c r="H1362" s="104">
        <f>HLOOKUP(POC!B1362,MCTI!$1:$2,2,FALSE)</f>
        <v>4</v>
      </c>
      <c r="I1362" s="102" t="str">
        <f t="shared" ref="I1362:I1393" si="220">CONCATENATE(D1362,E1362)</f>
        <v>20225</v>
      </c>
      <c r="J1362" s="107">
        <f>IF(M1362=1,1,IFERROR(VLOOKUP(I1362,MCTI!C:O,POC!H1362,FALSE),0))</f>
        <v>0.21990000000000001</v>
      </c>
      <c r="K1362" s="102" t="str">
        <f>TEXT(VLOOKUP(B1362,Summary!G:H,2,FALSE),"yyyym")</f>
        <v>202512</v>
      </c>
      <c r="L1362" s="102">
        <f t="shared" ref="L1362:L1393" si="221">IF((LEFT(K1362,4)-D1362)&lt;&gt;0,0,IF((I1362-K1362)=0,1,0))</f>
        <v>0</v>
      </c>
      <c r="M1362" s="102">
        <f t="shared" ref="M1362:M1393" si="222">IF(B1362="",0,IF(AND(B1361=B1362,M1361=1),1,IF(L1362=1,1,0)))</f>
        <v>0</v>
      </c>
      <c r="N1362" s="109">
        <f t="shared" si="214"/>
        <v>21.99</v>
      </c>
      <c r="P1362" s="102" t="s">
        <v>220</v>
      </c>
      <c r="Q1362" s="102" t="str">
        <f t="shared" ref="Q1362:Q1425" si="223">IF(AND(N1362=0,N1363&gt;0),1,"")</f>
        <v/>
      </c>
    </row>
    <row r="1363" spans="1:17">
      <c r="A1363" s="102" t="s">
        <v>192</v>
      </c>
      <c r="B1363" s="103" t="s">
        <v>79</v>
      </c>
      <c r="D1363" s="112">
        <v>2022</v>
      </c>
      <c r="E1363" s="112">
        <v>6</v>
      </c>
      <c r="F1363" s="102" t="str">
        <f t="shared" si="219"/>
        <v>P3020226</v>
      </c>
      <c r="H1363" s="104">
        <f>HLOOKUP(POC!B1363,MCTI!$1:$2,2,FALSE)</f>
        <v>4</v>
      </c>
      <c r="I1363" s="102" t="str">
        <f t="shared" si="220"/>
        <v>20226</v>
      </c>
      <c r="J1363" s="107">
        <f>IF(M1363=1,1,IFERROR(VLOOKUP(I1363,MCTI!C:O,POC!H1363,FALSE),0))</f>
        <v>0.23849999999999999</v>
      </c>
      <c r="K1363" s="102" t="str">
        <f>TEXT(VLOOKUP(B1363,Summary!G:H,2,FALSE),"yyyym")</f>
        <v>202512</v>
      </c>
      <c r="L1363" s="102">
        <f t="shared" si="221"/>
        <v>0</v>
      </c>
      <c r="M1363" s="102">
        <f t="shared" si="222"/>
        <v>0</v>
      </c>
      <c r="N1363" s="109">
        <f t="shared" si="214"/>
        <v>23.85</v>
      </c>
      <c r="P1363" s="102" t="s">
        <v>220</v>
      </c>
      <c r="Q1363" s="102" t="str">
        <f t="shared" si="223"/>
        <v/>
      </c>
    </row>
    <row r="1364" spans="1:17">
      <c r="A1364" s="102" t="s">
        <v>192</v>
      </c>
      <c r="B1364" s="103" t="s">
        <v>79</v>
      </c>
      <c r="D1364" s="112">
        <v>2022</v>
      </c>
      <c r="E1364" s="112">
        <v>7</v>
      </c>
      <c r="F1364" s="102" t="str">
        <f t="shared" si="219"/>
        <v>P3020227</v>
      </c>
      <c r="H1364" s="104">
        <f>HLOOKUP(POC!B1364,MCTI!$1:$2,2,FALSE)</f>
        <v>4</v>
      </c>
      <c r="I1364" s="102" t="str">
        <f t="shared" si="220"/>
        <v>20227</v>
      </c>
      <c r="J1364" s="107">
        <f>IF(M1364=1,1,IFERROR(VLOOKUP(I1364,MCTI!C:O,POC!H1364,FALSE),0))</f>
        <v>0.25700000000000001</v>
      </c>
      <c r="K1364" s="102" t="str">
        <f>TEXT(VLOOKUP(B1364,Summary!G:H,2,FALSE),"yyyym")</f>
        <v>202512</v>
      </c>
      <c r="L1364" s="102">
        <f t="shared" si="221"/>
        <v>0</v>
      </c>
      <c r="M1364" s="102">
        <f t="shared" si="222"/>
        <v>0</v>
      </c>
      <c r="N1364" s="109">
        <f t="shared" si="214"/>
        <v>25.7</v>
      </c>
      <c r="P1364" s="102" t="s">
        <v>220</v>
      </c>
      <c r="Q1364" s="102" t="str">
        <f t="shared" si="223"/>
        <v/>
      </c>
    </row>
    <row r="1365" spans="1:17">
      <c r="A1365" s="102" t="s">
        <v>192</v>
      </c>
      <c r="B1365" s="103" t="s">
        <v>79</v>
      </c>
      <c r="D1365" s="112">
        <v>2022</v>
      </c>
      <c r="E1365" s="112">
        <v>8</v>
      </c>
      <c r="F1365" s="102" t="str">
        <f t="shared" si="219"/>
        <v>P3020228</v>
      </c>
      <c r="H1365" s="104">
        <f>HLOOKUP(POC!B1365,MCTI!$1:$2,2,FALSE)</f>
        <v>4</v>
      </c>
      <c r="I1365" s="102" t="str">
        <f t="shared" si="220"/>
        <v>20228</v>
      </c>
      <c r="J1365" s="107">
        <f>IF(M1365=1,1,IFERROR(VLOOKUP(I1365,MCTI!C:O,POC!H1365,FALSE),0))</f>
        <v>0.27560000000000001</v>
      </c>
      <c r="K1365" s="102" t="str">
        <f>TEXT(VLOOKUP(B1365,Summary!G:H,2,FALSE),"yyyym")</f>
        <v>202512</v>
      </c>
      <c r="L1365" s="102">
        <f t="shared" si="221"/>
        <v>0</v>
      </c>
      <c r="M1365" s="102">
        <f t="shared" si="222"/>
        <v>0</v>
      </c>
      <c r="N1365" s="109">
        <f t="shared" ref="N1365:N1428" si="224">TRUNC(J1365*100,2)</f>
        <v>27.56</v>
      </c>
      <c r="P1365" s="102" t="s">
        <v>220</v>
      </c>
      <c r="Q1365" s="102" t="str">
        <f t="shared" si="223"/>
        <v/>
      </c>
    </row>
    <row r="1366" spans="1:17">
      <c r="A1366" s="102" t="s">
        <v>192</v>
      </c>
      <c r="B1366" s="103" t="s">
        <v>79</v>
      </c>
      <c r="D1366" s="112">
        <v>2022</v>
      </c>
      <c r="E1366" s="112">
        <v>9</v>
      </c>
      <c r="F1366" s="102" t="str">
        <f t="shared" si="219"/>
        <v>P3020229</v>
      </c>
      <c r="H1366" s="104">
        <f>HLOOKUP(POC!B1366,MCTI!$1:$2,2,FALSE)</f>
        <v>4</v>
      </c>
      <c r="I1366" s="102" t="str">
        <f t="shared" si="220"/>
        <v>20229</v>
      </c>
      <c r="J1366" s="107">
        <f>IF(M1366=1,1,IFERROR(VLOOKUP(I1366,MCTI!C:O,POC!H1366,FALSE),0))</f>
        <v>0.29409999999999997</v>
      </c>
      <c r="K1366" s="102" t="str">
        <f>TEXT(VLOOKUP(B1366,Summary!G:H,2,FALSE),"yyyym")</f>
        <v>202512</v>
      </c>
      <c r="L1366" s="102">
        <f t="shared" si="221"/>
        <v>0</v>
      </c>
      <c r="M1366" s="102">
        <f t="shared" si="222"/>
        <v>0</v>
      </c>
      <c r="N1366" s="109">
        <f t="shared" si="224"/>
        <v>29.41</v>
      </c>
      <c r="P1366" s="102" t="s">
        <v>220</v>
      </c>
      <c r="Q1366" s="102" t="str">
        <f t="shared" si="223"/>
        <v/>
      </c>
    </row>
    <row r="1367" spans="1:17">
      <c r="A1367" s="102" t="s">
        <v>192</v>
      </c>
      <c r="B1367" s="103" t="s">
        <v>79</v>
      </c>
      <c r="D1367" s="112">
        <v>2022</v>
      </c>
      <c r="E1367" s="112">
        <v>10</v>
      </c>
      <c r="F1367" s="102" t="str">
        <f t="shared" si="219"/>
        <v>P30202210</v>
      </c>
      <c r="H1367" s="104">
        <f>HLOOKUP(POC!B1367,MCTI!$1:$2,2,FALSE)</f>
        <v>4</v>
      </c>
      <c r="I1367" s="102" t="str">
        <f t="shared" si="220"/>
        <v>202210</v>
      </c>
      <c r="J1367" s="107">
        <f>IF(M1367=1,1,IFERROR(VLOOKUP(I1367,MCTI!C:O,POC!H1367,FALSE),0))</f>
        <v>0.31269999999999998</v>
      </c>
      <c r="K1367" s="102" t="str">
        <f>TEXT(VLOOKUP(B1367,Summary!G:H,2,FALSE),"yyyym")</f>
        <v>202512</v>
      </c>
      <c r="L1367" s="102">
        <f t="shared" si="221"/>
        <v>0</v>
      </c>
      <c r="M1367" s="102">
        <f t="shared" si="222"/>
        <v>0</v>
      </c>
      <c r="N1367" s="109">
        <f t="shared" si="224"/>
        <v>31.27</v>
      </c>
      <c r="P1367" s="102" t="s">
        <v>220</v>
      </c>
      <c r="Q1367" s="102" t="str">
        <f t="shared" si="223"/>
        <v/>
      </c>
    </row>
    <row r="1368" spans="1:17">
      <c r="A1368" s="102" t="s">
        <v>192</v>
      </c>
      <c r="B1368" s="103" t="s">
        <v>79</v>
      </c>
      <c r="D1368" s="112">
        <v>2022</v>
      </c>
      <c r="E1368" s="112">
        <v>11</v>
      </c>
      <c r="F1368" s="102" t="str">
        <f t="shared" si="219"/>
        <v>P30202211</v>
      </c>
      <c r="H1368" s="104">
        <f>HLOOKUP(POC!B1368,MCTI!$1:$2,2,FALSE)</f>
        <v>4</v>
      </c>
      <c r="I1368" s="102" t="str">
        <f t="shared" si="220"/>
        <v>202211</v>
      </c>
      <c r="J1368" s="107">
        <f>IF(M1368=1,1,IFERROR(VLOOKUP(I1368,MCTI!C:O,POC!H1368,FALSE),0))</f>
        <v>0.33119999999999999</v>
      </c>
      <c r="K1368" s="102" t="str">
        <f>TEXT(VLOOKUP(B1368,Summary!G:H,2,FALSE),"yyyym")</f>
        <v>202512</v>
      </c>
      <c r="L1368" s="102">
        <f t="shared" si="221"/>
        <v>0</v>
      </c>
      <c r="M1368" s="102">
        <f t="shared" si="222"/>
        <v>0</v>
      </c>
      <c r="N1368" s="109">
        <f t="shared" si="224"/>
        <v>33.119999999999997</v>
      </c>
      <c r="P1368" s="102" t="s">
        <v>220</v>
      </c>
      <c r="Q1368" s="102" t="str">
        <f t="shared" si="223"/>
        <v/>
      </c>
    </row>
    <row r="1369" spans="1:17">
      <c r="A1369" s="102" t="s">
        <v>192</v>
      </c>
      <c r="B1369" s="103" t="s">
        <v>79</v>
      </c>
      <c r="D1369" s="112">
        <v>2022</v>
      </c>
      <c r="E1369" s="112">
        <v>12</v>
      </c>
      <c r="F1369" s="102" t="str">
        <f t="shared" si="219"/>
        <v>P30202212</v>
      </c>
      <c r="H1369" s="104">
        <f>HLOOKUP(POC!B1369,MCTI!$1:$2,2,FALSE)</f>
        <v>4</v>
      </c>
      <c r="I1369" s="102" t="str">
        <f t="shared" si="220"/>
        <v>202212</v>
      </c>
      <c r="J1369" s="107">
        <f>IF(M1369=1,1,IFERROR(VLOOKUP(I1369,MCTI!C:O,POC!H1369,FALSE),0))</f>
        <v>0.3498</v>
      </c>
      <c r="K1369" s="102" t="str">
        <f>TEXT(VLOOKUP(B1369,Summary!G:H,2,FALSE),"yyyym")</f>
        <v>202512</v>
      </c>
      <c r="L1369" s="102">
        <f t="shared" si="221"/>
        <v>0</v>
      </c>
      <c r="M1369" s="102">
        <f t="shared" si="222"/>
        <v>0</v>
      </c>
      <c r="N1369" s="109">
        <f t="shared" si="224"/>
        <v>34.979999999999997</v>
      </c>
      <c r="P1369" s="102" t="s">
        <v>220</v>
      </c>
      <c r="Q1369" s="102" t="str">
        <f t="shared" si="223"/>
        <v/>
      </c>
    </row>
    <row r="1370" spans="1:17">
      <c r="A1370" s="102" t="s">
        <v>192</v>
      </c>
      <c r="B1370" s="103" t="s">
        <v>79</v>
      </c>
      <c r="D1370" s="112">
        <v>2023</v>
      </c>
      <c r="E1370" s="112">
        <v>1</v>
      </c>
      <c r="F1370" s="102" t="str">
        <f t="shared" si="219"/>
        <v>P3020231</v>
      </c>
      <c r="H1370" s="104">
        <f>HLOOKUP(POC!B1370,MCTI!$1:$2,2,FALSE)</f>
        <v>4</v>
      </c>
      <c r="I1370" s="102" t="str">
        <f t="shared" si="220"/>
        <v>20231</v>
      </c>
      <c r="J1370" s="107">
        <f>IF(M1370=1,1,IFERROR(VLOOKUP(I1370,MCTI!C:O,POC!H1370,FALSE),0))</f>
        <v>0.38109999999999999</v>
      </c>
      <c r="K1370" s="102" t="str">
        <f>TEXT(VLOOKUP(B1370,Summary!G:H,2,FALSE),"yyyym")</f>
        <v>202512</v>
      </c>
      <c r="L1370" s="102">
        <f t="shared" si="221"/>
        <v>0</v>
      </c>
      <c r="M1370" s="102">
        <f t="shared" si="222"/>
        <v>0</v>
      </c>
      <c r="N1370" s="109">
        <f t="shared" si="224"/>
        <v>38.11</v>
      </c>
      <c r="P1370" s="102" t="s">
        <v>220</v>
      </c>
      <c r="Q1370" s="102" t="str">
        <f t="shared" si="223"/>
        <v/>
      </c>
    </row>
    <row r="1371" spans="1:17">
      <c r="A1371" s="102" t="s">
        <v>192</v>
      </c>
      <c r="B1371" s="103" t="s">
        <v>79</v>
      </c>
      <c r="D1371" s="112">
        <v>2023</v>
      </c>
      <c r="E1371" s="112">
        <v>2</v>
      </c>
      <c r="F1371" s="102" t="str">
        <f t="shared" si="219"/>
        <v>P3020232</v>
      </c>
      <c r="H1371" s="104">
        <f>HLOOKUP(POC!B1371,MCTI!$1:$2,2,FALSE)</f>
        <v>4</v>
      </c>
      <c r="I1371" s="102" t="str">
        <f t="shared" si="220"/>
        <v>20232</v>
      </c>
      <c r="J1371" s="107">
        <f>IF(M1371=1,1,IFERROR(VLOOKUP(I1371,MCTI!C:O,POC!H1371,FALSE),0))</f>
        <v>0.41239999999999999</v>
      </c>
      <c r="K1371" s="102" t="str">
        <f>TEXT(VLOOKUP(B1371,Summary!G:H,2,FALSE),"yyyym")</f>
        <v>202512</v>
      </c>
      <c r="L1371" s="102">
        <f t="shared" si="221"/>
        <v>0</v>
      </c>
      <c r="M1371" s="102">
        <f t="shared" si="222"/>
        <v>0</v>
      </c>
      <c r="N1371" s="109">
        <f t="shared" si="224"/>
        <v>41.24</v>
      </c>
      <c r="P1371" s="102" t="s">
        <v>220</v>
      </c>
      <c r="Q1371" s="102" t="str">
        <f t="shared" si="223"/>
        <v/>
      </c>
    </row>
    <row r="1372" spans="1:17">
      <c r="A1372" s="102" t="s">
        <v>192</v>
      </c>
      <c r="B1372" s="103" t="s">
        <v>79</v>
      </c>
      <c r="D1372" s="112">
        <v>2023</v>
      </c>
      <c r="E1372" s="112">
        <v>3</v>
      </c>
      <c r="F1372" s="102" t="str">
        <f t="shared" si="219"/>
        <v>P3020233</v>
      </c>
      <c r="H1372" s="104">
        <f>HLOOKUP(POC!B1372,MCTI!$1:$2,2,FALSE)</f>
        <v>4</v>
      </c>
      <c r="I1372" s="102" t="str">
        <f t="shared" si="220"/>
        <v>20233</v>
      </c>
      <c r="J1372" s="107">
        <f>IF(M1372=1,1,IFERROR(VLOOKUP(I1372,MCTI!C:O,POC!H1372,FALSE),0))</f>
        <v>0.44369999999999998</v>
      </c>
      <c r="K1372" s="102" t="str">
        <f>TEXT(VLOOKUP(B1372,Summary!G:H,2,FALSE),"yyyym")</f>
        <v>202512</v>
      </c>
      <c r="L1372" s="102">
        <f t="shared" si="221"/>
        <v>0</v>
      </c>
      <c r="M1372" s="102">
        <f t="shared" si="222"/>
        <v>0</v>
      </c>
      <c r="N1372" s="109">
        <f t="shared" si="224"/>
        <v>44.37</v>
      </c>
      <c r="P1372" s="102" t="s">
        <v>220</v>
      </c>
      <c r="Q1372" s="102" t="str">
        <f t="shared" si="223"/>
        <v/>
      </c>
    </row>
    <row r="1373" spans="1:17">
      <c r="A1373" s="102" t="s">
        <v>192</v>
      </c>
      <c r="B1373" s="103" t="s">
        <v>79</v>
      </c>
      <c r="D1373" s="112">
        <v>2023</v>
      </c>
      <c r="E1373" s="112">
        <v>4</v>
      </c>
      <c r="F1373" s="102" t="str">
        <f t="shared" si="219"/>
        <v>P3020234</v>
      </c>
      <c r="H1373" s="104">
        <f>HLOOKUP(POC!B1373,MCTI!$1:$2,2,FALSE)</f>
        <v>4</v>
      </c>
      <c r="I1373" s="102" t="str">
        <f t="shared" si="220"/>
        <v>20234</v>
      </c>
      <c r="J1373" s="107">
        <f>IF(M1373=1,1,IFERROR(VLOOKUP(I1373,MCTI!C:O,POC!H1373,FALSE),0))</f>
        <v>0.47499999999999998</v>
      </c>
      <c r="K1373" s="102" t="str">
        <f>TEXT(VLOOKUP(B1373,Summary!G:H,2,FALSE),"yyyym")</f>
        <v>202512</v>
      </c>
      <c r="L1373" s="102">
        <f t="shared" si="221"/>
        <v>0</v>
      </c>
      <c r="M1373" s="102">
        <f t="shared" si="222"/>
        <v>0</v>
      </c>
      <c r="N1373" s="109">
        <f t="shared" si="224"/>
        <v>47.5</v>
      </c>
      <c r="P1373" s="102" t="s">
        <v>220</v>
      </c>
      <c r="Q1373" s="102" t="str">
        <f t="shared" si="223"/>
        <v/>
      </c>
    </row>
    <row r="1374" spans="1:17">
      <c r="A1374" s="102" t="s">
        <v>192</v>
      </c>
      <c r="B1374" s="103" t="s">
        <v>79</v>
      </c>
      <c r="D1374" s="112">
        <v>2023</v>
      </c>
      <c r="E1374" s="112">
        <v>5</v>
      </c>
      <c r="F1374" s="102" t="str">
        <f t="shared" si="219"/>
        <v>P3020235</v>
      </c>
      <c r="H1374" s="104">
        <f>HLOOKUP(POC!B1374,MCTI!$1:$2,2,FALSE)</f>
        <v>4</v>
      </c>
      <c r="I1374" s="102" t="str">
        <f t="shared" si="220"/>
        <v>20235</v>
      </c>
      <c r="J1374" s="107">
        <f>IF(M1374=1,1,IFERROR(VLOOKUP(I1374,MCTI!C:O,POC!H1374,FALSE),0))</f>
        <v>0.50629999999999997</v>
      </c>
      <c r="K1374" s="102" t="str">
        <f>TEXT(VLOOKUP(B1374,Summary!G:H,2,FALSE),"yyyym")</f>
        <v>202512</v>
      </c>
      <c r="L1374" s="102">
        <f t="shared" si="221"/>
        <v>0</v>
      </c>
      <c r="M1374" s="102">
        <f t="shared" si="222"/>
        <v>0</v>
      </c>
      <c r="N1374" s="109">
        <f t="shared" si="224"/>
        <v>50.63</v>
      </c>
      <c r="P1374" s="102" t="s">
        <v>220</v>
      </c>
      <c r="Q1374" s="102" t="str">
        <f t="shared" si="223"/>
        <v/>
      </c>
    </row>
    <row r="1375" spans="1:17">
      <c r="A1375" s="102" t="s">
        <v>192</v>
      </c>
      <c r="B1375" s="103" t="s">
        <v>79</v>
      </c>
      <c r="D1375" s="112">
        <v>2023</v>
      </c>
      <c r="E1375" s="112">
        <v>6</v>
      </c>
      <c r="F1375" s="102" t="str">
        <f t="shared" si="219"/>
        <v>P3020236</v>
      </c>
      <c r="H1375" s="104">
        <f>HLOOKUP(POC!B1375,MCTI!$1:$2,2,FALSE)</f>
        <v>4</v>
      </c>
      <c r="I1375" s="102" t="str">
        <f t="shared" si="220"/>
        <v>20236</v>
      </c>
      <c r="J1375" s="107">
        <f>IF(M1375=1,1,IFERROR(VLOOKUP(I1375,MCTI!C:O,POC!H1375,FALSE),0))</f>
        <v>0.53769999999999996</v>
      </c>
      <c r="K1375" s="102" t="str">
        <f>TEXT(VLOOKUP(B1375,Summary!G:H,2,FALSE),"yyyym")</f>
        <v>202512</v>
      </c>
      <c r="L1375" s="102">
        <f t="shared" si="221"/>
        <v>0</v>
      </c>
      <c r="M1375" s="102">
        <f t="shared" si="222"/>
        <v>0</v>
      </c>
      <c r="N1375" s="109">
        <f t="shared" si="224"/>
        <v>53.77</v>
      </c>
      <c r="P1375" s="102" t="s">
        <v>220</v>
      </c>
      <c r="Q1375" s="102" t="str">
        <f t="shared" si="223"/>
        <v/>
      </c>
    </row>
    <row r="1376" spans="1:17">
      <c r="A1376" s="102" t="s">
        <v>192</v>
      </c>
      <c r="B1376" s="103" t="s">
        <v>79</v>
      </c>
      <c r="D1376" s="112">
        <v>2023</v>
      </c>
      <c r="E1376" s="112">
        <v>7</v>
      </c>
      <c r="F1376" s="102" t="str">
        <f t="shared" si="219"/>
        <v>P3020237</v>
      </c>
      <c r="H1376" s="104">
        <f>HLOOKUP(POC!B1376,MCTI!$1:$2,2,FALSE)</f>
        <v>4</v>
      </c>
      <c r="I1376" s="102" t="str">
        <f t="shared" si="220"/>
        <v>20237</v>
      </c>
      <c r="J1376" s="107">
        <f>IF(M1376=1,1,IFERROR(VLOOKUP(I1376,MCTI!C:O,POC!H1376,FALSE),0))</f>
        <v>0.56899999999999995</v>
      </c>
      <c r="K1376" s="102" t="str">
        <f>TEXT(VLOOKUP(B1376,Summary!G:H,2,FALSE),"yyyym")</f>
        <v>202512</v>
      </c>
      <c r="L1376" s="102">
        <f t="shared" si="221"/>
        <v>0</v>
      </c>
      <c r="M1376" s="102">
        <f t="shared" si="222"/>
        <v>0</v>
      </c>
      <c r="N1376" s="109">
        <f t="shared" si="224"/>
        <v>56.9</v>
      </c>
      <c r="P1376" s="102" t="s">
        <v>220</v>
      </c>
      <c r="Q1376" s="102" t="str">
        <f t="shared" si="223"/>
        <v/>
      </c>
    </row>
    <row r="1377" spans="1:17">
      <c r="A1377" s="102" t="s">
        <v>192</v>
      </c>
      <c r="B1377" s="103" t="s">
        <v>79</v>
      </c>
      <c r="D1377" s="112">
        <v>2023</v>
      </c>
      <c r="E1377" s="112">
        <v>8</v>
      </c>
      <c r="F1377" s="102" t="str">
        <f t="shared" si="219"/>
        <v>P3020238</v>
      </c>
      <c r="H1377" s="104">
        <f>HLOOKUP(POC!B1377,MCTI!$1:$2,2,FALSE)</f>
        <v>4</v>
      </c>
      <c r="I1377" s="102" t="str">
        <f t="shared" si="220"/>
        <v>20238</v>
      </c>
      <c r="J1377" s="107">
        <f>IF(M1377=1,1,IFERROR(VLOOKUP(I1377,MCTI!C:O,POC!H1377,FALSE),0))</f>
        <v>0.60029999999999994</v>
      </c>
      <c r="K1377" s="102" t="str">
        <f>TEXT(VLOOKUP(B1377,Summary!G:H,2,FALSE),"yyyym")</f>
        <v>202512</v>
      </c>
      <c r="L1377" s="102">
        <f t="shared" si="221"/>
        <v>0</v>
      </c>
      <c r="M1377" s="102">
        <f t="shared" si="222"/>
        <v>0</v>
      </c>
      <c r="N1377" s="109">
        <f t="shared" si="224"/>
        <v>60.03</v>
      </c>
      <c r="P1377" s="102" t="s">
        <v>220</v>
      </c>
      <c r="Q1377" s="102" t="str">
        <f t="shared" si="223"/>
        <v/>
      </c>
    </row>
    <row r="1378" spans="1:17">
      <c r="A1378" s="102" t="s">
        <v>192</v>
      </c>
      <c r="B1378" s="103" t="s">
        <v>79</v>
      </c>
      <c r="D1378" s="112">
        <v>2023</v>
      </c>
      <c r="E1378" s="112">
        <v>9</v>
      </c>
      <c r="F1378" s="102" t="str">
        <f t="shared" si="219"/>
        <v>P3020239</v>
      </c>
      <c r="H1378" s="104">
        <f>HLOOKUP(POC!B1378,MCTI!$1:$2,2,FALSE)</f>
        <v>4</v>
      </c>
      <c r="I1378" s="102" t="str">
        <f t="shared" si="220"/>
        <v>20239</v>
      </c>
      <c r="J1378" s="107">
        <f>IF(M1378=1,1,IFERROR(VLOOKUP(I1378,MCTI!C:O,POC!H1378,FALSE),0))</f>
        <v>0.63160000000000005</v>
      </c>
      <c r="K1378" s="102" t="str">
        <f>TEXT(VLOOKUP(B1378,Summary!G:H,2,FALSE),"yyyym")</f>
        <v>202512</v>
      </c>
      <c r="L1378" s="102">
        <f t="shared" si="221"/>
        <v>0</v>
      </c>
      <c r="M1378" s="102">
        <f t="shared" si="222"/>
        <v>0</v>
      </c>
      <c r="N1378" s="109">
        <f t="shared" si="224"/>
        <v>63.16</v>
      </c>
      <c r="P1378" s="102" t="s">
        <v>220</v>
      </c>
      <c r="Q1378" s="102" t="str">
        <f t="shared" si="223"/>
        <v/>
      </c>
    </row>
    <row r="1379" spans="1:17">
      <c r="A1379" s="102" t="s">
        <v>192</v>
      </c>
      <c r="B1379" s="103" t="s">
        <v>79</v>
      </c>
      <c r="D1379" s="112">
        <v>2023</v>
      </c>
      <c r="E1379" s="112">
        <v>10</v>
      </c>
      <c r="F1379" s="102" t="str">
        <f t="shared" si="219"/>
        <v>P30202310</v>
      </c>
      <c r="H1379" s="104">
        <f>HLOOKUP(POC!B1379,MCTI!$1:$2,2,FALSE)</f>
        <v>4</v>
      </c>
      <c r="I1379" s="102" t="str">
        <f t="shared" si="220"/>
        <v>202310</v>
      </c>
      <c r="J1379" s="107">
        <f>IF(M1379=1,1,IFERROR(VLOOKUP(I1379,MCTI!C:O,POC!H1379,FALSE),0))</f>
        <v>0.66290000000000004</v>
      </c>
      <c r="K1379" s="102" t="str">
        <f>TEXT(VLOOKUP(B1379,Summary!G:H,2,FALSE),"yyyym")</f>
        <v>202512</v>
      </c>
      <c r="L1379" s="102">
        <f t="shared" si="221"/>
        <v>0</v>
      </c>
      <c r="M1379" s="102">
        <f t="shared" si="222"/>
        <v>0</v>
      </c>
      <c r="N1379" s="109">
        <f t="shared" si="224"/>
        <v>66.290000000000006</v>
      </c>
      <c r="P1379" s="102" t="s">
        <v>220</v>
      </c>
      <c r="Q1379" s="102" t="str">
        <f t="shared" si="223"/>
        <v/>
      </c>
    </row>
    <row r="1380" spans="1:17">
      <c r="A1380" s="102" t="s">
        <v>192</v>
      </c>
      <c r="B1380" s="103" t="s">
        <v>79</v>
      </c>
      <c r="D1380" s="112">
        <v>2023</v>
      </c>
      <c r="E1380" s="112">
        <v>11</v>
      </c>
      <c r="F1380" s="102" t="str">
        <f t="shared" si="219"/>
        <v>P30202311</v>
      </c>
      <c r="H1380" s="104">
        <f>HLOOKUP(POC!B1380,MCTI!$1:$2,2,FALSE)</f>
        <v>4</v>
      </c>
      <c r="I1380" s="102" t="str">
        <f t="shared" si="220"/>
        <v>202311</v>
      </c>
      <c r="J1380" s="107">
        <f>IF(M1380=1,1,IFERROR(VLOOKUP(I1380,MCTI!C:O,POC!H1380,FALSE),0))</f>
        <v>0.69420000000000004</v>
      </c>
      <c r="K1380" s="102" t="str">
        <f>TEXT(VLOOKUP(B1380,Summary!G:H,2,FALSE),"yyyym")</f>
        <v>202512</v>
      </c>
      <c r="L1380" s="102">
        <f t="shared" si="221"/>
        <v>0</v>
      </c>
      <c r="M1380" s="102">
        <f t="shared" si="222"/>
        <v>0</v>
      </c>
      <c r="N1380" s="109">
        <f t="shared" si="224"/>
        <v>69.42</v>
      </c>
      <c r="P1380" s="102" t="s">
        <v>220</v>
      </c>
      <c r="Q1380" s="102" t="str">
        <f t="shared" si="223"/>
        <v/>
      </c>
    </row>
    <row r="1381" spans="1:17">
      <c r="A1381" s="102" t="s">
        <v>192</v>
      </c>
      <c r="B1381" s="103" t="s">
        <v>79</v>
      </c>
      <c r="D1381" s="112">
        <v>2023</v>
      </c>
      <c r="E1381" s="112">
        <v>12</v>
      </c>
      <c r="F1381" s="102" t="str">
        <f t="shared" si="219"/>
        <v>P30202312</v>
      </c>
      <c r="H1381" s="104">
        <f>HLOOKUP(POC!B1381,MCTI!$1:$2,2,FALSE)</f>
        <v>4</v>
      </c>
      <c r="I1381" s="102" t="str">
        <f t="shared" si="220"/>
        <v>202312</v>
      </c>
      <c r="J1381" s="107">
        <f>IF(M1381=1,1,IFERROR(VLOOKUP(I1381,MCTI!C:O,POC!H1381,FALSE),0))</f>
        <v>0.72550000000000003</v>
      </c>
      <c r="K1381" s="102" t="str">
        <f>TEXT(VLOOKUP(B1381,Summary!G:H,2,FALSE),"yyyym")</f>
        <v>202512</v>
      </c>
      <c r="L1381" s="102">
        <f t="shared" si="221"/>
        <v>0</v>
      </c>
      <c r="M1381" s="102">
        <f t="shared" si="222"/>
        <v>0</v>
      </c>
      <c r="N1381" s="109">
        <f t="shared" si="224"/>
        <v>72.55</v>
      </c>
      <c r="P1381" s="102" t="s">
        <v>220</v>
      </c>
      <c r="Q1381" s="102" t="str">
        <f t="shared" si="223"/>
        <v/>
      </c>
    </row>
    <row r="1382" spans="1:17">
      <c r="A1382" s="102" t="s">
        <v>192</v>
      </c>
      <c r="B1382" s="103" t="s">
        <v>79</v>
      </c>
      <c r="D1382" s="112">
        <v>2024</v>
      </c>
      <c r="E1382" s="112">
        <v>1</v>
      </c>
      <c r="F1382" s="102" t="str">
        <f t="shared" si="219"/>
        <v>P3020241</v>
      </c>
      <c r="H1382" s="104">
        <f>HLOOKUP(POC!B1382,MCTI!$1:$2,2,FALSE)</f>
        <v>4</v>
      </c>
      <c r="I1382" s="102" t="str">
        <f t="shared" si="220"/>
        <v>20241</v>
      </c>
      <c r="J1382" s="107">
        <f>IF(M1382=1,1,IFERROR(VLOOKUP(I1382,MCTI!C:O,POC!H1382,FALSE),0))</f>
        <v>0.72550000000000003</v>
      </c>
      <c r="K1382" s="102" t="str">
        <f>TEXT(VLOOKUP(B1382,Summary!G:H,2,FALSE),"yyyym")</f>
        <v>202512</v>
      </c>
      <c r="L1382" s="102">
        <f t="shared" si="221"/>
        <v>0</v>
      </c>
      <c r="M1382" s="102">
        <f t="shared" si="222"/>
        <v>0</v>
      </c>
      <c r="N1382" s="109">
        <f t="shared" si="224"/>
        <v>72.55</v>
      </c>
      <c r="P1382" s="102" t="s">
        <v>220</v>
      </c>
      <c r="Q1382" s="102" t="str">
        <f t="shared" si="223"/>
        <v/>
      </c>
    </row>
    <row r="1383" spans="1:17">
      <c r="A1383" s="102" t="s">
        <v>192</v>
      </c>
      <c r="B1383" s="103" t="s">
        <v>79</v>
      </c>
      <c r="D1383" s="112">
        <v>2024</v>
      </c>
      <c r="E1383" s="112">
        <v>2</v>
      </c>
      <c r="F1383" s="102" t="str">
        <f t="shared" si="219"/>
        <v>P3020242</v>
      </c>
      <c r="H1383" s="104">
        <f>HLOOKUP(POC!B1383,MCTI!$1:$2,2,FALSE)</f>
        <v>4</v>
      </c>
      <c r="I1383" s="102" t="str">
        <f t="shared" si="220"/>
        <v>20242</v>
      </c>
      <c r="J1383" s="107">
        <f>IF(M1383=1,1,IFERROR(VLOOKUP(I1383,MCTI!C:O,POC!H1383,FALSE),0))</f>
        <v>0.73709999999999998</v>
      </c>
      <c r="K1383" s="102" t="str">
        <f>TEXT(VLOOKUP(B1383,Summary!G:H,2,FALSE),"yyyym")</f>
        <v>202512</v>
      </c>
      <c r="L1383" s="102">
        <f t="shared" si="221"/>
        <v>0</v>
      </c>
      <c r="M1383" s="102">
        <f t="shared" si="222"/>
        <v>0</v>
      </c>
      <c r="N1383" s="109">
        <f t="shared" si="224"/>
        <v>73.709999999999994</v>
      </c>
      <c r="P1383" s="102" t="s">
        <v>220</v>
      </c>
      <c r="Q1383" s="102" t="str">
        <f t="shared" si="223"/>
        <v/>
      </c>
    </row>
    <row r="1384" spans="1:17">
      <c r="A1384" s="102" t="s">
        <v>192</v>
      </c>
      <c r="B1384" s="103" t="s">
        <v>79</v>
      </c>
      <c r="D1384" s="112">
        <v>2024</v>
      </c>
      <c r="E1384" s="112">
        <v>3</v>
      </c>
      <c r="F1384" s="102" t="str">
        <f t="shared" si="219"/>
        <v>P3020243</v>
      </c>
      <c r="H1384" s="104">
        <f>HLOOKUP(POC!B1384,MCTI!$1:$2,2,FALSE)</f>
        <v>4</v>
      </c>
      <c r="I1384" s="102" t="str">
        <f t="shared" si="220"/>
        <v>20243</v>
      </c>
      <c r="J1384" s="107">
        <f>IF(M1384=1,1,IFERROR(VLOOKUP(I1384,MCTI!C:O,POC!H1384,FALSE),0))</f>
        <v>0.74670000000000003</v>
      </c>
      <c r="K1384" s="102" t="str">
        <f>TEXT(VLOOKUP(B1384,Summary!G:H,2,FALSE),"yyyym")</f>
        <v>202512</v>
      </c>
      <c r="L1384" s="102">
        <f t="shared" si="221"/>
        <v>0</v>
      </c>
      <c r="M1384" s="102">
        <f t="shared" si="222"/>
        <v>0</v>
      </c>
      <c r="N1384" s="109">
        <f t="shared" si="224"/>
        <v>74.67</v>
      </c>
      <c r="P1384" s="102" t="s">
        <v>220</v>
      </c>
      <c r="Q1384" s="102" t="str">
        <f t="shared" si="223"/>
        <v/>
      </c>
    </row>
    <row r="1385" spans="1:17">
      <c r="A1385" s="102" t="s">
        <v>192</v>
      </c>
      <c r="B1385" s="103" t="s">
        <v>79</v>
      </c>
      <c r="D1385" s="112">
        <v>2024</v>
      </c>
      <c r="E1385" s="112">
        <v>4</v>
      </c>
      <c r="F1385" s="102" t="str">
        <f t="shared" si="219"/>
        <v>P3020244</v>
      </c>
      <c r="H1385" s="104">
        <f>HLOOKUP(POC!B1385,MCTI!$1:$2,2,FALSE)</f>
        <v>4</v>
      </c>
      <c r="I1385" s="102" t="str">
        <f t="shared" si="220"/>
        <v>20244</v>
      </c>
      <c r="J1385" s="107">
        <f>IF(M1385=1,1,IFERROR(VLOOKUP(I1385,MCTI!C:O,POC!H1385,FALSE),0))</f>
        <v>0.77480000000000004</v>
      </c>
      <c r="K1385" s="102" t="str">
        <f>TEXT(VLOOKUP(B1385,Summary!G:H,2,FALSE),"yyyym")</f>
        <v>202512</v>
      </c>
      <c r="L1385" s="102">
        <f t="shared" si="221"/>
        <v>0</v>
      </c>
      <c r="M1385" s="102">
        <f t="shared" si="222"/>
        <v>0</v>
      </c>
      <c r="N1385" s="109">
        <f t="shared" si="224"/>
        <v>77.48</v>
      </c>
      <c r="P1385" s="102" t="s">
        <v>220</v>
      </c>
      <c r="Q1385" s="102" t="str">
        <f t="shared" si="223"/>
        <v/>
      </c>
    </row>
    <row r="1386" spans="1:17">
      <c r="A1386" s="102" t="s">
        <v>192</v>
      </c>
      <c r="B1386" s="103" t="s">
        <v>79</v>
      </c>
      <c r="D1386" s="112">
        <v>2024</v>
      </c>
      <c r="E1386" s="112">
        <v>5</v>
      </c>
      <c r="F1386" s="102" t="str">
        <f t="shared" si="219"/>
        <v>P3020245</v>
      </c>
      <c r="H1386" s="104">
        <f>HLOOKUP(POC!B1386,MCTI!$1:$2,2,FALSE)</f>
        <v>4</v>
      </c>
      <c r="I1386" s="102" t="str">
        <f t="shared" si="220"/>
        <v>20245</v>
      </c>
      <c r="J1386" s="107">
        <f>IF(M1386=1,1,IFERROR(VLOOKUP(I1386,MCTI!C:O,POC!H1386,FALSE),0))</f>
        <v>0.80300000000000005</v>
      </c>
      <c r="K1386" s="102" t="str">
        <f>TEXT(VLOOKUP(B1386,Summary!G:H,2,FALSE),"yyyym")</f>
        <v>202512</v>
      </c>
      <c r="L1386" s="102">
        <f t="shared" si="221"/>
        <v>0</v>
      </c>
      <c r="M1386" s="102">
        <f t="shared" si="222"/>
        <v>0</v>
      </c>
      <c r="N1386" s="109">
        <f t="shared" si="224"/>
        <v>80.3</v>
      </c>
      <c r="P1386" s="102" t="s">
        <v>220</v>
      </c>
      <c r="Q1386" s="102" t="str">
        <f t="shared" si="223"/>
        <v/>
      </c>
    </row>
    <row r="1387" spans="1:17">
      <c r="A1387" s="102" t="s">
        <v>192</v>
      </c>
      <c r="B1387" s="103" t="s">
        <v>79</v>
      </c>
      <c r="D1387" s="112">
        <v>2024</v>
      </c>
      <c r="E1387" s="112">
        <v>6</v>
      </c>
      <c r="F1387" s="102" t="str">
        <f t="shared" si="219"/>
        <v>P3020246</v>
      </c>
      <c r="H1387" s="104">
        <f>HLOOKUP(POC!B1387,MCTI!$1:$2,2,FALSE)</f>
        <v>4</v>
      </c>
      <c r="I1387" s="102" t="str">
        <f t="shared" si="220"/>
        <v>20246</v>
      </c>
      <c r="J1387" s="107">
        <f>IF(M1387=1,1,IFERROR(VLOOKUP(I1387,MCTI!C:O,POC!H1387,FALSE),0))</f>
        <v>0.83109999999999995</v>
      </c>
      <c r="K1387" s="102" t="str">
        <f>TEXT(VLOOKUP(B1387,Summary!G:H,2,FALSE),"yyyym")</f>
        <v>202512</v>
      </c>
      <c r="L1387" s="102">
        <f t="shared" si="221"/>
        <v>0</v>
      </c>
      <c r="M1387" s="102">
        <f t="shared" si="222"/>
        <v>0</v>
      </c>
      <c r="N1387" s="109">
        <f t="shared" si="224"/>
        <v>83.11</v>
      </c>
      <c r="P1387" s="102" t="s">
        <v>220</v>
      </c>
      <c r="Q1387" s="102" t="str">
        <f t="shared" si="223"/>
        <v/>
      </c>
    </row>
    <row r="1388" spans="1:17">
      <c r="A1388" s="102" t="s">
        <v>192</v>
      </c>
      <c r="B1388" s="103" t="s">
        <v>79</v>
      </c>
      <c r="D1388" s="112">
        <v>2024</v>
      </c>
      <c r="E1388" s="112">
        <v>7</v>
      </c>
      <c r="F1388" s="102" t="str">
        <f t="shared" si="219"/>
        <v>P3020247</v>
      </c>
      <c r="H1388" s="104">
        <f>HLOOKUP(POC!B1388,MCTI!$1:$2,2,FALSE)</f>
        <v>4</v>
      </c>
      <c r="I1388" s="102" t="str">
        <f t="shared" si="220"/>
        <v>20247</v>
      </c>
      <c r="J1388" s="107">
        <f>IF(M1388=1,1,IFERROR(VLOOKUP(I1388,MCTI!C:O,POC!H1388,FALSE),0))</f>
        <v>0.85929999999999995</v>
      </c>
      <c r="K1388" s="102" t="str">
        <f>TEXT(VLOOKUP(B1388,Summary!G:H,2,FALSE),"yyyym")</f>
        <v>202512</v>
      </c>
      <c r="L1388" s="102">
        <f t="shared" si="221"/>
        <v>0</v>
      </c>
      <c r="M1388" s="102">
        <f t="shared" si="222"/>
        <v>0</v>
      </c>
      <c r="N1388" s="109">
        <f t="shared" si="224"/>
        <v>85.93</v>
      </c>
      <c r="P1388" s="102" t="s">
        <v>220</v>
      </c>
      <c r="Q1388" s="102" t="str">
        <f t="shared" si="223"/>
        <v/>
      </c>
    </row>
    <row r="1389" spans="1:17">
      <c r="A1389" s="102" t="s">
        <v>192</v>
      </c>
      <c r="B1389" s="103" t="s">
        <v>79</v>
      </c>
      <c r="D1389" s="112">
        <v>2024</v>
      </c>
      <c r="E1389" s="112">
        <v>8</v>
      </c>
      <c r="F1389" s="102" t="str">
        <f t="shared" si="219"/>
        <v>P3020248</v>
      </c>
      <c r="H1389" s="104">
        <f>HLOOKUP(POC!B1389,MCTI!$1:$2,2,FALSE)</f>
        <v>4</v>
      </c>
      <c r="I1389" s="102" t="str">
        <f t="shared" si="220"/>
        <v>20248</v>
      </c>
      <c r="J1389" s="107">
        <f>IF(M1389=1,1,IFERROR(VLOOKUP(I1389,MCTI!C:O,POC!H1389,FALSE),0))</f>
        <v>0.88739999999999997</v>
      </c>
      <c r="K1389" s="102" t="str">
        <f>TEXT(VLOOKUP(B1389,Summary!G:H,2,FALSE),"yyyym")</f>
        <v>202512</v>
      </c>
      <c r="L1389" s="102">
        <f t="shared" si="221"/>
        <v>0</v>
      </c>
      <c r="M1389" s="102">
        <f t="shared" si="222"/>
        <v>0</v>
      </c>
      <c r="N1389" s="109">
        <f t="shared" si="224"/>
        <v>88.74</v>
      </c>
      <c r="P1389" s="102" t="s">
        <v>220</v>
      </c>
      <c r="Q1389" s="102" t="str">
        <f t="shared" si="223"/>
        <v/>
      </c>
    </row>
    <row r="1390" spans="1:17">
      <c r="A1390" s="102" t="s">
        <v>192</v>
      </c>
      <c r="B1390" s="103" t="s">
        <v>79</v>
      </c>
      <c r="D1390" s="112">
        <v>2024</v>
      </c>
      <c r="E1390" s="112">
        <v>9</v>
      </c>
      <c r="F1390" s="102" t="str">
        <f t="shared" si="219"/>
        <v>P3020249</v>
      </c>
      <c r="H1390" s="104">
        <f>HLOOKUP(POC!B1390,MCTI!$1:$2,2,FALSE)</f>
        <v>4</v>
      </c>
      <c r="I1390" s="102" t="str">
        <f t="shared" si="220"/>
        <v>20249</v>
      </c>
      <c r="J1390" s="107">
        <f>IF(M1390=1,1,IFERROR(VLOOKUP(I1390,MCTI!C:O,POC!H1390,FALSE),0))</f>
        <v>0.91559999999999997</v>
      </c>
      <c r="K1390" s="102" t="str">
        <f>TEXT(VLOOKUP(B1390,Summary!G:H,2,FALSE),"yyyym")</f>
        <v>202512</v>
      </c>
      <c r="L1390" s="102">
        <f t="shared" si="221"/>
        <v>0</v>
      </c>
      <c r="M1390" s="102">
        <f t="shared" si="222"/>
        <v>0</v>
      </c>
      <c r="N1390" s="109">
        <f t="shared" si="224"/>
        <v>91.56</v>
      </c>
      <c r="P1390" s="102" t="s">
        <v>220</v>
      </c>
      <c r="Q1390" s="102" t="str">
        <f t="shared" si="223"/>
        <v/>
      </c>
    </row>
    <row r="1391" spans="1:17">
      <c r="A1391" s="102" t="s">
        <v>192</v>
      </c>
      <c r="B1391" s="103" t="s">
        <v>79</v>
      </c>
      <c r="D1391" s="112">
        <v>2024</v>
      </c>
      <c r="E1391" s="112">
        <v>10</v>
      </c>
      <c r="F1391" s="102" t="str">
        <f t="shared" si="219"/>
        <v>P30202410</v>
      </c>
      <c r="H1391" s="104">
        <f>HLOOKUP(POC!B1391,MCTI!$1:$2,2,FALSE)</f>
        <v>4</v>
      </c>
      <c r="I1391" s="102" t="str">
        <f t="shared" si="220"/>
        <v>202410</v>
      </c>
      <c r="J1391" s="107">
        <f>IF(M1391=1,1,IFERROR(VLOOKUP(I1391,MCTI!C:O,POC!H1391,FALSE),0))</f>
        <v>0.94369999999999998</v>
      </c>
      <c r="K1391" s="102" t="str">
        <f>TEXT(VLOOKUP(B1391,Summary!G:H,2,FALSE),"yyyym")</f>
        <v>202512</v>
      </c>
      <c r="L1391" s="102">
        <f t="shared" si="221"/>
        <v>0</v>
      </c>
      <c r="M1391" s="102">
        <f t="shared" si="222"/>
        <v>0</v>
      </c>
      <c r="N1391" s="109">
        <f t="shared" si="224"/>
        <v>94.37</v>
      </c>
      <c r="P1391" s="102" t="s">
        <v>220</v>
      </c>
      <c r="Q1391" s="102" t="str">
        <f t="shared" si="223"/>
        <v/>
      </c>
    </row>
    <row r="1392" spans="1:17">
      <c r="A1392" s="102" t="s">
        <v>192</v>
      </c>
      <c r="B1392" s="103" t="s">
        <v>79</v>
      </c>
      <c r="D1392" s="112">
        <v>2024</v>
      </c>
      <c r="E1392" s="112">
        <v>11</v>
      </c>
      <c r="F1392" s="102" t="str">
        <f t="shared" si="219"/>
        <v>P30202411</v>
      </c>
      <c r="H1392" s="104">
        <f>HLOOKUP(POC!B1392,MCTI!$1:$2,2,FALSE)</f>
        <v>4</v>
      </c>
      <c r="I1392" s="102" t="str">
        <f t="shared" si="220"/>
        <v>202411</v>
      </c>
      <c r="J1392" s="107">
        <f>IF(M1392=1,1,IFERROR(VLOOKUP(I1392,MCTI!C:O,POC!H1392,FALSE),0))</f>
        <v>0.97189999999999999</v>
      </c>
      <c r="K1392" s="102" t="str">
        <f>TEXT(VLOOKUP(B1392,Summary!G:H,2,FALSE),"yyyym")</f>
        <v>202512</v>
      </c>
      <c r="L1392" s="102">
        <f t="shared" si="221"/>
        <v>0</v>
      </c>
      <c r="M1392" s="102">
        <f t="shared" si="222"/>
        <v>0</v>
      </c>
      <c r="N1392" s="109">
        <f t="shared" si="224"/>
        <v>97.19</v>
      </c>
      <c r="P1392" s="102" t="s">
        <v>220</v>
      </c>
      <c r="Q1392" s="102" t="str">
        <f t="shared" si="223"/>
        <v/>
      </c>
    </row>
    <row r="1393" spans="1:17">
      <c r="A1393" s="102" t="s">
        <v>192</v>
      </c>
      <c r="B1393" s="103" t="s">
        <v>79</v>
      </c>
      <c r="D1393" s="112">
        <v>2024</v>
      </c>
      <c r="E1393" s="112">
        <v>12</v>
      </c>
      <c r="F1393" s="102" t="str">
        <f t="shared" si="219"/>
        <v>P30202412</v>
      </c>
      <c r="H1393" s="104">
        <f>HLOOKUP(POC!B1393,MCTI!$1:$2,2,FALSE)</f>
        <v>4</v>
      </c>
      <c r="I1393" s="102" t="str">
        <f t="shared" si="220"/>
        <v>202412</v>
      </c>
      <c r="J1393" s="107">
        <f>IF(M1393=1,1,IFERROR(VLOOKUP(I1393,MCTI!C:O,POC!H1393,FALSE),0))</f>
        <v>0.95220000000000005</v>
      </c>
      <c r="K1393" s="102" t="str">
        <f>TEXT(VLOOKUP(B1393,Summary!G:H,2,FALSE),"yyyym")</f>
        <v>202512</v>
      </c>
      <c r="L1393" s="102">
        <f t="shared" si="221"/>
        <v>0</v>
      </c>
      <c r="M1393" s="102">
        <f t="shared" si="222"/>
        <v>0</v>
      </c>
      <c r="N1393" s="109">
        <f t="shared" si="224"/>
        <v>95.22</v>
      </c>
      <c r="P1393" s="102" t="s">
        <v>220</v>
      </c>
      <c r="Q1393" s="102" t="str">
        <f t="shared" si="223"/>
        <v/>
      </c>
    </row>
    <row r="1394" spans="1:17">
      <c r="A1394" s="102" t="s">
        <v>192</v>
      </c>
      <c r="B1394" s="103" t="s">
        <v>79</v>
      </c>
      <c r="D1394" s="112">
        <v>2025</v>
      </c>
      <c r="E1394" s="112">
        <v>1</v>
      </c>
      <c r="F1394" s="102" t="str">
        <f t="shared" si="219"/>
        <v>P3020251</v>
      </c>
      <c r="H1394" s="104">
        <f>HLOOKUP(POC!B1394,MCTI!$1:$2,2,FALSE)</f>
        <v>4</v>
      </c>
      <c r="I1394" s="102" t="str">
        <f t="shared" ref="I1394:I1425" si="225">CONCATENATE(D1394,E1394)</f>
        <v>20251</v>
      </c>
      <c r="J1394" s="107">
        <f>IF(M1394=1,1,IFERROR(VLOOKUP(I1394,MCTI!C:O,POC!H1394,FALSE),0))</f>
        <v>0.95220000000000005</v>
      </c>
      <c r="K1394" s="102" t="str">
        <f>TEXT(VLOOKUP(B1394,Summary!G:H,2,FALSE),"yyyym")</f>
        <v>202512</v>
      </c>
      <c r="L1394" s="102">
        <f t="shared" ref="L1394:L1425" si="226">IF((LEFT(K1394,4)-D1394)&lt;&gt;0,0,IF((I1394-K1394)=0,1,0))</f>
        <v>0</v>
      </c>
      <c r="M1394" s="102">
        <f t="shared" ref="M1394:M1425" si="227">IF(B1394="",0,IF(AND(B1393=B1394,M1393=1),1,IF(L1394=1,1,0)))</f>
        <v>0</v>
      </c>
      <c r="N1394" s="109">
        <f t="shared" si="224"/>
        <v>95.22</v>
      </c>
      <c r="P1394" s="102" t="s">
        <v>220</v>
      </c>
      <c r="Q1394" s="102" t="str">
        <f t="shared" si="223"/>
        <v/>
      </c>
    </row>
    <row r="1395" spans="1:17">
      <c r="A1395" s="102" t="s">
        <v>192</v>
      </c>
      <c r="B1395" s="103" t="s">
        <v>79</v>
      </c>
      <c r="D1395" s="112">
        <v>2025</v>
      </c>
      <c r="E1395" s="112">
        <v>2</v>
      </c>
      <c r="F1395" s="102" t="str">
        <f t="shared" si="219"/>
        <v>P3020252</v>
      </c>
      <c r="H1395" s="104">
        <f>HLOOKUP(POC!B1395,MCTI!$1:$2,2,FALSE)</f>
        <v>4</v>
      </c>
      <c r="I1395" s="102" t="str">
        <f t="shared" si="225"/>
        <v>20252</v>
      </c>
      <c r="J1395" s="107">
        <f>IF(M1395=1,1,IFERROR(VLOOKUP(I1395,MCTI!C:O,POC!H1395,FALSE),0))</f>
        <v>0.95220000000000005</v>
      </c>
      <c r="K1395" s="102" t="str">
        <f>TEXT(VLOOKUP(B1395,Summary!G:H,2,FALSE),"yyyym")</f>
        <v>202512</v>
      </c>
      <c r="L1395" s="102">
        <f t="shared" si="226"/>
        <v>0</v>
      </c>
      <c r="M1395" s="102">
        <f t="shared" si="227"/>
        <v>0</v>
      </c>
      <c r="N1395" s="109">
        <f t="shared" si="224"/>
        <v>95.22</v>
      </c>
      <c r="P1395" s="102" t="s">
        <v>220</v>
      </c>
      <c r="Q1395" s="102" t="str">
        <f t="shared" si="223"/>
        <v/>
      </c>
    </row>
    <row r="1396" spans="1:17">
      <c r="A1396" s="102" t="s">
        <v>192</v>
      </c>
      <c r="B1396" s="103" t="s">
        <v>79</v>
      </c>
      <c r="D1396" s="112">
        <v>2025</v>
      </c>
      <c r="E1396" s="112">
        <v>3</v>
      </c>
      <c r="F1396" s="102" t="str">
        <f t="shared" si="219"/>
        <v>P3020253</v>
      </c>
      <c r="H1396" s="104">
        <f>HLOOKUP(POC!B1396,MCTI!$1:$2,2,FALSE)</f>
        <v>4</v>
      </c>
      <c r="I1396" s="102" t="str">
        <f t="shared" si="225"/>
        <v>20253</v>
      </c>
      <c r="J1396" s="107">
        <f>IF(M1396=1,1,IFERROR(VLOOKUP(I1396,MCTI!C:O,POC!H1396,FALSE),0))</f>
        <v>0.95220000000000005</v>
      </c>
      <c r="K1396" s="102" t="str">
        <f>TEXT(VLOOKUP(B1396,Summary!G:H,2,FALSE),"yyyym")</f>
        <v>202512</v>
      </c>
      <c r="L1396" s="102">
        <f t="shared" si="226"/>
        <v>0</v>
      </c>
      <c r="M1396" s="102">
        <f t="shared" si="227"/>
        <v>0</v>
      </c>
      <c r="N1396" s="109">
        <f t="shared" si="224"/>
        <v>95.22</v>
      </c>
      <c r="O1396" s="102" t="str">
        <f>PROPER(VLOOKUP(B1396,'[1]TO year'!C:D,2,FALSE))</f>
        <v>Bryant Parklane - West Wing</v>
      </c>
      <c r="P1396" s="102" t="s">
        <v>220</v>
      </c>
      <c r="Q1396" s="102" t="str">
        <f t="shared" si="223"/>
        <v/>
      </c>
    </row>
    <row r="1397" spans="1:17">
      <c r="A1397" s="102" t="s">
        <v>192</v>
      </c>
      <c r="B1397" s="103" t="s">
        <v>79</v>
      </c>
      <c r="D1397" s="112">
        <v>2025</v>
      </c>
      <c r="E1397" s="112">
        <v>4</v>
      </c>
      <c r="F1397" s="102" t="str">
        <f t="shared" si="219"/>
        <v>P3020254</v>
      </c>
      <c r="H1397" s="104">
        <f>HLOOKUP(POC!B1397,MCTI!$1:$2,2,FALSE)</f>
        <v>4</v>
      </c>
      <c r="I1397" s="102" t="str">
        <f t="shared" si="225"/>
        <v>20254</v>
      </c>
      <c r="J1397" s="107">
        <f>IF(M1397=1,1,IFERROR(VLOOKUP(I1397,MCTI!C:O,POC!H1397,FALSE),0))</f>
        <v>0.95750000000000002</v>
      </c>
      <c r="K1397" s="102" t="str">
        <f>TEXT(VLOOKUP(B1397,Summary!G:H,2,FALSE),"yyyym")</f>
        <v>202512</v>
      </c>
      <c r="L1397" s="102">
        <f t="shared" si="226"/>
        <v>0</v>
      </c>
      <c r="M1397" s="102">
        <f t="shared" si="227"/>
        <v>0</v>
      </c>
      <c r="N1397" s="109">
        <f t="shared" si="224"/>
        <v>95.75</v>
      </c>
      <c r="P1397" s="102" t="s">
        <v>220</v>
      </c>
      <c r="Q1397" s="102" t="str">
        <f t="shared" si="223"/>
        <v/>
      </c>
    </row>
    <row r="1398" spans="1:17">
      <c r="A1398" s="102" t="s">
        <v>192</v>
      </c>
      <c r="B1398" s="103" t="s">
        <v>79</v>
      </c>
      <c r="D1398" s="112">
        <v>2025</v>
      </c>
      <c r="E1398" s="112">
        <v>5</v>
      </c>
      <c r="F1398" s="102" t="str">
        <f t="shared" si="219"/>
        <v>P3020255</v>
      </c>
      <c r="H1398" s="104">
        <f>HLOOKUP(POC!B1398,MCTI!$1:$2,2,FALSE)</f>
        <v>4</v>
      </c>
      <c r="I1398" s="102" t="str">
        <f t="shared" si="225"/>
        <v>20255</v>
      </c>
      <c r="J1398" s="107">
        <f>IF(M1398=1,1,IFERROR(VLOOKUP(I1398,MCTI!C:O,POC!H1398,FALSE),0))</f>
        <v>0.96279999999999999</v>
      </c>
      <c r="K1398" s="102" t="str">
        <f>TEXT(VLOOKUP(B1398,Summary!G:H,2,FALSE),"yyyym")</f>
        <v>202512</v>
      </c>
      <c r="L1398" s="102">
        <f t="shared" si="226"/>
        <v>0</v>
      </c>
      <c r="M1398" s="102">
        <f t="shared" si="227"/>
        <v>0</v>
      </c>
      <c r="N1398" s="109">
        <f t="shared" si="224"/>
        <v>96.28</v>
      </c>
      <c r="P1398" s="102" t="s">
        <v>220</v>
      </c>
      <c r="Q1398" s="102" t="str">
        <f t="shared" si="223"/>
        <v/>
      </c>
    </row>
    <row r="1399" spans="1:17">
      <c r="A1399" s="102" t="s">
        <v>192</v>
      </c>
      <c r="B1399" s="103" t="s">
        <v>79</v>
      </c>
      <c r="D1399" s="112">
        <v>2025</v>
      </c>
      <c r="E1399" s="112">
        <v>6</v>
      </c>
      <c r="F1399" s="102" t="str">
        <f t="shared" si="219"/>
        <v>P3020256</v>
      </c>
      <c r="H1399" s="104">
        <f>HLOOKUP(POC!B1399,MCTI!$1:$2,2,FALSE)</f>
        <v>4</v>
      </c>
      <c r="I1399" s="102" t="str">
        <f t="shared" si="225"/>
        <v>20256</v>
      </c>
      <c r="J1399" s="107">
        <f>IF(M1399=1,1,IFERROR(VLOOKUP(I1399,MCTI!C:O,POC!H1399,FALSE),0))</f>
        <v>0.96809999999999996</v>
      </c>
      <c r="K1399" s="102" t="str">
        <f>TEXT(VLOOKUP(B1399,Summary!G:H,2,FALSE),"yyyym")</f>
        <v>202512</v>
      </c>
      <c r="L1399" s="102">
        <f t="shared" si="226"/>
        <v>0</v>
      </c>
      <c r="M1399" s="102">
        <f t="shared" si="227"/>
        <v>0</v>
      </c>
      <c r="N1399" s="109">
        <f t="shared" si="224"/>
        <v>96.81</v>
      </c>
      <c r="P1399" s="102" t="s">
        <v>220</v>
      </c>
      <c r="Q1399" s="102" t="str">
        <f t="shared" si="223"/>
        <v/>
      </c>
    </row>
    <row r="1400" spans="1:17">
      <c r="A1400" s="102" t="s">
        <v>192</v>
      </c>
      <c r="B1400" s="103" t="s">
        <v>79</v>
      </c>
      <c r="D1400" s="112">
        <v>2025</v>
      </c>
      <c r="E1400" s="112">
        <v>7</v>
      </c>
      <c r="F1400" s="102" t="str">
        <f t="shared" si="219"/>
        <v>P3020257</v>
      </c>
      <c r="H1400" s="104">
        <f>HLOOKUP(POC!B1400,MCTI!$1:$2,2,FALSE)</f>
        <v>4</v>
      </c>
      <c r="I1400" s="102" t="str">
        <f t="shared" si="225"/>
        <v>20257</v>
      </c>
      <c r="J1400" s="107">
        <f>IF(M1400=1,1,IFERROR(VLOOKUP(I1400,MCTI!C:O,POC!H1400,FALSE),0))</f>
        <v>0.97339999999999993</v>
      </c>
      <c r="K1400" s="102" t="str">
        <f>TEXT(VLOOKUP(B1400,Summary!G:H,2,FALSE),"yyyym")</f>
        <v>202512</v>
      </c>
      <c r="L1400" s="102">
        <f t="shared" si="226"/>
        <v>0</v>
      </c>
      <c r="M1400" s="102">
        <f t="shared" si="227"/>
        <v>0</v>
      </c>
      <c r="N1400" s="109">
        <f t="shared" si="224"/>
        <v>97.34</v>
      </c>
      <c r="P1400" s="102" t="s">
        <v>220</v>
      </c>
      <c r="Q1400" s="102" t="str">
        <f t="shared" si="223"/>
        <v/>
      </c>
    </row>
    <row r="1401" spans="1:17">
      <c r="A1401" s="102" t="s">
        <v>192</v>
      </c>
      <c r="B1401" s="103" t="s">
        <v>79</v>
      </c>
      <c r="D1401" s="112">
        <v>2025</v>
      </c>
      <c r="E1401" s="112">
        <v>8</v>
      </c>
      <c r="F1401" s="102" t="str">
        <f t="shared" si="219"/>
        <v>P3020258</v>
      </c>
      <c r="H1401" s="104">
        <f>HLOOKUP(POC!B1401,MCTI!$1:$2,2,FALSE)</f>
        <v>4</v>
      </c>
      <c r="I1401" s="102" t="str">
        <f t="shared" si="225"/>
        <v>20258</v>
      </c>
      <c r="J1401" s="107">
        <f>IF(M1401=1,1,IFERROR(VLOOKUP(I1401,MCTI!C:O,POC!H1401,FALSE),0))</f>
        <v>0.9786999999999999</v>
      </c>
      <c r="K1401" s="102" t="str">
        <f>TEXT(VLOOKUP(B1401,Summary!G:H,2,FALSE),"yyyym")</f>
        <v>202512</v>
      </c>
      <c r="L1401" s="102">
        <f t="shared" si="226"/>
        <v>0</v>
      </c>
      <c r="M1401" s="102">
        <f t="shared" si="227"/>
        <v>0</v>
      </c>
      <c r="N1401" s="109">
        <f t="shared" si="224"/>
        <v>97.87</v>
      </c>
      <c r="P1401" s="102" t="s">
        <v>220</v>
      </c>
      <c r="Q1401" s="102" t="str">
        <f t="shared" si="223"/>
        <v/>
      </c>
    </row>
    <row r="1402" spans="1:17">
      <c r="A1402" s="102" t="s">
        <v>192</v>
      </c>
      <c r="B1402" s="103" t="s">
        <v>79</v>
      </c>
      <c r="D1402" s="112">
        <v>2025</v>
      </c>
      <c r="E1402" s="112">
        <v>9</v>
      </c>
      <c r="F1402" s="102" t="str">
        <f t="shared" si="219"/>
        <v>P3020259</v>
      </c>
      <c r="H1402" s="104">
        <f>HLOOKUP(POC!B1402,MCTI!$1:$2,2,FALSE)</f>
        <v>4</v>
      </c>
      <c r="I1402" s="102" t="str">
        <f t="shared" si="225"/>
        <v>20259</v>
      </c>
      <c r="J1402" s="107">
        <f>IF(M1402=1,1,IFERROR(VLOOKUP(I1402,MCTI!C:O,POC!H1402,FALSE),0))</f>
        <v>0.98399999999999987</v>
      </c>
      <c r="K1402" s="102" t="str">
        <f>TEXT(VLOOKUP(B1402,Summary!G:H,2,FALSE),"yyyym")</f>
        <v>202512</v>
      </c>
      <c r="L1402" s="102">
        <f t="shared" si="226"/>
        <v>0</v>
      </c>
      <c r="M1402" s="102">
        <f t="shared" si="227"/>
        <v>0</v>
      </c>
      <c r="N1402" s="109">
        <f t="shared" si="224"/>
        <v>98.4</v>
      </c>
      <c r="P1402" s="102" t="s">
        <v>220</v>
      </c>
      <c r="Q1402" s="102" t="str">
        <f t="shared" si="223"/>
        <v/>
      </c>
    </row>
    <row r="1403" spans="1:17">
      <c r="A1403" s="102" t="s">
        <v>192</v>
      </c>
      <c r="B1403" s="103" t="s">
        <v>79</v>
      </c>
      <c r="D1403" s="112">
        <v>2025</v>
      </c>
      <c r="E1403" s="112">
        <v>10</v>
      </c>
      <c r="F1403" s="102" t="str">
        <f t="shared" si="219"/>
        <v>P30202510</v>
      </c>
      <c r="H1403" s="104">
        <f>HLOOKUP(POC!B1403,MCTI!$1:$2,2,FALSE)</f>
        <v>4</v>
      </c>
      <c r="I1403" s="102" t="str">
        <f t="shared" si="225"/>
        <v>202510</v>
      </c>
      <c r="J1403" s="107">
        <f>IF(M1403=1,1,IFERROR(VLOOKUP(I1403,MCTI!C:O,POC!H1403,FALSE),0))</f>
        <v>0.98929999999999985</v>
      </c>
      <c r="K1403" s="102" t="str">
        <f>TEXT(VLOOKUP(B1403,Summary!G:H,2,FALSE),"yyyym")</f>
        <v>202512</v>
      </c>
      <c r="L1403" s="102">
        <f t="shared" si="226"/>
        <v>0</v>
      </c>
      <c r="M1403" s="102">
        <f t="shared" si="227"/>
        <v>0</v>
      </c>
      <c r="N1403" s="109">
        <f t="shared" si="224"/>
        <v>98.93</v>
      </c>
      <c r="P1403" s="102" t="s">
        <v>220</v>
      </c>
      <c r="Q1403" s="102" t="str">
        <f t="shared" si="223"/>
        <v/>
      </c>
    </row>
    <row r="1404" spans="1:17">
      <c r="A1404" s="102" t="s">
        <v>192</v>
      </c>
      <c r="B1404" s="103" t="s">
        <v>79</v>
      </c>
      <c r="D1404" s="112">
        <v>2025</v>
      </c>
      <c r="E1404" s="112">
        <v>11</v>
      </c>
      <c r="F1404" s="102" t="str">
        <f t="shared" si="219"/>
        <v>P30202511</v>
      </c>
      <c r="H1404" s="104">
        <f>HLOOKUP(POC!B1404,MCTI!$1:$2,2,FALSE)</f>
        <v>4</v>
      </c>
      <c r="I1404" s="102" t="str">
        <f t="shared" si="225"/>
        <v>202511</v>
      </c>
      <c r="J1404" s="107">
        <f>IF(M1404=1,1,IFERROR(VLOOKUP(I1404,MCTI!C:O,POC!H1404,FALSE),0))</f>
        <v>0.99459999999999982</v>
      </c>
      <c r="K1404" s="102" t="str">
        <f>TEXT(VLOOKUP(B1404,Summary!G:H,2,FALSE),"yyyym")</f>
        <v>202512</v>
      </c>
      <c r="L1404" s="102">
        <f t="shared" si="226"/>
        <v>0</v>
      </c>
      <c r="M1404" s="102">
        <f t="shared" si="227"/>
        <v>0</v>
      </c>
      <c r="N1404" s="109">
        <f t="shared" si="224"/>
        <v>99.46</v>
      </c>
      <c r="P1404" s="102" t="s">
        <v>220</v>
      </c>
      <c r="Q1404" s="102" t="str">
        <f t="shared" si="223"/>
        <v/>
      </c>
    </row>
    <row r="1405" spans="1:17" hidden="1">
      <c r="A1405" s="102" t="s">
        <v>192</v>
      </c>
      <c r="B1405" s="103" t="s">
        <v>79</v>
      </c>
      <c r="D1405" s="112">
        <v>2025</v>
      </c>
      <c r="E1405" s="112">
        <v>12</v>
      </c>
      <c r="F1405" s="102" t="str">
        <f t="shared" si="219"/>
        <v>P30202512</v>
      </c>
      <c r="H1405" s="104">
        <f>HLOOKUP(POC!B1405,MCTI!$1:$2,2,FALSE)</f>
        <v>4</v>
      </c>
      <c r="I1405" s="102" t="str">
        <f t="shared" si="225"/>
        <v>202512</v>
      </c>
      <c r="J1405" s="107">
        <f>IF(M1405=1,1,IFERROR(VLOOKUP(I1405,MCTI!C:O,POC!H1405,FALSE),0))</f>
        <v>1</v>
      </c>
      <c r="K1405" s="102" t="str">
        <f>TEXT(VLOOKUP(B1405,Summary!G:H,2,FALSE),"yyyym")</f>
        <v>202512</v>
      </c>
      <c r="L1405" s="102">
        <f t="shared" si="226"/>
        <v>1</v>
      </c>
      <c r="M1405" s="102">
        <f t="shared" si="227"/>
        <v>1</v>
      </c>
      <c r="N1405" s="109">
        <f t="shared" si="224"/>
        <v>100</v>
      </c>
      <c r="O1405" s="102" t="str">
        <f>PROPER(VLOOKUP(B1393,'[1]TO year'!C:D,2,FALSE))</f>
        <v>Bryant Parklane - West Wing</v>
      </c>
      <c r="P1405" s="102" t="s">
        <v>220</v>
      </c>
      <c r="Q1405" s="102" t="str">
        <f t="shared" si="223"/>
        <v/>
      </c>
    </row>
    <row r="1406" spans="1:17" hidden="1">
      <c r="A1406" s="102" t="s">
        <v>192</v>
      </c>
      <c r="B1406" s="103" t="s">
        <v>79</v>
      </c>
      <c r="D1406" s="112">
        <v>2026</v>
      </c>
      <c r="E1406" s="112">
        <v>1</v>
      </c>
      <c r="F1406" s="102" t="str">
        <f t="shared" si="219"/>
        <v>P3020261</v>
      </c>
      <c r="H1406" s="104">
        <f>HLOOKUP(POC!B1406,MCTI!$1:$2,2,FALSE)</f>
        <v>4</v>
      </c>
      <c r="I1406" s="102" t="str">
        <f t="shared" si="225"/>
        <v>20261</v>
      </c>
      <c r="J1406" s="107">
        <f>IF(M1406=1,1,IFERROR(VLOOKUP(I1406,MCTI!C:O,POC!H1406,FALSE),0))</f>
        <v>1</v>
      </c>
      <c r="K1406" s="102" t="str">
        <f>TEXT(VLOOKUP(B1406,Summary!G:H,2,FALSE),"yyyym")</f>
        <v>202512</v>
      </c>
      <c r="L1406" s="102">
        <f t="shared" si="226"/>
        <v>0</v>
      </c>
      <c r="M1406" s="102">
        <f t="shared" si="227"/>
        <v>1</v>
      </c>
      <c r="N1406" s="109">
        <f t="shared" si="224"/>
        <v>100</v>
      </c>
      <c r="P1406" s="102" t="str">
        <f t="shared" ref="P1346:P1409" si="228">IF(AND(M1406=1,L1406&lt;&gt;1),"X","")</f>
        <v>X</v>
      </c>
      <c r="Q1406" s="102" t="str">
        <f t="shared" si="223"/>
        <v/>
      </c>
    </row>
    <row r="1407" spans="1:17" hidden="1">
      <c r="A1407" s="102" t="s">
        <v>192</v>
      </c>
      <c r="B1407" s="103" t="s">
        <v>79</v>
      </c>
      <c r="D1407" s="112">
        <v>2026</v>
      </c>
      <c r="E1407" s="112">
        <v>2</v>
      </c>
      <c r="F1407" s="102" t="str">
        <f t="shared" si="219"/>
        <v>P3020262</v>
      </c>
      <c r="H1407" s="104">
        <f>HLOOKUP(POC!B1407,MCTI!$1:$2,2,FALSE)</f>
        <v>4</v>
      </c>
      <c r="I1407" s="102" t="str">
        <f t="shared" si="225"/>
        <v>20262</v>
      </c>
      <c r="J1407" s="107">
        <f>IF(M1407=1,1,IFERROR(VLOOKUP(I1407,MCTI!C:O,POC!H1407,FALSE),0))</f>
        <v>1</v>
      </c>
      <c r="K1407" s="102" t="str">
        <f>TEXT(VLOOKUP(B1407,Summary!G:H,2,FALSE),"yyyym")</f>
        <v>202512</v>
      </c>
      <c r="L1407" s="102">
        <f t="shared" si="226"/>
        <v>0</v>
      </c>
      <c r="M1407" s="102">
        <f t="shared" si="227"/>
        <v>1</v>
      </c>
      <c r="N1407" s="109">
        <f t="shared" si="224"/>
        <v>100</v>
      </c>
      <c r="P1407" s="102" t="str">
        <f t="shared" si="228"/>
        <v>X</v>
      </c>
      <c r="Q1407" s="102" t="str">
        <f t="shared" si="223"/>
        <v/>
      </c>
    </row>
    <row r="1408" spans="1:17" hidden="1">
      <c r="A1408" s="102" t="s">
        <v>192</v>
      </c>
      <c r="B1408" s="103" t="s">
        <v>79</v>
      </c>
      <c r="D1408" s="112">
        <v>2026</v>
      </c>
      <c r="E1408" s="112">
        <v>3</v>
      </c>
      <c r="F1408" s="102" t="str">
        <f t="shared" si="219"/>
        <v>P3020263</v>
      </c>
      <c r="H1408" s="104">
        <f>HLOOKUP(POC!B1408,MCTI!$1:$2,2,FALSE)</f>
        <v>4</v>
      </c>
      <c r="I1408" s="102" t="str">
        <f t="shared" si="225"/>
        <v>20263</v>
      </c>
      <c r="J1408" s="107">
        <f>IF(M1408=1,1,IFERROR(VLOOKUP(I1408,MCTI!C:O,POC!H1408,FALSE),0))</f>
        <v>1</v>
      </c>
      <c r="K1408" s="102" t="str">
        <f>TEXT(VLOOKUP(B1408,Summary!G:H,2,FALSE),"yyyym")</f>
        <v>202512</v>
      </c>
      <c r="L1408" s="102">
        <f t="shared" si="226"/>
        <v>0</v>
      </c>
      <c r="M1408" s="102">
        <f t="shared" si="227"/>
        <v>1</v>
      </c>
      <c r="N1408" s="109">
        <f t="shared" si="224"/>
        <v>100</v>
      </c>
      <c r="P1408" s="102" t="str">
        <f t="shared" si="228"/>
        <v>X</v>
      </c>
      <c r="Q1408" s="102" t="str">
        <f t="shared" si="223"/>
        <v/>
      </c>
    </row>
    <row r="1409" spans="1:17" hidden="1">
      <c r="A1409" s="102" t="s">
        <v>192</v>
      </c>
      <c r="B1409" s="103" t="s">
        <v>79</v>
      </c>
      <c r="D1409" s="112">
        <v>2026</v>
      </c>
      <c r="E1409" s="112">
        <v>4</v>
      </c>
      <c r="F1409" s="102" t="str">
        <f t="shared" si="219"/>
        <v>P3020264</v>
      </c>
      <c r="H1409" s="104">
        <f>HLOOKUP(POC!B1409,MCTI!$1:$2,2,FALSE)</f>
        <v>4</v>
      </c>
      <c r="I1409" s="102" t="str">
        <f t="shared" si="225"/>
        <v>20264</v>
      </c>
      <c r="J1409" s="107">
        <f>IF(M1409=1,1,IFERROR(VLOOKUP(I1409,MCTI!C:O,POC!H1409,FALSE),0))</f>
        <v>1</v>
      </c>
      <c r="K1409" s="102" t="str">
        <f>TEXT(VLOOKUP(B1409,Summary!G:H,2,FALSE),"yyyym")</f>
        <v>202512</v>
      </c>
      <c r="L1409" s="102">
        <f t="shared" si="226"/>
        <v>0</v>
      </c>
      <c r="M1409" s="102">
        <f t="shared" si="227"/>
        <v>1</v>
      </c>
      <c r="N1409" s="109">
        <f t="shared" si="224"/>
        <v>100</v>
      </c>
      <c r="P1409" s="102" t="str">
        <f t="shared" si="228"/>
        <v>X</v>
      </c>
      <c r="Q1409" s="102" t="str">
        <f t="shared" si="223"/>
        <v/>
      </c>
    </row>
    <row r="1410" spans="1:17" hidden="1">
      <c r="A1410" s="102" t="s">
        <v>192</v>
      </c>
      <c r="B1410" s="103" t="s">
        <v>79</v>
      </c>
      <c r="D1410" s="112">
        <v>2026</v>
      </c>
      <c r="E1410" s="112">
        <v>5</v>
      </c>
      <c r="F1410" s="102" t="str">
        <f t="shared" si="219"/>
        <v>P3020265</v>
      </c>
      <c r="H1410" s="104">
        <f>HLOOKUP(POC!B1410,MCTI!$1:$2,2,FALSE)</f>
        <v>4</v>
      </c>
      <c r="I1410" s="102" t="str">
        <f t="shared" si="225"/>
        <v>20265</v>
      </c>
      <c r="J1410" s="107">
        <f>IF(M1410=1,1,IFERROR(VLOOKUP(I1410,MCTI!C:O,POC!H1410,FALSE),0))</f>
        <v>1</v>
      </c>
      <c r="K1410" s="102" t="str">
        <f>TEXT(VLOOKUP(B1410,Summary!G:H,2,FALSE),"yyyym")</f>
        <v>202512</v>
      </c>
      <c r="L1410" s="102">
        <f t="shared" si="226"/>
        <v>0</v>
      </c>
      <c r="M1410" s="102">
        <f t="shared" si="227"/>
        <v>1</v>
      </c>
      <c r="N1410" s="109">
        <f t="shared" si="224"/>
        <v>100</v>
      </c>
      <c r="P1410" s="102" t="str">
        <f t="shared" ref="P1410:P1466" si="229">IF(AND(M1410=1,L1410&lt;&gt;1),"X","")</f>
        <v>X</v>
      </c>
      <c r="Q1410" s="102" t="str">
        <f t="shared" si="223"/>
        <v/>
      </c>
    </row>
    <row r="1411" spans="1:17" hidden="1">
      <c r="A1411" s="102" t="s">
        <v>192</v>
      </c>
      <c r="B1411" s="103" t="s">
        <v>79</v>
      </c>
      <c r="D1411" s="112">
        <v>2026</v>
      </c>
      <c r="E1411" s="112">
        <v>6</v>
      </c>
      <c r="F1411" s="102" t="str">
        <f t="shared" si="219"/>
        <v>P3020266</v>
      </c>
      <c r="H1411" s="104">
        <f>HLOOKUP(POC!B1411,MCTI!$1:$2,2,FALSE)</f>
        <v>4</v>
      </c>
      <c r="I1411" s="102" t="str">
        <f t="shared" si="225"/>
        <v>20266</v>
      </c>
      <c r="J1411" s="107">
        <f>IF(M1411=1,1,IFERROR(VLOOKUP(I1411,MCTI!C:O,POC!H1411,FALSE),0))</f>
        <v>1</v>
      </c>
      <c r="K1411" s="102" t="str">
        <f>TEXT(VLOOKUP(B1411,Summary!G:H,2,FALSE),"yyyym")</f>
        <v>202512</v>
      </c>
      <c r="L1411" s="102">
        <f t="shared" si="226"/>
        <v>0</v>
      </c>
      <c r="M1411" s="102">
        <f t="shared" si="227"/>
        <v>1</v>
      </c>
      <c r="N1411" s="109">
        <f t="shared" si="224"/>
        <v>100</v>
      </c>
      <c r="P1411" s="102" t="str">
        <f t="shared" si="229"/>
        <v>X</v>
      </c>
      <c r="Q1411" s="102" t="str">
        <f t="shared" si="223"/>
        <v/>
      </c>
    </row>
    <row r="1412" spans="1:17" hidden="1">
      <c r="A1412" s="102" t="s">
        <v>192</v>
      </c>
      <c r="B1412" s="103" t="s">
        <v>79</v>
      </c>
      <c r="D1412" s="112">
        <v>2026</v>
      </c>
      <c r="E1412" s="112">
        <v>7</v>
      </c>
      <c r="F1412" s="102" t="str">
        <f t="shared" si="219"/>
        <v>P3020267</v>
      </c>
      <c r="H1412" s="104">
        <f>HLOOKUP(POC!B1412,MCTI!$1:$2,2,FALSE)</f>
        <v>4</v>
      </c>
      <c r="I1412" s="102" t="str">
        <f t="shared" si="225"/>
        <v>20267</v>
      </c>
      <c r="J1412" s="107">
        <f>IF(M1412=1,1,IFERROR(VLOOKUP(I1412,MCTI!C:O,POC!H1412,FALSE),0))</f>
        <v>1</v>
      </c>
      <c r="K1412" s="102" t="str">
        <f>TEXT(VLOOKUP(B1412,Summary!G:H,2,FALSE),"yyyym")</f>
        <v>202512</v>
      </c>
      <c r="L1412" s="102">
        <f t="shared" si="226"/>
        <v>0</v>
      </c>
      <c r="M1412" s="102">
        <f t="shared" si="227"/>
        <v>1</v>
      </c>
      <c r="N1412" s="109">
        <f t="shared" si="224"/>
        <v>100</v>
      </c>
      <c r="P1412" s="102" t="str">
        <f t="shared" si="229"/>
        <v>X</v>
      </c>
      <c r="Q1412" s="102" t="str">
        <f t="shared" si="223"/>
        <v/>
      </c>
    </row>
    <row r="1413" spans="1:17" hidden="1">
      <c r="A1413" s="102" t="s">
        <v>192</v>
      </c>
      <c r="B1413" s="103" t="s">
        <v>79</v>
      </c>
      <c r="D1413" s="112">
        <v>2026</v>
      </c>
      <c r="E1413" s="112">
        <v>8</v>
      </c>
      <c r="F1413" s="102" t="str">
        <f t="shared" si="219"/>
        <v>P3020268</v>
      </c>
      <c r="H1413" s="104">
        <f>HLOOKUP(POC!B1413,MCTI!$1:$2,2,FALSE)</f>
        <v>4</v>
      </c>
      <c r="I1413" s="102" t="str">
        <f t="shared" si="225"/>
        <v>20268</v>
      </c>
      <c r="J1413" s="107">
        <f>IF(M1413=1,1,IFERROR(VLOOKUP(I1413,MCTI!C:O,POC!H1413,FALSE),0))</f>
        <v>1</v>
      </c>
      <c r="K1413" s="102" t="str">
        <f>TEXT(VLOOKUP(B1413,Summary!G:H,2,FALSE),"yyyym")</f>
        <v>202512</v>
      </c>
      <c r="L1413" s="102">
        <f t="shared" si="226"/>
        <v>0</v>
      </c>
      <c r="M1413" s="102">
        <f t="shared" si="227"/>
        <v>1</v>
      </c>
      <c r="N1413" s="109">
        <f t="shared" si="224"/>
        <v>100</v>
      </c>
      <c r="P1413" s="102" t="str">
        <f t="shared" si="229"/>
        <v>X</v>
      </c>
      <c r="Q1413" s="102" t="str">
        <f t="shared" si="223"/>
        <v/>
      </c>
    </row>
    <row r="1414" spans="1:17" hidden="1">
      <c r="A1414" s="102" t="s">
        <v>192</v>
      </c>
      <c r="B1414" s="103" t="s">
        <v>79</v>
      </c>
      <c r="D1414" s="112">
        <v>2026</v>
      </c>
      <c r="E1414" s="112">
        <v>9</v>
      </c>
      <c r="F1414" s="102" t="str">
        <f t="shared" si="219"/>
        <v>P3020269</v>
      </c>
      <c r="H1414" s="104">
        <f>HLOOKUP(POC!B1414,MCTI!$1:$2,2,FALSE)</f>
        <v>4</v>
      </c>
      <c r="I1414" s="102" t="str">
        <f t="shared" si="225"/>
        <v>20269</v>
      </c>
      <c r="J1414" s="107">
        <f>IF(M1414=1,1,IFERROR(VLOOKUP(I1414,MCTI!C:O,POC!H1414,FALSE),0))</f>
        <v>1</v>
      </c>
      <c r="K1414" s="102" t="str">
        <f>TEXT(VLOOKUP(B1414,Summary!G:H,2,FALSE),"yyyym")</f>
        <v>202512</v>
      </c>
      <c r="L1414" s="102">
        <f t="shared" si="226"/>
        <v>0</v>
      </c>
      <c r="M1414" s="102">
        <f t="shared" si="227"/>
        <v>1</v>
      </c>
      <c r="N1414" s="109">
        <f t="shared" si="224"/>
        <v>100</v>
      </c>
      <c r="P1414" s="102" t="str">
        <f t="shared" si="229"/>
        <v>X</v>
      </c>
      <c r="Q1414" s="102" t="str">
        <f t="shared" si="223"/>
        <v/>
      </c>
    </row>
    <row r="1415" spans="1:17" hidden="1">
      <c r="A1415" s="102" t="s">
        <v>192</v>
      </c>
      <c r="B1415" s="103" t="s">
        <v>79</v>
      </c>
      <c r="D1415" s="112">
        <v>2026</v>
      </c>
      <c r="E1415" s="112">
        <v>10</v>
      </c>
      <c r="F1415" s="102" t="str">
        <f t="shared" si="219"/>
        <v>P30202610</v>
      </c>
      <c r="H1415" s="104">
        <f>HLOOKUP(POC!B1415,MCTI!$1:$2,2,FALSE)</f>
        <v>4</v>
      </c>
      <c r="I1415" s="102" t="str">
        <f t="shared" si="225"/>
        <v>202610</v>
      </c>
      <c r="J1415" s="107">
        <f>IF(M1415=1,1,IFERROR(VLOOKUP(I1415,MCTI!C:O,POC!H1415,FALSE),0))</f>
        <v>1</v>
      </c>
      <c r="K1415" s="102" t="str">
        <f>TEXT(VLOOKUP(B1415,Summary!G:H,2,FALSE),"yyyym")</f>
        <v>202512</v>
      </c>
      <c r="L1415" s="102">
        <f t="shared" si="226"/>
        <v>0</v>
      </c>
      <c r="M1415" s="102">
        <f t="shared" si="227"/>
        <v>1</v>
      </c>
      <c r="N1415" s="109">
        <f t="shared" si="224"/>
        <v>100</v>
      </c>
      <c r="P1415" s="102" t="str">
        <f t="shared" si="229"/>
        <v>X</v>
      </c>
      <c r="Q1415" s="102" t="str">
        <f t="shared" si="223"/>
        <v/>
      </c>
    </row>
    <row r="1416" spans="1:17" hidden="1">
      <c r="A1416" s="102" t="s">
        <v>192</v>
      </c>
      <c r="B1416" s="103" t="s">
        <v>79</v>
      </c>
      <c r="D1416" s="112">
        <v>2026</v>
      </c>
      <c r="E1416" s="112">
        <v>11</v>
      </c>
      <c r="F1416" s="102" t="str">
        <f t="shared" si="219"/>
        <v>P30202611</v>
      </c>
      <c r="H1416" s="104">
        <f>HLOOKUP(POC!B1416,MCTI!$1:$2,2,FALSE)</f>
        <v>4</v>
      </c>
      <c r="I1416" s="102" t="str">
        <f t="shared" si="225"/>
        <v>202611</v>
      </c>
      <c r="J1416" s="107">
        <f>IF(M1416=1,1,IFERROR(VLOOKUP(I1416,MCTI!C:O,POC!H1416,FALSE),0))</f>
        <v>1</v>
      </c>
      <c r="K1416" s="102" t="str">
        <f>TEXT(VLOOKUP(B1416,Summary!G:H,2,FALSE),"yyyym")</f>
        <v>202512</v>
      </c>
      <c r="L1416" s="102">
        <f t="shared" si="226"/>
        <v>0</v>
      </c>
      <c r="M1416" s="102">
        <f t="shared" si="227"/>
        <v>1</v>
      </c>
      <c r="N1416" s="109">
        <f t="shared" si="224"/>
        <v>100</v>
      </c>
      <c r="P1416" s="102" t="str">
        <f t="shared" si="229"/>
        <v>X</v>
      </c>
      <c r="Q1416" s="102" t="str">
        <f t="shared" si="223"/>
        <v/>
      </c>
    </row>
    <row r="1417" spans="1:17" hidden="1">
      <c r="A1417" s="102" t="s">
        <v>192</v>
      </c>
      <c r="B1417" s="103" t="s">
        <v>79</v>
      </c>
      <c r="D1417" s="112">
        <v>2026</v>
      </c>
      <c r="E1417" s="112">
        <v>12</v>
      </c>
      <c r="F1417" s="102" t="str">
        <f t="shared" si="219"/>
        <v>P30202612</v>
      </c>
      <c r="H1417" s="104">
        <f>HLOOKUP(POC!B1417,MCTI!$1:$2,2,FALSE)</f>
        <v>4</v>
      </c>
      <c r="I1417" s="102" t="str">
        <f t="shared" si="225"/>
        <v>202612</v>
      </c>
      <c r="J1417" s="107">
        <f>IF(M1417=1,1,IFERROR(VLOOKUP(I1417,MCTI!C:O,POC!H1417,FALSE),0))</f>
        <v>1</v>
      </c>
      <c r="K1417" s="102" t="str">
        <f>TEXT(VLOOKUP(B1417,Summary!G:H,2,FALSE),"yyyym")</f>
        <v>202512</v>
      </c>
      <c r="L1417" s="102">
        <f t="shared" si="226"/>
        <v>0</v>
      </c>
      <c r="M1417" s="102">
        <f t="shared" si="227"/>
        <v>1</v>
      </c>
      <c r="N1417" s="109">
        <f t="shared" si="224"/>
        <v>100</v>
      </c>
      <c r="P1417" s="102" t="str">
        <f t="shared" si="229"/>
        <v>X</v>
      </c>
      <c r="Q1417" s="102" t="str">
        <f t="shared" si="223"/>
        <v/>
      </c>
    </row>
    <row r="1418" spans="1:17" hidden="1">
      <c r="A1418" s="102" t="s">
        <v>192</v>
      </c>
      <c r="B1418" s="103" t="s">
        <v>79</v>
      </c>
      <c r="D1418" s="112">
        <v>2027</v>
      </c>
      <c r="E1418" s="112">
        <v>1</v>
      </c>
      <c r="F1418" s="102" t="str">
        <f t="shared" si="219"/>
        <v>P3020271</v>
      </c>
      <c r="H1418" s="104">
        <f>HLOOKUP(POC!B1418,MCTI!$1:$2,2,FALSE)</f>
        <v>4</v>
      </c>
      <c r="I1418" s="102" t="str">
        <f t="shared" si="225"/>
        <v>20271</v>
      </c>
      <c r="J1418" s="107">
        <f>IF(M1418=1,1,IFERROR(VLOOKUP(I1418,MCTI!C:O,POC!H1418,FALSE),0))</f>
        <v>1</v>
      </c>
      <c r="K1418" s="102" t="str">
        <f>TEXT(VLOOKUP(B1418,Summary!G:H,2,FALSE),"yyyym")</f>
        <v>202512</v>
      </c>
      <c r="L1418" s="102">
        <f t="shared" si="226"/>
        <v>0</v>
      </c>
      <c r="M1418" s="102">
        <f t="shared" si="227"/>
        <v>1</v>
      </c>
      <c r="N1418" s="109">
        <f t="shared" si="224"/>
        <v>100</v>
      </c>
      <c r="P1418" s="102" t="str">
        <f t="shared" si="229"/>
        <v>X</v>
      </c>
      <c r="Q1418" s="102" t="str">
        <f t="shared" si="223"/>
        <v/>
      </c>
    </row>
    <row r="1419" spans="1:17" hidden="1">
      <c r="A1419" s="102" t="s">
        <v>192</v>
      </c>
      <c r="B1419" s="103" t="s">
        <v>79</v>
      </c>
      <c r="D1419" s="112">
        <v>2027</v>
      </c>
      <c r="E1419" s="112">
        <v>2</v>
      </c>
      <c r="F1419" s="102" t="str">
        <f t="shared" si="219"/>
        <v>P3020272</v>
      </c>
      <c r="H1419" s="104">
        <f>HLOOKUP(POC!B1419,MCTI!$1:$2,2,FALSE)</f>
        <v>4</v>
      </c>
      <c r="I1419" s="102" t="str">
        <f t="shared" si="225"/>
        <v>20272</v>
      </c>
      <c r="J1419" s="107">
        <f>IF(M1419=1,1,IFERROR(VLOOKUP(I1419,MCTI!C:O,POC!H1419,FALSE),0))</f>
        <v>1</v>
      </c>
      <c r="K1419" s="102" t="str">
        <f>TEXT(VLOOKUP(B1419,Summary!G:H,2,FALSE),"yyyym")</f>
        <v>202512</v>
      </c>
      <c r="L1419" s="102">
        <f t="shared" si="226"/>
        <v>0</v>
      </c>
      <c r="M1419" s="102">
        <f t="shared" si="227"/>
        <v>1</v>
      </c>
      <c r="N1419" s="109">
        <f t="shared" si="224"/>
        <v>100</v>
      </c>
      <c r="P1419" s="102" t="str">
        <f t="shared" si="229"/>
        <v>X</v>
      </c>
      <c r="Q1419" s="102" t="str">
        <f t="shared" si="223"/>
        <v/>
      </c>
    </row>
    <row r="1420" spans="1:17" hidden="1">
      <c r="A1420" s="102" t="s">
        <v>192</v>
      </c>
      <c r="B1420" s="103" t="s">
        <v>79</v>
      </c>
      <c r="D1420" s="112">
        <v>2027</v>
      </c>
      <c r="E1420" s="112">
        <v>3</v>
      </c>
      <c r="F1420" s="102" t="str">
        <f t="shared" si="219"/>
        <v>P3020273</v>
      </c>
      <c r="H1420" s="104">
        <f>HLOOKUP(POC!B1420,MCTI!$1:$2,2,FALSE)</f>
        <v>4</v>
      </c>
      <c r="I1420" s="102" t="str">
        <f t="shared" si="225"/>
        <v>20273</v>
      </c>
      <c r="J1420" s="107">
        <f>IF(M1420=1,1,IFERROR(VLOOKUP(I1420,MCTI!C:O,POC!H1420,FALSE),0))</f>
        <v>1</v>
      </c>
      <c r="K1420" s="102" t="str">
        <f>TEXT(VLOOKUP(B1420,Summary!G:H,2,FALSE),"yyyym")</f>
        <v>202512</v>
      </c>
      <c r="L1420" s="102">
        <f t="shared" si="226"/>
        <v>0</v>
      </c>
      <c r="M1420" s="102">
        <f t="shared" si="227"/>
        <v>1</v>
      </c>
      <c r="N1420" s="109">
        <f t="shared" si="224"/>
        <v>100</v>
      </c>
      <c r="P1420" s="102" t="str">
        <f t="shared" si="229"/>
        <v>X</v>
      </c>
      <c r="Q1420" s="102" t="str">
        <f t="shared" si="223"/>
        <v/>
      </c>
    </row>
    <row r="1421" spans="1:17" hidden="1">
      <c r="A1421" s="102" t="s">
        <v>192</v>
      </c>
      <c r="B1421" s="103" t="s">
        <v>79</v>
      </c>
      <c r="D1421" s="112">
        <v>2027</v>
      </c>
      <c r="E1421" s="112">
        <v>4</v>
      </c>
      <c r="F1421" s="102" t="str">
        <f t="shared" si="219"/>
        <v>P3020274</v>
      </c>
      <c r="H1421" s="104">
        <f>HLOOKUP(POC!B1421,MCTI!$1:$2,2,FALSE)</f>
        <v>4</v>
      </c>
      <c r="I1421" s="102" t="str">
        <f t="shared" si="225"/>
        <v>20274</v>
      </c>
      <c r="J1421" s="107">
        <f>IF(M1421=1,1,IFERROR(VLOOKUP(I1421,MCTI!C:O,POC!H1421,FALSE),0))</f>
        <v>1</v>
      </c>
      <c r="K1421" s="102" t="str">
        <f>TEXT(VLOOKUP(B1421,Summary!G:H,2,FALSE),"yyyym")</f>
        <v>202512</v>
      </c>
      <c r="L1421" s="102">
        <f t="shared" si="226"/>
        <v>0</v>
      </c>
      <c r="M1421" s="102">
        <f t="shared" si="227"/>
        <v>1</v>
      </c>
      <c r="N1421" s="109">
        <f t="shared" si="224"/>
        <v>100</v>
      </c>
      <c r="P1421" s="102" t="str">
        <f t="shared" si="229"/>
        <v>X</v>
      </c>
      <c r="Q1421" s="102" t="str">
        <f t="shared" si="223"/>
        <v/>
      </c>
    </row>
    <row r="1422" spans="1:17" hidden="1">
      <c r="A1422" s="102" t="s">
        <v>192</v>
      </c>
      <c r="B1422" s="103" t="s">
        <v>79</v>
      </c>
      <c r="D1422" s="112">
        <v>2027</v>
      </c>
      <c r="E1422" s="112">
        <v>5</v>
      </c>
      <c r="F1422" s="102" t="str">
        <f t="shared" si="219"/>
        <v>P3020275</v>
      </c>
      <c r="H1422" s="104">
        <f>HLOOKUP(POC!B1422,MCTI!$1:$2,2,FALSE)</f>
        <v>4</v>
      </c>
      <c r="I1422" s="102" t="str">
        <f t="shared" si="225"/>
        <v>20275</v>
      </c>
      <c r="J1422" s="107">
        <f>IF(M1422=1,1,IFERROR(VLOOKUP(I1422,MCTI!C:O,POC!H1422,FALSE),0))</f>
        <v>1</v>
      </c>
      <c r="K1422" s="102" t="str">
        <f>TEXT(VLOOKUP(B1422,Summary!G:H,2,FALSE),"yyyym")</f>
        <v>202512</v>
      </c>
      <c r="L1422" s="102">
        <f t="shared" si="226"/>
        <v>0</v>
      </c>
      <c r="M1422" s="102">
        <f t="shared" si="227"/>
        <v>1</v>
      </c>
      <c r="N1422" s="109">
        <f t="shared" si="224"/>
        <v>100</v>
      </c>
      <c r="P1422" s="102" t="str">
        <f t="shared" si="229"/>
        <v>X</v>
      </c>
      <c r="Q1422" s="102" t="str">
        <f t="shared" si="223"/>
        <v/>
      </c>
    </row>
    <row r="1423" spans="1:17" hidden="1">
      <c r="A1423" s="102" t="s">
        <v>192</v>
      </c>
      <c r="B1423" s="103" t="s">
        <v>79</v>
      </c>
      <c r="D1423" s="112">
        <v>2027</v>
      </c>
      <c r="E1423" s="112">
        <v>6</v>
      </c>
      <c r="F1423" s="102" t="str">
        <f t="shared" si="219"/>
        <v>P3020276</v>
      </c>
      <c r="H1423" s="104">
        <f>HLOOKUP(POC!B1423,MCTI!$1:$2,2,FALSE)</f>
        <v>4</v>
      </c>
      <c r="I1423" s="102" t="str">
        <f t="shared" si="225"/>
        <v>20276</v>
      </c>
      <c r="J1423" s="107">
        <f>IF(M1423=1,1,IFERROR(VLOOKUP(I1423,MCTI!C:O,POC!H1423,FALSE),0))</f>
        <v>1</v>
      </c>
      <c r="K1423" s="102" t="str">
        <f>TEXT(VLOOKUP(B1423,Summary!G:H,2,FALSE),"yyyym")</f>
        <v>202512</v>
      </c>
      <c r="L1423" s="102">
        <f t="shared" si="226"/>
        <v>0</v>
      </c>
      <c r="M1423" s="102">
        <f t="shared" si="227"/>
        <v>1</v>
      </c>
      <c r="N1423" s="109">
        <f t="shared" si="224"/>
        <v>100</v>
      </c>
      <c r="P1423" s="102" t="str">
        <f t="shared" si="229"/>
        <v>X</v>
      </c>
      <c r="Q1423" s="102" t="str">
        <f t="shared" si="223"/>
        <v/>
      </c>
    </row>
    <row r="1424" spans="1:17" hidden="1">
      <c r="A1424" s="102" t="s">
        <v>192</v>
      </c>
      <c r="B1424" s="103" t="s">
        <v>79</v>
      </c>
      <c r="D1424" s="112">
        <v>2027</v>
      </c>
      <c r="E1424" s="112">
        <v>7</v>
      </c>
      <c r="F1424" s="102" t="str">
        <f t="shared" si="219"/>
        <v>P3020277</v>
      </c>
      <c r="H1424" s="104">
        <f>HLOOKUP(POC!B1424,MCTI!$1:$2,2,FALSE)</f>
        <v>4</v>
      </c>
      <c r="I1424" s="102" t="str">
        <f t="shared" si="225"/>
        <v>20277</v>
      </c>
      <c r="J1424" s="107">
        <f>IF(M1424=1,1,IFERROR(VLOOKUP(I1424,MCTI!C:O,POC!H1424,FALSE),0))</f>
        <v>1</v>
      </c>
      <c r="K1424" s="102" t="str">
        <f>TEXT(VLOOKUP(B1424,Summary!G:H,2,FALSE),"yyyym")</f>
        <v>202512</v>
      </c>
      <c r="L1424" s="102">
        <f t="shared" si="226"/>
        <v>0</v>
      </c>
      <c r="M1424" s="102">
        <f t="shared" si="227"/>
        <v>1</v>
      </c>
      <c r="N1424" s="109">
        <f t="shared" si="224"/>
        <v>100</v>
      </c>
      <c r="P1424" s="102" t="str">
        <f t="shared" si="229"/>
        <v>X</v>
      </c>
      <c r="Q1424" s="102" t="str">
        <f t="shared" si="223"/>
        <v/>
      </c>
    </row>
    <row r="1425" spans="1:17" hidden="1">
      <c r="A1425" s="102" t="s">
        <v>192</v>
      </c>
      <c r="B1425" s="103" t="s">
        <v>79</v>
      </c>
      <c r="D1425" s="112">
        <v>2027</v>
      </c>
      <c r="E1425" s="112">
        <v>8</v>
      </c>
      <c r="F1425" s="102" t="str">
        <f t="shared" ref="F1425:F1488" si="230">CONCATENATE(B1425,D1425,E1425)</f>
        <v>P3020278</v>
      </c>
      <c r="H1425" s="104">
        <f>HLOOKUP(POC!B1425,MCTI!$1:$2,2,FALSE)</f>
        <v>4</v>
      </c>
      <c r="I1425" s="102" t="str">
        <f t="shared" si="225"/>
        <v>20278</v>
      </c>
      <c r="J1425" s="107">
        <f>IF(M1425=1,1,IFERROR(VLOOKUP(I1425,MCTI!C:O,POC!H1425,FALSE),0))</f>
        <v>1</v>
      </c>
      <c r="K1425" s="102" t="str">
        <f>TEXT(VLOOKUP(B1425,Summary!G:H,2,FALSE),"yyyym")</f>
        <v>202512</v>
      </c>
      <c r="L1425" s="102">
        <f t="shared" si="226"/>
        <v>0</v>
      </c>
      <c r="M1425" s="102">
        <f t="shared" si="227"/>
        <v>1</v>
      </c>
      <c r="N1425" s="109">
        <f t="shared" si="224"/>
        <v>100</v>
      </c>
      <c r="P1425" s="102" t="str">
        <f t="shared" si="229"/>
        <v>X</v>
      </c>
      <c r="Q1425" s="102" t="str">
        <f t="shared" si="223"/>
        <v/>
      </c>
    </row>
    <row r="1426" spans="1:17" hidden="1">
      <c r="A1426" s="102" t="s">
        <v>192</v>
      </c>
      <c r="B1426" s="103" t="s">
        <v>79</v>
      </c>
      <c r="D1426" s="112">
        <v>2027</v>
      </c>
      <c r="E1426" s="112">
        <v>9</v>
      </c>
      <c r="F1426" s="102" t="str">
        <f t="shared" si="230"/>
        <v>P3020279</v>
      </c>
      <c r="H1426" s="104">
        <f>HLOOKUP(POC!B1426,MCTI!$1:$2,2,FALSE)</f>
        <v>4</v>
      </c>
      <c r="I1426" s="102" t="str">
        <f t="shared" ref="I1426:I1457" si="231">CONCATENATE(D1426,E1426)</f>
        <v>20279</v>
      </c>
      <c r="J1426" s="107">
        <f>IF(M1426=1,1,IFERROR(VLOOKUP(I1426,MCTI!C:O,POC!H1426,FALSE),0))</f>
        <v>1</v>
      </c>
      <c r="K1426" s="102" t="str">
        <f>TEXT(VLOOKUP(B1426,Summary!G:H,2,FALSE),"yyyym")</f>
        <v>202512</v>
      </c>
      <c r="L1426" s="102">
        <f t="shared" ref="L1426:L1457" si="232">IF((LEFT(K1426,4)-D1426)&lt;&gt;0,0,IF((I1426-K1426)=0,1,0))</f>
        <v>0</v>
      </c>
      <c r="M1426" s="102">
        <f t="shared" ref="M1426:M1457" si="233">IF(B1426="",0,IF(AND(B1425=B1426,M1425=1),1,IF(L1426=1,1,0)))</f>
        <v>1</v>
      </c>
      <c r="N1426" s="109">
        <f t="shared" si="224"/>
        <v>100</v>
      </c>
      <c r="P1426" s="102" t="str">
        <f t="shared" si="229"/>
        <v>X</v>
      </c>
      <c r="Q1426" s="102" t="str">
        <f t="shared" ref="Q1426:Q1465" si="234">IF(AND(N1426=0,N1427&gt;0),1,"")</f>
        <v/>
      </c>
    </row>
    <row r="1427" spans="1:17" hidden="1">
      <c r="A1427" s="102" t="s">
        <v>192</v>
      </c>
      <c r="B1427" s="103" t="s">
        <v>79</v>
      </c>
      <c r="D1427" s="112">
        <v>2027</v>
      </c>
      <c r="E1427" s="112">
        <v>10</v>
      </c>
      <c r="F1427" s="102" t="str">
        <f t="shared" si="230"/>
        <v>P30202710</v>
      </c>
      <c r="H1427" s="104">
        <f>HLOOKUP(POC!B1427,MCTI!$1:$2,2,FALSE)</f>
        <v>4</v>
      </c>
      <c r="I1427" s="102" t="str">
        <f t="shared" si="231"/>
        <v>202710</v>
      </c>
      <c r="J1427" s="107">
        <f>IF(M1427=1,1,IFERROR(VLOOKUP(I1427,MCTI!C:O,POC!H1427,FALSE),0))</f>
        <v>1</v>
      </c>
      <c r="K1427" s="102" t="str">
        <f>TEXT(VLOOKUP(B1427,Summary!G:H,2,FALSE),"yyyym")</f>
        <v>202512</v>
      </c>
      <c r="L1427" s="102">
        <f t="shared" si="232"/>
        <v>0</v>
      </c>
      <c r="M1427" s="102">
        <f t="shared" si="233"/>
        <v>1</v>
      </c>
      <c r="N1427" s="109">
        <f t="shared" si="224"/>
        <v>100</v>
      </c>
      <c r="P1427" s="102" t="str">
        <f t="shared" si="229"/>
        <v>X</v>
      </c>
      <c r="Q1427" s="102" t="str">
        <f t="shared" si="234"/>
        <v/>
      </c>
    </row>
    <row r="1428" spans="1:17" hidden="1">
      <c r="A1428" s="102" t="s">
        <v>192</v>
      </c>
      <c r="B1428" s="103" t="s">
        <v>79</v>
      </c>
      <c r="D1428" s="112">
        <v>2027</v>
      </c>
      <c r="E1428" s="112">
        <v>11</v>
      </c>
      <c r="F1428" s="102" t="str">
        <f t="shared" si="230"/>
        <v>P30202711</v>
      </c>
      <c r="H1428" s="104">
        <f>HLOOKUP(POC!B1428,MCTI!$1:$2,2,FALSE)</f>
        <v>4</v>
      </c>
      <c r="I1428" s="102" t="str">
        <f t="shared" si="231"/>
        <v>202711</v>
      </c>
      <c r="J1428" s="107">
        <f>IF(M1428=1,1,IFERROR(VLOOKUP(I1428,MCTI!C:O,POC!H1428,FALSE),0))</f>
        <v>1</v>
      </c>
      <c r="K1428" s="102" t="str">
        <f>TEXT(VLOOKUP(B1428,Summary!G:H,2,FALSE),"yyyym")</f>
        <v>202512</v>
      </c>
      <c r="L1428" s="102">
        <f t="shared" si="232"/>
        <v>0</v>
      </c>
      <c r="M1428" s="102">
        <f t="shared" si="233"/>
        <v>1</v>
      </c>
      <c r="N1428" s="109">
        <f t="shared" si="224"/>
        <v>100</v>
      </c>
      <c r="P1428" s="102" t="str">
        <f t="shared" si="229"/>
        <v>X</v>
      </c>
      <c r="Q1428" s="102" t="str">
        <f t="shared" si="234"/>
        <v/>
      </c>
    </row>
    <row r="1429" spans="1:17" hidden="1">
      <c r="A1429" s="102" t="s">
        <v>192</v>
      </c>
      <c r="B1429" s="103" t="s">
        <v>79</v>
      </c>
      <c r="D1429" s="112">
        <v>2027</v>
      </c>
      <c r="E1429" s="112">
        <v>12</v>
      </c>
      <c r="F1429" s="102" t="str">
        <f t="shared" si="230"/>
        <v>P30202712</v>
      </c>
      <c r="H1429" s="104">
        <f>HLOOKUP(POC!B1429,MCTI!$1:$2,2,FALSE)</f>
        <v>4</v>
      </c>
      <c r="I1429" s="102" t="str">
        <f t="shared" si="231"/>
        <v>202712</v>
      </c>
      <c r="J1429" s="107">
        <f>IF(M1429=1,1,IFERROR(VLOOKUP(I1429,MCTI!C:O,POC!H1429,FALSE),0))</f>
        <v>1</v>
      </c>
      <c r="K1429" s="102" t="str">
        <f>TEXT(VLOOKUP(B1429,Summary!G:H,2,FALSE),"yyyym")</f>
        <v>202512</v>
      </c>
      <c r="L1429" s="102">
        <f t="shared" si="232"/>
        <v>0</v>
      </c>
      <c r="M1429" s="102">
        <f t="shared" si="233"/>
        <v>1</v>
      </c>
      <c r="N1429" s="109">
        <f t="shared" ref="N1429:N1492" si="235">TRUNC(J1429*100,2)</f>
        <v>100</v>
      </c>
      <c r="P1429" s="102" t="str">
        <f t="shared" si="229"/>
        <v>X</v>
      </c>
      <c r="Q1429" s="102" t="str">
        <f t="shared" si="234"/>
        <v/>
      </c>
    </row>
    <row r="1430" spans="1:17" hidden="1">
      <c r="A1430" s="102" t="s">
        <v>192</v>
      </c>
      <c r="B1430" s="103" t="s">
        <v>79</v>
      </c>
      <c r="D1430" s="112">
        <v>2028</v>
      </c>
      <c r="E1430" s="112">
        <v>1</v>
      </c>
      <c r="F1430" s="102" t="str">
        <f t="shared" si="230"/>
        <v>P3020281</v>
      </c>
      <c r="H1430" s="104">
        <f>HLOOKUP(POC!B1430,MCTI!$1:$2,2,FALSE)</f>
        <v>4</v>
      </c>
      <c r="I1430" s="102" t="str">
        <f t="shared" si="231"/>
        <v>20281</v>
      </c>
      <c r="J1430" s="107">
        <f>IF(M1430=1,1,IFERROR(VLOOKUP(I1430,MCTI!C:O,POC!H1430,FALSE),0))</f>
        <v>1</v>
      </c>
      <c r="K1430" s="102" t="str">
        <f>TEXT(VLOOKUP(B1430,Summary!G:H,2,FALSE),"yyyym")</f>
        <v>202512</v>
      </c>
      <c r="L1430" s="102">
        <f t="shared" si="232"/>
        <v>0</v>
      </c>
      <c r="M1430" s="102">
        <f t="shared" si="233"/>
        <v>1</v>
      </c>
      <c r="N1430" s="109">
        <f t="shared" si="235"/>
        <v>100</v>
      </c>
      <c r="P1430" s="102" t="str">
        <f t="shared" si="229"/>
        <v>X</v>
      </c>
      <c r="Q1430" s="102" t="str">
        <f t="shared" si="234"/>
        <v/>
      </c>
    </row>
    <row r="1431" spans="1:17" hidden="1">
      <c r="A1431" s="102" t="s">
        <v>192</v>
      </c>
      <c r="B1431" s="103" t="s">
        <v>79</v>
      </c>
      <c r="D1431" s="112">
        <v>2028</v>
      </c>
      <c r="E1431" s="112">
        <v>2</v>
      </c>
      <c r="F1431" s="102" t="str">
        <f t="shared" si="230"/>
        <v>P3020282</v>
      </c>
      <c r="H1431" s="104">
        <f>HLOOKUP(POC!B1431,MCTI!$1:$2,2,FALSE)</f>
        <v>4</v>
      </c>
      <c r="I1431" s="102" t="str">
        <f t="shared" si="231"/>
        <v>20282</v>
      </c>
      <c r="J1431" s="107">
        <f>IF(M1431=1,1,IFERROR(VLOOKUP(I1431,MCTI!C:O,POC!H1431,FALSE),0))</f>
        <v>1</v>
      </c>
      <c r="K1431" s="102" t="str">
        <f>TEXT(VLOOKUP(B1431,Summary!G:H,2,FALSE),"yyyym")</f>
        <v>202512</v>
      </c>
      <c r="L1431" s="102">
        <f t="shared" si="232"/>
        <v>0</v>
      </c>
      <c r="M1431" s="102">
        <f t="shared" si="233"/>
        <v>1</v>
      </c>
      <c r="N1431" s="109">
        <f t="shared" si="235"/>
        <v>100</v>
      </c>
      <c r="P1431" s="102" t="str">
        <f t="shared" si="229"/>
        <v>X</v>
      </c>
      <c r="Q1431" s="102" t="str">
        <f t="shared" si="234"/>
        <v/>
      </c>
    </row>
    <row r="1432" spans="1:17" hidden="1">
      <c r="A1432" s="102" t="s">
        <v>192</v>
      </c>
      <c r="B1432" s="103" t="s">
        <v>79</v>
      </c>
      <c r="D1432" s="112">
        <v>2028</v>
      </c>
      <c r="E1432" s="112">
        <v>3</v>
      </c>
      <c r="F1432" s="102" t="str">
        <f t="shared" si="230"/>
        <v>P3020283</v>
      </c>
      <c r="H1432" s="104">
        <f>HLOOKUP(POC!B1432,MCTI!$1:$2,2,FALSE)</f>
        <v>4</v>
      </c>
      <c r="I1432" s="102" t="str">
        <f t="shared" si="231"/>
        <v>20283</v>
      </c>
      <c r="J1432" s="107">
        <f>IF(M1432=1,1,IFERROR(VLOOKUP(I1432,MCTI!C:O,POC!H1432,FALSE),0))</f>
        <v>1</v>
      </c>
      <c r="K1432" s="102" t="str">
        <f>TEXT(VLOOKUP(B1432,Summary!G:H,2,FALSE),"yyyym")</f>
        <v>202512</v>
      </c>
      <c r="L1432" s="102">
        <f t="shared" si="232"/>
        <v>0</v>
      </c>
      <c r="M1432" s="102">
        <f t="shared" si="233"/>
        <v>1</v>
      </c>
      <c r="N1432" s="109">
        <f t="shared" si="235"/>
        <v>100</v>
      </c>
      <c r="P1432" s="102" t="str">
        <f t="shared" si="229"/>
        <v>X</v>
      </c>
      <c r="Q1432" s="102" t="str">
        <f t="shared" si="234"/>
        <v/>
      </c>
    </row>
    <row r="1433" spans="1:17" hidden="1">
      <c r="A1433" s="102" t="s">
        <v>192</v>
      </c>
      <c r="B1433" s="103" t="s">
        <v>79</v>
      </c>
      <c r="D1433" s="112">
        <v>2028</v>
      </c>
      <c r="E1433" s="112">
        <v>4</v>
      </c>
      <c r="F1433" s="102" t="str">
        <f t="shared" si="230"/>
        <v>P3020284</v>
      </c>
      <c r="H1433" s="104">
        <f>HLOOKUP(POC!B1433,MCTI!$1:$2,2,FALSE)</f>
        <v>4</v>
      </c>
      <c r="I1433" s="102" t="str">
        <f t="shared" si="231"/>
        <v>20284</v>
      </c>
      <c r="J1433" s="107">
        <f>IF(M1433=1,1,IFERROR(VLOOKUP(I1433,MCTI!C:O,POC!H1433,FALSE),0))</f>
        <v>1</v>
      </c>
      <c r="K1433" s="102" t="str">
        <f>TEXT(VLOOKUP(B1433,Summary!G:H,2,FALSE),"yyyym")</f>
        <v>202512</v>
      </c>
      <c r="L1433" s="102">
        <f t="shared" si="232"/>
        <v>0</v>
      </c>
      <c r="M1433" s="102">
        <f t="shared" si="233"/>
        <v>1</v>
      </c>
      <c r="N1433" s="109">
        <f t="shared" si="235"/>
        <v>100</v>
      </c>
      <c r="P1433" s="102" t="str">
        <f t="shared" si="229"/>
        <v>X</v>
      </c>
      <c r="Q1433" s="102" t="str">
        <f t="shared" si="234"/>
        <v/>
      </c>
    </row>
    <row r="1434" spans="1:17" hidden="1">
      <c r="A1434" s="102" t="s">
        <v>192</v>
      </c>
      <c r="B1434" s="103" t="s">
        <v>79</v>
      </c>
      <c r="D1434" s="112">
        <v>2028</v>
      </c>
      <c r="E1434" s="112">
        <v>5</v>
      </c>
      <c r="F1434" s="102" t="str">
        <f t="shared" si="230"/>
        <v>P3020285</v>
      </c>
      <c r="H1434" s="104">
        <f>HLOOKUP(POC!B1434,MCTI!$1:$2,2,FALSE)</f>
        <v>4</v>
      </c>
      <c r="I1434" s="102" t="str">
        <f t="shared" si="231"/>
        <v>20285</v>
      </c>
      <c r="J1434" s="107">
        <f>IF(M1434=1,1,IFERROR(VLOOKUP(I1434,MCTI!C:O,POC!H1434,FALSE),0))</f>
        <v>1</v>
      </c>
      <c r="K1434" s="102" t="str">
        <f>TEXT(VLOOKUP(B1434,Summary!G:H,2,FALSE),"yyyym")</f>
        <v>202512</v>
      </c>
      <c r="L1434" s="102">
        <f t="shared" si="232"/>
        <v>0</v>
      </c>
      <c r="M1434" s="102">
        <f t="shared" si="233"/>
        <v>1</v>
      </c>
      <c r="N1434" s="109">
        <f t="shared" si="235"/>
        <v>100</v>
      </c>
      <c r="P1434" s="102" t="str">
        <f t="shared" si="229"/>
        <v>X</v>
      </c>
      <c r="Q1434" s="102" t="str">
        <f t="shared" si="234"/>
        <v/>
      </c>
    </row>
    <row r="1435" spans="1:17" hidden="1">
      <c r="A1435" s="102" t="s">
        <v>192</v>
      </c>
      <c r="B1435" s="103" t="s">
        <v>79</v>
      </c>
      <c r="D1435" s="112">
        <v>2028</v>
      </c>
      <c r="E1435" s="112">
        <v>6</v>
      </c>
      <c r="F1435" s="102" t="str">
        <f t="shared" si="230"/>
        <v>P3020286</v>
      </c>
      <c r="H1435" s="104">
        <f>HLOOKUP(POC!B1435,MCTI!$1:$2,2,FALSE)</f>
        <v>4</v>
      </c>
      <c r="I1435" s="102" t="str">
        <f t="shared" si="231"/>
        <v>20286</v>
      </c>
      <c r="J1435" s="107">
        <f>IF(M1435=1,1,IFERROR(VLOOKUP(I1435,MCTI!C:O,POC!H1435,FALSE),0))</f>
        <v>1</v>
      </c>
      <c r="K1435" s="102" t="str">
        <f>TEXT(VLOOKUP(B1435,Summary!G:H,2,FALSE),"yyyym")</f>
        <v>202512</v>
      </c>
      <c r="L1435" s="102">
        <f t="shared" si="232"/>
        <v>0</v>
      </c>
      <c r="M1435" s="102">
        <f t="shared" si="233"/>
        <v>1</v>
      </c>
      <c r="N1435" s="109">
        <f t="shared" si="235"/>
        <v>100</v>
      </c>
      <c r="P1435" s="102" t="str">
        <f t="shared" si="229"/>
        <v>X</v>
      </c>
      <c r="Q1435" s="102" t="str">
        <f t="shared" si="234"/>
        <v/>
      </c>
    </row>
    <row r="1436" spans="1:17" hidden="1">
      <c r="A1436" s="102" t="s">
        <v>192</v>
      </c>
      <c r="B1436" s="103" t="s">
        <v>79</v>
      </c>
      <c r="D1436" s="112">
        <v>2028</v>
      </c>
      <c r="E1436" s="112">
        <v>7</v>
      </c>
      <c r="F1436" s="102" t="str">
        <f t="shared" si="230"/>
        <v>P3020287</v>
      </c>
      <c r="H1436" s="104">
        <f>HLOOKUP(POC!B1436,MCTI!$1:$2,2,FALSE)</f>
        <v>4</v>
      </c>
      <c r="I1436" s="102" t="str">
        <f t="shared" si="231"/>
        <v>20287</v>
      </c>
      <c r="J1436" s="107">
        <f>IF(M1436=1,1,IFERROR(VLOOKUP(I1436,MCTI!C:O,POC!H1436,FALSE),0))</f>
        <v>1</v>
      </c>
      <c r="K1436" s="102" t="str">
        <f>TEXT(VLOOKUP(B1436,Summary!G:H,2,FALSE),"yyyym")</f>
        <v>202512</v>
      </c>
      <c r="L1436" s="102">
        <f t="shared" si="232"/>
        <v>0</v>
      </c>
      <c r="M1436" s="102">
        <f t="shared" si="233"/>
        <v>1</v>
      </c>
      <c r="N1436" s="109">
        <f t="shared" si="235"/>
        <v>100</v>
      </c>
      <c r="P1436" s="102" t="str">
        <f t="shared" si="229"/>
        <v>X</v>
      </c>
      <c r="Q1436" s="102" t="str">
        <f t="shared" si="234"/>
        <v/>
      </c>
    </row>
    <row r="1437" spans="1:17" hidden="1">
      <c r="A1437" s="102" t="s">
        <v>192</v>
      </c>
      <c r="B1437" s="103" t="s">
        <v>79</v>
      </c>
      <c r="D1437" s="112">
        <v>2028</v>
      </c>
      <c r="E1437" s="112">
        <v>8</v>
      </c>
      <c r="F1437" s="102" t="str">
        <f t="shared" si="230"/>
        <v>P3020288</v>
      </c>
      <c r="H1437" s="104">
        <f>HLOOKUP(POC!B1437,MCTI!$1:$2,2,FALSE)</f>
        <v>4</v>
      </c>
      <c r="I1437" s="102" t="str">
        <f t="shared" si="231"/>
        <v>20288</v>
      </c>
      <c r="J1437" s="107">
        <f>IF(M1437=1,1,IFERROR(VLOOKUP(I1437,MCTI!C:O,POC!H1437,FALSE),0))</f>
        <v>1</v>
      </c>
      <c r="K1437" s="102" t="str">
        <f>TEXT(VLOOKUP(B1437,Summary!G:H,2,FALSE),"yyyym")</f>
        <v>202512</v>
      </c>
      <c r="L1437" s="102">
        <f t="shared" si="232"/>
        <v>0</v>
      </c>
      <c r="M1437" s="102">
        <f t="shared" si="233"/>
        <v>1</v>
      </c>
      <c r="N1437" s="109">
        <f t="shared" si="235"/>
        <v>100</v>
      </c>
      <c r="P1437" s="102" t="str">
        <f t="shared" si="229"/>
        <v>X</v>
      </c>
      <c r="Q1437" s="102" t="str">
        <f t="shared" si="234"/>
        <v/>
      </c>
    </row>
    <row r="1438" spans="1:17" hidden="1">
      <c r="A1438" s="102" t="s">
        <v>192</v>
      </c>
      <c r="B1438" s="103" t="s">
        <v>79</v>
      </c>
      <c r="D1438" s="112">
        <v>2028</v>
      </c>
      <c r="E1438" s="112">
        <v>9</v>
      </c>
      <c r="F1438" s="102" t="str">
        <f t="shared" si="230"/>
        <v>P3020289</v>
      </c>
      <c r="H1438" s="104">
        <f>HLOOKUP(POC!B1438,MCTI!$1:$2,2,FALSE)</f>
        <v>4</v>
      </c>
      <c r="I1438" s="102" t="str">
        <f t="shared" si="231"/>
        <v>20289</v>
      </c>
      <c r="J1438" s="107">
        <f>IF(M1438=1,1,IFERROR(VLOOKUP(I1438,MCTI!C:O,POC!H1438,FALSE),0))</f>
        <v>1</v>
      </c>
      <c r="K1438" s="102" t="str">
        <f>TEXT(VLOOKUP(B1438,Summary!G:H,2,FALSE),"yyyym")</f>
        <v>202512</v>
      </c>
      <c r="L1438" s="102">
        <f t="shared" si="232"/>
        <v>0</v>
      </c>
      <c r="M1438" s="102">
        <f t="shared" si="233"/>
        <v>1</v>
      </c>
      <c r="N1438" s="109">
        <f t="shared" si="235"/>
        <v>100</v>
      </c>
      <c r="P1438" s="102" t="str">
        <f t="shared" si="229"/>
        <v>X</v>
      </c>
      <c r="Q1438" s="102" t="str">
        <f t="shared" si="234"/>
        <v/>
      </c>
    </row>
    <row r="1439" spans="1:17" hidden="1">
      <c r="A1439" s="102" t="s">
        <v>192</v>
      </c>
      <c r="B1439" s="103" t="s">
        <v>79</v>
      </c>
      <c r="D1439" s="112">
        <v>2028</v>
      </c>
      <c r="E1439" s="112">
        <v>10</v>
      </c>
      <c r="F1439" s="102" t="str">
        <f t="shared" si="230"/>
        <v>P30202810</v>
      </c>
      <c r="H1439" s="104">
        <f>HLOOKUP(POC!B1439,MCTI!$1:$2,2,FALSE)</f>
        <v>4</v>
      </c>
      <c r="I1439" s="102" t="str">
        <f t="shared" si="231"/>
        <v>202810</v>
      </c>
      <c r="J1439" s="107">
        <f>IF(M1439=1,1,IFERROR(VLOOKUP(I1439,MCTI!C:O,POC!H1439,FALSE),0))</f>
        <v>1</v>
      </c>
      <c r="K1439" s="102" t="str">
        <f>TEXT(VLOOKUP(B1439,Summary!G:H,2,FALSE),"yyyym")</f>
        <v>202512</v>
      </c>
      <c r="L1439" s="102">
        <f t="shared" si="232"/>
        <v>0</v>
      </c>
      <c r="M1439" s="102">
        <f t="shared" si="233"/>
        <v>1</v>
      </c>
      <c r="N1439" s="109">
        <f t="shared" si="235"/>
        <v>100</v>
      </c>
      <c r="P1439" s="102" t="str">
        <f t="shared" si="229"/>
        <v>X</v>
      </c>
      <c r="Q1439" s="102" t="str">
        <f t="shared" si="234"/>
        <v/>
      </c>
    </row>
    <row r="1440" spans="1:17" hidden="1">
      <c r="A1440" s="102" t="s">
        <v>192</v>
      </c>
      <c r="B1440" s="103" t="s">
        <v>79</v>
      </c>
      <c r="D1440" s="112">
        <v>2028</v>
      </c>
      <c r="E1440" s="112">
        <v>11</v>
      </c>
      <c r="F1440" s="102" t="str">
        <f t="shared" si="230"/>
        <v>P30202811</v>
      </c>
      <c r="H1440" s="104">
        <f>HLOOKUP(POC!B1440,MCTI!$1:$2,2,FALSE)</f>
        <v>4</v>
      </c>
      <c r="I1440" s="102" t="str">
        <f t="shared" si="231"/>
        <v>202811</v>
      </c>
      <c r="J1440" s="107">
        <f>IF(M1440=1,1,IFERROR(VLOOKUP(I1440,MCTI!C:O,POC!H1440,FALSE),0))</f>
        <v>1</v>
      </c>
      <c r="K1440" s="102" t="str">
        <f>TEXT(VLOOKUP(B1440,Summary!G:H,2,FALSE),"yyyym")</f>
        <v>202512</v>
      </c>
      <c r="L1440" s="102">
        <f t="shared" si="232"/>
        <v>0</v>
      </c>
      <c r="M1440" s="102">
        <f t="shared" si="233"/>
        <v>1</v>
      </c>
      <c r="N1440" s="109">
        <f t="shared" si="235"/>
        <v>100</v>
      </c>
      <c r="P1440" s="102" t="str">
        <f t="shared" si="229"/>
        <v>X</v>
      </c>
      <c r="Q1440" s="102" t="str">
        <f t="shared" si="234"/>
        <v/>
      </c>
    </row>
    <row r="1441" spans="1:17" hidden="1">
      <c r="A1441" s="102" t="s">
        <v>192</v>
      </c>
      <c r="B1441" s="103" t="s">
        <v>79</v>
      </c>
      <c r="D1441" s="112">
        <v>2028</v>
      </c>
      <c r="E1441" s="112">
        <v>12</v>
      </c>
      <c r="F1441" s="102" t="str">
        <f t="shared" si="230"/>
        <v>P30202812</v>
      </c>
      <c r="H1441" s="104">
        <f>HLOOKUP(POC!B1441,MCTI!$1:$2,2,FALSE)</f>
        <v>4</v>
      </c>
      <c r="I1441" s="102" t="str">
        <f t="shared" si="231"/>
        <v>202812</v>
      </c>
      <c r="J1441" s="107">
        <f>IF(M1441=1,1,IFERROR(VLOOKUP(I1441,MCTI!C:O,POC!H1441,FALSE),0))</f>
        <v>1</v>
      </c>
      <c r="K1441" s="102" t="str">
        <f>TEXT(VLOOKUP(B1441,Summary!G:H,2,FALSE),"yyyym")</f>
        <v>202512</v>
      </c>
      <c r="L1441" s="102">
        <f t="shared" si="232"/>
        <v>0</v>
      </c>
      <c r="M1441" s="102">
        <f t="shared" si="233"/>
        <v>1</v>
      </c>
      <c r="N1441" s="109">
        <f t="shared" si="235"/>
        <v>100</v>
      </c>
      <c r="P1441" s="102" t="str">
        <f t="shared" si="229"/>
        <v>X</v>
      </c>
      <c r="Q1441" s="102" t="str">
        <f t="shared" si="234"/>
        <v/>
      </c>
    </row>
    <row r="1442" spans="1:17" hidden="1">
      <c r="A1442" s="102" t="s">
        <v>192</v>
      </c>
      <c r="B1442" s="103" t="s">
        <v>79</v>
      </c>
      <c r="D1442" s="103">
        <v>2029</v>
      </c>
      <c r="E1442" s="112">
        <v>1</v>
      </c>
      <c r="F1442" s="102" t="str">
        <f t="shared" si="230"/>
        <v>P3020291</v>
      </c>
      <c r="H1442" s="104">
        <f>HLOOKUP(POC!B1442,MCTI!$1:$2,2,FALSE)</f>
        <v>4</v>
      </c>
      <c r="I1442" s="102" t="str">
        <f t="shared" si="231"/>
        <v>20291</v>
      </c>
      <c r="J1442" s="107">
        <f>IF(M1442=1,1,IFERROR(VLOOKUP(I1442,MCTI!C:O,POC!H1442,FALSE),0))</f>
        <v>1</v>
      </c>
      <c r="K1442" s="102" t="str">
        <f>TEXT(VLOOKUP(B1442,Summary!G:H,2,FALSE),"yyyym")</f>
        <v>202512</v>
      </c>
      <c r="L1442" s="102">
        <f t="shared" si="232"/>
        <v>0</v>
      </c>
      <c r="M1442" s="102">
        <f t="shared" si="233"/>
        <v>1</v>
      </c>
      <c r="N1442" s="109">
        <f t="shared" si="235"/>
        <v>100</v>
      </c>
      <c r="P1442" s="102" t="str">
        <f t="shared" si="229"/>
        <v>X</v>
      </c>
      <c r="Q1442" s="102" t="str">
        <f t="shared" si="234"/>
        <v/>
      </c>
    </row>
    <row r="1443" spans="1:17" hidden="1">
      <c r="A1443" s="102" t="s">
        <v>192</v>
      </c>
      <c r="B1443" s="103" t="s">
        <v>79</v>
      </c>
      <c r="D1443" s="103">
        <v>2029</v>
      </c>
      <c r="E1443" s="112">
        <v>2</v>
      </c>
      <c r="F1443" s="102" t="str">
        <f t="shared" si="230"/>
        <v>P3020292</v>
      </c>
      <c r="H1443" s="104">
        <f>HLOOKUP(POC!B1443,MCTI!$1:$2,2,FALSE)</f>
        <v>4</v>
      </c>
      <c r="I1443" s="102" t="str">
        <f t="shared" si="231"/>
        <v>20292</v>
      </c>
      <c r="J1443" s="107">
        <f>IF(M1443=1,1,IFERROR(VLOOKUP(I1443,MCTI!C:O,POC!H1443,FALSE),0))</f>
        <v>1</v>
      </c>
      <c r="K1443" s="102" t="str">
        <f>TEXT(VLOOKUP(B1443,Summary!G:H,2,FALSE),"yyyym")</f>
        <v>202512</v>
      </c>
      <c r="L1443" s="102">
        <f t="shared" si="232"/>
        <v>0</v>
      </c>
      <c r="M1443" s="102">
        <f t="shared" si="233"/>
        <v>1</v>
      </c>
      <c r="N1443" s="109">
        <f t="shared" si="235"/>
        <v>100</v>
      </c>
      <c r="P1443" s="102" t="str">
        <f t="shared" si="229"/>
        <v>X</v>
      </c>
      <c r="Q1443" s="102" t="str">
        <f t="shared" si="234"/>
        <v/>
      </c>
    </row>
    <row r="1444" spans="1:17" hidden="1">
      <c r="A1444" s="102" t="s">
        <v>192</v>
      </c>
      <c r="B1444" s="103" t="s">
        <v>79</v>
      </c>
      <c r="D1444" s="103">
        <v>2029</v>
      </c>
      <c r="E1444" s="112">
        <v>3</v>
      </c>
      <c r="F1444" s="102" t="str">
        <f t="shared" si="230"/>
        <v>P3020293</v>
      </c>
      <c r="H1444" s="104">
        <f>HLOOKUP(POC!B1444,MCTI!$1:$2,2,FALSE)</f>
        <v>4</v>
      </c>
      <c r="I1444" s="102" t="str">
        <f t="shared" si="231"/>
        <v>20293</v>
      </c>
      <c r="J1444" s="107">
        <f>IF(M1444=1,1,IFERROR(VLOOKUP(I1444,MCTI!C:O,POC!H1444,FALSE),0))</f>
        <v>1</v>
      </c>
      <c r="K1444" s="102" t="str">
        <f>TEXT(VLOOKUP(B1444,Summary!G:H,2,FALSE),"yyyym")</f>
        <v>202512</v>
      </c>
      <c r="L1444" s="102">
        <f t="shared" si="232"/>
        <v>0</v>
      </c>
      <c r="M1444" s="102">
        <f t="shared" si="233"/>
        <v>1</v>
      </c>
      <c r="N1444" s="109">
        <f t="shared" si="235"/>
        <v>100</v>
      </c>
      <c r="P1444" s="102" t="str">
        <f t="shared" si="229"/>
        <v>X</v>
      </c>
      <c r="Q1444" s="102" t="str">
        <f t="shared" si="234"/>
        <v/>
      </c>
    </row>
    <row r="1445" spans="1:17" hidden="1">
      <c r="A1445" s="102" t="s">
        <v>192</v>
      </c>
      <c r="B1445" s="103" t="s">
        <v>79</v>
      </c>
      <c r="D1445" s="103">
        <v>2029</v>
      </c>
      <c r="E1445" s="112">
        <v>4</v>
      </c>
      <c r="F1445" s="102" t="str">
        <f t="shared" si="230"/>
        <v>P3020294</v>
      </c>
      <c r="H1445" s="104">
        <f>HLOOKUP(POC!B1445,MCTI!$1:$2,2,FALSE)</f>
        <v>4</v>
      </c>
      <c r="I1445" s="102" t="str">
        <f t="shared" si="231"/>
        <v>20294</v>
      </c>
      <c r="J1445" s="107">
        <f>IF(M1445=1,1,IFERROR(VLOOKUP(I1445,MCTI!C:O,POC!H1445,FALSE),0))</f>
        <v>1</v>
      </c>
      <c r="K1445" s="102" t="str">
        <f>TEXT(VLOOKUP(B1445,Summary!G:H,2,FALSE),"yyyym")</f>
        <v>202512</v>
      </c>
      <c r="L1445" s="102">
        <f t="shared" si="232"/>
        <v>0</v>
      </c>
      <c r="M1445" s="102">
        <f t="shared" si="233"/>
        <v>1</v>
      </c>
      <c r="N1445" s="109">
        <f t="shared" si="235"/>
        <v>100</v>
      </c>
      <c r="P1445" s="102" t="str">
        <f t="shared" si="229"/>
        <v>X</v>
      </c>
      <c r="Q1445" s="102" t="str">
        <f t="shared" si="234"/>
        <v/>
      </c>
    </row>
    <row r="1446" spans="1:17" hidden="1">
      <c r="A1446" s="102" t="s">
        <v>192</v>
      </c>
      <c r="B1446" s="103" t="s">
        <v>79</v>
      </c>
      <c r="D1446" s="103">
        <v>2029</v>
      </c>
      <c r="E1446" s="112">
        <v>5</v>
      </c>
      <c r="F1446" s="102" t="str">
        <f t="shared" si="230"/>
        <v>P3020295</v>
      </c>
      <c r="H1446" s="104">
        <f>HLOOKUP(POC!B1446,MCTI!$1:$2,2,FALSE)</f>
        <v>4</v>
      </c>
      <c r="I1446" s="102" t="str">
        <f t="shared" si="231"/>
        <v>20295</v>
      </c>
      <c r="J1446" s="107">
        <f>IF(M1446=1,1,IFERROR(VLOOKUP(I1446,MCTI!C:O,POC!H1446,FALSE),0))</f>
        <v>1</v>
      </c>
      <c r="K1446" s="102" t="str">
        <f>TEXT(VLOOKUP(B1446,Summary!G:H,2,FALSE),"yyyym")</f>
        <v>202512</v>
      </c>
      <c r="L1446" s="102">
        <f t="shared" si="232"/>
        <v>0</v>
      </c>
      <c r="M1446" s="102">
        <f t="shared" si="233"/>
        <v>1</v>
      </c>
      <c r="N1446" s="109">
        <f t="shared" si="235"/>
        <v>100</v>
      </c>
      <c r="P1446" s="102" t="str">
        <f t="shared" si="229"/>
        <v>X</v>
      </c>
      <c r="Q1446" s="102" t="str">
        <f t="shared" si="234"/>
        <v/>
      </c>
    </row>
    <row r="1447" spans="1:17" hidden="1">
      <c r="A1447" s="102" t="s">
        <v>192</v>
      </c>
      <c r="B1447" s="103" t="s">
        <v>79</v>
      </c>
      <c r="D1447" s="103">
        <v>2029</v>
      </c>
      <c r="E1447" s="112">
        <v>6</v>
      </c>
      <c r="F1447" s="102" t="str">
        <f t="shared" si="230"/>
        <v>P3020296</v>
      </c>
      <c r="H1447" s="104">
        <f>HLOOKUP(POC!B1447,MCTI!$1:$2,2,FALSE)</f>
        <v>4</v>
      </c>
      <c r="I1447" s="102" t="str">
        <f t="shared" si="231"/>
        <v>20296</v>
      </c>
      <c r="J1447" s="107">
        <f>IF(M1447=1,1,IFERROR(VLOOKUP(I1447,MCTI!C:O,POC!H1447,FALSE),0))</f>
        <v>1</v>
      </c>
      <c r="K1447" s="102" t="str">
        <f>TEXT(VLOOKUP(B1447,Summary!G:H,2,FALSE),"yyyym")</f>
        <v>202512</v>
      </c>
      <c r="L1447" s="102">
        <f t="shared" si="232"/>
        <v>0</v>
      </c>
      <c r="M1447" s="102">
        <f t="shared" si="233"/>
        <v>1</v>
      </c>
      <c r="N1447" s="109">
        <f t="shared" si="235"/>
        <v>100</v>
      </c>
      <c r="P1447" s="102" t="str">
        <f t="shared" si="229"/>
        <v>X</v>
      </c>
      <c r="Q1447" s="102" t="str">
        <f t="shared" si="234"/>
        <v/>
      </c>
    </row>
    <row r="1448" spans="1:17" hidden="1">
      <c r="A1448" s="102" t="s">
        <v>192</v>
      </c>
      <c r="B1448" s="103" t="s">
        <v>79</v>
      </c>
      <c r="D1448" s="103">
        <v>2029</v>
      </c>
      <c r="E1448" s="112">
        <v>7</v>
      </c>
      <c r="F1448" s="102" t="str">
        <f t="shared" si="230"/>
        <v>P3020297</v>
      </c>
      <c r="H1448" s="104">
        <f>HLOOKUP(POC!B1448,MCTI!$1:$2,2,FALSE)</f>
        <v>4</v>
      </c>
      <c r="I1448" s="102" t="str">
        <f t="shared" si="231"/>
        <v>20297</v>
      </c>
      <c r="J1448" s="107">
        <f>IF(M1448=1,1,IFERROR(VLOOKUP(I1448,MCTI!C:O,POC!H1448,FALSE),0))</f>
        <v>1</v>
      </c>
      <c r="K1448" s="102" t="str">
        <f>TEXT(VLOOKUP(B1448,Summary!G:H,2,FALSE),"yyyym")</f>
        <v>202512</v>
      </c>
      <c r="L1448" s="102">
        <f t="shared" si="232"/>
        <v>0</v>
      </c>
      <c r="M1448" s="102">
        <f t="shared" si="233"/>
        <v>1</v>
      </c>
      <c r="N1448" s="109">
        <f t="shared" si="235"/>
        <v>100</v>
      </c>
      <c r="P1448" s="102" t="str">
        <f t="shared" si="229"/>
        <v>X</v>
      </c>
      <c r="Q1448" s="102" t="str">
        <f t="shared" si="234"/>
        <v/>
      </c>
    </row>
    <row r="1449" spans="1:17" hidden="1">
      <c r="A1449" s="102" t="s">
        <v>192</v>
      </c>
      <c r="B1449" s="103" t="s">
        <v>79</v>
      </c>
      <c r="D1449" s="103">
        <v>2029</v>
      </c>
      <c r="E1449" s="112">
        <v>8</v>
      </c>
      <c r="F1449" s="102" t="str">
        <f t="shared" si="230"/>
        <v>P3020298</v>
      </c>
      <c r="H1449" s="104">
        <f>HLOOKUP(POC!B1449,MCTI!$1:$2,2,FALSE)</f>
        <v>4</v>
      </c>
      <c r="I1449" s="102" t="str">
        <f t="shared" si="231"/>
        <v>20298</v>
      </c>
      <c r="J1449" s="107">
        <f>IF(M1449=1,1,IFERROR(VLOOKUP(I1449,MCTI!C:O,POC!H1449,FALSE),0))</f>
        <v>1</v>
      </c>
      <c r="K1449" s="102" t="str">
        <f>TEXT(VLOOKUP(B1449,Summary!G:H,2,FALSE),"yyyym")</f>
        <v>202512</v>
      </c>
      <c r="L1449" s="102">
        <f t="shared" si="232"/>
        <v>0</v>
      </c>
      <c r="M1449" s="102">
        <f t="shared" si="233"/>
        <v>1</v>
      </c>
      <c r="N1449" s="109">
        <f t="shared" si="235"/>
        <v>100</v>
      </c>
      <c r="P1449" s="102" t="str">
        <f t="shared" si="229"/>
        <v>X</v>
      </c>
      <c r="Q1449" s="102" t="str">
        <f t="shared" si="234"/>
        <v/>
      </c>
    </row>
    <row r="1450" spans="1:17" hidden="1">
      <c r="A1450" s="102" t="s">
        <v>192</v>
      </c>
      <c r="B1450" s="103" t="s">
        <v>79</v>
      </c>
      <c r="D1450" s="103">
        <v>2029</v>
      </c>
      <c r="E1450" s="112">
        <v>9</v>
      </c>
      <c r="F1450" s="102" t="str">
        <f t="shared" si="230"/>
        <v>P3020299</v>
      </c>
      <c r="H1450" s="104">
        <f>HLOOKUP(POC!B1450,MCTI!$1:$2,2,FALSE)</f>
        <v>4</v>
      </c>
      <c r="I1450" s="102" t="str">
        <f t="shared" si="231"/>
        <v>20299</v>
      </c>
      <c r="J1450" s="107">
        <f>IF(M1450=1,1,IFERROR(VLOOKUP(I1450,MCTI!C:O,POC!H1450,FALSE),0))</f>
        <v>1</v>
      </c>
      <c r="K1450" s="102" t="str">
        <f>TEXT(VLOOKUP(B1450,Summary!G:H,2,FALSE),"yyyym")</f>
        <v>202512</v>
      </c>
      <c r="L1450" s="102">
        <f t="shared" si="232"/>
        <v>0</v>
      </c>
      <c r="M1450" s="102">
        <f t="shared" si="233"/>
        <v>1</v>
      </c>
      <c r="N1450" s="109">
        <f t="shared" si="235"/>
        <v>100</v>
      </c>
      <c r="P1450" s="102" t="str">
        <f t="shared" si="229"/>
        <v>X</v>
      </c>
      <c r="Q1450" s="102" t="str">
        <f t="shared" si="234"/>
        <v/>
      </c>
    </row>
    <row r="1451" spans="1:17" hidden="1">
      <c r="A1451" s="102" t="s">
        <v>192</v>
      </c>
      <c r="B1451" s="103" t="s">
        <v>79</v>
      </c>
      <c r="D1451" s="103">
        <v>2029</v>
      </c>
      <c r="E1451" s="112">
        <v>10</v>
      </c>
      <c r="F1451" s="102" t="str">
        <f t="shared" si="230"/>
        <v>P30202910</v>
      </c>
      <c r="H1451" s="104">
        <f>HLOOKUP(POC!B1451,MCTI!$1:$2,2,FALSE)</f>
        <v>4</v>
      </c>
      <c r="I1451" s="102" t="str">
        <f t="shared" si="231"/>
        <v>202910</v>
      </c>
      <c r="J1451" s="107">
        <f>IF(M1451=1,1,IFERROR(VLOOKUP(I1451,MCTI!C:O,POC!H1451,FALSE),0))</f>
        <v>1</v>
      </c>
      <c r="K1451" s="102" t="str">
        <f>TEXT(VLOOKUP(B1451,Summary!G:H,2,FALSE),"yyyym")</f>
        <v>202512</v>
      </c>
      <c r="L1451" s="102">
        <f t="shared" si="232"/>
        <v>0</v>
      </c>
      <c r="M1451" s="102">
        <f t="shared" si="233"/>
        <v>1</v>
      </c>
      <c r="N1451" s="109">
        <f t="shared" si="235"/>
        <v>100</v>
      </c>
      <c r="P1451" s="102" t="str">
        <f t="shared" si="229"/>
        <v>X</v>
      </c>
      <c r="Q1451" s="102" t="str">
        <f t="shared" si="234"/>
        <v/>
      </c>
    </row>
    <row r="1452" spans="1:17" hidden="1">
      <c r="A1452" s="102" t="s">
        <v>192</v>
      </c>
      <c r="B1452" s="103" t="s">
        <v>79</v>
      </c>
      <c r="D1452" s="103">
        <v>2029</v>
      </c>
      <c r="E1452" s="112">
        <v>11</v>
      </c>
      <c r="F1452" s="102" t="str">
        <f t="shared" si="230"/>
        <v>P30202911</v>
      </c>
      <c r="H1452" s="104">
        <f>HLOOKUP(POC!B1452,MCTI!$1:$2,2,FALSE)</f>
        <v>4</v>
      </c>
      <c r="I1452" s="102" t="str">
        <f t="shared" si="231"/>
        <v>202911</v>
      </c>
      <c r="J1452" s="107">
        <f>IF(M1452=1,1,IFERROR(VLOOKUP(I1452,MCTI!C:O,POC!H1452,FALSE),0))</f>
        <v>1</v>
      </c>
      <c r="K1452" s="102" t="str">
        <f>TEXT(VLOOKUP(B1452,Summary!G:H,2,FALSE),"yyyym")</f>
        <v>202512</v>
      </c>
      <c r="L1452" s="102">
        <f t="shared" si="232"/>
        <v>0</v>
      </c>
      <c r="M1452" s="102">
        <f t="shared" si="233"/>
        <v>1</v>
      </c>
      <c r="N1452" s="109">
        <f t="shared" si="235"/>
        <v>100</v>
      </c>
      <c r="P1452" s="102" t="str">
        <f t="shared" si="229"/>
        <v>X</v>
      </c>
      <c r="Q1452" s="102" t="str">
        <f t="shared" si="234"/>
        <v/>
      </c>
    </row>
    <row r="1453" spans="1:17" hidden="1">
      <c r="A1453" s="102" t="s">
        <v>192</v>
      </c>
      <c r="B1453" s="103" t="s">
        <v>79</v>
      </c>
      <c r="D1453" s="103">
        <v>2029</v>
      </c>
      <c r="E1453" s="112">
        <v>12</v>
      </c>
      <c r="F1453" s="102" t="str">
        <f t="shared" si="230"/>
        <v>P30202912</v>
      </c>
      <c r="H1453" s="104">
        <f>HLOOKUP(POC!B1453,MCTI!$1:$2,2,FALSE)</f>
        <v>4</v>
      </c>
      <c r="I1453" s="102" t="str">
        <f t="shared" si="231"/>
        <v>202912</v>
      </c>
      <c r="J1453" s="107">
        <f>IF(M1453=1,1,IFERROR(VLOOKUP(I1453,MCTI!C:O,POC!H1453,FALSE),0))</f>
        <v>1</v>
      </c>
      <c r="K1453" s="102" t="str">
        <f>TEXT(VLOOKUP(B1453,Summary!G:H,2,FALSE),"yyyym")</f>
        <v>202512</v>
      </c>
      <c r="L1453" s="102">
        <f t="shared" si="232"/>
        <v>0</v>
      </c>
      <c r="M1453" s="102">
        <f t="shared" si="233"/>
        <v>1</v>
      </c>
      <c r="N1453" s="109">
        <f t="shared" si="235"/>
        <v>100</v>
      </c>
      <c r="P1453" s="102" t="str">
        <f t="shared" si="229"/>
        <v>X</v>
      </c>
      <c r="Q1453" s="102" t="str">
        <f t="shared" si="234"/>
        <v/>
      </c>
    </row>
    <row r="1454" spans="1:17" hidden="1">
      <c r="A1454" s="102" t="s">
        <v>192</v>
      </c>
      <c r="B1454" s="103" t="s">
        <v>79</v>
      </c>
      <c r="D1454" s="103">
        <v>2030</v>
      </c>
      <c r="E1454" s="112">
        <v>1</v>
      </c>
      <c r="F1454" s="102" t="str">
        <f t="shared" si="230"/>
        <v>P3020301</v>
      </c>
      <c r="H1454" s="104">
        <f>HLOOKUP(POC!B1454,MCTI!$1:$2,2,FALSE)</f>
        <v>4</v>
      </c>
      <c r="I1454" s="102" t="str">
        <f t="shared" si="231"/>
        <v>20301</v>
      </c>
      <c r="J1454" s="107">
        <f>IF(M1454=1,1,IFERROR(VLOOKUP(I1454,MCTI!C:O,POC!H1454,FALSE),0))</f>
        <v>1</v>
      </c>
      <c r="K1454" s="102" t="str">
        <f>TEXT(VLOOKUP(B1454,Summary!G:H,2,FALSE),"yyyym")</f>
        <v>202512</v>
      </c>
      <c r="L1454" s="102">
        <f t="shared" si="232"/>
        <v>0</v>
      </c>
      <c r="M1454" s="102">
        <f t="shared" si="233"/>
        <v>1</v>
      </c>
      <c r="N1454" s="109">
        <f t="shared" si="235"/>
        <v>100</v>
      </c>
      <c r="P1454" s="102" t="str">
        <f t="shared" si="229"/>
        <v>X</v>
      </c>
      <c r="Q1454" s="102" t="str">
        <f t="shared" si="234"/>
        <v/>
      </c>
    </row>
    <row r="1455" spans="1:17" hidden="1">
      <c r="A1455" s="102" t="s">
        <v>192</v>
      </c>
      <c r="B1455" s="103" t="s">
        <v>79</v>
      </c>
      <c r="D1455" s="103">
        <v>2030</v>
      </c>
      <c r="E1455" s="112">
        <v>2</v>
      </c>
      <c r="F1455" s="102" t="str">
        <f t="shared" si="230"/>
        <v>P3020302</v>
      </c>
      <c r="H1455" s="104">
        <f>HLOOKUP(POC!B1455,MCTI!$1:$2,2,FALSE)</f>
        <v>4</v>
      </c>
      <c r="I1455" s="102" t="str">
        <f t="shared" si="231"/>
        <v>20302</v>
      </c>
      <c r="J1455" s="107">
        <f>IF(M1455=1,1,IFERROR(VLOOKUP(I1455,MCTI!C:O,POC!H1455,FALSE),0))</f>
        <v>1</v>
      </c>
      <c r="K1455" s="102" t="str">
        <f>TEXT(VLOOKUP(B1455,Summary!G:H,2,FALSE),"yyyym")</f>
        <v>202512</v>
      </c>
      <c r="L1455" s="102">
        <f t="shared" si="232"/>
        <v>0</v>
      </c>
      <c r="M1455" s="102">
        <f t="shared" si="233"/>
        <v>1</v>
      </c>
      <c r="N1455" s="109">
        <f t="shared" si="235"/>
        <v>100</v>
      </c>
      <c r="P1455" s="102" t="str">
        <f t="shared" si="229"/>
        <v>X</v>
      </c>
      <c r="Q1455" s="102" t="str">
        <f t="shared" si="234"/>
        <v/>
      </c>
    </row>
    <row r="1456" spans="1:17" hidden="1">
      <c r="A1456" s="102" t="s">
        <v>192</v>
      </c>
      <c r="B1456" s="103" t="s">
        <v>79</v>
      </c>
      <c r="D1456" s="103">
        <v>2030</v>
      </c>
      <c r="E1456" s="112">
        <v>3</v>
      </c>
      <c r="F1456" s="102" t="str">
        <f t="shared" si="230"/>
        <v>P3020303</v>
      </c>
      <c r="H1456" s="104">
        <f>HLOOKUP(POC!B1456,MCTI!$1:$2,2,FALSE)</f>
        <v>4</v>
      </c>
      <c r="I1456" s="102" t="str">
        <f t="shared" si="231"/>
        <v>20303</v>
      </c>
      <c r="J1456" s="107">
        <f>IF(M1456=1,1,IFERROR(VLOOKUP(I1456,MCTI!C:O,POC!H1456,FALSE),0))</f>
        <v>1</v>
      </c>
      <c r="K1456" s="102" t="str">
        <f>TEXT(VLOOKUP(B1456,Summary!G:H,2,FALSE),"yyyym")</f>
        <v>202512</v>
      </c>
      <c r="L1456" s="102">
        <f t="shared" si="232"/>
        <v>0</v>
      </c>
      <c r="M1456" s="102">
        <f t="shared" si="233"/>
        <v>1</v>
      </c>
      <c r="N1456" s="109">
        <f t="shared" si="235"/>
        <v>100</v>
      </c>
      <c r="P1456" s="102" t="str">
        <f t="shared" si="229"/>
        <v>X</v>
      </c>
      <c r="Q1456" s="102" t="str">
        <f t="shared" si="234"/>
        <v/>
      </c>
    </row>
    <row r="1457" spans="1:17" hidden="1">
      <c r="A1457" s="102" t="s">
        <v>192</v>
      </c>
      <c r="B1457" s="103" t="s">
        <v>79</v>
      </c>
      <c r="D1457" s="103">
        <v>2030</v>
      </c>
      <c r="E1457" s="112">
        <v>4</v>
      </c>
      <c r="F1457" s="102" t="str">
        <f t="shared" si="230"/>
        <v>P3020304</v>
      </c>
      <c r="H1457" s="104">
        <f>HLOOKUP(POC!B1457,MCTI!$1:$2,2,FALSE)</f>
        <v>4</v>
      </c>
      <c r="I1457" s="102" t="str">
        <f t="shared" si="231"/>
        <v>20304</v>
      </c>
      <c r="J1457" s="107">
        <f>IF(M1457=1,1,IFERROR(VLOOKUP(I1457,MCTI!C:O,POC!H1457,FALSE),0))</f>
        <v>1</v>
      </c>
      <c r="K1457" s="102" t="str">
        <f>TEXT(VLOOKUP(B1457,Summary!G:H,2,FALSE),"yyyym")</f>
        <v>202512</v>
      </c>
      <c r="L1457" s="102">
        <f t="shared" si="232"/>
        <v>0</v>
      </c>
      <c r="M1457" s="102">
        <f t="shared" si="233"/>
        <v>1</v>
      </c>
      <c r="N1457" s="109">
        <f t="shared" si="235"/>
        <v>100</v>
      </c>
      <c r="P1457" s="102" t="str">
        <f t="shared" si="229"/>
        <v>X</v>
      </c>
      <c r="Q1457" s="102" t="str">
        <f t="shared" si="234"/>
        <v/>
      </c>
    </row>
    <row r="1458" spans="1:17" hidden="1">
      <c r="A1458" s="102" t="s">
        <v>192</v>
      </c>
      <c r="B1458" s="103" t="s">
        <v>79</v>
      </c>
      <c r="D1458" s="103">
        <v>2030</v>
      </c>
      <c r="E1458" s="112">
        <v>5</v>
      </c>
      <c r="F1458" s="102" t="str">
        <f t="shared" si="230"/>
        <v>P3020305</v>
      </c>
      <c r="H1458" s="104">
        <f>HLOOKUP(POC!B1458,MCTI!$1:$2,2,FALSE)</f>
        <v>4</v>
      </c>
      <c r="I1458" s="102" t="str">
        <f t="shared" ref="I1458:I1465" si="236">CONCATENATE(D1458,E1458)</f>
        <v>20305</v>
      </c>
      <c r="J1458" s="107">
        <f>IF(M1458=1,1,IFERROR(VLOOKUP(I1458,MCTI!C:O,POC!H1458,FALSE),0))</f>
        <v>1</v>
      </c>
      <c r="K1458" s="102" t="str">
        <f>TEXT(VLOOKUP(B1458,Summary!G:H,2,FALSE),"yyyym")</f>
        <v>202512</v>
      </c>
      <c r="L1458" s="102">
        <f t="shared" ref="L1458:L1465" si="237">IF((LEFT(K1458,4)-D1458)&lt;&gt;0,0,IF((I1458-K1458)=0,1,0))</f>
        <v>0</v>
      </c>
      <c r="M1458" s="102">
        <f t="shared" ref="M1458:M1465" si="238">IF(B1458="",0,IF(AND(B1457=B1458,M1457=1),1,IF(L1458=1,1,0)))</f>
        <v>1</v>
      </c>
      <c r="N1458" s="109">
        <f t="shared" si="235"/>
        <v>100</v>
      </c>
      <c r="P1458" s="102" t="str">
        <f t="shared" si="229"/>
        <v>X</v>
      </c>
      <c r="Q1458" s="102" t="str">
        <f t="shared" si="234"/>
        <v/>
      </c>
    </row>
    <row r="1459" spans="1:17" hidden="1">
      <c r="A1459" s="102" t="s">
        <v>192</v>
      </c>
      <c r="B1459" s="103" t="s">
        <v>79</v>
      </c>
      <c r="D1459" s="103">
        <v>2030</v>
      </c>
      <c r="E1459" s="112">
        <v>6</v>
      </c>
      <c r="F1459" s="102" t="str">
        <f t="shared" si="230"/>
        <v>P3020306</v>
      </c>
      <c r="H1459" s="104">
        <f>HLOOKUP(POC!B1459,MCTI!$1:$2,2,FALSE)</f>
        <v>4</v>
      </c>
      <c r="I1459" s="102" t="str">
        <f t="shared" si="236"/>
        <v>20306</v>
      </c>
      <c r="J1459" s="107">
        <f>IF(M1459=1,1,IFERROR(VLOOKUP(I1459,MCTI!C:O,POC!H1459,FALSE),0))</f>
        <v>1</v>
      </c>
      <c r="K1459" s="102" t="str">
        <f>TEXT(VLOOKUP(B1459,Summary!G:H,2,FALSE),"yyyym")</f>
        <v>202512</v>
      </c>
      <c r="L1459" s="102">
        <f t="shared" si="237"/>
        <v>0</v>
      </c>
      <c r="M1459" s="102">
        <f t="shared" si="238"/>
        <v>1</v>
      </c>
      <c r="N1459" s="109">
        <f t="shared" si="235"/>
        <v>100</v>
      </c>
      <c r="P1459" s="102" t="str">
        <f t="shared" si="229"/>
        <v>X</v>
      </c>
      <c r="Q1459" s="102" t="str">
        <f t="shared" si="234"/>
        <v/>
      </c>
    </row>
    <row r="1460" spans="1:17" hidden="1">
      <c r="A1460" s="102" t="s">
        <v>192</v>
      </c>
      <c r="B1460" s="103" t="s">
        <v>79</v>
      </c>
      <c r="D1460" s="103">
        <v>2030</v>
      </c>
      <c r="E1460" s="112">
        <v>7</v>
      </c>
      <c r="F1460" s="102" t="str">
        <f t="shared" si="230"/>
        <v>P3020307</v>
      </c>
      <c r="H1460" s="104">
        <f>HLOOKUP(POC!B1460,MCTI!$1:$2,2,FALSE)</f>
        <v>4</v>
      </c>
      <c r="I1460" s="102" t="str">
        <f t="shared" si="236"/>
        <v>20307</v>
      </c>
      <c r="J1460" s="107">
        <f>IF(M1460=1,1,IFERROR(VLOOKUP(I1460,MCTI!C:O,POC!H1460,FALSE),0))</f>
        <v>1</v>
      </c>
      <c r="K1460" s="102" t="str">
        <f>TEXT(VLOOKUP(B1460,Summary!G:H,2,FALSE),"yyyym")</f>
        <v>202512</v>
      </c>
      <c r="L1460" s="102">
        <f t="shared" si="237"/>
        <v>0</v>
      </c>
      <c r="M1460" s="102">
        <f t="shared" si="238"/>
        <v>1</v>
      </c>
      <c r="N1460" s="109">
        <f t="shared" si="235"/>
        <v>100</v>
      </c>
      <c r="P1460" s="102" t="str">
        <f t="shared" si="229"/>
        <v>X</v>
      </c>
      <c r="Q1460" s="102" t="str">
        <f t="shared" si="234"/>
        <v/>
      </c>
    </row>
    <row r="1461" spans="1:17" hidden="1">
      <c r="A1461" s="102" t="s">
        <v>192</v>
      </c>
      <c r="B1461" s="103" t="s">
        <v>79</v>
      </c>
      <c r="D1461" s="103">
        <v>2030</v>
      </c>
      <c r="E1461" s="112">
        <v>8</v>
      </c>
      <c r="F1461" s="102" t="str">
        <f t="shared" si="230"/>
        <v>P3020308</v>
      </c>
      <c r="H1461" s="104">
        <f>HLOOKUP(POC!B1461,MCTI!$1:$2,2,FALSE)</f>
        <v>4</v>
      </c>
      <c r="I1461" s="102" t="str">
        <f t="shared" si="236"/>
        <v>20308</v>
      </c>
      <c r="J1461" s="107">
        <f>IF(M1461=1,1,IFERROR(VLOOKUP(I1461,MCTI!C:O,POC!H1461,FALSE),0))</f>
        <v>1</v>
      </c>
      <c r="K1461" s="102" t="str">
        <f>TEXT(VLOOKUP(B1461,Summary!G:H,2,FALSE),"yyyym")</f>
        <v>202512</v>
      </c>
      <c r="L1461" s="102">
        <f t="shared" si="237"/>
        <v>0</v>
      </c>
      <c r="M1461" s="102">
        <f t="shared" si="238"/>
        <v>1</v>
      </c>
      <c r="N1461" s="109">
        <f t="shared" si="235"/>
        <v>100</v>
      </c>
      <c r="P1461" s="102" t="str">
        <f t="shared" si="229"/>
        <v>X</v>
      </c>
      <c r="Q1461" s="102" t="str">
        <f t="shared" si="234"/>
        <v/>
      </c>
    </row>
    <row r="1462" spans="1:17" hidden="1">
      <c r="A1462" s="102" t="s">
        <v>192</v>
      </c>
      <c r="B1462" s="103" t="s">
        <v>79</v>
      </c>
      <c r="D1462" s="103">
        <v>2030</v>
      </c>
      <c r="E1462" s="112">
        <v>9</v>
      </c>
      <c r="F1462" s="102" t="str">
        <f t="shared" si="230"/>
        <v>P3020309</v>
      </c>
      <c r="H1462" s="104">
        <f>HLOOKUP(POC!B1462,MCTI!$1:$2,2,FALSE)</f>
        <v>4</v>
      </c>
      <c r="I1462" s="102" t="str">
        <f t="shared" si="236"/>
        <v>20309</v>
      </c>
      <c r="J1462" s="107">
        <f>IF(M1462=1,1,IFERROR(VLOOKUP(I1462,MCTI!C:O,POC!H1462,FALSE),0))</f>
        <v>1</v>
      </c>
      <c r="K1462" s="102" t="str">
        <f>TEXT(VLOOKUP(B1462,Summary!G:H,2,FALSE),"yyyym")</f>
        <v>202512</v>
      </c>
      <c r="L1462" s="102">
        <f t="shared" si="237"/>
        <v>0</v>
      </c>
      <c r="M1462" s="102">
        <f t="shared" si="238"/>
        <v>1</v>
      </c>
      <c r="N1462" s="109">
        <f t="shared" si="235"/>
        <v>100</v>
      </c>
      <c r="P1462" s="102" t="str">
        <f t="shared" si="229"/>
        <v>X</v>
      </c>
      <c r="Q1462" s="102" t="str">
        <f t="shared" si="234"/>
        <v/>
      </c>
    </row>
    <row r="1463" spans="1:17" hidden="1">
      <c r="A1463" s="102" t="s">
        <v>192</v>
      </c>
      <c r="B1463" s="103" t="s">
        <v>79</v>
      </c>
      <c r="D1463" s="103">
        <v>2030</v>
      </c>
      <c r="E1463" s="112">
        <v>10</v>
      </c>
      <c r="F1463" s="102" t="str">
        <f t="shared" si="230"/>
        <v>P30203010</v>
      </c>
      <c r="H1463" s="104">
        <f>HLOOKUP(POC!B1463,MCTI!$1:$2,2,FALSE)</f>
        <v>4</v>
      </c>
      <c r="I1463" s="102" t="str">
        <f t="shared" si="236"/>
        <v>203010</v>
      </c>
      <c r="J1463" s="107">
        <f>IF(M1463=1,1,IFERROR(VLOOKUP(I1463,MCTI!C:O,POC!H1463,FALSE),0))</f>
        <v>1</v>
      </c>
      <c r="K1463" s="102" t="str">
        <f>TEXT(VLOOKUP(B1463,Summary!G:H,2,FALSE),"yyyym")</f>
        <v>202512</v>
      </c>
      <c r="L1463" s="102">
        <f t="shared" si="237"/>
        <v>0</v>
      </c>
      <c r="M1463" s="102">
        <f t="shared" si="238"/>
        <v>1</v>
      </c>
      <c r="N1463" s="109">
        <f t="shared" si="235"/>
        <v>100</v>
      </c>
      <c r="P1463" s="102" t="str">
        <f t="shared" si="229"/>
        <v>X</v>
      </c>
      <c r="Q1463" s="102" t="str">
        <f t="shared" si="234"/>
        <v/>
      </c>
    </row>
    <row r="1464" spans="1:17" hidden="1">
      <c r="A1464" s="102" t="s">
        <v>192</v>
      </c>
      <c r="B1464" s="103" t="s">
        <v>79</v>
      </c>
      <c r="D1464" s="103">
        <v>2030</v>
      </c>
      <c r="E1464" s="112">
        <v>11</v>
      </c>
      <c r="F1464" s="102" t="str">
        <f t="shared" si="230"/>
        <v>P30203011</v>
      </c>
      <c r="H1464" s="104">
        <f>HLOOKUP(POC!B1464,MCTI!$1:$2,2,FALSE)</f>
        <v>4</v>
      </c>
      <c r="I1464" s="102" t="str">
        <f t="shared" si="236"/>
        <v>203011</v>
      </c>
      <c r="J1464" s="107">
        <f>IF(M1464=1,1,IFERROR(VLOOKUP(I1464,MCTI!C:O,POC!H1464,FALSE),0))</f>
        <v>1</v>
      </c>
      <c r="K1464" s="102" t="str">
        <f>TEXT(VLOOKUP(B1464,Summary!G:H,2,FALSE),"yyyym")</f>
        <v>202512</v>
      </c>
      <c r="L1464" s="102">
        <f t="shared" si="237"/>
        <v>0</v>
      </c>
      <c r="M1464" s="102">
        <f t="shared" si="238"/>
        <v>1</v>
      </c>
      <c r="N1464" s="109">
        <f t="shared" si="235"/>
        <v>100</v>
      </c>
      <c r="P1464" s="102" t="str">
        <f t="shared" si="229"/>
        <v>X</v>
      </c>
      <c r="Q1464" s="102" t="str">
        <f t="shared" si="234"/>
        <v/>
      </c>
    </row>
    <row r="1465" spans="1:17" hidden="1">
      <c r="A1465" s="102" t="s">
        <v>192</v>
      </c>
      <c r="B1465" s="103" t="s">
        <v>79</v>
      </c>
      <c r="D1465" s="103">
        <v>2030</v>
      </c>
      <c r="E1465" s="112">
        <v>12</v>
      </c>
      <c r="F1465" s="102" t="str">
        <f t="shared" si="230"/>
        <v>P30203012</v>
      </c>
      <c r="H1465" s="104">
        <f>HLOOKUP(POC!B1465,MCTI!$1:$2,2,FALSE)</f>
        <v>4</v>
      </c>
      <c r="I1465" s="102" t="str">
        <f t="shared" si="236"/>
        <v>203012</v>
      </c>
      <c r="J1465" s="107">
        <f>IF(M1465=1,1,IFERROR(VLOOKUP(I1465,MCTI!C:O,POC!H1465,FALSE),0))</f>
        <v>1</v>
      </c>
      <c r="K1465" s="102" t="str">
        <f>TEXT(VLOOKUP(B1465,Summary!G:H,2,FALSE),"yyyym")</f>
        <v>202512</v>
      </c>
      <c r="L1465" s="102">
        <f t="shared" si="237"/>
        <v>0</v>
      </c>
      <c r="M1465" s="102">
        <f t="shared" si="238"/>
        <v>1</v>
      </c>
      <c r="N1465" s="109">
        <f t="shared" si="235"/>
        <v>100</v>
      </c>
      <c r="P1465" s="102" t="str">
        <f t="shared" si="229"/>
        <v>X</v>
      </c>
      <c r="Q1465" s="102" t="str">
        <f t="shared" si="234"/>
        <v/>
      </c>
    </row>
    <row r="1466" spans="1:17" hidden="1">
      <c r="K1466" s="102"/>
      <c r="N1466" s="109"/>
      <c r="P1466" s="102" t="str">
        <f t="shared" si="229"/>
        <v/>
      </c>
    </row>
    <row r="1467" spans="1:17" hidden="1">
      <c r="A1467" s="102" t="s">
        <v>192</v>
      </c>
      <c r="B1467" s="103" t="s">
        <v>81</v>
      </c>
      <c r="D1467" s="112">
        <v>2017</v>
      </c>
      <c r="E1467" s="112">
        <v>1</v>
      </c>
      <c r="F1467" s="102" t="str">
        <f t="shared" si="230"/>
        <v>P3320171</v>
      </c>
      <c r="H1467" s="104">
        <f>HLOOKUP(POC!B1467,MCTI!$1:$2,2,FALSE)</f>
        <v>5</v>
      </c>
      <c r="I1467" s="102" t="str">
        <f t="shared" ref="I1467:I1498" si="239">CONCATENATE(D1467,E1467)</f>
        <v>20171</v>
      </c>
      <c r="J1467" s="107">
        <f>IF(M1467=1,1,IFERROR(VLOOKUP(I1467,MCTI!C:O,POC!H1467,FALSE),0))</f>
        <v>0</v>
      </c>
      <c r="K1467" s="102" t="str">
        <f>TEXT(VLOOKUP(B1467,Summary!G:H,2,FALSE),"yyyym")</f>
        <v>202512</v>
      </c>
      <c r="L1467" s="102">
        <f t="shared" ref="L1467:L1498" si="240">IF((LEFT(K1467,4)-D1467)&lt;&gt;0,0,IF((I1467-K1467)=0,1,0))</f>
        <v>0</v>
      </c>
      <c r="M1467" s="102">
        <f t="shared" ref="M1467:M1498" si="241">IF(B1467="",0,IF(AND(B1466=B1467,M1466=1),1,IF(L1467=1,1,0)))</f>
        <v>0</v>
      </c>
      <c r="N1467" s="109">
        <f t="shared" si="235"/>
        <v>0</v>
      </c>
      <c r="Q1467" s="102" t="str">
        <f t="shared" ref="Q1467:Q1514" si="242">IF(AND(N1467=0,N1468&gt;0),1,"")</f>
        <v/>
      </c>
    </row>
    <row r="1468" spans="1:17" hidden="1">
      <c r="A1468" s="102" t="s">
        <v>192</v>
      </c>
      <c r="B1468" s="103" t="s">
        <v>81</v>
      </c>
      <c r="D1468" s="112">
        <v>2017</v>
      </c>
      <c r="E1468" s="112">
        <v>2</v>
      </c>
      <c r="F1468" s="102" t="str">
        <f t="shared" si="230"/>
        <v>P3320172</v>
      </c>
      <c r="H1468" s="104">
        <f>HLOOKUP(POC!B1468,MCTI!$1:$2,2,FALSE)</f>
        <v>5</v>
      </c>
      <c r="I1468" s="102" t="str">
        <f t="shared" si="239"/>
        <v>20172</v>
      </c>
      <c r="J1468" s="107">
        <f>IF(M1468=1,1,IFERROR(VLOOKUP(I1468,MCTI!C:O,POC!H1468,FALSE),0))</f>
        <v>0</v>
      </c>
      <c r="K1468" s="102" t="str">
        <f>TEXT(VLOOKUP(B1468,Summary!G:H,2,FALSE),"yyyym")</f>
        <v>202512</v>
      </c>
      <c r="L1468" s="102">
        <f t="shared" si="240"/>
        <v>0</v>
      </c>
      <c r="M1468" s="102">
        <f t="shared" si="241"/>
        <v>0</v>
      </c>
      <c r="N1468" s="109">
        <f t="shared" si="235"/>
        <v>0</v>
      </c>
      <c r="Q1468" s="102" t="str">
        <f t="shared" si="242"/>
        <v/>
      </c>
    </row>
    <row r="1469" spans="1:17" hidden="1">
      <c r="A1469" s="102" t="s">
        <v>192</v>
      </c>
      <c r="B1469" s="103" t="s">
        <v>81</v>
      </c>
      <c r="D1469" s="112">
        <v>2017</v>
      </c>
      <c r="E1469" s="112">
        <v>3</v>
      </c>
      <c r="F1469" s="102" t="str">
        <f t="shared" si="230"/>
        <v>P3320173</v>
      </c>
      <c r="H1469" s="104">
        <f>HLOOKUP(POC!B1469,MCTI!$1:$2,2,FALSE)</f>
        <v>5</v>
      </c>
      <c r="I1469" s="102" t="str">
        <f t="shared" si="239"/>
        <v>20173</v>
      </c>
      <c r="J1469" s="107">
        <f>IF(M1469=1,1,IFERROR(VLOOKUP(I1469,MCTI!C:O,POC!H1469,FALSE),0))</f>
        <v>0</v>
      </c>
      <c r="K1469" s="102" t="str">
        <f>TEXT(VLOOKUP(B1469,Summary!G:H,2,FALSE),"yyyym")</f>
        <v>202512</v>
      </c>
      <c r="L1469" s="102">
        <f t="shared" si="240"/>
        <v>0</v>
      </c>
      <c r="M1469" s="102">
        <f t="shared" si="241"/>
        <v>0</v>
      </c>
      <c r="N1469" s="109">
        <f t="shared" si="235"/>
        <v>0</v>
      </c>
      <c r="Q1469" s="102" t="str">
        <f t="shared" si="242"/>
        <v/>
      </c>
    </row>
    <row r="1470" spans="1:17" hidden="1">
      <c r="A1470" s="102" t="s">
        <v>192</v>
      </c>
      <c r="B1470" s="103" t="s">
        <v>81</v>
      </c>
      <c r="D1470" s="112">
        <v>2017</v>
      </c>
      <c r="E1470" s="112">
        <v>4</v>
      </c>
      <c r="F1470" s="102" t="str">
        <f t="shared" si="230"/>
        <v>P3320174</v>
      </c>
      <c r="H1470" s="104">
        <f>HLOOKUP(POC!B1470,MCTI!$1:$2,2,FALSE)</f>
        <v>5</v>
      </c>
      <c r="I1470" s="102" t="str">
        <f t="shared" si="239"/>
        <v>20174</v>
      </c>
      <c r="J1470" s="107">
        <f>IF(M1470=1,1,IFERROR(VLOOKUP(I1470,MCTI!C:O,POC!H1470,FALSE),0))</f>
        <v>0</v>
      </c>
      <c r="K1470" s="102" t="str">
        <f>TEXT(VLOOKUP(B1470,Summary!G:H,2,FALSE),"yyyym")</f>
        <v>202512</v>
      </c>
      <c r="L1470" s="102">
        <f t="shared" si="240"/>
        <v>0</v>
      </c>
      <c r="M1470" s="102">
        <f t="shared" si="241"/>
        <v>0</v>
      </c>
      <c r="N1470" s="109">
        <f t="shared" si="235"/>
        <v>0</v>
      </c>
      <c r="Q1470" s="102" t="str">
        <f t="shared" si="242"/>
        <v/>
      </c>
    </row>
    <row r="1471" spans="1:17" hidden="1">
      <c r="A1471" s="102" t="s">
        <v>192</v>
      </c>
      <c r="B1471" s="103" t="s">
        <v>81</v>
      </c>
      <c r="D1471" s="112">
        <v>2017</v>
      </c>
      <c r="E1471" s="112">
        <v>5</v>
      </c>
      <c r="F1471" s="102" t="str">
        <f t="shared" si="230"/>
        <v>P3320175</v>
      </c>
      <c r="H1471" s="104">
        <f>HLOOKUP(POC!B1471,MCTI!$1:$2,2,FALSE)</f>
        <v>5</v>
      </c>
      <c r="I1471" s="102" t="str">
        <f t="shared" si="239"/>
        <v>20175</v>
      </c>
      <c r="J1471" s="107">
        <f>IF(M1471=1,1,IFERROR(VLOOKUP(I1471,MCTI!C:O,POC!H1471,FALSE),0))</f>
        <v>0</v>
      </c>
      <c r="K1471" s="102" t="str">
        <f>TEXT(VLOOKUP(B1471,Summary!G:H,2,FALSE),"yyyym")</f>
        <v>202512</v>
      </c>
      <c r="L1471" s="102">
        <f t="shared" si="240"/>
        <v>0</v>
      </c>
      <c r="M1471" s="102">
        <f t="shared" si="241"/>
        <v>0</v>
      </c>
      <c r="N1471" s="109">
        <f t="shared" si="235"/>
        <v>0</v>
      </c>
      <c r="Q1471" s="102" t="str">
        <f t="shared" si="242"/>
        <v/>
      </c>
    </row>
    <row r="1472" spans="1:17" hidden="1">
      <c r="A1472" s="102" t="s">
        <v>192</v>
      </c>
      <c r="B1472" s="103" t="s">
        <v>81</v>
      </c>
      <c r="D1472" s="112">
        <v>2017</v>
      </c>
      <c r="E1472" s="112">
        <v>6</v>
      </c>
      <c r="F1472" s="102" t="str">
        <f t="shared" si="230"/>
        <v>P3320176</v>
      </c>
      <c r="H1472" s="104">
        <f>HLOOKUP(POC!B1472,MCTI!$1:$2,2,FALSE)</f>
        <v>5</v>
      </c>
      <c r="I1472" s="102" t="str">
        <f t="shared" si="239"/>
        <v>20176</v>
      </c>
      <c r="J1472" s="107">
        <f>IF(M1472=1,1,IFERROR(VLOOKUP(I1472,MCTI!C:O,POC!H1472,FALSE),0))</f>
        <v>0</v>
      </c>
      <c r="K1472" s="102" t="str">
        <f>TEXT(VLOOKUP(B1472,Summary!G:H,2,FALSE),"yyyym")</f>
        <v>202512</v>
      </c>
      <c r="L1472" s="102">
        <f t="shared" si="240"/>
        <v>0</v>
      </c>
      <c r="M1472" s="102">
        <f t="shared" si="241"/>
        <v>0</v>
      </c>
      <c r="N1472" s="109">
        <f t="shared" si="235"/>
        <v>0</v>
      </c>
      <c r="Q1472" s="102" t="str">
        <f t="shared" si="242"/>
        <v/>
      </c>
    </row>
    <row r="1473" spans="1:17" hidden="1">
      <c r="A1473" s="102" t="s">
        <v>192</v>
      </c>
      <c r="B1473" s="103" t="s">
        <v>81</v>
      </c>
      <c r="D1473" s="112">
        <v>2017</v>
      </c>
      <c r="E1473" s="112">
        <v>7</v>
      </c>
      <c r="F1473" s="102" t="str">
        <f t="shared" si="230"/>
        <v>P3320177</v>
      </c>
      <c r="H1473" s="104">
        <f>HLOOKUP(POC!B1473,MCTI!$1:$2,2,FALSE)</f>
        <v>5</v>
      </c>
      <c r="I1473" s="102" t="str">
        <f t="shared" si="239"/>
        <v>20177</v>
      </c>
      <c r="J1473" s="107">
        <f>IF(M1473=1,1,IFERROR(VLOOKUP(I1473,MCTI!C:O,POC!H1473,FALSE),0))</f>
        <v>0</v>
      </c>
      <c r="K1473" s="102" t="str">
        <f>TEXT(VLOOKUP(B1473,Summary!G:H,2,FALSE),"yyyym")</f>
        <v>202512</v>
      </c>
      <c r="L1473" s="102">
        <f t="shared" si="240"/>
        <v>0</v>
      </c>
      <c r="M1473" s="102">
        <f t="shared" si="241"/>
        <v>0</v>
      </c>
      <c r="N1473" s="109">
        <f t="shared" si="235"/>
        <v>0</v>
      </c>
      <c r="Q1473" s="102" t="str">
        <f t="shared" si="242"/>
        <v/>
      </c>
    </row>
    <row r="1474" spans="1:17" hidden="1">
      <c r="A1474" s="102" t="s">
        <v>192</v>
      </c>
      <c r="B1474" s="103" t="s">
        <v>81</v>
      </c>
      <c r="D1474" s="112">
        <v>2017</v>
      </c>
      <c r="E1474" s="112">
        <v>8</v>
      </c>
      <c r="F1474" s="102" t="str">
        <f t="shared" si="230"/>
        <v>P3320178</v>
      </c>
      <c r="H1474" s="104">
        <f>HLOOKUP(POC!B1474,MCTI!$1:$2,2,FALSE)</f>
        <v>5</v>
      </c>
      <c r="I1474" s="102" t="str">
        <f t="shared" si="239"/>
        <v>20178</v>
      </c>
      <c r="J1474" s="107">
        <f>IF(M1474=1,1,IFERROR(VLOOKUP(I1474,MCTI!C:O,POC!H1474,FALSE),0))</f>
        <v>0</v>
      </c>
      <c r="K1474" s="102" t="str">
        <f>TEXT(VLOOKUP(B1474,Summary!G:H,2,FALSE),"yyyym")</f>
        <v>202512</v>
      </c>
      <c r="L1474" s="102">
        <f t="shared" si="240"/>
        <v>0</v>
      </c>
      <c r="M1474" s="102">
        <f t="shared" si="241"/>
        <v>0</v>
      </c>
      <c r="N1474" s="109">
        <f t="shared" si="235"/>
        <v>0</v>
      </c>
      <c r="Q1474" s="102" t="str">
        <f t="shared" si="242"/>
        <v/>
      </c>
    </row>
    <row r="1475" spans="1:17" hidden="1">
      <c r="A1475" s="102" t="s">
        <v>192</v>
      </c>
      <c r="B1475" s="103" t="s">
        <v>81</v>
      </c>
      <c r="D1475" s="112">
        <v>2017</v>
      </c>
      <c r="E1475" s="112">
        <v>9</v>
      </c>
      <c r="F1475" s="102" t="str">
        <f t="shared" si="230"/>
        <v>P3320179</v>
      </c>
      <c r="H1475" s="104">
        <f>HLOOKUP(POC!B1475,MCTI!$1:$2,2,FALSE)</f>
        <v>5</v>
      </c>
      <c r="I1475" s="102" t="str">
        <f t="shared" si="239"/>
        <v>20179</v>
      </c>
      <c r="J1475" s="107">
        <f>IF(M1475=1,1,IFERROR(VLOOKUP(I1475,MCTI!C:O,POC!H1475,FALSE),0))</f>
        <v>0</v>
      </c>
      <c r="K1475" s="102" t="str">
        <f>TEXT(VLOOKUP(B1475,Summary!G:H,2,FALSE),"yyyym")</f>
        <v>202512</v>
      </c>
      <c r="L1475" s="102">
        <f t="shared" si="240"/>
        <v>0</v>
      </c>
      <c r="M1475" s="102">
        <f t="shared" si="241"/>
        <v>0</v>
      </c>
      <c r="N1475" s="109">
        <f t="shared" si="235"/>
        <v>0</v>
      </c>
      <c r="Q1475" s="102" t="str">
        <f t="shared" si="242"/>
        <v/>
      </c>
    </row>
    <row r="1476" spans="1:17" hidden="1">
      <c r="A1476" s="102" t="s">
        <v>192</v>
      </c>
      <c r="B1476" s="103" t="s">
        <v>81</v>
      </c>
      <c r="D1476" s="112">
        <v>2017</v>
      </c>
      <c r="E1476" s="112">
        <v>10</v>
      </c>
      <c r="F1476" s="102" t="str">
        <f t="shared" si="230"/>
        <v>P33201710</v>
      </c>
      <c r="H1476" s="104">
        <f>HLOOKUP(POC!B1476,MCTI!$1:$2,2,FALSE)</f>
        <v>5</v>
      </c>
      <c r="I1476" s="102" t="str">
        <f t="shared" si="239"/>
        <v>201710</v>
      </c>
      <c r="J1476" s="107">
        <f>IF(M1476=1,1,IFERROR(VLOOKUP(I1476,MCTI!C:O,POC!H1476,FALSE),0))</f>
        <v>0</v>
      </c>
      <c r="K1476" s="102" t="str">
        <f>TEXT(VLOOKUP(B1476,Summary!G:H,2,FALSE),"yyyym")</f>
        <v>202512</v>
      </c>
      <c r="L1476" s="102">
        <f t="shared" si="240"/>
        <v>0</v>
      </c>
      <c r="M1476" s="102">
        <f t="shared" si="241"/>
        <v>0</v>
      </c>
      <c r="N1476" s="109">
        <f t="shared" si="235"/>
        <v>0</v>
      </c>
      <c r="Q1476" s="102" t="str">
        <f t="shared" si="242"/>
        <v/>
      </c>
    </row>
    <row r="1477" spans="1:17" hidden="1">
      <c r="A1477" s="102" t="s">
        <v>192</v>
      </c>
      <c r="B1477" s="103" t="s">
        <v>81</v>
      </c>
      <c r="D1477" s="112">
        <v>2017</v>
      </c>
      <c r="E1477" s="112">
        <v>11</v>
      </c>
      <c r="F1477" s="102" t="str">
        <f t="shared" si="230"/>
        <v>P33201711</v>
      </c>
      <c r="H1477" s="104">
        <f>HLOOKUP(POC!B1477,MCTI!$1:$2,2,FALSE)</f>
        <v>5</v>
      </c>
      <c r="I1477" s="102" t="str">
        <f t="shared" si="239"/>
        <v>201711</v>
      </c>
      <c r="J1477" s="107">
        <f>IF(M1477=1,1,IFERROR(VLOOKUP(I1477,MCTI!C:O,POC!H1477,FALSE),0))</f>
        <v>0</v>
      </c>
      <c r="K1477" s="102" t="str">
        <f>TEXT(VLOOKUP(B1477,Summary!G:H,2,FALSE),"yyyym")</f>
        <v>202512</v>
      </c>
      <c r="L1477" s="102">
        <f t="shared" si="240"/>
        <v>0</v>
      </c>
      <c r="M1477" s="102">
        <f t="shared" si="241"/>
        <v>0</v>
      </c>
      <c r="N1477" s="109">
        <f t="shared" si="235"/>
        <v>0</v>
      </c>
      <c r="Q1477" s="102" t="str">
        <f t="shared" si="242"/>
        <v/>
      </c>
    </row>
    <row r="1478" spans="1:17" hidden="1">
      <c r="A1478" s="102" t="s">
        <v>192</v>
      </c>
      <c r="B1478" s="103" t="s">
        <v>81</v>
      </c>
      <c r="D1478" s="112">
        <v>2017</v>
      </c>
      <c r="E1478" s="112">
        <v>12</v>
      </c>
      <c r="F1478" s="102" t="str">
        <f t="shared" si="230"/>
        <v>P33201712</v>
      </c>
      <c r="H1478" s="104">
        <f>HLOOKUP(POC!B1478,MCTI!$1:$2,2,FALSE)</f>
        <v>5</v>
      </c>
      <c r="I1478" s="102" t="str">
        <f t="shared" si="239"/>
        <v>201712</v>
      </c>
      <c r="J1478" s="107">
        <f>IF(M1478=1,1,IFERROR(VLOOKUP(I1478,MCTI!C:O,POC!H1478,FALSE),0))</f>
        <v>0</v>
      </c>
      <c r="K1478" s="102" t="str">
        <f>TEXT(VLOOKUP(B1478,Summary!G:H,2,FALSE),"yyyym")</f>
        <v>202512</v>
      </c>
      <c r="L1478" s="102">
        <f t="shared" si="240"/>
        <v>0</v>
      </c>
      <c r="M1478" s="102">
        <f t="shared" si="241"/>
        <v>0</v>
      </c>
      <c r="N1478" s="109">
        <f t="shared" si="235"/>
        <v>0</v>
      </c>
      <c r="Q1478" s="102" t="str">
        <f t="shared" si="242"/>
        <v/>
      </c>
    </row>
    <row r="1479" spans="1:17" hidden="1">
      <c r="A1479" s="102" t="s">
        <v>192</v>
      </c>
      <c r="B1479" s="103" t="s">
        <v>81</v>
      </c>
      <c r="D1479" s="112">
        <v>2018</v>
      </c>
      <c r="E1479" s="112">
        <v>1</v>
      </c>
      <c r="F1479" s="102" t="str">
        <f t="shared" si="230"/>
        <v>P3320181</v>
      </c>
      <c r="H1479" s="104">
        <f>HLOOKUP(POC!B1479,MCTI!$1:$2,2,FALSE)</f>
        <v>5</v>
      </c>
      <c r="I1479" s="102" t="str">
        <f t="shared" si="239"/>
        <v>20181</v>
      </c>
      <c r="J1479" s="107">
        <f>IF(M1479=1,1,IFERROR(VLOOKUP(I1479,MCTI!C:O,POC!H1479,FALSE),0))</f>
        <v>0</v>
      </c>
      <c r="K1479" s="102" t="str">
        <f>TEXT(VLOOKUP(B1479,Summary!G:H,2,FALSE),"yyyym")</f>
        <v>202512</v>
      </c>
      <c r="L1479" s="102">
        <f t="shared" si="240"/>
        <v>0</v>
      </c>
      <c r="M1479" s="102">
        <f t="shared" si="241"/>
        <v>0</v>
      </c>
      <c r="N1479" s="109">
        <f t="shared" si="235"/>
        <v>0</v>
      </c>
      <c r="Q1479" s="102" t="str">
        <f t="shared" si="242"/>
        <v/>
      </c>
    </row>
    <row r="1480" spans="1:17" hidden="1">
      <c r="A1480" s="102" t="s">
        <v>192</v>
      </c>
      <c r="B1480" s="103" t="s">
        <v>81</v>
      </c>
      <c r="D1480" s="112">
        <v>2018</v>
      </c>
      <c r="E1480" s="112">
        <v>2</v>
      </c>
      <c r="F1480" s="102" t="str">
        <f t="shared" si="230"/>
        <v>P3320182</v>
      </c>
      <c r="H1480" s="104">
        <f>HLOOKUP(POC!B1480,MCTI!$1:$2,2,FALSE)</f>
        <v>5</v>
      </c>
      <c r="I1480" s="102" t="str">
        <f t="shared" si="239"/>
        <v>20182</v>
      </c>
      <c r="J1480" s="107">
        <f>IF(M1480=1,1,IFERROR(VLOOKUP(I1480,MCTI!C:O,POC!H1480,FALSE),0))</f>
        <v>0</v>
      </c>
      <c r="K1480" s="102" t="str">
        <f>TEXT(VLOOKUP(B1480,Summary!G:H,2,FALSE),"yyyym")</f>
        <v>202512</v>
      </c>
      <c r="L1480" s="102">
        <f t="shared" si="240"/>
        <v>0</v>
      </c>
      <c r="M1480" s="102">
        <f t="shared" si="241"/>
        <v>0</v>
      </c>
      <c r="N1480" s="109">
        <f t="shared" si="235"/>
        <v>0</v>
      </c>
      <c r="Q1480" s="102" t="str">
        <f t="shared" si="242"/>
        <v/>
      </c>
    </row>
    <row r="1481" spans="1:17" hidden="1">
      <c r="A1481" s="102" t="s">
        <v>192</v>
      </c>
      <c r="B1481" s="103" t="s">
        <v>81</v>
      </c>
      <c r="D1481" s="112">
        <v>2018</v>
      </c>
      <c r="E1481" s="112">
        <v>3</v>
      </c>
      <c r="F1481" s="102" t="str">
        <f t="shared" si="230"/>
        <v>P3320183</v>
      </c>
      <c r="H1481" s="104">
        <f>HLOOKUP(POC!B1481,MCTI!$1:$2,2,FALSE)</f>
        <v>5</v>
      </c>
      <c r="I1481" s="102" t="str">
        <f t="shared" si="239"/>
        <v>20183</v>
      </c>
      <c r="J1481" s="107">
        <f>IF(M1481=1,1,IFERROR(VLOOKUP(I1481,MCTI!C:O,POC!H1481,FALSE),0))</f>
        <v>0</v>
      </c>
      <c r="K1481" s="102" t="str">
        <f>TEXT(VLOOKUP(B1481,Summary!G:H,2,FALSE),"yyyym")</f>
        <v>202512</v>
      </c>
      <c r="L1481" s="102">
        <f t="shared" si="240"/>
        <v>0</v>
      </c>
      <c r="M1481" s="102">
        <f t="shared" si="241"/>
        <v>0</v>
      </c>
      <c r="N1481" s="109">
        <f t="shared" si="235"/>
        <v>0</v>
      </c>
      <c r="Q1481" s="102" t="str">
        <f t="shared" si="242"/>
        <v/>
      </c>
    </row>
    <row r="1482" spans="1:17" hidden="1">
      <c r="A1482" s="102" t="s">
        <v>192</v>
      </c>
      <c r="B1482" s="103" t="s">
        <v>81</v>
      </c>
      <c r="D1482" s="112">
        <v>2018</v>
      </c>
      <c r="E1482" s="112">
        <v>4</v>
      </c>
      <c r="F1482" s="102" t="str">
        <f t="shared" si="230"/>
        <v>P3320184</v>
      </c>
      <c r="H1482" s="104">
        <f>HLOOKUP(POC!B1482,MCTI!$1:$2,2,FALSE)</f>
        <v>5</v>
      </c>
      <c r="I1482" s="102" t="str">
        <f t="shared" si="239"/>
        <v>20184</v>
      </c>
      <c r="J1482" s="107">
        <f>IF(M1482=1,1,IFERROR(VLOOKUP(I1482,MCTI!C:O,POC!H1482,FALSE),0))</f>
        <v>0</v>
      </c>
      <c r="K1482" s="102" t="str">
        <f>TEXT(VLOOKUP(B1482,Summary!G:H,2,FALSE),"yyyym")</f>
        <v>202512</v>
      </c>
      <c r="L1482" s="102">
        <f t="shared" si="240"/>
        <v>0</v>
      </c>
      <c r="M1482" s="102">
        <f t="shared" si="241"/>
        <v>0</v>
      </c>
      <c r="N1482" s="109">
        <f t="shared" si="235"/>
        <v>0</v>
      </c>
      <c r="Q1482" s="102" t="str">
        <f t="shared" si="242"/>
        <v/>
      </c>
    </row>
    <row r="1483" spans="1:17" hidden="1">
      <c r="A1483" s="102" t="s">
        <v>192</v>
      </c>
      <c r="B1483" s="103" t="s">
        <v>81</v>
      </c>
      <c r="D1483" s="112">
        <v>2018</v>
      </c>
      <c r="E1483" s="112">
        <v>5</v>
      </c>
      <c r="F1483" s="102" t="str">
        <f t="shared" si="230"/>
        <v>P3320185</v>
      </c>
      <c r="H1483" s="104">
        <f>HLOOKUP(POC!B1483,MCTI!$1:$2,2,FALSE)</f>
        <v>5</v>
      </c>
      <c r="I1483" s="102" t="str">
        <f t="shared" si="239"/>
        <v>20185</v>
      </c>
      <c r="J1483" s="107">
        <f>IF(M1483=1,1,IFERROR(VLOOKUP(I1483,MCTI!C:O,POC!H1483,FALSE),0))</f>
        <v>0</v>
      </c>
      <c r="K1483" s="102" t="str">
        <f>TEXT(VLOOKUP(B1483,Summary!G:H,2,FALSE),"yyyym")</f>
        <v>202512</v>
      </c>
      <c r="L1483" s="102">
        <f t="shared" si="240"/>
        <v>0</v>
      </c>
      <c r="M1483" s="102">
        <f t="shared" si="241"/>
        <v>0</v>
      </c>
      <c r="N1483" s="109">
        <f t="shared" si="235"/>
        <v>0</v>
      </c>
      <c r="Q1483" s="102" t="str">
        <f t="shared" si="242"/>
        <v/>
      </c>
    </row>
    <row r="1484" spans="1:17" hidden="1">
      <c r="A1484" s="102" t="s">
        <v>192</v>
      </c>
      <c r="B1484" s="103" t="s">
        <v>81</v>
      </c>
      <c r="D1484" s="112">
        <v>2018</v>
      </c>
      <c r="E1484" s="112">
        <v>6</v>
      </c>
      <c r="F1484" s="102" t="str">
        <f t="shared" si="230"/>
        <v>P3320186</v>
      </c>
      <c r="H1484" s="104">
        <f>HLOOKUP(POC!B1484,MCTI!$1:$2,2,FALSE)</f>
        <v>5</v>
      </c>
      <c r="I1484" s="102" t="str">
        <f t="shared" si="239"/>
        <v>20186</v>
      </c>
      <c r="J1484" s="107">
        <f>IF(M1484=1,1,IFERROR(VLOOKUP(I1484,MCTI!C:O,POC!H1484,FALSE),0))</f>
        <v>0</v>
      </c>
      <c r="K1484" s="102" t="str">
        <f>TEXT(VLOOKUP(B1484,Summary!G:H,2,FALSE),"yyyym")</f>
        <v>202512</v>
      </c>
      <c r="L1484" s="102">
        <f t="shared" si="240"/>
        <v>0</v>
      </c>
      <c r="M1484" s="102">
        <f t="shared" si="241"/>
        <v>0</v>
      </c>
      <c r="N1484" s="109">
        <f t="shared" si="235"/>
        <v>0</v>
      </c>
      <c r="Q1484" s="102" t="str">
        <f t="shared" si="242"/>
        <v/>
      </c>
    </row>
    <row r="1485" spans="1:17" hidden="1">
      <c r="A1485" s="102" t="s">
        <v>192</v>
      </c>
      <c r="B1485" s="103" t="s">
        <v>81</v>
      </c>
      <c r="D1485" s="112">
        <v>2018</v>
      </c>
      <c r="E1485" s="112">
        <v>7</v>
      </c>
      <c r="F1485" s="102" t="str">
        <f t="shared" si="230"/>
        <v>P3320187</v>
      </c>
      <c r="H1485" s="104">
        <f>HLOOKUP(POC!B1485,MCTI!$1:$2,2,FALSE)</f>
        <v>5</v>
      </c>
      <c r="I1485" s="102" t="str">
        <f t="shared" si="239"/>
        <v>20187</v>
      </c>
      <c r="J1485" s="107">
        <f>IF(M1485=1,1,IFERROR(VLOOKUP(I1485,MCTI!C:O,POC!H1485,FALSE),0))</f>
        <v>0</v>
      </c>
      <c r="K1485" s="102" t="str">
        <f>TEXT(VLOOKUP(B1485,Summary!G:H,2,FALSE),"yyyym")</f>
        <v>202512</v>
      </c>
      <c r="L1485" s="102">
        <f t="shared" si="240"/>
        <v>0</v>
      </c>
      <c r="M1485" s="102">
        <f t="shared" si="241"/>
        <v>0</v>
      </c>
      <c r="N1485" s="109">
        <f t="shared" si="235"/>
        <v>0</v>
      </c>
      <c r="Q1485" s="102" t="str">
        <f t="shared" si="242"/>
        <v/>
      </c>
    </row>
    <row r="1486" spans="1:17" hidden="1">
      <c r="A1486" s="102" t="s">
        <v>192</v>
      </c>
      <c r="B1486" s="103" t="s">
        <v>81</v>
      </c>
      <c r="D1486" s="112">
        <v>2018</v>
      </c>
      <c r="E1486" s="112">
        <v>8</v>
      </c>
      <c r="F1486" s="102" t="str">
        <f t="shared" si="230"/>
        <v>P3320188</v>
      </c>
      <c r="H1486" s="104">
        <f>HLOOKUP(POC!B1486,MCTI!$1:$2,2,FALSE)</f>
        <v>5</v>
      </c>
      <c r="I1486" s="102" t="str">
        <f t="shared" si="239"/>
        <v>20188</v>
      </c>
      <c r="J1486" s="107">
        <f>IF(M1486=1,1,IFERROR(VLOOKUP(I1486,MCTI!C:O,POC!H1486,FALSE),0))</f>
        <v>0</v>
      </c>
      <c r="K1486" s="102" t="str">
        <f>TEXT(VLOOKUP(B1486,Summary!G:H,2,FALSE),"yyyym")</f>
        <v>202512</v>
      </c>
      <c r="L1486" s="102">
        <f t="shared" si="240"/>
        <v>0</v>
      </c>
      <c r="M1486" s="102">
        <f t="shared" si="241"/>
        <v>0</v>
      </c>
      <c r="N1486" s="109">
        <f t="shared" si="235"/>
        <v>0</v>
      </c>
      <c r="Q1486" s="102" t="str">
        <f t="shared" si="242"/>
        <v/>
      </c>
    </row>
    <row r="1487" spans="1:17" hidden="1">
      <c r="A1487" s="102" t="s">
        <v>192</v>
      </c>
      <c r="B1487" s="103" t="s">
        <v>81</v>
      </c>
      <c r="D1487" s="112">
        <v>2018</v>
      </c>
      <c r="E1487" s="112">
        <v>9</v>
      </c>
      <c r="F1487" s="102" t="str">
        <f t="shared" si="230"/>
        <v>P3320189</v>
      </c>
      <c r="H1487" s="104">
        <f>HLOOKUP(POC!B1487,MCTI!$1:$2,2,FALSE)</f>
        <v>5</v>
      </c>
      <c r="I1487" s="102" t="str">
        <f t="shared" si="239"/>
        <v>20189</v>
      </c>
      <c r="J1487" s="107">
        <f>IF(M1487=1,1,IFERROR(VLOOKUP(I1487,MCTI!C:O,POC!H1487,FALSE),0))</f>
        <v>0</v>
      </c>
      <c r="K1487" s="102" t="str">
        <f>TEXT(VLOOKUP(B1487,Summary!G:H,2,FALSE),"yyyym")</f>
        <v>202512</v>
      </c>
      <c r="L1487" s="102">
        <f t="shared" si="240"/>
        <v>0</v>
      </c>
      <c r="M1487" s="102">
        <f t="shared" si="241"/>
        <v>0</v>
      </c>
      <c r="N1487" s="109">
        <f t="shared" si="235"/>
        <v>0</v>
      </c>
      <c r="Q1487" s="102" t="str">
        <f t="shared" si="242"/>
        <v/>
      </c>
    </row>
    <row r="1488" spans="1:17" hidden="1">
      <c r="A1488" s="102" t="s">
        <v>192</v>
      </c>
      <c r="B1488" s="103" t="s">
        <v>81</v>
      </c>
      <c r="D1488" s="112">
        <v>2018</v>
      </c>
      <c r="E1488" s="112">
        <v>10</v>
      </c>
      <c r="F1488" s="102" t="str">
        <f t="shared" si="230"/>
        <v>P33201810</v>
      </c>
      <c r="H1488" s="104">
        <f>HLOOKUP(POC!B1488,MCTI!$1:$2,2,FALSE)</f>
        <v>5</v>
      </c>
      <c r="I1488" s="102" t="str">
        <f t="shared" si="239"/>
        <v>201810</v>
      </c>
      <c r="J1488" s="107">
        <f>IF(M1488=1,1,IFERROR(VLOOKUP(I1488,MCTI!C:O,POC!H1488,FALSE),0))</f>
        <v>0</v>
      </c>
      <c r="K1488" s="102" t="str">
        <f>TEXT(VLOOKUP(B1488,Summary!G:H,2,FALSE),"yyyym")</f>
        <v>202512</v>
      </c>
      <c r="L1488" s="102">
        <f t="shared" si="240"/>
        <v>0</v>
      </c>
      <c r="M1488" s="102">
        <f t="shared" si="241"/>
        <v>0</v>
      </c>
      <c r="N1488" s="109">
        <f t="shared" si="235"/>
        <v>0</v>
      </c>
      <c r="Q1488" s="102" t="str">
        <f t="shared" si="242"/>
        <v/>
      </c>
    </row>
    <row r="1489" spans="1:17" hidden="1">
      <c r="A1489" s="102" t="s">
        <v>192</v>
      </c>
      <c r="B1489" s="103" t="s">
        <v>81</v>
      </c>
      <c r="D1489" s="112">
        <v>2018</v>
      </c>
      <c r="E1489" s="112">
        <v>11</v>
      </c>
      <c r="F1489" s="102" t="str">
        <f t="shared" ref="F1489:F1552" si="243">CONCATENATE(B1489,D1489,E1489)</f>
        <v>P33201811</v>
      </c>
      <c r="H1489" s="104">
        <f>HLOOKUP(POC!B1489,MCTI!$1:$2,2,FALSE)</f>
        <v>5</v>
      </c>
      <c r="I1489" s="102" t="str">
        <f t="shared" si="239"/>
        <v>201811</v>
      </c>
      <c r="J1489" s="107">
        <f>IF(M1489=1,1,IFERROR(VLOOKUP(I1489,MCTI!C:O,POC!H1489,FALSE),0))</f>
        <v>0</v>
      </c>
      <c r="K1489" s="102" t="str">
        <f>TEXT(VLOOKUP(B1489,Summary!G:H,2,FALSE),"yyyym")</f>
        <v>202512</v>
      </c>
      <c r="L1489" s="102">
        <f t="shared" si="240"/>
        <v>0</v>
      </c>
      <c r="M1489" s="102">
        <f t="shared" si="241"/>
        <v>0</v>
      </c>
      <c r="N1489" s="109">
        <f t="shared" si="235"/>
        <v>0</v>
      </c>
      <c r="Q1489" s="102" t="str">
        <f t="shared" si="242"/>
        <v/>
      </c>
    </row>
    <row r="1490" spans="1:17" hidden="1">
      <c r="A1490" s="102" t="s">
        <v>192</v>
      </c>
      <c r="B1490" s="103" t="s">
        <v>81</v>
      </c>
      <c r="D1490" s="112">
        <v>2018</v>
      </c>
      <c r="E1490" s="112">
        <v>12</v>
      </c>
      <c r="F1490" s="102" t="str">
        <f t="shared" si="243"/>
        <v>P33201812</v>
      </c>
      <c r="H1490" s="104">
        <f>HLOOKUP(POC!B1490,MCTI!$1:$2,2,FALSE)</f>
        <v>5</v>
      </c>
      <c r="I1490" s="102" t="str">
        <f t="shared" si="239"/>
        <v>201812</v>
      </c>
      <c r="J1490" s="107">
        <f>IF(M1490=1,1,IFERROR(VLOOKUP(I1490,MCTI!C:O,POC!H1490,FALSE),0))</f>
        <v>0</v>
      </c>
      <c r="K1490" s="102" t="str">
        <f>TEXT(VLOOKUP(B1490,Summary!G:H,2,FALSE),"yyyym")</f>
        <v>202512</v>
      </c>
      <c r="L1490" s="102">
        <f t="shared" si="240"/>
        <v>0</v>
      </c>
      <c r="M1490" s="102">
        <f t="shared" si="241"/>
        <v>0</v>
      </c>
      <c r="N1490" s="109">
        <f t="shared" si="235"/>
        <v>0</v>
      </c>
      <c r="Q1490" s="102" t="str">
        <f t="shared" si="242"/>
        <v/>
      </c>
    </row>
    <row r="1491" spans="1:17" hidden="1">
      <c r="A1491" s="102" t="s">
        <v>192</v>
      </c>
      <c r="B1491" s="103" t="s">
        <v>81</v>
      </c>
      <c r="D1491" s="112">
        <v>2019</v>
      </c>
      <c r="E1491" s="112">
        <v>1</v>
      </c>
      <c r="F1491" s="102" t="str">
        <f t="shared" si="243"/>
        <v>P3320191</v>
      </c>
      <c r="H1491" s="104">
        <f>HLOOKUP(POC!B1491,MCTI!$1:$2,2,FALSE)</f>
        <v>5</v>
      </c>
      <c r="I1491" s="102" t="str">
        <f t="shared" si="239"/>
        <v>20191</v>
      </c>
      <c r="J1491" s="107">
        <f>IF(M1491=1,1,IFERROR(VLOOKUP(I1491,MCTI!C:O,POC!H1491,FALSE),0))</f>
        <v>0</v>
      </c>
      <c r="K1491" s="102" t="str">
        <f>TEXT(VLOOKUP(B1491,Summary!G:H,2,FALSE),"yyyym")</f>
        <v>202512</v>
      </c>
      <c r="L1491" s="102">
        <f t="shared" si="240"/>
        <v>0</v>
      </c>
      <c r="M1491" s="102">
        <f t="shared" si="241"/>
        <v>0</v>
      </c>
      <c r="N1491" s="109">
        <f t="shared" si="235"/>
        <v>0</v>
      </c>
      <c r="Q1491" s="102" t="str">
        <f t="shared" si="242"/>
        <v/>
      </c>
    </row>
    <row r="1492" spans="1:17" hidden="1">
      <c r="A1492" s="102" t="s">
        <v>192</v>
      </c>
      <c r="B1492" s="103" t="s">
        <v>81</v>
      </c>
      <c r="D1492" s="112">
        <v>2019</v>
      </c>
      <c r="E1492" s="112">
        <v>2</v>
      </c>
      <c r="F1492" s="102" t="str">
        <f t="shared" si="243"/>
        <v>P3320192</v>
      </c>
      <c r="H1492" s="104">
        <f>HLOOKUP(POC!B1492,MCTI!$1:$2,2,FALSE)</f>
        <v>5</v>
      </c>
      <c r="I1492" s="102" t="str">
        <f t="shared" si="239"/>
        <v>20192</v>
      </c>
      <c r="J1492" s="107">
        <f>IF(M1492=1,1,IFERROR(VLOOKUP(I1492,MCTI!C:O,POC!H1492,FALSE),0))</f>
        <v>0</v>
      </c>
      <c r="K1492" s="102" t="str">
        <f>TEXT(VLOOKUP(B1492,Summary!G:H,2,FALSE),"yyyym")</f>
        <v>202512</v>
      </c>
      <c r="L1492" s="102">
        <f t="shared" si="240"/>
        <v>0</v>
      </c>
      <c r="M1492" s="102">
        <f t="shared" si="241"/>
        <v>0</v>
      </c>
      <c r="N1492" s="109">
        <f t="shared" si="235"/>
        <v>0</v>
      </c>
      <c r="Q1492" s="102" t="str">
        <f t="shared" si="242"/>
        <v/>
      </c>
    </row>
    <row r="1493" spans="1:17" hidden="1">
      <c r="A1493" s="102" t="s">
        <v>192</v>
      </c>
      <c r="B1493" s="103" t="s">
        <v>81</v>
      </c>
      <c r="D1493" s="112">
        <v>2019</v>
      </c>
      <c r="E1493" s="112">
        <v>3</v>
      </c>
      <c r="F1493" s="102" t="str">
        <f t="shared" si="243"/>
        <v>P3320193</v>
      </c>
      <c r="H1493" s="104">
        <f>HLOOKUP(POC!B1493,MCTI!$1:$2,2,FALSE)</f>
        <v>5</v>
      </c>
      <c r="I1493" s="102" t="str">
        <f t="shared" si="239"/>
        <v>20193</v>
      </c>
      <c r="J1493" s="107">
        <f>IF(M1493=1,1,IFERROR(VLOOKUP(I1493,MCTI!C:O,POC!H1493,FALSE),0))</f>
        <v>0</v>
      </c>
      <c r="K1493" s="102" t="str">
        <f>TEXT(VLOOKUP(B1493,Summary!G:H,2,FALSE),"yyyym")</f>
        <v>202512</v>
      </c>
      <c r="L1493" s="102">
        <f t="shared" si="240"/>
        <v>0</v>
      </c>
      <c r="M1493" s="102">
        <f t="shared" si="241"/>
        <v>0</v>
      </c>
      <c r="N1493" s="109">
        <f t="shared" ref="N1493:N1556" si="244">TRUNC(J1493*100,2)</f>
        <v>0</v>
      </c>
      <c r="Q1493" s="102" t="str">
        <f t="shared" si="242"/>
        <v/>
      </c>
    </row>
    <row r="1494" spans="1:17" hidden="1">
      <c r="A1494" s="102" t="s">
        <v>192</v>
      </c>
      <c r="B1494" s="103" t="s">
        <v>81</v>
      </c>
      <c r="D1494" s="112">
        <v>2019</v>
      </c>
      <c r="E1494" s="112">
        <v>4</v>
      </c>
      <c r="F1494" s="102" t="str">
        <f t="shared" si="243"/>
        <v>P3320194</v>
      </c>
      <c r="H1494" s="104">
        <f>HLOOKUP(POC!B1494,MCTI!$1:$2,2,FALSE)</f>
        <v>5</v>
      </c>
      <c r="I1494" s="102" t="str">
        <f t="shared" si="239"/>
        <v>20194</v>
      </c>
      <c r="J1494" s="107">
        <f>IF(M1494=1,1,IFERROR(VLOOKUP(I1494,MCTI!C:O,POC!H1494,FALSE),0))</f>
        <v>0</v>
      </c>
      <c r="K1494" s="102" t="str">
        <f>TEXT(VLOOKUP(B1494,Summary!G:H,2,FALSE),"yyyym")</f>
        <v>202512</v>
      </c>
      <c r="L1494" s="102">
        <f t="shared" si="240"/>
        <v>0</v>
      </c>
      <c r="M1494" s="102">
        <f t="shared" si="241"/>
        <v>0</v>
      </c>
      <c r="N1494" s="109">
        <f t="shared" si="244"/>
        <v>0</v>
      </c>
      <c r="Q1494" s="102" t="str">
        <f t="shared" si="242"/>
        <v/>
      </c>
    </row>
    <row r="1495" spans="1:17" hidden="1">
      <c r="A1495" s="102" t="s">
        <v>192</v>
      </c>
      <c r="B1495" s="103" t="s">
        <v>81</v>
      </c>
      <c r="D1495" s="112">
        <v>2019</v>
      </c>
      <c r="E1495" s="112">
        <v>5</v>
      </c>
      <c r="F1495" s="102" t="str">
        <f t="shared" si="243"/>
        <v>P3320195</v>
      </c>
      <c r="H1495" s="104">
        <f>HLOOKUP(POC!B1495,MCTI!$1:$2,2,FALSE)</f>
        <v>5</v>
      </c>
      <c r="I1495" s="102" t="str">
        <f t="shared" si="239"/>
        <v>20195</v>
      </c>
      <c r="J1495" s="107">
        <f>IF(M1495=1,1,IFERROR(VLOOKUP(I1495,MCTI!C:O,POC!H1495,FALSE),0))</f>
        <v>0</v>
      </c>
      <c r="K1495" s="102" t="str">
        <f>TEXT(VLOOKUP(B1495,Summary!G:H,2,FALSE),"yyyym")</f>
        <v>202512</v>
      </c>
      <c r="L1495" s="102">
        <f t="shared" si="240"/>
        <v>0</v>
      </c>
      <c r="M1495" s="102">
        <f t="shared" si="241"/>
        <v>0</v>
      </c>
      <c r="N1495" s="109">
        <f t="shared" si="244"/>
        <v>0</v>
      </c>
      <c r="Q1495" s="102" t="str">
        <f t="shared" si="242"/>
        <v/>
      </c>
    </row>
    <row r="1496" spans="1:17" hidden="1">
      <c r="A1496" s="102" t="s">
        <v>192</v>
      </c>
      <c r="B1496" s="103" t="s">
        <v>81</v>
      </c>
      <c r="D1496" s="112">
        <v>2019</v>
      </c>
      <c r="E1496" s="112">
        <v>6</v>
      </c>
      <c r="F1496" s="102" t="str">
        <f t="shared" si="243"/>
        <v>P3320196</v>
      </c>
      <c r="H1496" s="104">
        <f>HLOOKUP(POC!B1496,MCTI!$1:$2,2,FALSE)</f>
        <v>5</v>
      </c>
      <c r="I1496" s="102" t="str">
        <f t="shared" si="239"/>
        <v>20196</v>
      </c>
      <c r="J1496" s="107">
        <f>IF(M1496=1,1,IFERROR(VLOOKUP(I1496,MCTI!C:O,POC!H1496,FALSE),0))</f>
        <v>0</v>
      </c>
      <c r="K1496" s="102" t="str">
        <f>TEXT(VLOOKUP(B1496,Summary!G:H,2,FALSE),"yyyym")</f>
        <v>202512</v>
      </c>
      <c r="L1496" s="102">
        <f t="shared" si="240"/>
        <v>0</v>
      </c>
      <c r="M1496" s="102">
        <f t="shared" si="241"/>
        <v>0</v>
      </c>
      <c r="N1496" s="109">
        <f t="shared" si="244"/>
        <v>0</v>
      </c>
      <c r="Q1496" s="102" t="str">
        <f t="shared" si="242"/>
        <v/>
      </c>
    </row>
    <row r="1497" spans="1:17" hidden="1">
      <c r="A1497" s="102" t="s">
        <v>192</v>
      </c>
      <c r="B1497" s="103" t="s">
        <v>81</v>
      </c>
      <c r="D1497" s="112">
        <v>2019</v>
      </c>
      <c r="E1497" s="112">
        <v>7</v>
      </c>
      <c r="F1497" s="102" t="str">
        <f t="shared" si="243"/>
        <v>P3320197</v>
      </c>
      <c r="H1497" s="104">
        <f>HLOOKUP(POC!B1497,MCTI!$1:$2,2,FALSE)</f>
        <v>5</v>
      </c>
      <c r="I1497" s="102" t="str">
        <f t="shared" si="239"/>
        <v>20197</v>
      </c>
      <c r="J1497" s="107">
        <f>IF(M1497=1,1,IFERROR(VLOOKUP(I1497,MCTI!C:O,POC!H1497,FALSE),0))</f>
        <v>0</v>
      </c>
      <c r="K1497" s="102" t="str">
        <f>TEXT(VLOOKUP(B1497,Summary!G:H,2,FALSE),"yyyym")</f>
        <v>202512</v>
      </c>
      <c r="L1497" s="102">
        <f t="shared" si="240"/>
        <v>0</v>
      </c>
      <c r="M1497" s="102">
        <f t="shared" si="241"/>
        <v>0</v>
      </c>
      <c r="N1497" s="109">
        <f t="shared" si="244"/>
        <v>0</v>
      </c>
      <c r="Q1497" s="102" t="str">
        <f t="shared" si="242"/>
        <v/>
      </c>
    </row>
    <row r="1498" spans="1:17" hidden="1">
      <c r="A1498" s="102" t="s">
        <v>192</v>
      </c>
      <c r="B1498" s="103" t="s">
        <v>81</v>
      </c>
      <c r="D1498" s="112">
        <v>2019</v>
      </c>
      <c r="E1498" s="112">
        <v>8</v>
      </c>
      <c r="F1498" s="102" t="str">
        <f t="shared" si="243"/>
        <v>P3320198</v>
      </c>
      <c r="H1498" s="104">
        <f>HLOOKUP(POC!B1498,MCTI!$1:$2,2,FALSE)</f>
        <v>5</v>
      </c>
      <c r="I1498" s="102" t="str">
        <f t="shared" si="239"/>
        <v>20198</v>
      </c>
      <c r="J1498" s="107">
        <f>IF(M1498=1,1,IFERROR(VLOOKUP(I1498,MCTI!C:O,POC!H1498,FALSE),0))</f>
        <v>0</v>
      </c>
      <c r="K1498" s="102" t="str">
        <f>TEXT(VLOOKUP(B1498,Summary!G:H,2,FALSE),"yyyym")</f>
        <v>202512</v>
      </c>
      <c r="L1498" s="102">
        <f t="shared" si="240"/>
        <v>0</v>
      </c>
      <c r="M1498" s="102">
        <f t="shared" si="241"/>
        <v>0</v>
      </c>
      <c r="N1498" s="109">
        <f t="shared" si="244"/>
        <v>0</v>
      </c>
      <c r="Q1498" s="102" t="str">
        <f t="shared" si="242"/>
        <v/>
      </c>
    </row>
    <row r="1499" spans="1:17" hidden="1">
      <c r="A1499" s="102" t="s">
        <v>192</v>
      </c>
      <c r="B1499" s="103" t="s">
        <v>81</v>
      </c>
      <c r="D1499" s="112">
        <v>2019</v>
      </c>
      <c r="E1499" s="112">
        <v>9</v>
      </c>
      <c r="F1499" s="102" t="str">
        <f t="shared" si="243"/>
        <v>P3320199</v>
      </c>
      <c r="H1499" s="104">
        <f>HLOOKUP(POC!B1499,MCTI!$1:$2,2,FALSE)</f>
        <v>5</v>
      </c>
      <c r="I1499" s="102" t="str">
        <f t="shared" ref="I1499:I1530" si="245">CONCATENATE(D1499,E1499)</f>
        <v>20199</v>
      </c>
      <c r="J1499" s="107">
        <f>IF(M1499=1,1,IFERROR(VLOOKUP(I1499,MCTI!C:O,POC!H1499,FALSE),0))</f>
        <v>0</v>
      </c>
      <c r="K1499" s="102" t="str">
        <f>TEXT(VLOOKUP(B1499,Summary!G:H,2,FALSE),"yyyym")</f>
        <v>202512</v>
      </c>
      <c r="L1499" s="102">
        <f t="shared" ref="L1499:L1530" si="246">IF((LEFT(K1499,4)-D1499)&lt;&gt;0,0,IF((I1499-K1499)=0,1,0))</f>
        <v>0</v>
      </c>
      <c r="M1499" s="102">
        <f t="shared" ref="M1499:M1530" si="247">IF(B1499="",0,IF(AND(B1498=B1499,M1498=1),1,IF(L1499=1,1,0)))</f>
        <v>0</v>
      </c>
      <c r="N1499" s="109">
        <f t="shared" si="244"/>
        <v>0</v>
      </c>
      <c r="Q1499" s="102" t="str">
        <f t="shared" si="242"/>
        <v/>
      </c>
    </row>
    <row r="1500" spans="1:17" hidden="1">
      <c r="A1500" s="102" t="s">
        <v>192</v>
      </c>
      <c r="B1500" s="103" t="s">
        <v>81</v>
      </c>
      <c r="D1500" s="112">
        <v>2019</v>
      </c>
      <c r="E1500" s="112">
        <v>10</v>
      </c>
      <c r="F1500" s="102" t="str">
        <f t="shared" si="243"/>
        <v>P33201910</v>
      </c>
      <c r="H1500" s="104">
        <f>HLOOKUP(POC!B1500,MCTI!$1:$2,2,FALSE)</f>
        <v>5</v>
      </c>
      <c r="I1500" s="102" t="str">
        <f t="shared" si="245"/>
        <v>201910</v>
      </c>
      <c r="J1500" s="107">
        <f>IF(M1500=1,1,IFERROR(VLOOKUP(I1500,MCTI!C:O,POC!H1500,FALSE),0))</f>
        <v>0</v>
      </c>
      <c r="K1500" s="102" t="str">
        <f>TEXT(VLOOKUP(B1500,Summary!G:H,2,FALSE),"yyyym")</f>
        <v>202512</v>
      </c>
      <c r="L1500" s="102">
        <f t="shared" si="246"/>
        <v>0</v>
      </c>
      <c r="M1500" s="102">
        <f t="shared" si="247"/>
        <v>0</v>
      </c>
      <c r="N1500" s="109">
        <f t="shared" si="244"/>
        <v>0</v>
      </c>
      <c r="Q1500" s="102" t="str">
        <f t="shared" si="242"/>
        <v/>
      </c>
    </row>
    <row r="1501" spans="1:17" hidden="1">
      <c r="A1501" s="102" t="s">
        <v>192</v>
      </c>
      <c r="B1501" s="103" t="s">
        <v>81</v>
      </c>
      <c r="D1501" s="112">
        <v>2019</v>
      </c>
      <c r="E1501" s="112">
        <v>11</v>
      </c>
      <c r="F1501" s="102" t="str">
        <f t="shared" si="243"/>
        <v>P33201911</v>
      </c>
      <c r="H1501" s="104">
        <f>HLOOKUP(POC!B1501,MCTI!$1:$2,2,FALSE)</f>
        <v>5</v>
      </c>
      <c r="I1501" s="102" t="str">
        <f t="shared" si="245"/>
        <v>201911</v>
      </c>
      <c r="J1501" s="107">
        <f>IF(M1501=1,1,IFERROR(VLOOKUP(I1501,MCTI!C:O,POC!H1501,FALSE),0))</f>
        <v>0</v>
      </c>
      <c r="K1501" s="102" t="str">
        <f>TEXT(VLOOKUP(B1501,Summary!G:H,2,FALSE),"yyyym")</f>
        <v>202512</v>
      </c>
      <c r="L1501" s="102">
        <f t="shared" si="246"/>
        <v>0</v>
      </c>
      <c r="M1501" s="102">
        <f t="shared" si="247"/>
        <v>0</v>
      </c>
      <c r="N1501" s="109">
        <f t="shared" si="244"/>
        <v>0</v>
      </c>
      <c r="Q1501" s="102" t="str">
        <f t="shared" si="242"/>
        <v/>
      </c>
    </row>
    <row r="1502" spans="1:17" hidden="1">
      <c r="A1502" s="102" t="s">
        <v>192</v>
      </c>
      <c r="B1502" s="103" t="s">
        <v>81</v>
      </c>
      <c r="D1502" s="112">
        <v>2019</v>
      </c>
      <c r="E1502" s="112">
        <v>12</v>
      </c>
      <c r="F1502" s="102" t="str">
        <f t="shared" si="243"/>
        <v>P33201912</v>
      </c>
      <c r="H1502" s="104">
        <f>HLOOKUP(POC!B1502,MCTI!$1:$2,2,FALSE)</f>
        <v>5</v>
      </c>
      <c r="I1502" s="102" t="str">
        <f t="shared" si="245"/>
        <v>201912</v>
      </c>
      <c r="J1502" s="107">
        <f>IF(M1502=1,1,IFERROR(VLOOKUP(I1502,MCTI!C:O,POC!H1502,FALSE),0))</f>
        <v>0</v>
      </c>
      <c r="K1502" s="102" t="str">
        <f>TEXT(VLOOKUP(B1502,Summary!G:H,2,FALSE),"yyyym")</f>
        <v>202512</v>
      </c>
      <c r="L1502" s="102">
        <f t="shared" si="246"/>
        <v>0</v>
      </c>
      <c r="M1502" s="102">
        <f t="shared" si="247"/>
        <v>0</v>
      </c>
      <c r="N1502" s="109">
        <f t="shared" si="244"/>
        <v>0</v>
      </c>
      <c r="Q1502" s="102" t="str">
        <f t="shared" si="242"/>
        <v/>
      </c>
    </row>
    <row r="1503" spans="1:17" hidden="1">
      <c r="A1503" s="102" t="s">
        <v>192</v>
      </c>
      <c r="B1503" s="103" t="s">
        <v>81</v>
      </c>
      <c r="D1503" s="112">
        <v>2020</v>
      </c>
      <c r="E1503" s="112">
        <v>1</v>
      </c>
      <c r="F1503" s="102" t="str">
        <f t="shared" si="243"/>
        <v>P3320201</v>
      </c>
      <c r="H1503" s="104">
        <f>HLOOKUP(POC!B1503,MCTI!$1:$2,2,FALSE)</f>
        <v>5</v>
      </c>
      <c r="I1503" s="102" t="str">
        <f t="shared" si="245"/>
        <v>20201</v>
      </c>
      <c r="J1503" s="107">
        <f>IF(M1503=1,1,IFERROR(VLOOKUP(I1503,MCTI!C:O,POC!H1503,FALSE),0))</f>
        <v>0</v>
      </c>
      <c r="K1503" s="102" t="str">
        <f>TEXT(VLOOKUP(B1503,Summary!G:H,2,FALSE),"yyyym")</f>
        <v>202512</v>
      </c>
      <c r="L1503" s="102">
        <f t="shared" si="246"/>
        <v>0</v>
      </c>
      <c r="M1503" s="102">
        <f t="shared" si="247"/>
        <v>0</v>
      </c>
      <c r="N1503" s="109">
        <f t="shared" si="244"/>
        <v>0</v>
      </c>
      <c r="Q1503" s="102" t="str">
        <f t="shared" si="242"/>
        <v/>
      </c>
    </row>
    <row r="1504" spans="1:17" hidden="1">
      <c r="A1504" s="102" t="s">
        <v>192</v>
      </c>
      <c r="B1504" s="103" t="s">
        <v>81</v>
      </c>
      <c r="D1504" s="112">
        <v>2020</v>
      </c>
      <c r="E1504" s="112">
        <v>2</v>
      </c>
      <c r="F1504" s="102" t="str">
        <f t="shared" si="243"/>
        <v>P3320202</v>
      </c>
      <c r="H1504" s="104">
        <f>HLOOKUP(POC!B1504,MCTI!$1:$2,2,FALSE)</f>
        <v>5</v>
      </c>
      <c r="I1504" s="102" t="str">
        <f t="shared" si="245"/>
        <v>20202</v>
      </c>
      <c r="J1504" s="107">
        <f>IF(M1504=1,1,IFERROR(VLOOKUP(I1504,MCTI!C:O,POC!H1504,FALSE),0))</f>
        <v>0</v>
      </c>
      <c r="K1504" s="102" t="str">
        <f>TEXT(VLOOKUP(B1504,Summary!G:H,2,FALSE),"yyyym")</f>
        <v>202512</v>
      </c>
      <c r="L1504" s="102">
        <f t="shared" si="246"/>
        <v>0</v>
      </c>
      <c r="M1504" s="102">
        <f t="shared" si="247"/>
        <v>0</v>
      </c>
      <c r="N1504" s="109">
        <f t="shared" si="244"/>
        <v>0</v>
      </c>
      <c r="Q1504" s="102" t="str">
        <f t="shared" si="242"/>
        <v/>
      </c>
    </row>
    <row r="1505" spans="1:17" hidden="1">
      <c r="A1505" s="102" t="s">
        <v>192</v>
      </c>
      <c r="B1505" s="103" t="s">
        <v>81</v>
      </c>
      <c r="D1505" s="112">
        <v>2020</v>
      </c>
      <c r="E1505" s="112">
        <v>3</v>
      </c>
      <c r="F1505" s="102" t="str">
        <f t="shared" si="243"/>
        <v>P3320203</v>
      </c>
      <c r="H1505" s="104">
        <f>HLOOKUP(POC!B1505,MCTI!$1:$2,2,FALSE)</f>
        <v>5</v>
      </c>
      <c r="I1505" s="102" t="str">
        <f t="shared" si="245"/>
        <v>20203</v>
      </c>
      <c r="J1505" s="107">
        <f>IF(M1505=1,1,IFERROR(VLOOKUP(I1505,MCTI!C:O,POC!H1505,FALSE),0))</f>
        <v>0</v>
      </c>
      <c r="K1505" s="102" t="str">
        <f>TEXT(VLOOKUP(B1505,Summary!G:H,2,FALSE),"yyyym")</f>
        <v>202512</v>
      </c>
      <c r="L1505" s="102">
        <f t="shared" si="246"/>
        <v>0</v>
      </c>
      <c r="M1505" s="102">
        <f t="shared" si="247"/>
        <v>0</v>
      </c>
      <c r="N1505" s="109">
        <f t="shared" si="244"/>
        <v>0</v>
      </c>
      <c r="Q1505" s="102" t="str">
        <f t="shared" si="242"/>
        <v/>
      </c>
    </row>
    <row r="1506" spans="1:17" hidden="1">
      <c r="A1506" s="102" t="s">
        <v>192</v>
      </c>
      <c r="B1506" s="103" t="s">
        <v>81</v>
      </c>
      <c r="D1506" s="112">
        <v>2020</v>
      </c>
      <c r="E1506" s="112">
        <v>4</v>
      </c>
      <c r="F1506" s="102" t="str">
        <f t="shared" si="243"/>
        <v>P3320204</v>
      </c>
      <c r="H1506" s="104">
        <f>HLOOKUP(POC!B1506,MCTI!$1:$2,2,FALSE)</f>
        <v>5</v>
      </c>
      <c r="I1506" s="102" t="str">
        <f t="shared" si="245"/>
        <v>20204</v>
      </c>
      <c r="J1506" s="107">
        <f>IF(M1506=1,1,IFERROR(VLOOKUP(I1506,MCTI!C:O,POC!H1506,FALSE),0))</f>
        <v>0</v>
      </c>
      <c r="K1506" s="102" t="str">
        <f>TEXT(VLOOKUP(B1506,Summary!G:H,2,FALSE),"yyyym")</f>
        <v>202512</v>
      </c>
      <c r="L1506" s="102">
        <f t="shared" si="246"/>
        <v>0</v>
      </c>
      <c r="M1506" s="102">
        <f t="shared" si="247"/>
        <v>0</v>
      </c>
      <c r="N1506" s="109">
        <f t="shared" si="244"/>
        <v>0</v>
      </c>
      <c r="Q1506" s="102" t="str">
        <f t="shared" si="242"/>
        <v/>
      </c>
    </row>
    <row r="1507" spans="1:17" hidden="1">
      <c r="A1507" s="102" t="s">
        <v>192</v>
      </c>
      <c r="B1507" s="103" t="s">
        <v>81</v>
      </c>
      <c r="D1507" s="112">
        <v>2020</v>
      </c>
      <c r="E1507" s="112">
        <v>5</v>
      </c>
      <c r="F1507" s="102" t="str">
        <f t="shared" si="243"/>
        <v>P3320205</v>
      </c>
      <c r="H1507" s="104">
        <f>HLOOKUP(POC!B1507,MCTI!$1:$2,2,FALSE)</f>
        <v>5</v>
      </c>
      <c r="I1507" s="102" t="str">
        <f t="shared" si="245"/>
        <v>20205</v>
      </c>
      <c r="J1507" s="107">
        <f>IF(M1507=1,1,IFERROR(VLOOKUP(I1507,MCTI!C:O,POC!H1507,FALSE),0))</f>
        <v>0</v>
      </c>
      <c r="K1507" s="102" t="str">
        <f>TEXT(VLOOKUP(B1507,Summary!G:H,2,FALSE),"yyyym")</f>
        <v>202512</v>
      </c>
      <c r="L1507" s="102">
        <f t="shared" si="246"/>
        <v>0</v>
      </c>
      <c r="M1507" s="102">
        <f t="shared" si="247"/>
        <v>0</v>
      </c>
      <c r="N1507" s="109">
        <f t="shared" si="244"/>
        <v>0</v>
      </c>
      <c r="Q1507" s="102" t="str">
        <f t="shared" si="242"/>
        <v/>
      </c>
    </row>
    <row r="1508" spans="1:17" hidden="1">
      <c r="A1508" s="102" t="s">
        <v>192</v>
      </c>
      <c r="B1508" s="103" t="s">
        <v>81</v>
      </c>
      <c r="D1508" s="112">
        <v>2020</v>
      </c>
      <c r="E1508" s="112">
        <v>6</v>
      </c>
      <c r="F1508" s="102" t="str">
        <f t="shared" si="243"/>
        <v>P3320206</v>
      </c>
      <c r="H1508" s="104">
        <f>HLOOKUP(POC!B1508,MCTI!$1:$2,2,FALSE)</f>
        <v>5</v>
      </c>
      <c r="I1508" s="102" t="str">
        <f t="shared" si="245"/>
        <v>20206</v>
      </c>
      <c r="J1508" s="107">
        <f>IF(M1508=1,1,IFERROR(VLOOKUP(I1508,MCTI!C:O,POC!H1508,FALSE),0))</f>
        <v>0</v>
      </c>
      <c r="K1508" s="102" t="str">
        <f>TEXT(VLOOKUP(B1508,Summary!G:H,2,FALSE),"yyyym")</f>
        <v>202512</v>
      </c>
      <c r="L1508" s="102">
        <f t="shared" si="246"/>
        <v>0</v>
      </c>
      <c r="M1508" s="102">
        <f t="shared" si="247"/>
        <v>0</v>
      </c>
      <c r="N1508" s="109">
        <f t="shared" si="244"/>
        <v>0</v>
      </c>
      <c r="Q1508" s="102" t="str">
        <f t="shared" si="242"/>
        <v/>
      </c>
    </row>
    <row r="1509" spans="1:17" hidden="1">
      <c r="A1509" s="102" t="s">
        <v>192</v>
      </c>
      <c r="B1509" s="103" t="s">
        <v>81</v>
      </c>
      <c r="D1509" s="112">
        <v>2020</v>
      </c>
      <c r="E1509" s="112">
        <v>7</v>
      </c>
      <c r="F1509" s="102" t="str">
        <f t="shared" si="243"/>
        <v>P3320207</v>
      </c>
      <c r="H1509" s="104">
        <f>HLOOKUP(POC!B1509,MCTI!$1:$2,2,FALSE)</f>
        <v>5</v>
      </c>
      <c r="I1509" s="102" t="str">
        <f t="shared" si="245"/>
        <v>20207</v>
      </c>
      <c r="J1509" s="107">
        <f>IF(M1509=1,1,IFERROR(VLOOKUP(I1509,MCTI!C:O,POC!H1509,FALSE),0))</f>
        <v>0</v>
      </c>
      <c r="K1509" s="102" t="str">
        <f>TEXT(VLOOKUP(B1509,Summary!G:H,2,FALSE),"yyyym")</f>
        <v>202512</v>
      </c>
      <c r="L1509" s="102">
        <f t="shared" si="246"/>
        <v>0</v>
      </c>
      <c r="M1509" s="102">
        <f t="shared" si="247"/>
        <v>0</v>
      </c>
      <c r="N1509" s="109">
        <f t="shared" si="244"/>
        <v>0</v>
      </c>
      <c r="Q1509" s="102" t="str">
        <f t="shared" si="242"/>
        <v/>
      </c>
    </row>
    <row r="1510" spans="1:17" hidden="1">
      <c r="A1510" s="102" t="s">
        <v>192</v>
      </c>
      <c r="B1510" s="103" t="s">
        <v>81</v>
      </c>
      <c r="D1510" s="112">
        <v>2020</v>
      </c>
      <c r="E1510" s="112">
        <v>8</v>
      </c>
      <c r="F1510" s="102" t="str">
        <f t="shared" si="243"/>
        <v>P3320208</v>
      </c>
      <c r="H1510" s="104">
        <f>HLOOKUP(POC!B1510,MCTI!$1:$2,2,FALSE)</f>
        <v>5</v>
      </c>
      <c r="I1510" s="102" t="str">
        <f t="shared" si="245"/>
        <v>20208</v>
      </c>
      <c r="J1510" s="107">
        <f>IF(M1510=1,1,IFERROR(VLOOKUP(I1510,MCTI!C:O,POC!H1510,FALSE),0))</f>
        <v>0</v>
      </c>
      <c r="K1510" s="102" t="str">
        <f>TEXT(VLOOKUP(B1510,Summary!G:H,2,FALSE),"yyyym")</f>
        <v>202512</v>
      </c>
      <c r="L1510" s="102">
        <f t="shared" si="246"/>
        <v>0</v>
      </c>
      <c r="M1510" s="102">
        <f t="shared" si="247"/>
        <v>0</v>
      </c>
      <c r="N1510" s="109">
        <f t="shared" si="244"/>
        <v>0</v>
      </c>
      <c r="Q1510" s="102" t="str">
        <f t="shared" si="242"/>
        <v/>
      </c>
    </row>
    <row r="1511" spans="1:17" hidden="1">
      <c r="A1511" s="102" t="s">
        <v>192</v>
      </c>
      <c r="B1511" s="103" t="s">
        <v>81</v>
      </c>
      <c r="D1511" s="112">
        <v>2020</v>
      </c>
      <c r="E1511" s="112">
        <v>9</v>
      </c>
      <c r="F1511" s="102" t="str">
        <f t="shared" si="243"/>
        <v>P3320209</v>
      </c>
      <c r="H1511" s="104">
        <f>HLOOKUP(POC!B1511,MCTI!$1:$2,2,FALSE)</f>
        <v>5</v>
      </c>
      <c r="I1511" s="102" t="str">
        <f t="shared" si="245"/>
        <v>20209</v>
      </c>
      <c r="J1511" s="107">
        <f>IF(M1511=1,1,IFERROR(VLOOKUP(I1511,MCTI!C:O,POC!H1511,FALSE),0))</f>
        <v>0</v>
      </c>
      <c r="K1511" s="102" t="str">
        <f>TEXT(VLOOKUP(B1511,Summary!G:H,2,FALSE),"yyyym")</f>
        <v>202512</v>
      </c>
      <c r="L1511" s="102">
        <f t="shared" si="246"/>
        <v>0</v>
      </c>
      <c r="M1511" s="102">
        <f t="shared" si="247"/>
        <v>0</v>
      </c>
      <c r="N1511" s="109">
        <f t="shared" si="244"/>
        <v>0</v>
      </c>
      <c r="Q1511" s="102" t="str">
        <f t="shared" si="242"/>
        <v/>
      </c>
    </row>
    <row r="1512" spans="1:17" hidden="1">
      <c r="A1512" s="102" t="s">
        <v>192</v>
      </c>
      <c r="B1512" s="103" t="s">
        <v>81</v>
      </c>
      <c r="D1512" s="112">
        <v>2020</v>
      </c>
      <c r="E1512" s="112">
        <v>10</v>
      </c>
      <c r="F1512" s="102" t="str">
        <f t="shared" si="243"/>
        <v>P33202010</v>
      </c>
      <c r="H1512" s="104">
        <f>HLOOKUP(POC!B1512,MCTI!$1:$2,2,FALSE)</f>
        <v>5</v>
      </c>
      <c r="I1512" s="102" t="str">
        <f t="shared" si="245"/>
        <v>202010</v>
      </c>
      <c r="J1512" s="107">
        <f>IF(M1512=1,1,IFERROR(VLOOKUP(I1512,MCTI!C:O,POC!H1512,FALSE),0))</f>
        <v>0</v>
      </c>
      <c r="K1512" s="102" t="str">
        <f>TEXT(VLOOKUP(B1512,Summary!G:H,2,FALSE),"yyyym")</f>
        <v>202512</v>
      </c>
      <c r="L1512" s="102">
        <f t="shared" si="246"/>
        <v>0</v>
      </c>
      <c r="M1512" s="102">
        <f t="shared" si="247"/>
        <v>0</v>
      </c>
      <c r="N1512" s="109">
        <f t="shared" si="244"/>
        <v>0</v>
      </c>
      <c r="Q1512" s="102" t="str">
        <f t="shared" si="242"/>
        <v/>
      </c>
    </row>
    <row r="1513" spans="1:17" hidden="1">
      <c r="A1513" s="102" t="s">
        <v>192</v>
      </c>
      <c r="B1513" s="103" t="s">
        <v>81</v>
      </c>
      <c r="D1513" s="112">
        <v>2020</v>
      </c>
      <c r="E1513" s="112">
        <v>11</v>
      </c>
      <c r="F1513" s="102" t="str">
        <f t="shared" si="243"/>
        <v>P33202011</v>
      </c>
      <c r="H1513" s="104">
        <f>HLOOKUP(POC!B1513,MCTI!$1:$2,2,FALSE)</f>
        <v>5</v>
      </c>
      <c r="I1513" s="102" t="str">
        <f t="shared" si="245"/>
        <v>202011</v>
      </c>
      <c r="J1513" s="107">
        <f>IF(M1513=1,1,IFERROR(VLOOKUP(I1513,MCTI!C:O,POC!H1513,FALSE),0))</f>
        <v>0</v>
      </c>
      <c r="K1513" s="102" t="str">
        <f>TEXT(VLOOKUP(B1513,Summary!G:H,2,FALSE),"yyyym")</f>
        <v>202512</v>
      </c>
      <c r="L1513" s="102">
        <f t="shared" si="246"/>
        <v>0</v>
      </c>
      <c r="M1513" s="102">
        <f t="shared" si="247"/>
        <v>0</v>
      </c>
      <c r="N1513" s="109">
        <f t="shared" si="244"/>
        <v>0</v>
      </c>
      <c r="Q1513" s="102" t="str">
        <f t="shared" si="242"/>
        <v/>
      </c>
    </row>
    <row r="1514" spans="1:17">
      <c r="A1514" s="102" t="s">
        <v>192</v>
      </c>
      <c r="B1514" s="103" t="s">
        <v>81</v>
      </c>
      <c r="D1514" s="112">
        <v>2020</v>
      </c>
      <c r="E1514" s="112">
        <v>12</v>
      </c>
      <c r="F1514" s="102" t="str">
        <f t="shared" si="243"/>
        <v>P33202012</v>
      </c>
      <c r="H1514" s="104">
        <f>HLOOKUP(POC!B1514,MCTI!$1:$2,2,FALSE)</f>
        <v>5</v>
      </c>
      <c r="I1514" s="102" t="str">
        <f t="shared" si="245"/>
        <v>202012</v>
      </c>
      <c r="J1514" s="107">
        <f>IF(M1514=1,1,IFERROR(VLOOKUP(I1514,MCTI!C:O,POC!H1514,FALSE),0))</f>
        <v>0</v>
      </c>
      <c r="K1514" s="102" t="str">
        <f>TEXT(VLOOKUP(B1514,Summary!G:H,2,FALSE),"yyyym")</f>
        <v>202512</v>
      </c>
      <c r="L1514" s="102">
        <f t="shared" si="246"/>
        <v>0</v>
      </c>
      <c r="M1514" s="102">
        <f t="shared" si="247"/>
        <v>0</v>
      </c>
      <c r="N1514" s="109">
        <f t="shared" si="244"/>
        <v>0</v>
      </c>
      <c r="P1514" s="102" t="s">
        <v>220</v>
      </c>
      <c r="Q1514" s="102">
        <f t="shared" si="242"/>
        <v>1</v>
      </c>
    </row>
    <row r="1515" spans="1:17">
      <c r="A1515" s="102" t="s">
        <v>192</v>
      </c>
      <c r="B1515" s="103" t="s">
        <v>81</v>
      </c>
      <c r="D1515" s="112">
        <v>2021</v>
      </c>
      <c r="E1515" s="112">
        <v>1</v>
      </c>
      <c r="F1515" s="102" t="str">
        <f t="shared" si="243"/>
        <v>P3320211</v>
      </c>
      <c r="H1515" s="104">
        <f>HLOOKUP(POC!B1515,MCTI!$1:$2,2,FALSE)</f>
        <v>5</v>
      </c>
      <c r="I1515" s="102" t="str">
        <f t="shared" si="245"/>
        <v>20211</v>
      </c>
      <c r="J1515" s="107">
        <f>IF(M1515=1,1,IFERROR(VLOOKUP(I1515,MCTI!C:O,POC!H1515,FALSE),0))</f>
        <v>1.06E-2</v>
      </c>
      <c r="K1515" s="102" t="str">
        <f>TEXT(VLOOKUP(B1515,Summary!G:H,2,FALSE),"yyyym")</f>
        <v>202512</v>
      </c>
      <c r="L1515" s="102">
        <f t="shared" si="246"/>
        <v>0</v>
      </c>
      <c r="M1515" s="102">
        <f t="shared" si="247"/>
        <v>0</v>
      </c>
      <c r="N1515" s="109">
        <f t="shared" si="244"/>
        <v>1.06</v>
      </c>
      <c r="P1515" s="102" t="s">
        <v>220</v>
      </c>
      <c r="Q1515" s="102" t="str">
        <f t="shared" ref="Q1467:Q1530" si="248">IF(AND(N1515=0,N1516&gt;0),1,"")</f>
        <v/>
      </c>
    </row>
    <row r="1516" spans="1:17">
      <c r="A1516" s="102" t="s">
        <v>192</v>
      </c>
      <c r="B1516" s="103" t="s">
        <v>81</v>
      </c>
      <c r="D1516" s="112">
        <v>2021</v>
      </c>
      <c r="E1516" s="112">
        <v>2</v>
      </c>
      <c r="F1516" s="102" t="str">
        <f t="shared" si="243"/>
        <v>P3320212</v>
      </c>
      <c r="H1516" s="104">
        <f>HLOOKUP(POC!B1516,MCTI!$1:$2,2,FALSE)</f>
        <v>5</v>
      </c>
      <c r="I1516" s="102" t="str">
        <f t="shared" si="245"/>
        <v>20212</v>
      </c>
      <c r="J1516" s="107">
        <f>IF(M1516=1,1,IFERROR(VLOOKUP(I1516,MCTI!C:O,POC!H1516,FALSE),0))</f>
        <v>2.12E-2</v>
      </c>
      <c r="K1516" s="102" t="str">
        <f>TEXT(VLOOKUP(B1516,Summary!G:H,2,FALSE),"yyyym")</f>
        <v>202512</v>
      </c>
      <c r="L1516" s="102">
        <f t="shared" si="246"/>
        <v>0</v>
      </c>
      <c r="M1516" s="102">
        <f t="shared" si="247"/>
        <v>0</v>
      </c>
      <c r="N1516" s="109">
        <f t="shared" si="244"/>
        <v>2.12</v>
      </c>
      <c r="P1516" s="102" t="s">
        <v>220</v>
      </c>
      <c r="Q1516" s="102" t="str">
        <f t="shared" si="248"/>
        <v/>
      </c>
    </row>
    <row r="1517" spans="1:17">
      <c r="A1517" s="102" t="s">
        <v>192</v>
      </c>
      <c r="B1517" s="103" t="s">
        <v>81</v>
      </c>
      <c r="D1517" s="112">
        <v>2021</v>
      </c>
      <c r="E1517" s="112">
        <v>3</v>
      </c>
      <c r="F1517" s="102" t="str">
        <f t="shared" si="243"/>
        <v>P3320213</v>
      </c>
      <c r="H1517" s="104">
        <f>HLOOKUP(POC!B1517,MCTI!$1:$2,2,FALSE)</f>
        <v>5</v>
      </c>
      <c r="I1517" s="102" t="str">
        <f t="shared" si="245"/>
        <v>20213</v>
      </c>
      <c r="J1517" s="107">
        <f>IF(M1517=1,1,IFERROR(VLOOKUP(I1517,MCTI!C:O,POC!H1517,FALSE),0))</f>
        <v>3.1800000000000002E-2</v>
      </c>
      <c r="K1517" s="102" t="str">
        <f>TEXT(VLOOKUP(B1517,Summary!G:H,2,FALSE),"yyyym")</f>
        <v>202512</v>
      </c>
      <c r="L1517" s="102">
        <f t="shared" si="246"/>
        <v>0</v>
      </c>
      <c r="M1517" s="102">
        <f t="shared" si="247"/>
        <v>0</v>
      </c>
      <c r="N1517" s="109">
        <f t="shared" si="244"/>
        <v>3.18</v>
      </c>
      <c r="P1517" s="102" t="s">
        <v>220</v>
      </c>
      <c r="Q1517" s="102" t="str">
        <f t="shared" si="248"/>
        <v/>
      </c>
    </row>
    <row r="1518" spans="1:17">
      <c r="A1518" s="102" t="s">
        <v>192</v>
      </c>
      <c r="B1518" s="103" t="s">
        <v>81</v>
      </c>
      <c r="D1518" s="112">
        <v>2021</v>
      </c>
      <c r="E1518" s="112">
        <v>4</v>
      </c>
      <c r="F1518" s="102" t="str">
        <f t="shared" si="243"/>
        <v>P3320214</v>
      </c>
      <c r="H1518" s="104">
        <f>HLOOKUP(POC!B1518,MCTI!$1:$2,2,FALSE)</f>
        <v>5</v>
      </c>
      <c r="I1518" s="102" t="str">
        <f t="shared" si="245"/>
        <v>20214</v>
      </c>
      <c r="J1518" s="107">
        <f>IF(M1518=1,1,IFERROR(VLOOKUP(I1518,MCTI!C:O,POC!H1518,FALSE),0))</f>
        <v>4.24E-2</v>
      </c>
      <c r="K1518" s="102" t="str">
        <f>TEXT(VLOOKUP(B1518,Summary!G:H,2,FALSE),"yyyym")</f>
        <v>202512</v>
      </c>
      <c r="L1518" s="102">
        <f t="shared" si="246"/>
        <v>0</v>
      </c>
      <c r="M1518" s="102">
        <f t="shared" si="247"/>
        <v>0</v>
      </c>
      <c r="N1518" s="109">
        <f t="shared" si="244"/>
        <v>4.24</v>
      </c>
      <c r="P1518" s="102" t="s">
        <v>220</v>
      </c>
      <c r="Q1518" s="102" t="str">
        <f t="shared" si="248"/>
        <v/>
      </c>
    </row>
    <row r="1519" spans="1:17">
      <c r="A1519" s="102" t="s">
        <v>192</v>
      </c>
      <c r="B1519" s="103" t="s">
        <v>81</v>
      </c>
      <c r="D1519" s="112">
        <v>2021</v>
      </c>
      <c r="E1519" s="112">
        <v>5</v>
      </c>
      <c r="F1519" s="102" t="str">
        <f t="shared" si="243"/>
        <v>P3320215</v>
      </c>
      <c r="H1519" s="104">
        <f>HLOOKUP(POC!B1519,MCTI!$1:$2,2,FALSE)</f>
        <v>5</v>
      </c>
      <c r="I1519" s="102" t="str">
        <f t="shared" si="245"/>
        <v>20215</v>
      </c>
      <c r="J1519" s="107">
        <f>IF(M1519=1,1,IFERROR(VLOOKUP(I1519,MCTI!C:O,POC!H1519,FALSE),0))</f>
        <v>5.2999999999999999E-2</v>
      </c>
      <c r="K1519" s="102" t="str">
        <f>TEXT(VLOOKUP(B1519,Summary!G:H,2,FALSE),"yyyym")</f>
        <v>202512</v>
      </c>
      <c r="L1519" s="102">
        <f t="shared" si="246"/>
        <v>0</v>
      </c>
      <c r="M1519" s="102">
        <f t="shared" si="247"/>
        <v>0</v>
      </c>
      <c r="N1519" s="109">
        <f t="shared" si="244"/>
        <v>5.3</v>
      </c>
      <c r="P1519" s="102" t="s">
        <v>220</v>
      </c>
      <c r="Q1519" s="102" t="str">
        <f t="shared" si="248"/>
        <v/>
      </c>
    </row>
    <row r="1520" spans="1:17">
      <c r="A1520" s="102" t="s">
        <v>192</v>
      </c>
      <c r="B1520" s="103" t="s">
        <v>81</v>
      </c>
      <c r="D1520" s="112">
        <v>2021</v>
      </c>
      <c r="E1520" s="112">
        <v>6</v>
      </c>
      <c r="F1520" s="102" t="str">
        <f t="shared" si="243"/>
        <v>P3320216</v>
      </c>
      <c r="H1520" s="104">
        <f>HLOOKUP(POC!B1520,MCTI!$1:$2,2,FALSE)</f>
        <v>5</v>
      </c>
      <c r="I1520" s="102" t="str">
        <f t="shared" si="245"/>
        <v>20216</v>
      </c>
      <c r="J1520" s="107">
        <f>IF(M1520=1,1,IFERROR(VLOOKUP(I1520,MCTI!C:O,POC!H1520,FALSE),0))</f>
        <v>6.3600000000000004E-2</v>
      </c>
      <c r="K1520" s="102" t="str">
        <f>TEXT(VLOOKUP(B1520,Summary!G:H,2,FALSE),"yyyym")</f>
        <v>202512</v>
      </c>
      <c r="L1520" s="102">
        <f t="shared" si="246"/>
        <v>0</v>
      </c>
      <c r="M1520" s="102">
        <f t="shared" si="247"/>
        <v>0</v>
      </c>
      <c r="N1520" s="109">
        <f t="shared" si="244"/>
        <v>6.36</v>
      </c>
      <c r="P1520" s="102" t="s">
        <v>220</v>
      </c>
      <c r="Q1520" s="102" t="str">
        <f t="shared" si="248"/>
        <v/>
      </c>
    </row>
    <row r="1521" spans="1:17">
      <c r="A1521" s="102" t="s">
        <v>192</v>
      </c>
      <c r="B1521" s="103" t="s">
        <v>81</v>
      </c>
      <c r="D1521" s="112">
        <v>2021</v>
      </c>
      <c r="E1521" s="112">
        <v>7</v>
      </c>
      <c r="F1521" s="102" t="str">
        <f t="shared" si="243"/>
        <v>P3320217</v>
      </c>
      <c r="H1521" s="104">
        <f>HLOOKUP(POC!B1521,MCTI!$1:$2,2,FALSE)</f>
        <v>5</v>
      </c>
      <c r="I1521" s="102" t="str">
        <f t="shared" si="245"/>
        <v>20217</v>
      </c>
      <c r="J1521" s="107">
        <f>IF(M1521=1,1,IFERROR(VLOOKUP(I1521,MCTI!C:O,POC!H1521,FALSE),0))</f>
        <v>7.4099999999999999E-2</v>
      </c>
      <c r="K1521" s="102" t="str">
        <f>TEXT(VLOOKUP(B1521,Summary!G:H,2,FALSE),"yyyym")</f>
        <v>202512</v>
      </c>
      <c r="L1521" s="102">
        <f t="shared" si="246"/>
        <v>0</v>
      </c>
      <c r="M1521" s="102">
        <f t="shared" si="247"/>
        <v>0</v>
      </c>
      <c r="N1521" s="109">
        <f t="shared" si="244"/>
        <v>7.41</v>
      </c>
      <c r="P1521" s="102" t="s">
        <v>220</v>
      </c>
      <c r="Q1521" s="102" t="str">
        <f t="shared" si="248"/>
        <v/>
      </c>
    </row>
    <row r="1522" spans="1:17">
      <c r="A1522" s="102" t="s">
        <v>192</v>
      </c>
      <c r="B1522" s="103" t="s">
        <v>81</v>
      </c>
      <c r="D1522" s="112">
        <v>2021</v>
      </c>
      <c r="E1522" s="112">
        <v>8</v>
      </c>
      <c r="F1522" s="102" t="str">
        <f t="shared" si="243"/>
        <v>P3320218</v>
      </c>
      <c r="H1522" s="104">
        <f>HLOOKUP(POC!B1522,MCTI!$1:$2,2,FALSE)</f>
        <v>5</v>
      </c>
      <c r="I1522" s="102" t="str">
        <f t="shared" si="245"/>
        <v>20218</v>
      </c>
      <c r="J1522" s="107">
        <f>IF(M1522=1,1,IFERROR(VLOOKUP(I1522,MCTI!C:O,POC!H1522,FALSE),0))</f>
        <v>8.4699999999999998E-2</v>
      </c>
      <c r="K1522" s="102" t="str">
        <f>TEXT(VLOOKUP(B1522,Summary!G:H,2,FALSE),"yyyym")</f>
        <v>202512</v>
      </c>
      <c r="L1522" s="102">
        <f t="shared" si="246"/>
        <v>0</v>
      </c>
      <c r="M1522" s="102">
        <f t="shared" si="247"/>
        <v>0</v>
      </c>
      <c r="N1522" s="109">
        <f t="shared" si="244"/>
        <v>8.4700000000000006</v>
      </c>
      <c r="P1522" s="102" t="s">
        <v>220</v>
      </c>
      <c r="Q1522" s="102" t="str">
        <f t="shared" si="248"/>
        <v/>
      </c>
    </row>
    <row r="1523" spans="1:17">
      <c r="A1523" s="102" t="s">
        <v>192</v>
      </c>
      <c r="B1523" s="103" t="s">
        <v>81</v>
      </c>
      <c r="D1523" s="112">
        <v>2021</v>
      </c>
      <c r="E1523" s="112">
        <v>9</v>
      </c>
      <c r="F1523" s="102" t="str">
        <f t="shared" si="243"/>
        <v>P3320219</v>
      </c>
      <c r="H1523" s="104">
        <f>HLOOKUP(POC!B1523,MCTI!$1:$2,2,FALSE)</f>
        <v>5</v>
      </c>
      <c r="I1523" s="102" t="str">
        <f t="shared" si="245"/>
        <v>20219</v>
      </c>
      <c r="J1523" s="107">
        <f>IF(M1523=1,1,IFERROR(VLOOKUP(I1523,MCTI!C:O,POC!H1523,FALSE),0))</f>
        <v>9.5299999999999996E-2</v>
      </c>
      <c r="K1523" s="102" t="str">
        <f>TEXT(VLOOKUP(B1523,Summary!G:H,2,FALSE),"yyyym")</f>
        <v>202512</v>
      </c>
      <c r="L1523" s="102">
        <f t="shared" si="246"/>
        <v>0</v>
      </c>
      <c r="M1523" s="102">
        <f t="shared" si="247"/>
        <v>0</v>
      </c>
      <c r="N1523" s="109">
        <f t="shared" si="244"/>
        <v>9.5299999999999994</v>
      </c>
      <c r="P1523" s="102" t="s">
        <v>220</v>
      </c>
      <c r="Q1523" s="102" t="str">
        <f t="shared" si="248"/>
        <v/>
      </c>
    </row>
    <row r="1524" spans="1:17">
      <c r="A1524" s="102" t="s">
        <v>192</v>
      </c>
      <c r="B1524" s="103" t="s">
        <v>81</v>
      </c>
      <c r="D1524" s="112">
        <v>2021</v>
      </c>
      <c r="E1524" s="112">
        <v>10</v>
      </c>
      <c r="F1524" s="102" t="str">
        <f t="shared" si="243"/>
        <v>P33202110</v>
      </c>
      <c r="H1524" s="104">
        <f>HLOOKUP(POC!B1524,MCTI!$1:$2,2,FALSE)</f>
        <v>5</v>
      </c>
      <c r="I1524" s="102" t="str">
        <f t="shared" si="245"/>
        <v>202110</v>
      </c>
      <c r="J1524" s="107">
        <f>IF(M1524=1,1,IFERROR(VLOOKUP(I1524,MCTI!C:O,POC!H1524,FALSE),0))</f>
        <v>0.10589999999999999</v>
      </c>
      <c r="K1524" s="102" t="str">
        <f>TEXT(VLOOKUP(B1524,Summary!G:H,2,FALSE),"yyyym")</f>
        <v>202512</v>
      </c>
      <c r="L1524" s="102">
        <f t="shared" si="246"/>
        <v>0</v>
      </c>
      <c r="M1524" s="102">
        <f t="shared" si="247"/>
        <v>0</v>
      </c>
      <c r="N1524" s="109">
        <f t="shared" si="244"/>
        <v>10.59</v>
      </c>
      <c r="P1524" s="102" t="s">
        <v>220</v>
      </c>
      <c r="Q1524" s="102" t="str">
        <f t="shared" si="248"/>
        <v/>
      </c>
    </row>
    <row r="1525" spans="1:17">
      <c r="A1525" s="102" t="s">
        <v>192</v>
      </c>
      <c r="B1525" s="103" t="s">
        <v>81</v>
      </c>
      <c r="D1525" s="112">
        <v>2021</v>
      </c>
      <c r="E1525" s="112">
        <v>11</v>
      </c>
      <c r="F1525" s="102" t="str">
        <f t="shared" si="243"/>
        <v>P33202111</v>
      </c>
      <c r="H1525" s="104">
        <f>HLOOKUP(POC!B1525,MCTI!$1:$2,2,FALSE)</f>
        <v>5</v>
      </c>
      <c r="I1525" s="102" t="str">
        <f t="shared" si="245"/>
        <v>202111</v>
      </c>
      <c r="J1525" s="107">
        <f>IF(M1525=1,1,IFERROR(VLOOKUP(I1525,MCTI!C:O,POC!H1525,FALSE),0))</f>
        <v>0.11650000000000001</v>
      </c>
      <c r="K1525" s="102" t="str">
        <f>TEXT(VLOOKUP(B1525,Summary!G:H,2,FALSE),"yyyym")</f>
        <v>202512</v>
      </c>
      <c r="L1525" s="102">
        <f t="shared" si="246"/>
        <v>0</v>
      </c>
      <c r="M1525" s="102">
        <f t="shared" si="247"/>
        <v>0</v>
      </c>
      <c r="N1525" s="109">
        <f t="shared" si="244"/>
        <v>11.65</v>
      </c>
      <c r="P1525" s="102" t="s">
        <v>220</v>
      </c>
      <c r="Q1525" s="102" t="str">
        <f t="shared" si="248"/>
        <v/>
      </c>
    </row>
    <row r="1526" spans="1:17">
      <c r="A1526" s="102" t="s">
        <v>192</v>
      </c>
      <c r="B1526" s="103" t="s">
        <v>81</v>
      </c>
      <c r="D1526" s="112">
        <v>2021</v>
      </c>
      <c r="E1526" s="112">
        <v>12</v>
      </c>
      <c r="F1526" s="102" t="str">
        <f t="shared" si="243"/>
        <v>P33202112</v>
      </c>
      <c r="H1526" s="104">
        <f>HLOOKUP(POC!B1526,MCTI!$1:$2,2,FALSE)</f>
        <v>5</v>
      </c>
      <c r="I1526" s="102" t="str">
        <f t="shared" si="245"/>
        <v>202112</v>
      </c>
      <c r="J1526" s="107">
        <f>IF(M1526=1,1,IFERROR(VLOOKUP(I1526,MCTI!C:O,POC!H1526,FALSE),0))</f>
        <v>0.12709999999999999</v>
      </c>
      <c r="K1526" s="102" t="str">
        <f>TEXT(VLOOKUP(B1526,Summary!G:H,2,FALSE),"yyyym")</f>
        <v>202512</v>
      </c>
      <c r="L1526" s="102">
        <f t="shared" si="246"/>
        <v>0</v>
      </c>
      <c r="M1526" s="102">
        <f t="shared" si="247"/>
        <v>0</v>
      </c>
      <c r="N1526" s="109">
        <f t="shared" si="244"/>
        <v>12.71</v>
      </c>
      <c r="P1526" s="102" t="s">
        <v>220</v>
      </c>
      <c r="Q1526" s="102" t="str">
        <f t="shared" si="248"/>
        <v/>
      </c>
    </row>
    <row r="1527" spans="1:17">
      <c r="A1527" s="102" t="s">
        <v>192</v>
      </c>
      <c r="B1527" s="103" t="s">
        <v>81</v>
      </c>
      <c r="D1527" s="112">
        <v>2022</v>
      </c>
      <c r="E1527" s="112">
        <v>1</v>
      </c>
      <c r="F1527" s="102" t="str">
        <f t="shared" si="243"/>
        <v>P3320221</v>
      </c>
      <c r="H1527" s="104">
        <f>HLOOKUP(POC!B1527,MCTI!$1:$2,2,FALSE)</f>
        <v>5</v>
      </c>
      <c r="I1527" s="102" t="str">
        <f t="shared" si="245"/>
        <v>20221</v>
      </c>
      <c r="J1527" s="107">
        <f>IF(M1527=1,1,IFERROR(VLOOKUP(I1527,MCTI!C:O,POC!H1527,FALSE),0))</f>
        <v>0.1457</v>
      </c>
      <c r="K1527" s="102" t="str">
        <f>TEXT(VLOOKUP(B1527,Summary!G:H,2,FALSE),"yyyym")</f>
        <v>202512</v>
      </c>
      <c r="L1527" s="102">
        <f t="shared" si="246"/>
        <v>0</v>
      </c>
      <c r="M1527" s="102">
        <f t="shared" si="247"/>
        <v>0</v>
      </c>
      <c r="N1527" s="109">
        <f t="shared" si="244"/>
        <v>14.57</v>
      </c>
      <c r="P1527" s="102" t="s">
        <v>220</v>
      </c>
      <c r="Q1527" s="102" t="str">
        <f t="shared" si="248"/>
        <v/>
      </c>
    </row>
    <row r="1528" spans="1:17">
      <c r="A1528" s="102" t="s">
        <v>192</v>
      </c>
      <c r="B1528" s="103" t="s">
        <v>81</v>
      </c>
      <c r="D1528" s="112">
        <v>2022</v>
      </c>
      <c r="E1528" s="112">
        <v>2</v>
      </c>
      <c r="F1528" s="102" t="str">
        <f t="shared" si="243"/>
        <v>P3320222</v>
      </c>
      <c r="H1528" s="104">
        <f>HLOOKUP(POC!B1528,MCTI!$1:$2,2,FALSE)</f>
        <v>5</v>
      </c>
      <c r="I1528" s="102" t="str">
        <f t="shared" si="245"/>
        <v>20222</v>
      </c>
      <c r="J1528" s="107">
        <f>IF(M1528=1,1,IFERROR(VLOOKUP(I1528,MCTI!C:O,POC!H1528,FALSE),0))</f>
        <v>0.16420000000000001</v>
      </c>
      <c r="K1528" s="102" t="str">
        <f>TEXT(VLOOKUP(B1528,Summary!G:H,2,FALSE),"yyyym")</f>
        <v>202512</v>
      </c>
      <c r="L1528" s="102">
        <f t="shared" si="246"/>
        <v>0</v>
      </c>
      <c r="M1528" s="102">
        <f t="shared" si="247"/>
        <v>0</v>
      </c>
      <c r="N1528" s="109">
        <f t="shared" si="244"/>
        <v>16.420000000000002</v>
      </c>
      <c r="P1528" s="102" t="s">
        <v>220</v>
      </c>
      <c r="Q1528" s="102" t="str">
        <f t="shared" si="248"/>
        <v/>
      </c>
    </row>
    <row r="1529" spans="1:17">
      <c r="A1529" s="102" t="s">
        <v>192</v>
      </c>
      <c r="B1529" s="103" t="s">
        <v>81</v>
      </c>
      <c r="D1529" s="112">
        <v>2022</v>
      </c>
      <c r="E1529" s="112">
        <v>3</v>
      </c>
      <c r="F1529" s="102" t="str">
        <f t="shared" si="243"/>
        <v>P3320223</v>
      </c>
      <c r="H1529" s="104">
        <f>HLOOKUP(POC!B1529,MCTI!$1:$2,2,FALSE)</f>
        <v>5</v>
      </c>
      <c r="I1529" s="102" t="str">
        <f t="shared" si="245"/>
        <v>20223</v>
      </c>
      <c r="J1529" s="107">
        <f>IF(M1529=1,1,IFERROR(VLOOKUP(I1529,MCTI!C:O,POC!H1529,FALSE),0))</f>
        <v>0.18279999999999999</v>
      </c>
      <c r="K1529" s="102" t="str">
        <f>TEXT(VLOOKUP(B1529,Summary!G:H,2,FALSE),"yyyym")</f>
        <v>202512</v>
      </c>
      <c r="L1529" s="102">
        <f t="shared" si="246"/>
        <v>0</v>
      </c>
      <c r="M1529" s="102">
        <f t="shared" si="247"/>
        <v>0</v>
      </c>
      <c r="N1529" s="109">
        <f t="shared" si="244"/>
        <v>18.28</v>
      </c>
      <c r="P1529" s="102" t="s">
        <v>220</v>
      </c>
      <c r="Q1529" s="102" t="str">
        <f t="shared" si="248"/>
        <v/>
      </c>
    </row>
    <row r="1530" spans="1:17">
      <c r="A1530" s="102" t="s">
        <v>192</v>
      </c>
      <c r="B1530" s="103" t="s">
        <v>81</v>
      </c>
      <c r="D1530" s="112">
        <v>2022</v>
      </c>
      <c r="E1530" s="112">
        <v>4</v>
      </c>
      <c r="F1530" s="102" t="str">
        <f t="shared" si="243"/>
        <v>P3320224</v>
      </c>
      <c r="H1530" s="104">
        <f>HLOOKUP(POC!B1530,MCTI!$1:$2,2,FALSE)</f>
        <v>5</v>
      </c>
      <c r="I1530" s="102" t="str">
        <f t="shared" si="245"/>
        <v>20224</v>
      </c>
      <c r="J1530" s="107">
        <f>IF(M1530=1,1,IFERROR(VLOOKUP(I1530,MCTI!C:O,POC!H1530,FALSE),0))</f>
        <v>0.20130000000000001</v>
      </c>
      <c r="K1530" s="102" t="str">
        <f>TEXT(VLOOKUP(B1530,Summary!G:H,2,FALSE),"yyyym")</f>
        <v>202512</v>
      </c>
      <c r="L1530" s="102">
        <f t="shared" si="246"/>
        <v>0</v>
      </c>
      <c r="M1530" s="102">
        <f t="shared" si="247"/>
        <v>0</v>
      </c>
      <c r="N1530" s="109">
        <f t="shared" si="244"/>
        <v>20.13</v>
      </c>
      <c r="P1530" s="102" t="s">
        <v>220</v>
      </c>
      <c r="Q1530" s="102" t="str">
        <f t="shared" si="248"/>
        <v/>
      </c>
    </row>
    <row r="1531" spans="1:17">
      <c r="A1531" s="102" t="s">
        <v>192</v>
      </c>
      <c r="B1531" s="103" t="s">
        <v>81</v>
      </c>
      <c r="D1531" s="112">
        <v>2022</v>
      </c>
      <c r="E1531" s="112">
        <v>5</v>
      </c>
      <c r="F1531" s="102" t="str">
        <f t="shared" si="243"/>
        <v>P3320225</v>
      </c>
      <c r="H1531" s="104">
        <f>HLOOKUP(POC!B1531,MCTI!$1:$2,2,FALSE)</f>
        <v>5</v>
      </c>
      <c r="I1531" s="102" t="str">
        <f t="shared" ref="I1531:I1562" si="249">CONCATENATE(D1531,E1531)</f>
        <v>20225</v>
      </c>
      <c r="J1531" s="107">
        <f>IF(M1531=1,1,IFERROR(VLOOKUP(I1531,MCTI!C:O,POC!H1531,FALSE),0))</f>
        <v>0.21990000000000001</v>
      </c>
      <c r="K1531" s="102" t="str">
        <f>TEXT(VLOOKUP(B1531,Summary!G:H,2,FALSE),"yyyym")</f>
        <v>202512</v>
      </c>
      <c r="L1531" s="102">
        <f t="shared" ref="L1531:L1562" si="250">IF((LEFT(K1531,4)-D1531)&lt;&gt;0,0,IF((I1531-K1531)=0,1,0))</f>
        <v>0</v>
      </c>
      <c r="M1531" s="102">
        <f t="shared" ref="M1531:M1562" si="251">IF(B1531="",0,IF(AND(B1530=B1531,M1530=1),1,IF(L1531=1,1,0)))</f>
        <v>0</v>
      </c>
      <c r="N1531" s="109">
        <f t="shared" si="244"/>
        <v>21.99</v>
      </c>
      <c r="P1531" s="102" t="s">
        <v>220</v>
      </c>
      <c r="Q1531" s="102" t="str">
        <f t="shared" ref="Q1531:Q1594" si="252">IF(AND(N1531=0,N1532&gt;0),1,"")</f>
        <v/>
      </c>
    </row>
    <row r="1532" spans="1:17">
      <c r="A1532" s="102" t="s">
        <v>192</v>
      </c>
      <c r="B1532" s="103" t="s">
        <v>81</v>
      </c>
      <c r="D1532" s="112">
        <v>2022</v>
      </c>
      <c r="E1532" s="112">
        <v>6</v>
      </c>
      <c r="F1532" s="102" t="str">
        <f t="shared" si="243"/>
        <v>P3320226</v>
      </c>
      <c r="H1532" s="104">
        <f>HLOOKUP(POC!B1532,MCTI!$1:$2,2,FALSE)</f>
        <v>5</v>
      </c>
      <c r="I1532" s="102" t="str">
        <f t="shared" si="249"/>
        <v>20226</v>
      </c>
      <c r="J1532" s="107">
        <f>IF(M1532=1,1,IFERROR(VLOOKUP(I1532,MCTI!C:O,POC!H1532,FALSE),0))</f>
        <v>0.23849999999999999</v>
      </c>
      <c r="K1532" s="102" t="str">
        <f>TEXT(VLOOKUP(B1532,Summary!G:H,2,FALSE),"yyyym")</f>
        <v>202512</v>
      </c>
      <c r="L1532" s="102">
        <f t="shared" si="250"/>
        <v>0</v>
      </c>
      <c r="M1532" s="102">
        <f t="shared" si="251"/>
        <v>0</v>
      </c>
      <c r="N1532" s="109">
        <f t="shared" si="244"/>
        <v>23.85</v>
      </c>
      <c r="P1532" s="102" t="s">
        <v>220</v>
      </c>
      <c r="Q1532" s="102" t="str">
        <f t="shared" si="252"/>
        <v/>
      </c>
    </row>
    <row r="1533" spans="1:17">
      <c r="A1533" s="102" t="s">
        <v>192</v>
      </c>
      <c r="B1533" s="103" t="s">
        <v>81</v>
      </c>
      <c r="D1533" s="112">
        <v>2022</v>
      </c>
      <c r="E1533" s="112">
        <v>7</v>
      </c>
      <c r="F1533" s="102" t="str">
        <f t="shared" si="243"/>
        <v>P3320227</v>
      </c>
      <c r="H1533" s="104">
        <f>HLOOKUP(POC!B1533,MCTI!$1:$2,2,FALSE)</f>
        <v>5</v>
      </c>
      <c r="I1533" s="102" t="str">
        <f t="shared" si="249"/>
        <v>20227</v>
      </c>
      <c r="J1533" s="107">
        <f>IF(M1533=1,1,IFERROR(VLOOKUP(I1533,MCTI!C:O,POC!H1533,FALSE),0))</f>
        <v>0.25700000000000001</v>
      </c>
      <c r="K1533" s="102" t="str">
        <f>TEXT(VLOOKUP(B1533,Summary!G:H,2,FALSE),"yyyym")</f>
        <v>202512</v>
      </c>
      <c r="L1533" s="102">
        <f t="shared" si="250"/>
        <v>0</v>
      </c>
      <c r="M1533" s="102">
        <f t="shared" si="251"/>
        <v>0</v>
      </c>
      <c r="N1533" s="109">
        <f t="shared" si="244"/>
        <v>25.7</v>
      </c>
      <c r="P1533" s="102" t="s">
        <v>220</v>
      </c>
      <c r="Q1533" s="102" t="str">
        <f t="shared" si="252"/>
        <v/>
      </c>
    </row>
    <row r="1534" spans="1:17">
      <c r="A1534" s="102" t="s">
        <v>192</v>
      </c>
      <c r="B1534" s="103" t="s">
        <v>81</v>
      </c>
      <c r="D1534" s="112">
        <v>2022</v>
      </c>
      <c r="E1534" s="112">
        <v>8</v>
      </c>
      <c r="F1534" s="102" t="str">
        <f t="shared" si="243"/>
        <v>P3320228</v>
      </c>
      <c r="H1534" s="104">
        <f>HLOOKUP(POC!B1534,MCTI!$1:$2,2,FALSE)</f>
        <v>5</v>
      </c>
      <c r="I1534" s="102" t="str">
        <f t="shared" si="249"/>
        <v>20228</v>
      </c>
      <c r="J1534" s="107">
        <f>IF(M1534=1,1,IFERROR(VLOOKUP(I1534,MCTI!C:O,POC!H1534,FALSE),0))</f>
        <v>0.27560000000000001</v>
      </c>
      <c r="K1534" s="102" t="str">
        <f>TEXT(VLOOKUP(B1534,Summary!G:H,2,FALSE),"yyyym")</f>
        <v>202512</v>
      </c>
      <c r="L1534" s="102">
        <f t="shared" si="250"/>
        <v>0</v>
      </c>
      <c r="M1534" s="102">
        <f t="shared" si="251"/>
        <v>0</v>
      </c>
      <c r="N1534" s="109">
        <f t="shared" si="244"/>
        <v>27.56</v>
      </c>
      <c r="P1534" s="102" t="s">
        <v>220</v>
      </c>
      <c r="Q1534" s="102" t="str">
        <f t="shared" si="252"/>
        <v/>
      </c>
    </row>
    <row r="1535" spans="1:17">
      <c r="A1535" s="102" t="s">
        <v>192</v>
      </c>
      <c r="B1535" s="103" t="s">
        <v>81</v>
      </c>
      <c r="D1535" s="112">
        <v>2022</v>
      </c>
      <c r="E1535" s="112">
        <v>9</v>
      </c>
      <c r="F1535" s="102" t="str">
        <f t="shared" si="243"/>
        <v>P3320229</v>
      </c>
      <c r="H1535" s="104">
        <f>HLOOKUP(POC!B1535,MCTI!$1:$2,2,FALSE)</f>
        <v>5</v>
      </c>
      <c r="I1535" s="102" t="str">
        <f t="shared" si="249"/>
        <v>20229</v>
      </c>
      <c r="J1535" s="107">
        <f>IF(M1535=1,1,IFERROR(VLOOKUP(I1535,MCTI!C:O,POC!H1535,FALSE),0))</f>
        <v>0.29409999999999997</v>
      </c>
      <c r="K1535" s="102" t="str">
        <f>TEXT(VLOOKUP(B1535,Summary!G:H,2,FALSE),"yyyym")</f>
        <v>202512</v>
      </c>
      <c r="L1535" s="102">
        <f t="shared" si="250"/>
        <v>0</v>
      </c>
      <c r="M1535" s="102">
        <f t="shared" si="251"/>
        <v>0</v>
      </c>
      <c r="N1535" s="109">
        <f t="shared" si="244"/>
        <v>29.41</v>
      </c>
      <c r="P1535" s="102" t="s">
        <v>220</v>
      </c>
      <c r="Q1535" s="102" t="str">
        <f t="shared" si="252"/>
        <v/>
      </c>
    </row>
    <row r="1536" spans="1:17">
      <c r="A1536" s="102" t="s">
        <v>192</v>
      </c>
      <c r="B1536" s="103" t="s">
        <v>81</v>
      </c>
      <c r="D1536" s="112">
        <v>2022</v>
      </c>
      <c r="E1536" s="112">
        <v>10</v>
      </c>
      <c r="F1536" s="102" t="str">
        <f t="shared" si="243"/>
        <v>P33202210</v>
      </c>
      <c r="H1536" s="104">
        <f>HLOOKUP(POC!B1536,MCTI!$1:$2,2,FALSE)</f>
        <v>5</v>
      </c>
      <c r="I1536" s="102" t="str">
        <f t="shared" si="249"/>
        <v>202210</v>
      </c>
      <c r="J1536" s="107">
        <f>IF(M1536=1,1,IFERROR(VLOOKUP(I1536,MCTI!C:O,POC!H1536,FALSE),0))</f>
        <v>0.31269999999999998</v>
      </c>
      <c r="K1536" s="102" t="str">
        <f>TEXT(VLOOKUP(B1536,Summary!G:H,2,FALSE),"yyyym")</f>
        <v>202512</v>
      </c>
      <c r="L1536" s="102">
        <f t="shared" si="250"/>
        <v>0</v>
      </c>
      <c r="M1536" s="102">
        <f t="shared" si="251"/>
        <v>0</v>
      </c>
      <c r="N1536" s="109">
        <f t="shared" si="244"/>
        <v>31.27</v>
      </c>
      <c r="P1536" s="102" t="s">
        <v>220</v>
      </c>
      <c r="Q1536" s="102" t="str">
        <f t="shared" si="252"/>
        <v/>
      </c>
    </row>
    <row r="1537" spans="1:17">
      <c r="A1537" s="102" t="s">
        <v>192</v>
      </c>
      <c r="B1537" s="103" t="s">
        <v>81</v>
      </c>
      <c r="D1537" s="112">
        <v>2022</v>
      </c>
      <c r="E1537" s="112">
        <v>11</v>
      </c>
      <c r="F1537" s="102" t="str">
        <f t="shared" si="243"/>
        <v>P33202211</v>
      </c>
      <c r="H1537" s="104">
        <f>HLOOKUP(POC!B1537,MCTI!$1:$2,2,FALSE)</f>
        <v>5</v>
      </c>
      <c r="I1537" s="102" t="str">
        <f t="shared" si="249"/>
        <v>202211</v>
      </c>
      <c r="J1537" s="107">
        <f>IF(M1537=1,1,IFERROR(VLOOKUP(I1537,MCTI!C:O,POC!H1537,FALSE),0))</f>
        <v>0.33119999999999999</v>
      </c>
      <c r="K1537" s="102" t="str">
        <f>TEXT(VLOOKUP(B1537,Summary!G:H,2,FALSE),"yyyym")</f>
        <v>202512</v>
      </c>
      <c r="L1537" s="102">
        <f t="shared" si="250"/>
        <v>0</v>
      </c>
      <c r="M1537" s="102">
        <f t="shared" si="251"/>
        <v>0</v>
      </c>
      <c r="N1537" s="109">
        <f t="shared" si="244"/>
        <v>33.119999999999997</v>
      </c>
      <c r="P1537" s="102" t="s">
        <v>220</v>
      </c>
      <c r="Q1537" s="102" t="str">
        <f t="shared" si="252"/>
        <v/>
      </c>
    </row>
    <row r="1538" spans="1:17">
      <c r="A1538" s="102" t="s">
        <v>192</v>
      </c>
      <c r="B1538" s="103" t="s">
        <v>81</v>
      </c>
      <c r="D1538" s="112">
        <v>2022</v>
      </c>
      <c r="E1538" s="112">
        <v>12</v>
      </c>
      <c r="F1538" s="102" t="str">
        <f t="shared" si="243"/>
        <v>P33202212</v>
      </c>
      <c r="H1538" s="104">
        <f>HLOOKUP(POC!B1538,MCTI!$1:$2,2,FALSE)</f>
        <v>5</v>
      </c>
      <c r="I1538" s="102" t="str">
        <f t="shared" si="249"/>
        <v>202212</v>
      </c>
      <c r="J1538" s="107">
        <f>IF(M1538=1,1,IFERROR(VLOOKUP(I1538,MCTI!C:O,POC!H1538,FALSE),0))</f>
        <v>0.3498</v>
      </c>
      <c r="K1538" s="102" t="str">
        <f>TEXT(VLOOKUP(B1538,Summary!G:H,2,FALSE),"yyyym")</f>
        <v>202512</v>
      </c>
      <c r="L1538" s="102">
        <f t="shared" si="250"/>
        <v>0</v>
      </c>
      <c r="M1538" s="102">
        <f t="shared" si="251"/>
        <v>0</v>
      </c>
      <c r="N1538" s="109">
        <f t="shared" si="244"/>
        <v>34.979999999999997</v>
      </c>
      <c r="P1538" s="102" t="s">
        <v>220</v>
      </c>
      <c r="Q1538" s="102" t="str">
        <f t="shared" si="252"/>
        <v/>
      </c>
    </row>
    <row r="1539" spans="1:17">
      <c r="A1539" s="102" t="s">
        <v>192</v>
      </c>
      <c r="B1539" s="103" t="s">
        <v>81</v>
      </c>
      <c r="D1539" s="112">
        <v>2023</v>
      </c>
      <c r="E1539" s="112">
        <v>1</v>
      </c>
      <c r="F1539" s="102" t="str">
        <f t="shared" si="243"/>
        <v>P3320231</v>
      </c>
      <c r="H1539" s="104">
        <f>HLOOKUP(POC!B1539,MCTI!$1:$2,2,FALSE)</f>
        <v>5</v>
      </c>
      <c r="I1539" s="102" t="str">
        <f t="shared" si="249"/>
        <v>20231</v>
      </c>
      <c r="J1539" s="107">
        <f>IF(M1539=1,1,IFERROR(VLOOKUP(I1539,MCTI!C:O,POC!H1539,FALSE),0))</f>
        <v>0.38109999999999999</v>
      </c>
      <c r="K1539" s="102" t="str">
        <f>TEXT(VLOOKUP(B1539,Summary!G:H,2,FALSE),"yyyym")</f>
        <v>202512</v>
      </c>
      <c r="L1539" s="102">
        <f t="shared" si="250"/>
        <v>0</v>
      </c>
      <c r="M1539" s="102">
        <f t="shared" si="251"/>
        <v>0</v>
      </c>
      <c r="N1539" s="109">
        <f t="shared" si="244"/>
        <v>38.11</v>
      </c>
      <c r="P1539" s="102" t="s">
        <v>220</v>
      </c>
      <c r="Q1539" s="102" t="str">
        <f t="shared" si="252"/>
        <v/>
      </c>
    </row>
    <row r="1540" spans="1:17">
      <c r="A1540" s="102" t="s">
        <v>192</v>
      </c>
      <c r="B1540" s="103" t="s">
        <v>81</v>
      </c>
      <c r="D1540" s="112">
        <v>2023</v>
      </c>
      <c r="E1540" s="112">
        <v>2</v>
      </c>
      <c r="F1540" s="102" t="str">
        <f t="shared" si="243"/>
        <v>P3320232</v>
      </c>
      <c r="H1540" s="104">
        <f>HLOOKUP(POC!B1540,MCTI!$1:$2,2,FALSE)</f>
        <v>5</v>
      </c>
      <c r="I1540" s="102" t="str">
        <f t="shared" si="249"/>
        <v>20232</v>
      </c>
      <c r="J1540" s="107">
        <f>IF(M1540=1,1,IFERROR(VLOOKUP(I1540,MCTI!C:O,POC!H1540,FALSE),0))</f>
        <v>0.41239999999999999</v>
      </c>
      <c r="K1540" s="102" t="str">
        <f>TEXT(VLOOKUP(B1540,Summary!G:H,2,FALSE),"yyyym")</f>
        <v>202512</v>
      </c>
      <c r="L1540" s="102">
        <f t="shared" si="250"/>
        <v>0</v>
      </c>
      <c r="M1540" s="102">
        <f t="shared" si="251"/>
        <v>0</v>
      </c>
      <c r="N1540" s="109">
        <f t="shared" si="244"/>
        <v>41.24</v>
      </c>
      <c r="P1540" s="102" t="s">
        <v>220</v>
      </c>
      <c r="Q1540" s="102" t="str">
        <f t="shared" si="252"/>
        <v/>
      </c>
    </row>
    <row r="1541" spans="1:17">
      <c r="A1541" s="102" t="s">
        <v>192</v>
      </c>
      <c r="B1541" s="103" t="s">
        <v>81</v>
      </c>
      <c r="D1541" s="112">
        <v>2023</v>
      </c>
      <c r="E1541" s="112">
        <v>3</v>
      </c>
      <c r="F1541" s="102" t="str">
        <f t="shared" si="243"/>
        <v>P3320233</v>
      </c>
      <c r="H1541" s="104">
        <f>HLOOKUP(POC!B1541,MCTI!$1:$2,2,FALSE)</f>
        <v>5</v>
      </c>
      <c r="I1541" s="102" t="str">
        <f t="shared" si="249"/>
        <v>20233</v>
      </c>
      <c r="J1541" s="107">
        <f>IF(M1541=1,1,IFERROR(VLOOKUP(I1541,MCTI!C:O,POC!H1541,FALSE),0))</f>
        <v>0.44369999999999998</v>
      </c>
      <c r="K1541" s="102" t="str">
        <f>TEXT(VLOOKUP(B1541,Summary!G:H,2,FALSE),"yyyym")</f>
        <v>202512</v>
      </c>
      <c r="L1541" s="102">
        <f t="shared" si="250"/>
        <v>0</v>
      </c>
      <c r="M1541" s="102">
        <f t="shared" si="251"/>
        <v>0</v>
      </c>
      <c r="N1541" s="109">
        <f t="shared" si="244"/>
        <v>44.37</v>
      </c>
      <c r="P1541" s="102" t="s">
        <v>220</v>
      </c>
      <c r="Q1541" s="102" t="str">
        <f t="shared" si="252"/>
        <v/>
      </c>
    </row>
    <row r="1542" spans="1:17">
      <c r="A1542" s="102" t="s">
        <v>192</v>
      </c>
      <c r="B1542" s="103" t="s">
        <v>81</v>
      </c>
      <c r="D1542" s="112">
        <v>2023</v>
      </c>
      <c r="E1542" s="112">
        <v>4</v>
      </c>
      <c r="F1542" s="102" t="str">
        <f t="shared" si="243"/>
        <v>P3320234</v>
      </c>
      <c r="H1542" s="104">
        <f>HLOOKUP(POC!B1542,MCTI!$1:$2,2,FALSE)</f>
        <v>5</v>
      </c>
      <c r="I1542" s="102" t="str">
        <f t="shared" si="249"/>
        <v>20234</v>
      </c>
      <c r="J1542" s="107">
        <f>IF(M1542=1,1,IFERROR(VLOOKUP(I1542,MCTI!C:O,POC!H1542,FALSE),0))</f>
        <v>0.47499999999999998</v>
      </c>
      <c r="K1542" s="102" t="str">
        <f>TEXT(VLOOKUP(B1542,Summary!G:H,2,FALSE),"yyyym")</f>
        <v>202512</v>
      </c>
      <c r="L1542" s="102">
        <f t="shared" si="250"/>
        <v>0</v>
      </c>
      <c r="M1542" s="102">
        <f t="shared" si="251"/>
        <v>0</v>
      </c>
      <c r="N1542" s="109">
        <f t="shared" si="244"/>
        <v>47.5</v>
      </c>
      <c r="P1542" s="102" t="s">
        <v>220</v>
      </c>
      <c r="Q1542" s="102" t="str">
        <f t="shared" si="252"/>
        <v/>
      </c>
    </row>
    <row r="1543" spans="1:17">
      <c r="A1543" s="102" t="s">
        <v>192</v>
      </c>
      <c r="B1543" s="103" t="s">
        <v>81</v>
      </c>
      <c r="D1543" s="112">
        <v>2023</v>
      </c>
      <c r="E1543" s="112">
        <v>5</v>
      </c>
      <c r="F1543" s="102" t="str">
        <f t="shared" si="243"/>
        <v>P3320235</v>
      </c>
      <c r="H1543" s="104">
        <f>HLOOKUP(POC!B1543,MCTI!$1:$2,2,FALSE)</f>
        <v>5</v>
      </c>
      <c r="I1543" s="102" t="str">
        <f t="shared" si="249"/>
        <v>20235</v>
      </c>
      <c r="J1543" s="107">
        <f>IF(M1543=1,1,IFERROR(VLOOKUP(I1543,MCTI!C:O,POC!H1543,FALSE),0))</f>
        <v>0.50629999999999997</v>
      </c>
      <c r="K1543" s="102" t="str">
        <f>TEXT(VLOOKUP(B1543,Summary!G:H,2,FALSE),"yyyym")</f>
        <v>202512</v>
      </c>
      <c r="L1543" s="102">
        <f t="shared" si="250"/>
        <v>0</v>
      </c>
      <c r="M1543" s="102">
        <f t="shared" si="251"/>
        <v>0</v>
      </c>
      <c r="N1543" s="109">
        <f t="shared" si="244"/>
        <v>50.63</v>
      </c>
      <c r="P1543" s="102" t="s">
        <v>220</v>
      </c>
      <c r="Q1543" s="102" t="str">
        <f t="shared" si="252"/>
        <v/>
      </c>
    </row>
    <row r="1544" spans="1:17">
      <c r="A1544" s="102" t="s">
        <v>192</v>
      </c>
      <c r="B1544" s="103" t="s">
        <v>81</v>
      </c>
      <c r="D1544" s="112">
        <v>2023</v>
      </c>
      <c r="E1544" s="112">
        <v>6</v>
      </c>
      <c r="F1544" s="102" t="str">
        <f t="shared" si="243"/>
        <v>P3320236</v>
      </c>
      <c r="H1544" s="104">
        <f>HLOOKUP(POC!B1544,MCTI!$1:$2,2,FALSE)</f>
        <v>5</v>
      </c>
      <c r="I1544" s="102" t="str">
        <f t="shared" si="249"/>
        <v>20236</v>
      </c>
      <c r="J1544" s="107">
        <f>IF(M1544=1,1,IFERROR(VLOOKUP(I1544,MCTI!C:O,POC!H1544,FALSE),0))</f>
        <v>0.53769999999999996</v>
      </c>
      <c r="K1544" s="102" t="str">
        <f>TEXT(VLOOKUP(B1544,Summary!G:H,2,FALSE),"yyyym")</f>
        <v>202512</v>
      </c>
      <c r="L1544" s="102">
        <f t="shared" si="250"/>
        <v>0</v>
      </c>
      <c r="M1544" s="102">
        <f t="shared" si="251"/>
        <v>0</v>
      </c>
      <c r="N1544" s="109">
        <f t="shared" si="244"/>
        <v>53.77</v>
      </c>
      <c r="P1544" s="102" t="s">
        <v>220</v>
      </c>
      <c r="Q1544" s="102" t="str">
        <f t="shared" si="252"/>
        <v/>
      </c>
    </row>
    <row r="1545" spans="1:17">
      <c r="A1545" s="102" t="s">
        <v>192</v>
      </c>
      <c r="B1545" s="103" t="s">
        <v>81</v>
      </c>
      <c r="D1545" s="112">
        <v>2023</v>
      </c>
      <c r="E1545" s="112">
        <v>7</v>
      </c>
      <c r="F1545" s="102" t="str">
        <f t="shared" si="243"/>
        <v>P3320237</v>
      </c>
      <c r="H1545" s="104">
        <f>HLOOKUP(POC!B1545,MCTI!$1:$2,2,FALSE)</f>
        <v>5</v>
      </c>
      <c r="I1545" s="102" t="str">
        <f t="shared" si="249"/>
        <v>20237</v>
      </c>
      <c r="J1545" s="107">
        <f>IF(M1545=1,1,IFERROR(VLOOKUP(I1545,MCTI!C:O,POC!H1545,FALSE),0))</f>
        <v>0.56899999999999995</v>
      </c>
      <c r="K1545" s="102" t="str">
        <f>TEXT(VLOOKUP(B1545,Summary!G:H,2,FALSE),"yyyym")</f>
        <v>202512</v>
      </c>
      <c r="L1545" s="102">
        <f t="shared" si="250"/>
        <v>0</v>
      </c>
      <c r="M1545" s="102">
        <f t="shared" si="251"/>
        <v>0</v>
      </c>
      <c r="N1545" s="109">
        <f t="shared" si="244"/>
        <v>56.9</v>
      </c>
      <c r="P1545" s="102" t="s">
        <v>220</v>
      </c>
      <c r="Q1545" s="102" t="str">
        <f t="shared" si="252"/>
        <v/>
      </c>
    </row>
    <row r="1546" spans="1:17">
      <c r="A1546" s="102" t="s">
        <v>192</v>
      </c>
      <c r="B1546" s="103" t="s">
        <v>81</v>
      </c>
      <c r="D1546" s="112">
        <v>2023</v>
      </c>
      <c r="E1546" s="112">
        <v>8</v>
      </c>
      <c r="F1546" s="102" t="str">
        <f t="shared" si="243"/>
        <v>P3320238</v>
      </c>
      <c r="H1546" s="104">
        <f>HLOOKUP(POC!B1546,MCTI!$1:$2,2,FALSE)</f>
        <v>5</v>
      </c>
      <c r="I1546" s="102" t="str">
        <f t="shared" si="249"/>
        <v>20238</v>
      </c>
      <c r="J1546" s="107">
        <f>IF(M1546=1,1,IFERROR(VLOOKUP(I1546,MCTI!C:O,POC!H1546,FALSE),0))</f>
        <v>0.60029999999999994</v>
      </c>
      <c r="K1546" s="102" t="str">
        <f>TEXT(VLOOKUP(B1546,Summary!G:H,2,FALSE),"yyyym")</f>
        <v>202512</v>
      </c>
      <c r="L1546" s="102">
        <f t="shared" si="250"/>
        <v>0</v>
      </c>
      <c r="M1546" s="102">
        <f t="shared" si="251"/>
        <v>0</v>
      </c>
      <c r="N1546" s="109">
        <f t="shared" si="244"/>
        <v>60.03</v>
      </c>
      <c r="P1546" s="102" t="s">
        <v>220</v>
      </c>
      <c r="Q1546" s="102" t="str">
        <f t="shared" si="252"/>
        <v/>
      </c>
    </row>
    <row r="1547" spans="1:17">
      <c r="A1547" s="102" t="s">
        <v>192</v>
      </c>
      <c r="B1547" s="103" t="s">
        <v>81</v>
      </c>
      <c r="D1547" s="112">
        <v>2023</v>
      </c>
      <c r="E1547" s="112">
        <v>9</v>
      </c>
      <c r="F1547" s="102" t="str">
        <f t="shared" si="243"/>
        <v>P3320239</v>
      </c>
      <c r="H1547" s="104">
        <f>HLOOKUP(POC!B1547,MCTI!$1:$2,2,FALSE)</f>
        <v>5</v>
      </c>
      <c r="I1547" s="102" t="str">
        <f t="shared" si="249"/>
        <v>20239</v>
      </c>
      <c r="J1547" s="107">
        <f>IF(M1547=1,1,IFERROR(VLOOKUP(I1547,MCTI!C:O,POC!H1547,FALSE),0))</f>
        <v>0.63160000000000005</v>
      </c>
      <c r="K1547" s="102" t="str">
        <f>TEXT(VLOOKUP(B1547,Summary!G:H,2,FALSE),"yyyym")</f>
        <v>202512</v>
      </c>
      <c r="L1547" s="102">
        <f t="shared" si="250"/>
        <v>0</v>
      </c>
      <c r="M1547" s="102">
        <f t="shared" si="251"/>
        <v>0</v>
      </c>
      <c r="N1547" s="109">
        <f t="shared" si="244"/>
        <v>63.16</v>
      </c>
      <c r="P1547" s="102" t="s">
        <v>220</v>
      </c>
      <c r="Q1547" s="102" t="str">
        <f t="shared" si="252"/>
        <v/>
      </c>
    </row>
    <row r="1548" spans="1:17">
      <c r="A1548" s="102" t="s">
        <v>192</v>
      </c>
      <c r="B1548" s="103" t="s">
        <v>81</v>
      </c>
      <c r="D1548" s="112">
        <v>2023</v>
      </c>
      <c r="E1548" s="112">
        <v>10</v>
      </c>
      <c r="F1548" s="102" t="str">
        <f t="shared" si="243"/>
        <v>P33202310</v>
      </c>
      <c r="H1548" s="104">
        <f>HLOOKUP(POC!B1548,MCTI!$1:$2,2,FALSE)</f>
        <v>5</v>
      </c>
      <c r="I1548" s="102" t="str">
        <f t="shared" si="249"/>
        <v>202310</v>
      </c>
      <c r="J1548" s="107">
        <f>IF(M1548=1,1,IFERROR(VLOOKUP(I1548,MCTI!C:O,POC!H1548,FALSE),0))</f>
        <v>0.66290000000000004</v>
      </c>
      <c r="K1548" s="102" t="str">
        <f>TEXT(VLOOKUP(B1548,Summary!G:H,2,FALSE),"yyyym")</f>
        <v>202512</v>
      </c>
      <c r="L1548" s="102">
        <f t="shared" si="250"/>
        <v>0</v>
      </c>
      <c r="M1548" s="102">
        <f t="shared" si="251"/>
        <v>0</v>
      </c>
      <c r="N1548" s="109">
        <f t="shared" si="244"/>
        <v>66.290000000000006</v>
      </c>
      <c r="P1548" s="102" t="s">
        <v>220</v>
      </c>
      <c r="Q1548" s="102" t="str">
        <f t="shared" si="252"/>
        <v/>
      </c>
    </row>
    <row r="1549" spans="1:17">
      <c r="A1549" s="102" t="s">
        <v>192</v>
      </c>
      <c r="B1549" s="103" t="s">
        <v>81</v>
      </c>
      <c r="D1549" s="112">
        <v>2023</v>
      </c>
      <c r="E1549" s="112">
        <v>11</v>
      </c>
      <c r="F1549" s="102" t="str">
        <f t="shared" si="243"/>
        <v>P33202311</v>
      </c>
      <c r="H1549" s="104">
        <f>HLOOKUP(POC!B1549,MCTI!$1:$2,2,FALSE)</f>
        <v>5</v>
      </c>
      <c r="I1549" s="102" t="str">
        <f t="shared" si="249"/>
        <v>202311</v>
      </c>
      <c r="J1549" s="107">
        <f>IF(M1549=1,1,IFERROR(VLOOKUP(I1549,MCTI!C:O,POC!H1549,FALSE),0))</f>
        <v>0.69420000000000004</v>
      </c>
      <c r="K1549" s="102" t="str">
        <f>TEXT(VLOOKUP(B1549,Summary!G:H,2,FALSE),"yyyym")</f>
        <v>202512</v>
      </c>
      <c r="L1549" s="102">
        <f t="shared" si="250"/>
        <v>0</v>
      </c>
      <c r="M1549" s="102">
        <f t="shared" si="251"/>
        <v>0</v>
      </c>
      <c r="N1549" s="109">
        <f t="shared" si="244"/>
        <v>69.42</v>
      </c>
      <c r="P1549" s="102" t="s">
        <v>220</v>
      </c>
      <c r="Q1549" s="102" t="str">
        <f t="shared" si="252"/>
        <v/>
      </c>
    </row>
    <row r="1550" spans="1:17">
      <c r="A1550" s="102" t="s">
        <v>192</v>
      </c>
      <c r="B1550" s="103" t="s">
        <v>81</v>
      </c>
      <c r="D1550" s="112">
        <v>2023</v>
      </c>
      <c r="E1550" s="112">
        <v>12</v>
      </c>
      <c r="F1550" s="102" t="str">
        <f t="shared" si="243"/>
        <v>P33202312</v>
      </c>
      <c r="H1550" s="104">
        <f>HLOOKUP(POC!B1550,MCTI!$1:$2,2,FALSE)</f>
        <v>5</v>
      </c>
      <c r="I1550" s="102" t="str">
        <f t="shared" si="249"/>
        <v>202312</v>
      </c>
      <c r="J1550" s="107">
        <f>IF(M1550=1,1,IFERROR(VLOOKUP(I1550,MCTI!C:O,POC!H1550,FALSE),0))</f>
        <v>0.72550000000000003</v>
      </c>
      <c r="K1550" s="102" t="str">
        <f>TEXT(VLOOKUP(B1550,Summary!G:H,2,FALSE),"yyyym")</f>
        <v>202512</v>
      </c>
      <c r="L1550" s="102">
        <f t="shared" si="250"/>
        <v>0</v>
      </c>
      <c r="M1550" s="102">
        <f t="shared" si="251"/>
        <v>0</v>
      </c>
      <c r="N1550" s="109">
        <f t="shared" si="244"/>
        <v>72.55</v>
      </c>
      <c r="P1550" s="102" t="s">
        <v>220</v>
      </c>
      <c r="Q1550" s="102" t="str">
        <f t="shared" si="252"/>
        <v/>
      </c>
    </row>
    <row r="1551" spans="1:17">
      <c r="A1551" s="102" t="s">
        <v>192</v>
      </c>
      <c r="B1551" s="103" t="s">
        <v>81</v>
      </c>
      <c r="D1551" s="112">
        <v>2024</v>
      </c>
      <c r="E1551" s="112">
        <v>1</v>
      </c>
      <c r="F1551" s="102" t="str">
        <f t="shared" si="243"/>
        <v>P3320241</v>
      </c>
      <c r="H1551" s="104">
        <f>HLOOKUP(POC!B1551,MCTI!$1:$2,2,FALSE)</f>
        <v>5</v>
      </c>
      <c r="I1551" s="102" t="str">
        <f t="shared" si="249"/>
        <v>20241</v>
      </c>
      <c r="J1551" s="107">
        <f>IF(M1551=1,1,IFERROR(VLOOKUP(I1551,MCTI!C:O,POC!H1551,FALSE),0))</f>
        <v>0.72550000000000003</v>
      </c>
      <c r="K1551" s="102" t="str">
        <f>TEXT(VLOOKUP(B1551,Summary!G:H,2,FALSE),"yyyym")</f>
        <v>202512</v>
      </c>
      <c r="L1551" s="102">
        <f t="shared" si="250"/>
        <v>0</v>
      </c>
      <c r="M1551" s="102">
        <f t="shared" si="251"/>
        <v>0</v>
      </c>
      <c r="N1551" s="109">
        <f t="shared" si="244"/>
        <v>72.55</v>
      </c>
      <c r="P1551" s="102" t="s">
        <v>220</v>
      </c>
      <c r="Q1551" s="102" t="str">
        <f t="shared" si="252"/>
        <v/>
      </c>
    </row>
    <row r="1552" spans="1:17">
      <c r="A1552" s="102" t="s">
        <v>192</v>
      </c>
      <c r="B1552" s="103" t="s">
        <v>81</v>
      </c>
      <c r="D1552" s="112">
        <v>2024</v>
      </c>
      <c r="E1552" s="112">
        <v>2</v>
      </c>
      <c r="F1552" s="102" t="str">
        <f t="shared" si="243"/>
        <v>P3320242</v>
      </c>
      <c r="H1552" s="104">
        <f>HLOOKUP(POC!B1552,MCTI!$1:$2,2,FALSE)</f>
        <v>5</v>
      </c>
      <c r="I1552" s="102" t="str">
        <f t="shared" si="249"/>
        <v>20242</v>
      </c>
      <c r="J1552" s="107">
        <f>IF(M1552=1,1,IFERROR(VLOOKUP(I1552,MCTI!C:O,POC!H1552,FALSE),0))</f>
        <v>0.73709999999999998</v>
      </c>
      <c r="K1552" s="102" t="str">
        <f>TEXT(VLOOKUP(B1552,Summary!G:H,2,FALSE),"yyyym")</f>
        <v>202512</v>
      </c>
      <c r="L1552" s="102">
        <f t="shared" si="250"/>
        <v>0</v>
      </c>
      <c r="M1552" s="102">
        <f t="shared" si="251"/>
        <v>0</v>
      </c>
      <c r="N1552" s="109">
        <f t="shared" si="244"/>
        <v>73.709999999999994</v>
      </c>
      <c r="P1552" s="102" t="s">
        <v>220</v>
      </c>
      <c r="Q1552" s="102" t="str">
        <f t="shared" si="252"/>
        <v/>
      </c>
    </row>
    <row r="1553" spans="1:17">
      <c r="A1553" s="102" t="s">
        <v>192</v>
      </c>
      <c r="B1553" s="103" t="s">
        <v>81</v>
      </c>
      <c r="D1553" s="112">
        <v>2024</v>
      </c>
      <c r="E1553" s="112">
        <v>3</v>
      </c>
      <c r="F1553" s="102" t="str">
        <f t="shared" ref="F1553:F1616" si="253">CONCATENATE(B1553,D1553,E1553)</f>
        <v>P3320243</v>
      </c>
      <c r="H1553" s="104">
        <f>HLOOKUP(POC!B1553,MCTI!$1:$2,2,FALSE)</f>
        <v>5</v>
      </c>
      <c r="I1553" s="102" t="str">
        <f t="shared" si="249"/>
        <v>20243</v>
      </c>
      <c r="J1553" s="107">
        <f>IF(M1553=1,1,IFERROR(VLOOKUP(I1553,MCTI!C:O,POC!H1553,FALSE),0))</f>
        <v>0.74670000000000003</v>
      </c>
      <c r="K1553" s="102" t="str">
        <f>TEXT(VLOOKUP(B1553,Summary!G:H,2,FALSE),"yyyym")</f>
        <v>202512</v>
      </c>
      <c r="L1553" s="102">
        <f t="shared" si="250"/>
        <v>0</v>
      </c>
      <c r="M1553" s="102">
        <f t="shared" si="251"/>
        <v>0</v>
      </c>
      <c r="N1553" s="109">
        <f t="shared" si="244"/>
        <v>74.67</v>
      </c>
      <c r="P1553" s="102" t="s">
        <v>220</v>
      </c>
      <c r="Q1553" s="102" t="str">
        <f t="shared" si="252"/>
        <v/>
      </c>
    </row>
    <row r="1554" spans="1:17">
      <c r="A1554" s="102" t="s">
        <v>192</v>
      </c>
      <c r="B1554" s="103" t="s">
        <v>81</v>
      </c>
      <c r="D1554" s="112">
        <v>2024</v>
      </c>
      <c r="E1554" s="112">
        <v>4</v>
      </c>
      <c r="F1554" s="102" t="str">
        <f t="shared" si="253"/>
        <v>P3320244</v>
      </c>
      <c r="H1554" s="104">
        <f>HLOOKUP(POC!B1554,MCTI!$1:$2,2,FALSE)</f>
        <v>5</v>
      </c>
      <c r="I1554" s="102" t="str">
        <f t="shared" si="249"/>
        <v>20244</v>
      </c>
      <c r="J1554" s="107">
        <f>IF(M1554=1,1,IFERROR(VLOOKUP(I1554,MCTI!C:O,POC!H1554,FALSE),0))</f>
        <v>0.77480000000000004</v>
      </c>
      <c r="K1554" s="102" t="str">
        <f>TEXT(VLOOKUP(B1554,Summary!G:H,2,FALSE),"yyyym")</f>
        <v>202512</v>
      </c>
      <c r="L1554" s="102">
        <f t="shared" si="250"/>
        <v>0</v>
      </c>
      <c r="M1554" s="102">
        <f t="shared" si="251"/>
        <v>0</v>
      </c>
      <c r="N1554" s="109">
        <f t="shared" si="244"/>
        <v>77.48</v>
      </c>
      <c r="P1554" s="102" t="s">
        <v>220</v>
      </c>
      <c r="Q1554" s="102" t="str">
        <f t="shared" si="252"/>
        <v/>
      </c>
    </row>
    <row r="1555" spans="1:17">
      <c r="A1555" s="102" t="s">
        <v>192</v>
      </c>
      <c r="B1555" s="103" t="s">
        <v>81</v>
      </c>
      <c r="D1555" s="112">
        <v>2024</v>
      </c>
      <c r="E1555" s="112">
        <v>5</v>
      </c>
      <c r="F1555" s="102" t="str">
        <f t="shared" si="253"/>
        <v>P3320245</v>
      </c>
      <c r="H1555" s="104">
        <f>HLOOKUP(POC!B1555,MCTI!$1:$2,2,FALSE)</f>
        <v>5</v>
      </c>
      <c r="I1555" s="102" t="str">
        <f t="shared" si="249"/>
        <v>20245</v>
      </c>
      <c r="J1555" s="107">
        <f>IF(M1555=1,1,IFERROR(VLOOKUP(I1555,MCTI!C:O,POC!H1555,FALSE),0))</f>
        <v>0.80300000000000005</v>
      </c>
      <c r="K1555" s="102" t="str">
        <f>TEXT(VLOOKUP(B1555,Summary!G:H,2,FALSE),"yyyym")</f>
        <v>202512</v>
      </c>
      <c r="L1555" s="102">
        <f t="shared" si="250"/>
        <v>0</v>
      </c>
      <c r="M1555" s="102">
        <f t="shared" si="251"/>
        <v>0</v>
      </c>
      <c r="N1555" s="109">
        <f t="shared" si="244"/>
        <v>80.3</v>
      </c>
      <c r="P1555" s="102" t="s">
        <v>220</v>
      </c>
      <c r="Q1555" s="102" t="str">
        <f t="shared" si="252"/>
        <v/>
      </c>
    </row>
    <row r="1556" spans="1:17">
      <c r="A1556" s="102" t="s">
        <v>192</v>
      </c>
      <c r="B1556" s="103" t="s">
        <v>81</v>
      </c>
      <c r="D1556" s="112">
        <v>2024</v>
      </c>
      <c r="E1556" s="112">
        <v>6</v>
      </c>
      <c r="F1556" s="102" t="str">
        <f t="shared" si="253"/>
        <v>P3320246</v>
      </c>
      <c r="H1556" s="104">
        <f>HLOOKUP(POC!B1556,MCTI!$1:$2,2,FALSE)</f>
        <v>5</v>
      </c>
      <c r="I1556" s="102" t="str">
        <f t="shared" si="249"/>
        <v>20246</v>
      </c>
      <c r="J1556" s="107">
        <f>IF(M1556=1,1,IFERROR(VLOOKUP(I1556,MCTI!C:O,POC!H1556,FALSE),0))</f>
        <v>0.83109999999999995</v>
      </c>
      <c r="K1556" s="102" t="str">
        <f>TEXT(VLOOKUP(B1556,Summary!G:H,2,FALSE),"yyyym")</f>
        <v>202512</v>
      </c>
      <c r="L1556" s="102">
        <f t="shared" si="250"/>
        <v>0</v>
      </c>
      <c r="M1556" s="102">
        <f t="shared" si="251"/>
        <v>0</v>
      </c>
      <c r="N1556" s="109">
        <f t="shared" si="244"/>
        <v>83.11</v>
      </c>
      <c r="P1556" s="102" t="s">
        <v>220</v>
      </c>
      <c r="Q1556" s="102" t="str">
        <f t="shared" si="252"/>
        <v/>
      </c>
    </row>
    <row r="1557" spans="1:17">
      <c r="A1557" s="102" t="s">
        <v>192</v>
      </c>
      <c r="B1557" s="103" t="s">
        <v>81</v>
      </c>
      <c r="D1557" s="112">
        <v>2024</v>
      </c>
      <c r="E1557" s="112">
        <v>7</v>
      </c>
      <c r="F1557" s="102" t="str">
        <f t="shared" si="253"/>
        <v>P3320247</v>
      </c>
      <c r="H1557" s="104">
        <f>HLOOKUP(POC!B1557,MCTI!$1:$2,2,FALSE)</f>
        <v>5</v>
      </c>
      <c r="I1557" s="102" t="str">
        <f t="shared" si="249"/>
        <v>20247</v>
      </c>
      <c r="J1557" s="107">
        <f>IF(M1557=1,1,IFERROR(VLOOKUP(I1557,MCTI!C:O,POC!H1557,FALSE),0))</f>
        <v>0.85929999999999995</v>
      </c>
      <c r="K1557" s="102" t="str">
        <f>TEXT(VLOOKUP(B1557,Summary!G:H,2,FALSE),"yyyym")</f>
        <v>202512</v>
      </c>
      <c r="L1557" s="102">
        <f t="shared" si="250"/>
        <v>0</v>
      </c>
      <c r="M1557" s="102">
        <f t="shared" si="251"/>
        <v>0</v>
      </c>
      <c r="N1557" s="109">
        <f t="shared" ref="N1557:N1620" si="254">TRUNC(J1557*100,2)</f>
        <v>85.93</v>
      </c>
      <c r="P1557" s="102" t="s">
        <v>220</v>
      </c>
      <c r="Q1557" s="102" t="str">
        <f t="shared" si="252"/>
        <v/>
      </c>
    </row>
    <row r="1558" spans="1:17">
      <c r="A1558" s="102" t="s">
        <v>192</v>
      </c>
      <c r="B1558" s="103" t="s">
        <v>81</v>
      </c>
      <c r="D1558" s="112">
        <v>2024</v>
      </c>
      <c r="E1558" s="112">
        <v>8</v>
      </c>
      <c r="F1558" s="102" t="str">
        <f t="shared" si="253"/>
        <v>P3320248</v>
      </c>
      <c r="H1558" s="104">
        <f>HLOOKUP(POC!B1558,MCTI!$1:$2,2,FALSE)</f>
        <v>5</v>
      </c>
      <c r="I1558" s="102" t="str">
        <f t="shared" si="249"/>
        <v>20248</v>
      </c>
      <c r="J1558" s="107">
        <f>IF(M1558=1,1,IFERROR(VLOOKUP(I1558,MCTI!C:O,POC!H1558,FALSE),0))</f>
        <v>0.88739999999999997</v>
      </c>
      <c r="K1558" s="102" t="str">
        <f>TEXT(VLOOKUP(B1558,Summary!G:H,2,FALSE),"yyyym")</f>
        <v>202512</v>
      </c>
      <c r="L1558" s="102">
        <f t="shared" si="250"/>
        <v>0</v>
      </c>
      <c r="M1558" s="102">
        <f t="shared" si="251"/>
        <v>0</v>
      </c>
      <c r="N1558" s="109">
        <f t="shared" si="254"/>
        <v>88.74</v>
      </c>
      <c r="P1558" s="102" t="s">
        <v>220</v>
      </c>
      <c r="Q1558" s="102" t="str">
        <f t="shared" si="252"/>
        <v/>
      </c>
    </row>
    <row r="1559" spans="1:17">
      <c r="A1559" s="102" t="s">
        <v>192</v>
      </c>
      <c r="B1559" s="103" t="s">
        <v>81</v>
      </c>
      <c r="D1559" s="112">
        <v>2024</v>
      </c>
      <c r="E1559" s="112">
        <v>9</v>
      </c>
      <c r="F1559" s="102" t="str">
        <f t="shared" si="253"/>
        <v>P3320249</v>
      </c>
      <c r="H1559" s="104">
        <f>HLOOKUP(POC!B1559,MCTI!$1:$2,2,FALSE)</f>
        <v>5</v>
      </c>
      <c r="I1559" s="102" t="str">
        <f t="shared" si="249"/>
        <v>20249</v>
      </c>
      <c r="J1559" s="107">
        <f>IF(M1559=1,1,IFERROR(VLOOKUP(I1559,MCTI!C:O,POC!H1559,FALSE),0))</f>
        <v>0.91559999999999997</v>
      </c>
      <c r="K1559" s="102" t="str">
        <f>TEXT(VLOOKUP(B1559,Summary!G:H,2,FALSE),"yyyym")</f>
        <v>202512</v>
      </c>
      <c r="L1559" s="102">
        <f t="shared" si="250"/>
        <v>0</v>
      </c>
      <c r="M1559" s="102">
        <f t="shared" si="251"/>
        <v>0</v>
      </c>
      <c r="N1559" s="109">
        <f t="shared" si="254"/>
        <v>91.56</v>
      </c>
      <c r="P1559" s="102" t="s">
        <v>220</v>
      </c>
      <c r="Q1559" s="102" t="str">
        <f t="shared" si="252"/>
        <v/>
      </c>
    </row>
    <row r="1560" spans="1:17">
      <c r="A1560" s="102" t="s">
        <v>192</v>
      </c>
      <c r="B1560" s="103" t="s">
        <v>81</v>
      </c>
      <c r="D1560" s="112">
        <v>2024</v>
      </c>
      <c r="E1560" s="112">
        <v>10</v>
      </c>
      <c r="F1560" s="102" t="str">
        <f t="shared" si="253"/>
        <v>P33202410</v>
      </c>
      <c r="H1560" s="104">
        <f>HLOOKUP(POC!B1560,MCTI!$1:$2,2,FALSE)</f>
        <v>5</v>
      </c>
      <c r="I1560" s="102" t="str">
        <f t="shared" si="249"/>
        <v>202410</v>
      </c>
      <c r="J1560" s="107">
        <f>IF(M1560=1,1,IFERROR(VLOOKUP(I1560,MCTI!C:O,POC!H1560,FALSE),0))</f>
        <v>0.94369999999999998</v>
      </c>
      <c r="K1560" s="102" t="str">
        <f>TEXT(VLOOKUP(B1560,Summary!G:H,2,FALSE),"yyyym")</f>
        <v>202512</v>
      </c>
      <c r="L1560" s="102">
        <f t="shared" si="250"/>
        <v>0</v>
      </c>
      <c r="M1560" s="102">
        <f t="shared" si="251"/>
        <v>0</v>
      </c>
      <c r="N1560" s="109">
        <f t="shared" si="254"/>
        <v>94.37</v>
      </c>
      <c r="P1560" s="102" t="s">
        <v>220</v>
      </c>
      <c r="Q1560" s="102" t="str">
        <f t="shared" si="252"/>
        <v/>
      </c>
    </row>
    <row r="1561" spans="1:17">
      <c r="A1561" s="102" t="s">
        <v>192</v>
      </c>
      <c r="B1561" s="103" t="s">
        <v>81</v>
      </c>
      <c r="D1561" s="112">
        <v>2024</v>
      </c>
      <c r="E1561" s="112">
        <v>11</v>
      </c>
      <c r="F1561" s="102" t="str">
        <f t="shared" si="253"/>
        <v>P33202411</v>
      </c>
      <c r="H1561" s="104">
        <f>HLOOKUP(POC!B1561,MCTI!$1:$2,2,FALSE)</f>
        <v>5</v>
      </c>
      <c r="I1561" s="102" t="str">
        <f t="shared" si="249"/>
        <v>202411</v>
      </c>
      <c r="J1561" s="107">
        <f>IF(M1561=1,1,IFERROR(VLOOKUP(I1561,MCTI!C:O,POC!H1561,FALSE),0))</f>
        <v>0.97189999999999999</v>
      </c>
      <c r="K1561" s="102" t="str">
        <f>TEXT(VLOOKUP(B1561,Summary!G:H,2,FALSE),"yyyym")</f>
        <v>202512</v>
      </c>
      <c r="L1561" s="102">
        <f t="shared" si="250"/>
        <v>0</v>
      </c>
      <c r="M1561" s="102">
        <f t="shared" si="251"/>
        <v>0</v>
      </c>
      <c r="N1561" s="109">
        <f t="shared" si="254"/>
        <v>97.19</v>
      </c>
      <c r="P1561" s="102" t="s">
        <v>220</v>
      </c>
      <c r="Q1561" s="102" t="str">
        <f t="shared" si="252"/>
        <v/>
      </c>
    </row>
    <row r="1562" spans="1:17">
      <c r="A1562" s="102" t="s">
        <v>192</v>
      </c>
      <c r="B1562" s="103" t="s">
        <v>81</v>
      </c>
      <c r="D1562" s="112">
        <v>2024</v>
      </c>
      <c r="E1562" s="112">
        <v>12</v>
      </c>
      <c r="F1562" s="102" t="str">
        <f t="shared" si="253"/>
        <v>P33202412</v>
      </c>
      <c r="H1562" s="104">
        <f>HLOOKUP(POC!B1562,MCTI!$1:$2,2,FALSE)</f>
        <v>5</v>
      </c>
      <c r="I1562" s="102" t="str">
        <f t="shared" si="249"/>
        <v>202412</v>
      </c>
      <c r="J1562" s="107">
        <f>IF(M1562=1,1,IFERROR(VLOOKUP(I1562,MCTI!C:O,POC!H1562,FALSE),0))</f>
        <v>0.95220000000000005</v>
      </c>
      <c r="K1562" s="102" t="str">
        <f>TEXT(VLOOKUP(B1562,Summary!G:H,2,FALSE),"yyyym")</f>
        <v>202512</v>
      </c>
      <c r="L1562" s="102">
        <f t="shared" si="250"/>
        <v>0</v>
      </c>
      <c r="M1562" s="102">
        <f t="shared" si="251"/>
        <v>0</v>
      </c>
      <c r="N1562" s="109">
        <f t="shared" si="254"/>
        <v>95.22</v>
      </c>
      <c r="O1562" s="102" t="str">
        <f>PROPER(VLOOKUP(B1562,'[1]TO year'!C:D,2,FALSE))</f>
        <v>Bryant Parklane - North Wing</v>
      </c>
      <c r="P1562" s="102" t="s">
        <v>220</v>
      </c>
      <c r="Q1562" s="102" t="str">
        <f t="shared" si="252"/>
        <v/>
      </c>
    </row>
    <row r="1563" spans="1:17">
      <c r="A1563" s="102" t="s">
        <v>192</v>
      </c>
      <c r="B1563" s="103" t="s">
        <v>81</v>
      </c>
      <c r="D1563" s="112">
        <v>2025</v>
      </c>
      <c r="E1563" s="112">
        <v>1</v>
      </c>
      <c r="F1563" s="102" t="str">
        <f t="shared" si="253"/>
        <v>P3320251</v>
      </c>
      <c r="H1563" s="104">
        <f>HLOOKUP(POC!B1563,MCTI!$1:$2,2,FALSE)</f>
        <v>5</v>
      </c>
      <c r="I1563" s="102" t="str">
        <f t="shared" ref="I1563:I1594" si="255">CONCATENATE(D1563,E1563)</f>
        <v>20251</v>
      </c>
      <c r="J1563" s="107">
        <f>IF(M1563=1,1,IFERROR(VLOOKUP(I1563,MCTI!C:O,POC!H1563,FALSE),0))</f>
        <v>0.95220000000000005</v>
      </c>
      <c r="K1563" s="102" t="str">
        <f>TEXT(VLOOKUP(B1563,Summary!G:H,2,FALSE),"yyyym")</f>
        <v>202512</v>
      </c>
      <c r="L1563" s="102">
        <f t="shared" ref="L1563:L1594" si="256">IF((LEFT(K1563,4)-D1563)&lt;&gt;0,0,IF((I1563-K1563)=0,1,0))</f>
        <v>0</v>
      </c>
      <c r="M1563" s="102">
        <f t="shared" ref="M1563:M1594" si="257">IF(B1563="",0,IF(AND(B1562=B1563,M1562=1),1,IF(L1563=1,1,0)))</f>
        <v>0</v>
      </c>
      <c r="N1563" s="109">
        <f t="shared" si="254"/>
        <v>95.22</v>
      </c>
      <c r="P1563" s="102" t="s">
        <v>220</v>
      </c>
      <c r="Q1563" s="102" t="str">
        <f t="shared" si="252"/>
        <v/>
      </c>
    </row>
    <row r="1564" spans="1:17">
      <c r="A1564" s="102" t="s">
        <v>192</v>
      </c>
      <c r="B1564" s="103" t="s">
        <v>81</v>
      </c>
      <c r="D1564" s="112">
        <v>2025</v>
      </c>
      <c r="E1564" s="112">
        <v>2</v>
      </c>
      <c r="F1564" s="102" t="str">
        <f t="shared" si="253"/>
        <v>P3320252</v>
      </c>
      <c r="H1564" s="104">
        <f>HLOOKUP(POC!B1564,MCTI!$1:$2,2,FALSE)</f>
        <v>5</v>
      </c>
      <c r="I1564" s="102" t="str">
        <f t="shared" si="255"/>
        <v>20252</v>
      </c>
      <c r="J1564" s="107">
        <f>IF(M1564=1,1,IFERROR(VLOOKUP(I1564,MCTI!C:O,POC!H1564,FALSE),0))</f>
        <v>0.95220000000000005</v>
      </c>
      <c r="K1564" s="102" t="str">
        <f>TEXT(VLOOKUP(B1564,Summary!G:H,2,FALSE),"yyyym")</f>
        <v>202512</v>
      </c>
      <c r="L1564" s="102">
        <f t="shared" si="256"/>
        <v>0</v>
      </c>
      <c r="M1564" s="102">
        <f t="shared" si="257"/>
        <v>0</v>
      </c>
      <c r="N1564" s="109">
        <f t="shared" si="254"/>
        <v>95.22</v>
      </c>
      <c r="P1564" s="102" t="s">
        <v>220</v>
      </c>
      <c r="Q1564" s="102" t="str">
        <f t="shared" si="252"/>
        <v/>
      </c>
    </row>
    <row r="1565" spans="1:17">
      <c r="A1565" s="102" t="s">
        <v>192</v>
      </c>
      <c r="B1565" s="103" t="s">
        <v>81</v>
      </c>
      <c r="D1565" s="112">
        <v>2025</v>
      </c>
      <c r="E1565" s="112">
        <v>3</v>
      </c>
      <c r="F1565" s="102" t="str">
        <f t="shared" si="253"/>
        <v>P3320253</v>
      </c>
      <c r="H1565" s="104">
        <f>HLOOKUP(POC!B1565,MCTI!$1:$2,2,FALSE)</f>
        <v>5</v>
      </c>
      <c r="I1565" s="102" t="str">
        <f t="shared" si="255"/>
        <v>20253</v>
      </c>
      <c r="J1565" s="107">
        <f>IF(M1565=1,1,IFERROR(VLOOKUP(I1565,MCTI!C:O,POC!H1565,FALSE),0))</f>
        <v>0.95220000000000005</v>
      </c>
      <c r="K1565" s="102" t="str">
        <f>TEXT(VLOOKUP(B1565,Summary!G:H,2,FALSE),"yyyym")</f>
        <v>202512</v>
      </c>
      <c r="L1565" s="102">
        <f t="shared" si="256"/>
        <v>0</v>
      </c>
      <c r="M1565" s="102">
        <f t="shared" si="257"/>
        <v>0</v>
      </c>
      <c r="N1565" s="109">
        <f t="shared" si="254"/>
        <v>95.22</v>
      </c>
      <c r="O1565" s="102" t="str">
        <f>PROPER(VLOOKUP(B1565,'[1]TO year'!C:D,2,FALSE))</f>
        <v>Bryant Parklane - North Wing</v>
      </c>
      <c r="P1565" s="102" t="s">
        <v>220</v>
      </c>
      <c r="Q1565" s="102" t="str">
        <f t="shared" si="252"/>
        <v/>
      </c>
    </row>
    <row r="1566" spans="1:17">
      <c r="A1566" s="102" t="s">
        <v>192</v>
      </c>
      <c r="B1566" s="103" t="s">
        <v>81</v>
      </c>
      <c r="D1566" s="112">
        <v>2025</v>
      </c>
      <c r="E1566" s="112">
        <v>4</v>
      </c>
      <c r="F1566" s="102" t="str">
        <f t="shared" si="253"/>
        <v>P3320254</v>
      </c>
      <c r="H1566" s="104">
        <f>HLOOKUP(POC!B1566,MCTI!$1:$2,2,FALSE)</f>
        <v>5</v>
      </c>
      <c r="I1566" s="102" t="str">
        <f t="shared" si="255"/>
        <v>20254</v>
      </c>
      <c r="J1566" s="107">
        <f>IF(M1566=1,1,IFERROR(VLOOKUP(I1566,MCTI!C:O,POC!H1566,FALSE),0))</f>
        <v>0.95750000000000002</v>
      </c>
      <c r="K1566" s="102" t="str">
        <f>TEXT(VLOOKUP(B1566,Summary!G:H,2,FALSE),"yyyym")</f>
        <v>202512</v>
      </c>
      <c r="L1566" s="102">
        <f t="shared" si="256"/>
        <v>0</v>
      </c>
      <c r="M1566" s="102">
        <f t="shared" si="257"/>
        <v>0</v>
      </c>
      <c r="N1566" s="109">
        <f t="shared" si="254"/>
        <v>95.75</v>
      </c>
      <c r="P1566" s="102" t="s">
        <v>220</v>
      </c>
      <c r="Q1566" s="102" t="str">
        <f t="shared" si="252"/>
        <v/>
      </c>
    </row>
    <row r="1567" spans="1:17">
      <c r="A1567" s="102" t="s">
        <v>192</v>
      </c>
      <c r="B1567" s="103" t="s">
        <v>81</v>
      </c>
      <c r="D1567" s="112">
        <v>2025</v>
      </c>
      <c r="E1567" s="112">
        <v>5</v>
      </c>
      <c r="F1567" s="102" t="str">
        <f t="shared" si="253"/>
        <v>P3320255</v>
      </c>
      <c r="H1567" s="104">
        <f>HLOOKUP(POC!B1567,MCTI!$1:$2,2,FALSE)</f>
        <v>5</v>
      </c>
      <c r="I1567" s="102" t="str">
        <f t="shared" si="255"/>
        <v>20255</v>
      </c>
      <c r="J1567" s="107">
        <f>IF(M1567=1,1,IFERROR(VLOOKUP(I1567,MCTI!C:O,POC!H1567,FALSE),0))</f>
        <v>0.96279999999999999</v>
      </c>
      <c r="K1567" s="102" t="str">
        <f>TEXT(VLOOKUP(B1567,Summary!G:H,2,FALSE),"yyyym")</f>
        <v>202512</v>
      </c>
      <c r="L1567" s="102">
        <f t="shared" si="256"/>
        <v>0</v>
      </c>
      <c r="M1567" s="102">
        <f t="shared" si="257"/>
        <v>0</v>
      </c>
      <c r="N1567" s="109">
        <f t="shared" si="254"/>
        <v>96.28</v>
      </c>
      <c r="P1567" s="102" t="s">
        <v>220</v>
      </c>
      <c r="Q1567" s="102" t="str">
        <f t="shared" si="252"/>
        <v/>
      </c>
    </row>
    <row r="1568" spans="1:17">
      <c r="A1568" s="102" t="s">
        <v>192</v>
      </c>
      <c r="B1568" s="103" t="s">
        <v>81</v>
      </c>
      <c r="D1568" s="112">
        <v>2025</v>
      </c>
      <c r="E1568" s="112">
        <v>6</v>
      </c>
      <c r="F1568" s="102" t="str">
        <f t="shared" si="253"/>
        <v>P3320256</v>
      </c>
      <c r="H1568" s="104">
        <f>HLOOKUP(POC!B1568,MCTI!$1:$2,2,FALSE)</f>
        <v>5</v>
      </c>
      <c r="I1568" s="102" t="str">
        <f t="shared" si="255"/>
        <v>20256</v>
      </c>
      <c r="J1568" s="107">
        <f>IF(M1568=1,1,IFERROR(VLOOKUP(I1568,MCTI!C:O,POC!H1568,FALSE),0))</f>
        <v>0.96809999999999996</v>
      </c>
      <c r="K1568" s="102" t="str">
        <f>TEXT(VLOOKUP(B1568,Summary!G:H,2,FALSE),"yyyym")</f>
        <v>202512</v>
      </c>
      <c r="L1568" s="102">
        <f t="shared" si="256"/>
        <v>0</v>
      </c>
      <c r="M1568" s="102">
        <f t="shared" si="257"/>
        <v>0</v>
      </c>
      <c r="N1568" s="109">
        <f t="shared" si="254"/>
        <v>96.81</v>
      </c>
      <c r="P1568" s="102" t="s">
        <v>220</v>
      </c>
      <c r="Q1568" s="102" t="str">
        <f t="shared" si="252"/>
        <v/>
      </c>
    </row>
    <row r="1569" spans="1:17">
      <c r="A1569" s="102" t="s">
        <v>192</v>
      </c>
      <c r="B1569" s="103" t="s">
        <v>81</v>
      </c>
      <c r="D1569" s="112">
        <v>2025</v>
      </c>
      <c r="E1569" s="112">
        <v>7</v>
      </c>
      <c r="F1569" s="102" t="str">
        <f t="shared" si="253"/>
        <v>P3320257</v>
      </c>
      <c r="H1569" s="104">
        <f>HLOOKUP(POC!B1569,MCTI!$1:$2,2,FALSE)</f>
        <v>5</v>
      </c>
      <c r="I1569" s="102" t="str">
        <f t="shared" si="255"/>
        <v>20257</v>
      </c>
      <c r="J1569" s="107">
        <f>IF(M1569=1,1,IFERROR(VLOOKUP(I1569,MCTI!C:O,POC!H1569,FALSE),0))</f>
        <v>0.97339999999999993</v>
      </c>
      <c r="K1569" s="102" t="str">
        <f>TEXT(VLOOKUP(B1569,Summary!G:H,2,FALSE),"yyyym")</f>
        <v>202512</v>
      </c>
      <c r="L1569" s="102">
        <f t="shared" si="256"/>
        <v>0</v>
      </c>
      <c r="M1569" s="102">
        <f t="shared" si="257"/>
        <v>0</v>
      </c>
      <c r="N1569" s="109">
        <f t="shared" si="254"/>
        <v>97.34</v>
      </c>
      <c r="P1569" s="102" t="s">
        <v>220</v>
      </c>
      <c r="Q1569" s="102" t="str">
        <f t="shared" si="252"/>
        <v/>
      </c>
    </row>
    <row r="1570" spans="1:17">
      <c r="A1570" s="102" t="s">
        <v>192</v>
      </c>
      <c r="B1570" s="103" t="s">
        <v>81</v>
      </c>
      <c r="D1570" s="112">
        <v>2025</v>
      </c>
      <c r="E1570" s="112">
        <v>8</v>
      </c>
      <c r="F1570" s="102" t="str">
        <f t="shared" si="253"/>
        <v>P3320258</v>
      </c>
      <c r="H1570" s="104">
        <f>HLOOKUP(POC!B1570,MCTI!$1:$2,2,FALSE)</f>
        <v>5</v>
      </c>
      <c r="I1570" s="102" t="str">
        <f t="shared" si="255"/>
        <v>20258</v>
      </c>
      <c r="J1570" s="107">
        <f>IF(M1570=1,1,IFERROR(VLOOKUP(I1570,MCTI!C:O,POC!H1570,FALSE),0))</f>
        <v>0.9786999999999999</v>
      </c>
      <c r="K1570" s="102" t="str">
        <f>TEXT(VLOOKUP(B1570,Summary!G:H,2,FALSE),"yyyym")</f>
        <v>202512</v>
      </c>
      <c r="L1570" s="102">
        <f t="shared" si="256"/>
        <v>0</v>
      </c>
      <c r="M1570" s="102">
        <f t="shared" si="257"/>
        <v>0</v>
      </c>
      <c r="N1570" s="109">
        <f t="shared" si="254"/>
        <v>97.87</v>
      </c>
      <c r="P1570" s="102" t="s">
        <v>220</v>
      </c>
      <c r="Q1570" s="102" t="str">
        <f t="shared" si="252"/>
        <v/>
      </c>
    </row>
    <row r="1571" spans="1:17">
      <c r="A1571" s="102" t="s">
        <v>192</v>
      </c>
      <c r="B1571" s="103" t="s">
        <v>81</v>
      </c>
      <c r="D1571" s="112">
        <v>2025</v>
      </c>
      <c r="E1571" s="112">
        <v>9</v>
      </c>
      <c r="F1571" s="102" t="str">
        <f t="shared" si="253"/>
        <v>P3320259</v>
      </c>
      <c r="H1571" s="104">
        <f>HLOOKUP(POC!B1571,MCTI!$1:$2,2,FALSE)</f>
        <v>5</v>
      </c>
      <c r="I1571" s="102" t="str">
        <f t="shared" si="255"/>
        <v>20259</v>
      </c>
      <c r="J1571" s="107">
        <f>IF(M1571=1,1,IFERROR(VLOOKUP(I1571,MCTI!C:O,POC!H1571,FALSE),0))</f>
        <v>0.98399999999999987</v>
      </c>
      <c r="K1571" s="102" t="str">
        <f>TEXT(VLOOKUP(B1571,Summary!G:H,2,FALSE),"yyyym")</f>
        <v>202512</v>
      </c>
      <c r="L1571" s="102">
        <f t="shared" si="256"/>
        <v>0</v>
      </c>
      <c r="M1571" s="102">
        <f t="shared" si="257"/>
        <v>0</v>
      </c>
      <c r="N1571" s="109">
        <f t="shared" si="254"/>
        <v>98.4</v>
      </c>
      <c r="P1571" s="102" t="s">
        <v>220</v>
      </c>
      <c r="Q1571" s="102" t="str">
        <f t="shared" si="252"/>
        <v/>
      </c>
    </row>
    <row r="1572" spans="1:17">
      <c r="A1572" s="102" t="s">
        <v>192</v>
      </c>
      <c r="B1572" s="103" t="s">
        <v>81</v>
      </c>
      <c r="D1572" s="112">
        <v>2025</v>
      </c>
      <c r="E1572" s="112">
        <v>10</v>
      </c>
      <c r="F1572" s="102" t="str">
        <f t="shared" si="253"/>
        <v>P33202510</v>
      </c>
      <c r="H1572" s="104">
        <f>HLOOKUP(POC!B1572,MCTI!$1:$2,2,FALSE)</f>
        <v>5</v>
      </c>
      <c r="I1572" s="102" t="str">
        <f t="shared" si="255"/>
        <v>202510</v>
      </c>
      <c r="J1572" s="107">
        <f>IF(M1572=1,1,IFERROR(VLOOKUP(I1572,MCTI!C:O,POC!H1572,FALSE),0))</f>
        <v>0.98929999999999985</v>
      </c>
      <c r="K1572" s="102" t="str">
        <f>TEXT(VLOOKUP(B1572,Summary!G:H,2,FALSE),"yyyym")</f>
        <v>202512</v>
      </c>
      <c r="L1572" s="102">
        <f t="shared" si="256"/>
        <v>0</v>
      </c>
      <c r="M1572" s="102">
        <f t="shared" si="257"/>
        <v>0</v>
      </c>
      <c r="N1572" s="109">
        <f t="shared" si="254"/>
        <v>98.93</v>
      </c>
      <c r="P1572" s="102" t="s">
        <v>220</v>
      </c>
      <c r="Q1572" s="102" t="str">
        <f t="shared" si="252"/>
        <v/>
      </c>
    </row>
    <row r="1573" spans="1:17">
      <c r="A1573" s="102" t="s">
        <v>192</v>
      </c>
      <c r="B1573" s="103" t="s">
        <v>81</v>
      </c>
      <c r="D1573" s="112">
        <v>2025</v>
      </c>
      <c r="E1573" s="112">
        <v>11</v>
      </c>
      <c r="F1573" s="102" t="str">
        <f t="shared" si="253"/>
        <v>P33202511</v>
      </c>
      <c r="H1573" s="104">
        <f>HLOOKUP(POC!B1573,MCTI!$1:$2,2,FALSE)</f>
        <v>5</v>
      </c>
      <c r="I1573" s="102" t="str">
        <f t="shared" si="255"/>
        <v>202511</v>
      </c>
      <c r="J1573" s="107">
        <f>IF(M1573=1,1,IFERROR(VLOOKUP(I1573,MCTI!C:O,POC!H1573,FALSE),0))</f>
        <v>0.99459999999999982</v>
      </c>
      <c r="K1573" s="102" t="str">
        <f>TEXT(VLOOKUP(B1573,Summary!G:H,2,FALSE),"yyyym")</f>
        <v>202512</v>
      </c>
      <c r="L1573" s="102">
        <f t="shared" si="256"/>
        <v>0</v>
      </c>
      <c r="M1573" s="102">
        <f t="shared" si="257"/>
        <v>0</v>
      </c>
      <c r="N1573" s="109">
        <f t="shared" si="254"/>
        <v>99.46</v>
      </c>
      <c r="P1573" s="102" t="s">
        <v>220</v>
      </c>
      <c r="Q1573" s="102" t="str">
        <f t="shared" si="252"/>
        <v/>
      </c>
    </row>
    <row r="1574" spans="1:17" hidden="1">
      <c r="A1574" s="102" t="s">
        <v>192</v>
      </c>
      <c r="B1574" s="103" t="s">
        <v>81</v>
      </c>
      <c r="D1574" s="112">
        <v>2025</v>
      </c>
      <c r="E1574" s="112">
        <v>12</v>
      </c>
      <c r="F1574" s="102" t="str">
        <f t="shared" si="253"/>
        <v>P33202512</v>
      </c>
      <c r="H1574" s="104">
        <f>HLOOKUP(POC!B1574,MCTI!$1:$2,2,FALSE)</f>
        <v>5</v>
      </c>
      <c r="I1574" s="102" t="str">
        <f t="shared" si="255"/>
        <v>202512</v>
      </c>
      <c r="J1574" s="107">
        <f>IF(M1574=1,1,IFERROR(VLOOKUP(I1574,MCTI!C:O,POC!H1574,FALSE),0))</f>
        <v>1</v>
      </c>
      <c r="K1574" s="102" t="str">
        <f>TEXT(VLOOKUP(B1574,Summary!G:H,2,FALSE),"yyyym")</f>
        <v>202512</v>
      </c>
      <c r="L1574" s="102">
        <f t="shared" si="256"/>
        <v>1</v>
      </c>
      <c r="M1574" s="102">
        <f t="shared" si="257"/>
        <v>1</v>
      </c>
      <c r="N1574" s="109">
        <f t="shared" si="254"/>
        <v>100</v>
      </c>
      <c r="P1574" s="102" t="s">
        <v>220</v>
      </c>
      <c r="Q1574" s="102" t="str">
        <f t="shared" si="252"/>
        <v/>
      </c>
    </row>
    <row r="1575" spans="1:17" hidden="1">
      <c r="A1575" s="102" t="s">
        <v>192</v>
      </c>
      <c r="B1575" s="103" t="s">
        <v>81</v>
      </c>
      <c r="D1575" s="112">
        <v>2026</v>
      </c>
      <c r="E1575" s="112">
        <v>1</v>
      </c>
      <c r="F1575" s="102" t="str">
        <f t="shared" si="253"/>
        <v>P3320261</v>
      </c>
      <c r="H1575" s="104">
        <f>HLOOKUP(POC!B1575,MCTI!$1:$2,2,FALSE)</f>
        <v>5</v>
      </c>
      <c r="I1575" s="102" t="str">
        <f t="shared" si="255"/>
        <v>20261</v>
      </c>
      <c r="J1575" s="107">
        <f>IF(M1575=1,1,IFERROR(VLOOKUP(I1575,MCTI!C:O,POC!H1575,FALSE),0))</f>
        <v>1</v>
      </c>
      <c r="K1575" s="102" t="str">
        <f>TEXT(VLOOKUP(B1575,Summary!G:H,2,FALSE),"yyyym")</f>
        <v>202512</v>
      </c>
      <c r="L1575" s="102">
        <f t="shared" si="256"/>
        <v>0</v>
      </c>
      <c r="M1575" s="102">
        <f t="shared" si="257"/>
        <v>1</v>
      </c>
      <c r="N1575" s="109">
        <f t="shared" si="254"/>
        <v>100</v>
      </c>
      <c r="P1575" s="102" t="str">
        <f t="shared" ref="P1515:P1578" si="258">IF(AND(M1575=1,L1575&lt;&gt;1),"X","")</f>
        <v>X</v>
      </c>
      <c r="Q1575" s="102" t="str">
        <f t="shared" si="252"/>
        <v/>
      </c>
    </row>
    <row r="1576" spans="1:17" hidden="1">
      <c r="A1576" s="102" t="s">
        <v>192</v>
      </c>
      <c r="B1576" s="103" t="s">
        <v>81</v>
      </c>
      <c r="D1576" s="112">
        <v>2026</v>
      </c>
      <c r="E1576" s="112">
        <v>2</v>
      </c>
      <c r="F1576" s="102" t="str">
        <f t="shared" si="253"/>
        <v>P3320262</v>
      </c>
      <c r="H1576" s="104">
        <f>HLOOKUP(POC!B1576,MCTI!$1:$2,2,FALSE)</f>
        <v>5</v>
      </c>
      <c r="I1576" s="102" t="str">
        <f t="shared" si="255"/>
        <v>20262</v>
      </c>
      <c r="J1576" s="107">
        <f>IF(M1576=1,1,IFERROR(VLOOKUP(I1576,MCTI!C:O,POC!H1576,FALSE),0))</f>
        <v>1</v>
      </c>
      <c r="K1576" s="102" t="str">
        <f>TEXT(VLOOKUP(B1576,Summary!G:H,2,FALSE),"yyyym")</f>
        <v>202512</v>
      </c>
      <c r="L1576" s="102">
        <f t="shared" si="256"/>
        <v>0</v>
      </c>
      <c r="M1576" s="102">
        <f t="shared" si="257"/>
        <v>1</v>
      </c>
      <c r="N1576" s="109">
        <f t="shared" si="254"/>
        <v>100</v>
      </c>
      <c r="P1576" s="102" t="str">
        <f t="shared" si="258"/>
        <v>X</v>
      </c>
      <c r="Q1576" s="102" t="str">
        <f t="shared" si="252"/>
        <v/>
      </c>
    </row>
    <row r="1577" spans="1:17" hidden="1">
      <c r="A1577" s="102" t="s">
        <v>192</v>
      </c>
      <c r="B1577" s="103" t="s">
        <v>81</v>
      </c>
      <c r="D1577" s="112">
        <v>2026</v>
      </c>
      <c r="E1577" s="112">
        <v>3</v>
      </c>
      <c r="F1577" s="102" t="str">
        <f t="shared" si="253"/>
        <v>P3320263</v>
      </c>
      <c r="H1577" s="104">
        <f>HLOOKUP(POC!B1577,MCTI!$1:$2,2,FALSE)</f>
        <v>5</v>
      </c>
      <c r="I1577" s="102" t="str">
        <f t="shared" si="255"/>
        <v>20263</v>
      </c>
      <c r="J1577" s="107">
        <f>IF(M1577=1,1,IFERROR(VLOOKUP(I1577,MCTI!C:O,POC!H1577,FALSE),0))</f>
        <v>1</v>
      </c>
      <c r="K1577" s="102" t="str">
        <f>TEXT(VLOOKUP(B1577,Summary!G:H,2,FALSE),"yyyym")</f>
        <v>202512</v>
      </c>
      <c r="L1577" s="102">
        <f t="shared" si="256"/>
        <v>0</v>
      </c>
      <c r="M1577" s="102">
        <f t="shared" si="257"/>
        <v>1</v>
      </c>
      <c r="N1577" s="109">
        <f t="shared" si="254"/>
        <v>100</v>
      </c>
      <c r="P1577" s="102" t="str">
        <f t="shared" si="258"/>
        <v>X</v>
      </c>
      <c r="Q1577" s="102" t="str">
        <f t="shared" si="252"/>
        <v/>
      </c>
    </row>
    <row r="1578" spans="1:17" hidden="1">
      <c r="A1578" s="102" t="s">
        <v>192</v>
      </c>
      <c r="B1578" s="103" t="s">
        <v>81</v>
      </c>
      <c r="D1578" s="112">
        <v>2026</v>
      </c>
      <c r="E1578" s="112">
        <v>4</v>
      </c>
      <c r="F1578" s="102" t="str">
        <f t="shared" si="253"/>
        <v>P3320264</v>
      </c>
      <c r="H1578" s="104">
        <f>HLOOKUP(POC!B1578,MCTI!$1:$2,2,FALSE)</f>
        <v>5</v>
      </c>
      <c r="I1578" s="102" t="str">
        <f t="shared" si="255"/>
        <v>20264</v>
      </c>
      <c r="J1578" s="107">
        <f>IF(M1578=1,1,IFERROR(VLOOKUP(I1578,MCTI!C:O,POC!H1578,FALSE),0))</f>
        <v>1</v>
      </c>
      <c r="K1578" s="102" t="str">
        <f>TEXT(VLOOKUP(B1578,Summary!G:H,2,FALSE),"yyyym")</f>
        <v>202512</v>
      </c>
      <c r="L1578" s="102">
        <f t="shared" si="256"/>
        <v>0</v>
      </c>
      <c r="M1578" s="102">
        <f t="shared" si="257"/>
        <v>1</v>
      </c>
      <c r="N1578" s="109">
        <f t="shared" si="254"/>
        <v>100</v>
      </c>
      <c r="P1578" s="102" t="str">
        <f t="shared" si="258"/>
        <v>X</v>
      </c>
      <c r="Q1578" s="102" t="str">
        <f t="shared" si="252"/>
        <v/>
      </c>
    </row>
    <row r="1579" spans="1:17" hidden="1">
      <c r="A1579" s="102" t="s">
        <v>192</v>
      </c>
      <c r="B1579" s="103" t="s">
        <v>81</v>
      </c>
      <c r="D1579" s="112">
        <v>2026</v>
      </c>
      <c r="E1579" s="112">
        <v>5</v>
      </c>
      <c r="F1579" s="102" t="str">
        <f t="shared" si="253"/>
        <v>P3320265</v>
      </c>
      <c r="H1579" s="104">
        <f>HLOOKUP(POC!B1579,MCTI!$1:$2,2,FALSE)</f>
        <v>5</v>
      </c>
      <c r="I1579" s="102" t="str">
        <f t="shared" si="255"/>
        <v>20265</v>
      </c>
      <c r="J1579" s="107">
        <f>IF(M1579=1,1,IFERROR(VLOOKUP(I1579,MCTI!C:O,POC!H1579,FALSE),0))</f>
        <v>1</v>
      </c>
      <c r="K1579" s="102" t="str">
        <f>TEXT(VLOOKUP(B1579,Summary!G:H,2,FALSE),"yyyym")</f>
        <v>202512</v>
      </c>
      <c r="L1579" s="102">
        <f t="shared" si="256"/>
        <v>0</v>
      </c>
      <c r="M1579" s="102">
        <f t="shared" si="257"/>
        <v>1</v>
      </c>
      <c r="N1579" s="109">
        <f t="shared" si="254"/>
        <v>100</v>
      </c>
      <c r="P1579" s="102" t="str">
        <f t="shared" ref="P1579:P1635" si="259">IF(AND(M1579=1,L1579&lt;&gt;1),"X","")</f>
        <v>X</v>
      </c>
      <c r="Q1579" s="102" t="str">
        <f t="shared" si="252"/>
        <v/>
      </c>
    </row>
    <row r="1580" spans="1:17" hidden="1">
      <c r="A1580" s="102" t="s">
        <v>192</v>
      </c>
      <c r="B1580" s="103" t="s">
        <v>81</v>
      </c>
      <c r="D1580" s="112">
        <v>2026</v>
      </c>
      <c r="E1580" s="112">
        <v>6</v>
      </c>
      <c r="F1580" s="102" t="str">
        <f t="shared" si="253"/>
        <v>P3320266</v>
      </c>
      <c r="H1580" s="104">
        <f>HLOOKUP(POC!B1580,MCTI!$1:$2,2,FALSE)</f>
        <v>5</v>
      </c>
      <c r="I1580" s="102" t="str">
        <f t="shared" si="255"/>
        <v>20266</v>
      </c>
      <c r="J1580" s="107">
        <f>IF(M1580=1,1,IFERROR(VLOOKUP(I1580,MCTI!C:O,POC!H1580,FALSE),0))</f>
        <v>1</v>
      </c>
      <c r="K1580" s="102" t="str">
        <f>TEXT(VLOOKUP(B1580,Summary!G:H,2,FALSE),"yyyym")</f>
        <v>202512</v>
      </c>
      <c r="L1580" s="102">
        <f t="shared" si="256"/>
        <v>0</v>
      </c>
      <c r="M1580" s="102">
        <f t="shared" si="257"/>
        <v>1</v>
      </c>
      <c r="N1580" s="109">
        <f t="shared" si="254"/>
        <v>100</v>
      </c>
      <c r="P1580" s="102" t="str">
        <f t="shared" si="259"/>
        <v>X</v>
      </c>
      <c r="Q1580" s="102" t="str">
        <f t="shared" si="252"/>
        <v/>
      </c>
    </row>
    <row r="1581" spans="1:17" hidden="1">
      <c r="A1581" s="102" t="s">
        <v>192</v>
      </c>
      <c r="B1581" s="103" t="s">
        <v>81</v>
      </c>
      <c r="D1581" s="112">
        <v>2026</v>
      </c>
      <c r="E1581" s="112">
        <v>7</v>
      </c>
      <c r="F1581" s="102" t="str">
        <f t="shared" si="253"/>
        <v>P3320267</v>
      </c>
      <c r="H1581" s="104">
        <f>HLOOKUP(POC!B1581,MCTI!$1:$2,2,FALSE)</f>
        <v>5</v>
      </c>
      <c r="I1581" s="102" t="str">
        <f t="shared" si="255"/>
        <v>20267</v>
      </c>
      <c r="J1581" s="107">
        <f>IF(M1581=1,1,IFERROR(VLOOKUP(I1581,MCTI!C:O,POC!H1581,FALSE),0))</f>
        <v>1</v>
      </c>
      <c r="K1581" s="102" t="str">
        <f>TEXT(VLOOKUP(B1581,Summary!G:H,2,FALSE),"yyyym")</f>
        <v>202512</v>
      </c>
      <c r="L1581" s="102">
        <f t="shared" si="256"/>
        <v>0</v>
      </c>
      <c r="M1581" s="102">
        <f t="shared" si="257"/>
        <v>1</v>
      </c>
      <c r="N1581" s="109">
        <f t="shared" si="254"/>
        <v>100</v>
      </c>
      <c r="P1581" s="102" t="str">
        <f t="shared" si="259"/>
        <v>X</v>
      </c>
      <c r="Q1581" s="102" t="str">
        <f t="shared" si="252"/>
        <v/>
      </c>
    </row>
    <row r="1582" spans="1:17" hidden="1">
      <c r="A1582" s="102" t="s">
        <v>192</v>
      </c>
      <c r="B1582" s="103" t="s">
        <v>81</v>
      </c>
      <c r="D1582" s="112">
        <v>2026</v>
      </c>
      <c r="E1582" s="112">
        <v>8</v>
      </c>
      <c r="F1582" s="102" t="str">
        <f t="shared" si="253"/>
        <v>P3320268</v>
      </c>
      <c r="H1582" s="104">
        <f>HLOOKUP(POC!B1582,MCTI!$1:$2,2,FALSE)</f>
        <v>5</v>
      </c>
      <c r="I1582" s="102" t="str">
        <f t="shared" si="255"/>
        <v>20268</v>
      </c>
      <c r="J1582" s="107">
        <f>IF(M1582=1,1,IFERROR(VLOOKUP(I1582,MCTI!C:O,POC!H1582,FALSE),0))</f>
        <v>1</v>
      </c>
      <c r="K1582" s="102" t="str">
        <f>TEXT(VLOOKUP(B1582,Summary!G:H,2,FALSE),"yyyym")</f>
        <v>202512</v>
      </c>
      <c r="L1582" s="102">
        <f t="shared" si="256"/>
        <v>0</v>
      </c>
      <c r="M1582" s="102">
        <f t="shared" si="257"/>
        <v>1</v>
      </c>
      <c r="N1582" s="109">
        <f t="shared" si="254"/>
        <v>100</v>
      </c>
      <c r="P1582" s="102" t="str">
        <f t="shared" si="259"/>
        <v>X</v>
      </c>
      <c r="Q1582" s="102" t="str">
        <f t="shared" si="252"/>
        <v/>
      </c>
    </row>
    <row r="1583" spans="1:17" hidden="1">
      <c r="A1583" s="102" t="s">
        <v>192</v>
      </c>
      <c r="B1583" s="103" t="s">
        <v>81</v>
      </c>
      <c r="D1583" s="112">
        <v>2026</v>
      </c>
      <c r="E1583" s="112">
        <v>9</v>
      </c>
      <c r="F1583" s="102" t="str">
        <f t="shared" si="253"/>
        <v>P3320269</v>
      </c>
      <c r="H1583" s="104">
        <f>HLOOKUP(POC!B1583,MCTI!$1:$2,2,FALSE)</f>
        <v>5</v>
      </c>
      <c r="I1583" s="102" t="str">
        <f t="shared" si="255"/>
        <v>20269</v>
      </c>
      <c r="J1583" s="107">
        <f>IF(M1583=1,1,IFERROR(VLOOKUP(I1583,MCTI!C:O,POC!H1583,FALSE),0))</f>
        <v>1</v>
      </c>
      <c r="K1583" s="102" t="str">
        <f>TEXT(VLOOKUP(B1583,Summary!G:H,2,FALSE),"yyyym")</f>
        <v>202512</v>
      </c>
      <c r="L1583" s="102">
        <f t="shared" si="256"/>
        <v>0</v>
      </c>
      <c r="M1583" s="102">
        <f t="shared" si="257"/>
        <v>1</v>
      </c>
      <c r="N1583" s="109">
        <f t="shared" si="254"/>
        <v>100</v>
      </c>
      <c r="P1583" s="102" t="str">
        <f t="shared" si="259"/>
        <v>X</v>
      </c>
      <c r="Q1583" s="102" t="str">
        <f t="shared" si="252"/>
        <v/>
      </c>
    </row>
    <row r="1584" spans="1:17" hidden="1">
      <c r="A1584" s="102" t="s">
        <v>192</v>
      </c>
      <c r="B1584" s="103" t="s">
        <v>81</v>
      </c>
      <c r="D1584" s="112">
        <v>2026</v>
      </c>
      <c r="E1584" s="112">
        <v>10</v>
      </c>
      <c r="F1584" s="102" t="str">
        <f t="shared" si="253"/>
        <v>P33202610</v>
      </c>
      <c r="H1584" s="104">
        <f>HLOOKUP(POC!B1584,MCTI!$1:$2,2,FALSE)</f>
        <v>5</v>
      </c>
      <c r="I1584" s="102" t="str">
        <f t="shared" si="255"/>
        <v>202610</v>
      </c>
      <c r="J1584" s="107">
        <f>IF(M1584=1,1,IFERROR(VLOOKUP(I1584,MCTI!C:O,POC!H1584,FALSE),0))</f>
        <v>1</v>
      </c>
      <c r="K1584" s="102" t="str">
        <f>TEXT(VLOOKUP(B1584,Summary!G:H,2,FALSE),"yyyym")</f>
        <v>202512</v>
      </c>
      <c r="L1584" s="102">
        <f t="shared" si="256"/>
        <v>0</v>
      </c>
      <c r="M1584" s="102">
        <f t="shared" si="257"/>
        <v>1</v>
      </c>
      <c r="N1584" s="109">
        <f t="shared" si="254"/>
        <v>100</v>
      </c>
      <c r="P1584" s="102" t="str">
        <f t="shared" si="259"/>
        <v>X</v>
      </c>
      <c r="Q1584" s="102" t="str">
        <f t="shared" si="252"/>
        <v/>
      </c>
    </row>
    <row r="1585" spans="1:17" hidden="1">
      <c r="A1585" s="102" t="s">
        <v>192</v>
      </c>
      <c r="B1585" s="103" t="s">
        <v>81</v>
      </c>
      <c r="D1585" s="112">
        <v>2026</v>
      </c>
      <c r="E1585" s="112">
        <v>11</v>
      </c>
      <c r="F1585" s="102" t="str">
        <f t="shared" si="253"/>
        <v>P33202611</v>
      </c>
      <c r="H1585" s="104">
        <f>HLOOKUP(POC!B1585,MCTI!$1:$2,2,FALSE)</f>
        <v>5</v>
      </c>
      <c r="I1585" s="102" t="str">
        <f t="shared" si="255"/>
        <v>202611</v>
      </c>
      <c r="J1585" s="107">
        <f>IF(M1585=1,1,IFERROR(VLOOKUP(I1585,MCTI!C:O,POC!H1585,FALSE),0))</f>
        <v>1</v>
      </c>
      <c r="K1585" s="102" t="str">
        <f>TEXT(VLOOKUP(B1585,Summary!G:H,2,FALSE),"yyyym")</f>
        <v>202512</v>
      </c>
      <c r="L1585" s="102">
        <f t="shared" si="256"/>
        <v>0</v>
      </c>
      <c r="M1585" s="102">
        <f t="shared" si="257"/>
        <v>1</v>
      </c>
      <c r="N1585" s="109">
        <f t="shared" si="254"/>
        <v>100</v>
      </c>
      <c r="P1585" s="102" t="str">
        <f t="shared" si="259"/>
        <v>X</v>
      </c>
      <c r="Q1585" s="102" t="str">
        <f t="shared" si="252"/>
        <v/>
      </c>
    </row>
    <row r="1586" spans="1:17" hidden="1">
      <c r="A1586" s="102" t="s">
        <v>192</v>
      </c>
      <c r="B1586" s="103" t="s">
        <v>81</v>
      </c>
      <c r="D1586" s="112">
        <v>2026</v>
      </c>
      <c r="E1586" s="112">
        <v>12</v>
      </c>
      <c r="F1586" s="102" t="str">
        <f t="shared" si="253"/>
        <v>P33202612</v>
      </c>
      <c r="H1586" s="104">
        <f>HLOOKUP(POC!B1586,MCTI!$1:$2,2,FALSE)</f>
        <v>5</v>
      </c>
      <c r="I1586" s="102" t="str">
        <f t="shared" si="255"/>
        <v>202612</v>
      </c>
      <c r="J1586" s="107">
        <f>IF(M1586=1,1,IFERROR(VLOOKUP(I1586,MCTI!C:O,POC!H1586,FALSE),0))</f>
        <v>1</v>
      </c>
      <c r="K1586" s="102" t="str">
        <f>TEXT(VLOOKUP(B1586,Summary!G:H,2,FALSE),"yyyym")</f>
        <v>202512</v>
      </c>
      <c r="L1586" s="102">
        <f t="shared" si="256"/>
        <v>0</v>
      </c>
      <c r="M1586" s="102">
        <f t="shared" si="257"/>
        <v>1</v>
      </c>
      <c r="N1586" s="109">
        <f t="shared" si="254"/>
        <v>100</v>
      </c>
      <c r="P1586" s="102" t="str">
        <f t="shared" si="259"/>
        <v>X</v>
      </c>
      <c r="Q1586" s="102" t="str">
        <f t="shared" si="252"/>
        <v/>
      </c>
    </row>
    <row r="1587" spans="1:17" hidden="1">
      <c r="A1587" s="102" t="s">
        <v>192</v>
      </c>
      <c r="B1587" s="103" t="s">
        <v>81</v>
      </c>
      <c r="D1587" s="112">
        <v>2027</v>
      </c>
      <c r="E1587" s="112">
        <v>1</v>
      </c>
      <c r="F1587" s="102" t="str">
        <f t="shared" si="253"/>
        <v>P3320271</v>
      </c>
      <c r="H1587" s="104">
        <f>HLOOKUP(POC!B1587,MCTI!$1:$2,2,FALSE)</f>
        <v>5</v>
      </c>
      <c r="I1587" s="102" t="str">
        <f t="shared" si="255"/>
        <v>20271</v>
      </c>
      <c r="J1587" s="107">
        <f>IF(M1587=1,1,IFERROR(VLOOKUP(I1587,MCTI!C:O,POC!H1587,FALSE),0))</f>
        <v>1</v>
      </c>
      <c r="K1587" s="102" t="str">
        <f>TEXT(VLOOKUP(B1587,Summary!G:H,2,FALSE),"yyyym")</f>
        <v>202512</v>
      </c>
      <c r="L1587" s="102">
        <f t="shared" si="256"/>
        <v>0</v>
      </c>
      <c r="M1587" s="102">
        <f t="shared" si="257"/>
        <v>1</v>
      </c>
      <c r="N1587" s="109">
        <f t="shared" si="254"/>
        <v>100</v>
      </c>
      <c r="P1587" s="102" t="str">
        <f t="shared" si="259"/>
        <v>X</v>
      </c>
      <c r="Q1587" s="102" t="str">
        <f t="shared" si="252"/>
        <v/>
      </c>
    </row>
    <row r="1588" spans="1:17" hidden="1">
      <c r="A1588" s="102" t="s">
        <v>192</v>
      </c>
      <c r="B1588" s="103" t="s">
        <v>81</v>
      </c>
      <c r="D1588" s="112">
        <v>2027</v>
      </c>
      <c r="E1588" s="112">
        <v>2</v>
      </c>
      <c r="F1588" s="102" t="str">
        <f t="shared" si="253"/>
        <v>P3320272</v>
      </c>
      <c r="H1588" s="104">
        <f>HLOOKUP(POC!B1588,MCTI!$1:$2,2,FALSE)</f>
        <v>5</v>
      </c>
      <c r="I1588" s="102" t="str">
        <f t="shared" si="255"/>
        <v>20272</v>
      </c>
      <c r="J1588" s="107">
        <f>IF(M1588=1,1,IFERROR(VLOOKUP(I1588,MCTI!C:O,POC!H1588,FALSE),0))</f>
        <v>1</v>
      </c>
      <c r="K1588" s="102" t="str">
        <f>TEXT(VLOOKUP(B1588,Summary!G:H,2,FALSE),"yyyym")</f>
        <v>202512</v>
      </c>
      <c r="L1588" s="102">
        <f t="shared" si="256"/>
        <v>0</v>
      </c>
      <c r="M1588" s="102">
        <f t="shared" si="257"/>
        <v>1</v>
      </c>
      <c r="N1588" s="109">
        <f t="shared" si="254"/>
        <v>100</v>
      </c>
      <c r="P1588" s="102" t="str">
        <f t="shared" si="259"/>
        <v>X</v>
      </c>
      <c r="Q1588" s="102" t="str">
        <f t="shared" si="252"/>
        <v/>
      </c>
    </row>
    <row r="1589" spans="1:17" hidden="1">
      <c r="A1589" s="102" t="s">
        <v>192</v>
      </c>
      <c r="B1589" s="103" t="s">
        <v>81</v>
      </c>
      <c r="D1589" s="112">
        <v>2027</v>
      </c>
      <c r="E1589" s="112">
        <v>3</v>
      </c>
      <c r="F1589" s="102" t="str">
        <f t="shared" si="253"/>
        <v>P3320273</v>
      </c>
      <c r="H1589" s="104">
        <f>HLOOKUP(POC!B1589,MCTI!$1:$2,2,FALSE)</f>
        <v>5</v>
      </c>
      <c r="I1589" s="102" t="str">
        <f t="shared" si="255"/>
        <v>20273</v>
      </c>
      <c r="J1589" s="107">
        <f>IF(M1589=1,1,IFERROR(VLOOKUP(I1589,MCTI!C:O,POC!H1589,FALSE),0))</f>
        <v>1</v>
      </c>
      <c r="K1589" s="102" t="str">
        <f>TEXT(VLOOKUP(B1589,Summary!G:H,2,FALSE),"yyyym")</f>
        <v>202512</v>
      </c>
      <c r="L1589" s="102">
        <f t="shared" si="256"/>
        <v>0</v>
      </c>
      <c r="M1589" s="102">
        <f t="shared" si="257"/>
        <v>1</v>
      </c>
      <c r="N1589" s="109">
        <f t="shared" si="254"/>
        <v>100</v>
      </c>
      <c r="P1589" s="102" t="str">
        <f t="shared" si="259"/>
        <v>X</v>
      </c>
      <c r="Q1589" s="102" t="str">
        <f t="shared" si="252"/>
        <v/>
      </c>
    </row>
    <row r="1590" spans="1:17" hidden="1">
      <c r="A1590" s="102" t="s">
        <v>192</v>
      </c>
      <c r="B1590" s="103" t="s">
        <v>81</v>
      </c>
      <c r="D1590" s="112">
        <v>2027</v>
      </c>
      <c r="E1590" s="112">
        <v>4</v>
      </c>
      <c r="F1590" s="102" t="str">
        <f t="shared" si="253"/>
        <v>P3320274</v>
      </c>
      <c r="H1590" s="104">
        <f>HLOOKUP(POC!B1590,MCTI!$1:$2,2,FALSE)</f>
        <v>5</v>
      </c>
      <c r="I1590" s="102" t="str">
        <f t="shared" si="255"/>
        <v>20274</v>
      </c>
      <c r="J1590" s="107">
        <f>IF(M1590=1,1,IFERROR(VLOOKUP(I1590,MCTI!C:O,POC!H1590,FALSE),0))</f>
        <v>1</v>
      </c>
      <c r="K1590" s="102" t="str">
        <f>TEXT(VLOOKUP(B1590,Summary!G:H,2,FALSE),"yyyym")</f>
        <v>202512</v>
      </c>
      <c r="L1590" s="102">
        <f t="shared" si="256"/>
        <v>0</v>
      </c>
      <c r="M1590" s="102">
        <f t="shared" si="257"/>
        <v>1</v>
      </c>
      <c r="N1590" s="109">
        <f t="shared" si="254"/>
        <v>100</v>
      </c>
      <c r="P1590" s="102" t="str">
        <f t="shared" si="259"/>
        <v>X</v>
      </c>
      <c r="Q1590" s="102" t="str">
        <f t="shared" si="252"/>
        <v/>
      </c>
    </row>
    <row r="1591" spans="1:17" hidden="1">
      <c r="A1591" s="102" t="s">
        <v>192</v>
      </c>
      <c r="B1591" s="103" t="s">
        <v>81</v>
      </c>
      <c r="D1591" s="112">
        <v>2027</v>
      </c>
      <c r="E1591" s="112">
        <v>5</v>
      </c>
      <c r="F1591" s="102" t="str">
        <f t="shared" si="253"/>
        <v>P3320275</v>
      </c>
      <c r="H1591" s="104">
        <f>HLOOKUP(POC!B1591,MCTI!$1:$2,2,FALSE)</f>
        <v>5</v>
      </c>
      <c r="I1591" s="102" t="str">
        <f t="shared" si="255"/>
        <v>20275</v>
      </c>
      <c r="J1591" s="107">
        <f>IF(M1591=1,1,IFERROR(VLOOKUP(I1591,MCTI!C:O,POC!H1591,FALSE),0))</f>
        <v>1</v>
      </c>
      <c r="K1591" s="102" t="str">
        <f>TEXT(VLOOKUP(B1591,Summary!G:H,2,FALSE),"yyyym")</f>
        <v>202512</v>
      </c>
      <c r="L1591" s="102">
        <f t="shared" si="256"/>
        <v>0</v>
      </c>
      <c r="M1591" s="102">
        <f t="shared" si="257"/>
        <v>1</v>
      </c>
      <c r="N1591" s="109">
        <f t="shared" si="254"/>
        <v>100</v>
      </c>
      <c r="P1591" s="102" t="str">
        <f t="shared" si="259"/>
        <v>X</v>
      </c>
      <c r="Q1591" s="102" t="str">
        <f t="shared" si="252"/>
        <v/>
      </c>
    </row>
    <row r="1592" spans="1:17" hidden="1">
      <c r="A1592" s="102" t="s">
        <v>192</v>
      </c>
      <c r="B1592" s="103" t="s">
        <v>81</v>
      </c>
      <c r="D1592" s="112">
        <v>2027</v>
      </c>
      <c r="E1592" s="112">
        <v>6</v>
      </c>
      <c r="F1592" s="102" t="str">
        <f t="shared" si="253"/>
        <v>P3320276</v>
      </c>
      <c r="H1592" s="104">
        <f>HLOOKUP(POC!B1592,MCTI!$1:$2,2,FALSE)</f>
        <v>5</v>
      </c>
      <c r="I1592" s="102" t="str">
        <f t="shared" si="255"/>
        <v>20276</v>
      </c>
      <c r="J1592" s="107">
        <f>IF(M1592=1,1,IFERROR(VLOOKUP(I1592,MCTI!C:O,POC!H1592,FALSE),0))</f>
        <v>1</v>
      </c>
      <c r="K1592" s="102" t="str">
        <f>TEXT(VLOOKUP(B1592,Summary!G:H,2,FALSE),"yyyym")</f>
        <v>202512</v>
      </c>
      <c r="L1592" s="102">
        <f t="shared" si="256"/>
        <v>0</v>
      </c>
      <c r="M1592" s="102">
        <f t="shared" si="257"/>
        <v>1</v>
      </c>
      <c r="N1592" s="109">
        <f t="shared" si="254"/>
        <v>100</v>
      </c>
      <c r="P1592" s="102" t="str">
        <f t="shared" si="259"/>
        <v>X</v>
      </c>
      <c r="Q1592" s="102" t="str">
        <f t="shared" si="252"/>
        <v/>
      </c>
    </row>
    <row r="1593" spans="1:17" hidden="1">
      <c r="A1593" s="102" t="s">
        <v>192</v>
      </c>
      <c r="B1593" s="103" t="s">
        <v>81</v>
      </c>
      <c r="D1593" s="112">
        <v>2027</v>
      </c>
      <c r="E1593" s="112">
        <v>7</v>
      </c>
      <c r="F1593" s="102" t="str">
        <f t="shared" si="253"/>
        <v>P3320277</v>
      </c>
      <c r="H1593" s="104">
        <f>HLOOKUP(POC!B1593,MCTI!$1:$2,2,FALSE)</f>
        <v>5</v>
      </c>
      <c r="I1593" s="102" t="str">
        <f t="shared" si="255"/>
        <v>20277</v>
      </c>
      <c r="J1593" s="107">
        <f>IF(M1593=1,1,IFERROR(VLOOKUP(I1593,MCTI!C:O,POC!H1593,FALSE),0))</f>
        <v>1</v>
      </c>
      <c r="K1593" s="102" t="str">
        <f>TEXT(VLOOKUP(B1593,Summary!G:H,2,FALSE),"yyyym")</f>
        <v>202512</v>
      </c>
      <c r="L1593" s="102">
        <f t="shared" si="256"/>
        <v>0</v>
      </c>
      <c r="M1593" s="102">
        <f t="shared" si="257"/>
        <v>1</v>
      </c>
      <c r="N1593" s="109">
        <f t="shared" si="254"/>
        <v>100</v>
      </c>
      <c r="P1593" s="102" t="str">
        <f t="shared" si="259"/>
        <v>X</v>
      </c>
      <c r="Q1593" s="102" t="str">
        <f t="shared" si="252"/>
        <v/>
      </c>
    </row>
    <row r="1594" spans="1:17" hidden="1">
      <c r="A1594" s="102" t="s">
        <v>192</v>
      </c>
      <c r="B1594" s="103" t="s">
        <v>81</v>
      </c>
      <c r="D1594" s="112">
        <v>2027</v>
      </c>
      <c r="E1594" s="112">
        <v>8</v>
      </c>
      <c r="F1594" s="102" t="str">
        <f t="shared" si="253"/>
        <v>P3320278</v>
      </c>
      <c r="H1594" s="104">
        <f>HLOOKUP(POC!B1594,MCTI!$1:$2,2,FALSE)</f>
        <v>5</v>
      </c>
      <c r="I1594" s="102" t="str">
        <f t="shared" si="255"/>
        <v>20278</v>
      </c>
      <c r="J1594" s="107">
        <f>IF(M1594=1,1,IFERROR(VLOOKUP(I1594,MCTI!C:O,POC!H1594,FALSE),0))</f>
        <v>1</v>
      </c>
      <c r="K1594" s="102" t="str">
        <f>TEXT(VLOOKUP(B1594,Summary!G:H,2,FALSE),"yyyym")</f>
        <v>202512</v>
      </c>
      <c r="L1594" s="102">
        <f t="shared" si="256"/>
        <v>0</v>
      </c>
      <c r="M1594" s="102">
        <f t="shared" si="257"/>
        <v>1</v>
      </c>
      <c r="N1594" s="109">
        <f t="shared" si="254"/>
        <v>100</v>
      </c>
      <c r="P1594" s="102" t="str">
        <f t="shared" si="259"/>
        <v>X</v>
      </c>
      <c r="Q1594" s="102" t="str">
        <f t="shared" si="252"/>
        <v/>
      </c>
    </row>
    <row r="1595" spans="1:17" hidden="1">
      <c r="A1595" s="102" t="s">
        <v>192</v>
      </c>
      <c r="B1595" s="103" t="s">
        <v>81</v>
      </c>
      <c r="D1595" s="112">
        <v>2027</v>
      </c>
      <c r="E1595" s="112">
        <v>9</v>
      </c>
      <c r="F1595" s="102" t="str">
        <f t="shared" si="253"/>
        <v>P3320279</v>
      </c>
      <c r="H1595" s="104">
        <f>HLOOKUP(POC!B1595,MCTI!$1:$2,2,FALSE)</f>
        <v>5</v>
      </c>
      <c r="I1595" s="102" t="str">
        <f t="shared" ref="I1595:I1626" si="260">CONCATENATE(D1595,E1595)</f>
        <v>20279</v>
      </c>
      <c r="J1595" s="107">
        <f>IF(M1595=1,1,IFERROR(VLOOKUP(I1595,MCTI!C:O,POC!H1595,FALSE),0))</f>
        <v>1</v>
      </c>
      <c r="K1595" s="102" t="str">
        <f>TEXT(VLOOKUP(B1595,Summary!G:H,2,FALSE),"yyyym")</f>
        <v>202512</v>
      </c>
      <c r="L1595" s="102">
        <f t="shared" ref="L1595:L1626" si="261">IF((LEFT(K1595,4)-D1595)&lt;&gt;0,0,IF((I1595-K1595)=0,1,0))</f>
        <v>0</v>
      </c>
      <c r="M1595" s="102">
        <f t="shared" ref="M1595:M1626" si="262">IF(B1595="",0,IF(AND(B1594=B1595,M1594=1),1,IF(L1595=1,1,0)))</f>
        <v>1</v>
      </c>
      <c r="N1595" s="109">
        <f t="shared" si="254"/>
        <v>100</v>
      </c>
      <c r="P1595" s="102" t="str">
        <f t="shared" si="259"/>
        <v>X</v>
      </c>
      <c r="Q1595" s="102" t="str">
        <f t="shared" ref="Q1595:Q1634" si="263">IF(AND(N1595=0,N1596&gt;0),1,"")</f>
        <v/>
      </c>
    </row>
    <row r="1596" spans="1:17" hidden="1">
      <c r="A1596" s="102" t="s">
        <v>192</v>
      </c>
      <c r="B1596" s="103" t="s">
        <v>81</v>
      </c>
      <c r="D1596" s="112">
        <v>2027</v>
      </c>
      <c r="E1596" s="112">
        <v>10</v>
      </c>
      <c r="F1596" s="102" t="str">
        <f t="shared" si="253"/>
        <v>P33202710</v>
      </c>
      <c r="H1596" s="104">
        <f>HLOOKUP(POC!B1596,MCTI!$1:$2,2,FALSE)</f>
        <v>5</v>
      </c>
      <c r="I1596" s="102" t="str">
        <f t="shared" si="260"/>
        <v>202710</v>
      </c>
      <c r="J1596" s="107">
        <f>IF(M1596=1,1,IFERROR(VLOOKUP(I1596,MCTI!C:O,POC!H1596,FALSE),0))</f>
        <v>1</v>
      </c>
      <c r="K1596" s="102" t="str">
        <f>TEXT(VLOOKUP(B1596,Summary!G:H,2,FALSE),"yyyym")</f>
        <v>202512</v>
      </c>
      <c r="L1596" s="102">
        <f t="shared" si="261"/>
        <v>0</v>
      </c>
      <c r="M1596" s="102">
        <f t="shared" si="262"/>
        <v>1</v>
      </c>
      <c r="N1596" s="109">
        <f t="shared" si="254"/>
        <v>100</v>
      </c>
      <c r="P1596" s="102" t="str">
        <f t="shared" si="259"/>
        <v>X</v>
      </c>
      <c r="Q1596" s="102" t="str">
        <f t="shared" si="263"/>
        <v/>
      </c>
    </row>
    <row r="1597" spans="1:17" hidden="1">
      <c r="A1597" s="102" t="s">
        <v>192</v>
      </c>
      <c r="B1597" s="103" t="s">
        <v>81</v>
      </c>
      <c r="D1597" s="112">
        <v>2027</v>
      </c>
      <c r="E1597" s="112">
        <v>11</v>
      </c>
      <c r="F1597" s="102" t="str">
        <f t="shared" si="253"/>
        <v>P33202711</v>
      </c>
      <c r="H1597" s="104">
        <f>HLOOKUP(POC!B1597,MCTI!$1:$2,2,FALSE)</f>
        <v>5</v>
      </c>
      <c r="I1597" s="102" t="str">
        <f t="shared" si="260"/>
        <v>202711</v>
      </c>
      <c r="J1597" s="107">
        <f>IF(M1597=1,1,IFERROR(VLOOKUP(I1597,MCTI!C:O,POC!H1597,FALSE),0))</f>
        <v>1</v>
      </c>
      <c r="K1597" s="102" t="str">
        <f>TEXT(VLOOKUP(B1597,Summary!G:H,2,FALSE),"yyyym")</f>
        <v>202512</v>
      </c>
      <c r="L1597" s="102">
        <f t="shared" si="261"/>
        <v>0</v>
      </c>
      <c r="M1597" s="102">
        <f t="shared" si="262"/>
        <v>1</v>
      </c>
      <c r="N1597" s="109">
        <f t="shared" si="254"/>
        <v>100</v>
      </c>
      <c r="P1597" s="102" t="str">
        <f t="shared" si="259"/>
        <v>X</v>
      </c>
      <c r="Q1597" s="102" t="str">
        <f t="shared" si="263"/>
        <v/>
      </c>
    </row>
    <row r="1598" spans="1:17" hidden="1">
      <c r="A1598" s="102" t="s">
        <v>192</v>
      </c>
      <c r="B1598" s="103" t="s">
        <v>81</v>
      </c>
      <c r="D1598" s="112">
        <v>2027</v>
      </c>
      <c r="E1598" s="112">
        <v>12</v>
      </c>
      <c r="F1598" s="102" t="str">
        <f t="shared" si="253"/>
        <v>P33202712</v>
      </c>
      <c r="H1598" s="104">
        <f>HLOOKUP(POC!B1598,MCTI!$1:$2,2,FALSE)</f>
        <v>5</v>
      </c>
      <c r="I1598" s="102" t="str">
        <f t="shared" si="260"/>
        <v>202712</v>
      </c>
      <c r="J1598" s="107">
        <f>IF(M1598=1,1,IFERROR(VLOOKUP(I1598,MCTI!C:O,POC!H1598,FALSE),0))</f>
        <v>1</v>
      </c>
      <c r="K1598" s="102" t="str">
        <f>TEXT(VLOOKUP(B1598,Summary!G:H,2,FALSE),"yyyym")</f>
        <v>202512</v>
      </c>
      <c r="L1598" s="102">
        <f t="shared" si="261"/>
        <v>0</v>
      </c>
      <c r="M1598" s="102">
        <f t="shared" si="262"/>
        <v>1</v>
      </c>
      <c r="N1598" s="109">
        <f t="shared" si="254"/>
        <v>100</v>
      </c>
      <c r="P1598" s="102" t="str">
        <f t="shared" si="259"/>
        <v>X</v>
      </c>
      <c r="Q1598" s="102" t="str">
        <f t="shared" si="263"/>
        <v/>
      </c>
    </row>
    <row r="1599" spans="1:17" hidden="1">
      <c r="A1599" s="102" t="s">
        <v>192</v>
      </c>
      <c r="B1599" s="103" t="s">
        <v>81</v>
      </c>
      <c r="D1599" s="112">
        <v>2028</v>
      </c>
      <c r="E1599" s="112">
        <v>1</v>
      </c>
      <c r="F1599" s="102" t="str">
        <f t="shared" si="253"/>
        <v>P3320281</v>
      </c>
      <c r="H1599" s="104">
        <f>HLOOKUP(POC!B1599,MCTI!$1:$2,2,FALSE)</f>
        <v>5</v>
      </c>
      <c r="I1599" s="102" t="str">
        <f t="shared" si="260"/>
        <v>20281</v>
      </c>
      <c r="J1599" s="107">
        <f>IF(M1599=1,1,IFERROR(VLOOKUP(I1599,MCTI!C:O,POC!H1599,FALSE),0))</f>
        <v>1</v>
      </c>
      <c r="K1599" s="102" t="str">
        <f>TEXT(VLOOKUP(B1599,Summary!G:H,2,FALSE),"yyyym")</f>
        <v>202512</v>
      </c>
      <c r="L1599" s="102">
        <f t="shared" si="261"/>
        <v>0</v>
      </c>
      <c r="M1599" s="102">
        <f t="shared" si="262"/>
        <v>1</v>
      </c>
      <c r="N1599" s="109">
        <f t="shared" si="254"/>
        <v>100</v>
      </c>
      <c r="P1599" s="102" t="str">
        <f t="shared" si="259"/>
        <v>X</v>
      </c>
      <c r="Q1599" s="102" t="str">
        <f t="shared" si="263"/>
        <v/>
      </c>
    </row>
    <row r="1600" spans="1:17" hidden="1">
      <c r="A1600" s="102" t="s">
        <v>192</v>
      </c>
      <c r="B1600" s="103" t="s">
        <v>81</v>
      </c>
      <c r="D1600" s="112">
        <v>2028</v>
      </c>
      <c r="E1600" s="112">
        <v>2</v>
      </c>
      <c r="F1600" s="102" t="str">
        <f t="shared" si="253"/>
        <v>P3320282</v>
      </c>
      <c r="H1600" s="104">
        <f>HLOOKUP(POC!B1600,MCTI!$1:$2,2,FALSE)</f>
        <v>5</v>
      </c>
      <c r="I1600" s="102" t="str">
        <f t="shared" si="260"/>
        <v>20282</v>
      </c>
      <c r="J1600" s="107">
        <f>IF(M1600=1,1,IFERROR(VLOOKUP(I1600,MCTI!C:O,POC!H1600,FALSE),0))</f>
        <v>1</v>
      </c>
      <c r="K1600" s="102" t="str">
        <f>TEXT(VLOOKUP(B1600,Summary!G:H,2,FALSE),"yyyym")</f>
        <v>202512</v>
      </c>
      <c r="L1600" s="102">
        <f t="shared" si="261"/>
        <v>0</v>
      </c>
      <c r="M1600" s="102">
        <f t="shared" si="262"/>
        <v>1</v>
      </c>
      <c r="N1600" s="109">
        <f t="shared" si="254"/>
        <v>100</v>
      </c>
      <c r="P1600" s="102" t="str">
        <f t="shared" si="259"/>
        <v>X</v>
      </c>
      <c r="Q1600" s="102" t="str">
        <f t="shared" si="263"/>
        <v/>
      </c>
    </row>
    <row r="1601" spans="1:17" hidden="1">
      <c r="A1601" s="102" t="s">
        <v>192</v>
      </c>
      <c r="B1601" s="103" t="s">
        <v>81</v>
      </c>
      <c r="D1601" s="112">
        <v>2028</v>
      </c>
      <c r="E1601" s="112">
        <v>3</v>
      </c>
      <c r="F1601" s="102" t="str">
        <f t="shared" si="253"/>
        <v>P3320283</v>
      </c>
      <c r="H1601" s="104">
        <f>HLOOKUP(POC!B1601,MCTI!$1:$2,2,FALSE)</f>
        <v>5</v>
      </c>
      <c r="I1601" s="102" t="str">
        <f t="shared" si="260"/>
        <v>20283</v>
      </c>
      <c r="J1601" s="107">
        <f>IF(M1601=1,1,IFERROR(VLOOKUP(I1601,MCTI!C:O,POC!H1601,FALSE),0))</f>
        <v>1</v>
      </c>
      <c r="K1601" s="102" t="str">
        <f>TEXT(VLOOKUP(B1601,Summary!G:H,2,FALSE),"yyyym")</f>
        <v>202512</v>
      </c>
      <c r="L1601" s="102">
        <f t="shared" si="261"/>
        <v>0</v>
      </c>
      <c r="M1601" s="102">
        <f t="shared" si="262"/>
        <v>1</v>
      </c>
      <c r="N1601" s="109">
        <f t="shared" si="254"/>
        <v>100</v>
      </c>
      <c r="P1601" s="102" t="str">
        <f t="shared" si="259"/>
        <v>X</v>
      </c>
      <c r="Q1601" s="102" t="str">
        <f t="shared" si="263"/>
        <v/>
      </c>
    </row>
    <row r="1602" spans="1:17" hidden="1">
      <c r="A1602" s="102" t="s">
        <v>192</v>
      </c>
      <c r="B1602" s="103" t="s">
        <v>81</v>
      </c>
      <c r="D1602" s="112">
        <v>2028</v>
      </c>
      <c r="E1602" s="112">
        <v>4</v>
      </c>
      <c r="F1602" s="102" t="str">
        <f t="shared" si="253"/>
        <v>P3320284</v>
      </c>
      <c r="H1602" s="104">
        <f>HLOOKUP(POC!B1602,MCTI!$1:$2,2,FALSE)</f>
        <v>5</v>
      </c>
      <c r="I1602" s="102" t="str">
        <f t="shared" si="260"/>
        <v>20284</v>
      </c>
      <c r="J1602" s="107">
        <f>IF(M1602=1,1,IFERROR(VLOOKUP(I1602,MCTI!C:O,POC!H1602,FALSE),0))</f>
        <v>1</v>
      </c>
      <c r="K1602" s="102" t="str">
        <f>TEXT(VLOOKUP(B1602,Summary!G:H,2,FALSE),"yyyym")</f>
        <v>202512</v>
      </c>
      <c r="L1602" s="102">
        <f t="shared" si="261"/>
        <v>0</v>
      </c>
      <c r="M1602" s="102">
        <f t="shared" si="262"/>
        <v>1</v>
      </c>
      <c r="N1602" s="109">
        <f t="shared" si="254"/>
        <v>100</v>
      </c>
      <c r="P1602" s="102" t="str">
        <f t="shared" si="259"/>
        <v>X</v>
      </c>
      <c r="Q1602" s="102" t="str">
        <f t="shared" si="263"/>
        <v/>
      </c>
    </row>
    <row r="1603" spans="1:17" hidden="1">
      <c r="A1603" s="102" t="s">
        <v>192</v>
      </c>
      <c r="B1603" s="103" t="s">
        <v>81</v>
      </c>
      <c r="D1603" s="112">
        <v>2028</v>
      </c>
      <c r="E1603" s="112">
        <v>5</v>
      </c>
      <c r="F1603" s="102" t="str">
        <f t="shared" si="253"/>
        <v>P3320285</v>
      </c>
      <c r="H1603" s="104">
        <f>HLOOKUP(POC!B1603,MCTI!$1:$2,2,FALSE)</f>
        <v>5</v>
      </c>
      <c r="I1603" s="102" t="str">
        <f t="shared" si="260"/>
        <v>20285</v>
      </c>
      <c r="J1603" s="107">
        <f>IF(M1603=1,1,IFERROR(VLOOKUP(I1603,MCTI!C:O,POC!H1603,FALSE),0))</f>
        <v>1</v>
      </c>
      <c r="K1603" s="102" t="str">
        <f>TEXT(VLOOKUP(B1603,Summary!G:H,2,FALSE),"yyyym")</f>
        <v>202512</v>
      </c>
      <c r="L1603" s="102">
        <f t="shared" si="261"/>
        <v>0</v>
      </c>
      <c r="M1603" s="102">
        <f t="shared" si="262"/>
        <v>1</v>
      </c>
      <c r="N1603" s="109">
        <f t="shared" si="254"/>
        <v>100</v>
      </c>
      <c r="P1603" s="102" t="str">
        <f t="shared" si="259"/>
        <v>X</v>
      </c>
      <c r="Q1603" s="102" t="str">
        <f t="shared" si="263"/>
        <v/>
      </c>
    </row>
    <row r="1604" spans="1:17" hidden="1">
      <c r="A1604" s="102" t="s">
        <v>192</v>
      </c>
      <c r="B1604" s="103" t="s">
        <v>81</v>
      </c>
      <c r="D1604" s="112">
        <v>2028</v>
      </c>
      <c r="E1604" s="112">
        <v>6</v>
      </c>
      <c r="F1604" s="102" t="str">
        <f t="shared" si="253"/>
        <v>P3320286</v>
      </c>
      <c r="H1604" s="104">
        <f>HLOOKUP(POC!B1604,MCTI!$1:$2,2,FALSE)</f>
        <v>5</v>
      </c>
      <c r="I1604" s="102" t="str">
        <f t="shared" si="260"/>
        <v>20286</v>
      </c>
      <c r="J1604" s="107">
        <f>IF(M1604=1,1,IFERROR(VLOOKUP(I1604,MCTI!C:O,POC!H1604,FALSE),0))</f>
        <v>1</v>
      </c>
      <c r="K1604" s="102" t="str">
        <f>TEXT(VLOOKUP(B1604,Summary!G:H,2,FALSE),"yyyym")</f>
        <v>202512</v>
      </c>
      <c r="L1604" s="102">
        <f t="shared" si="261"/>
        <v>0</v>
      </c>
      <c r="M1604" s="102">
        <f t="shared" si="262"/>
        <v>1</v>
      </c>
      <c r="N1604" s="109">
        <f t="shared" si="254"/>
        <v>100</v>
      </c>
      <c r="P1604" s="102" t="str">
        <f t="shared" si="259"/>
        <v>X</v>
      </c>
      <c r="Q1604" s="102" t="str">
        <f t="shared" si="263"/>
        <v/>
      </c>
    </row>
    <row r="1605" spans="1:17" hidden="1">
      <c r="A1605" s="102" t="s">
        <v>192</v>
      </c>
      <c r="B1605" s="103" t="s">
        <v>81</v>
      </c>
      <c r="D1605" s="112">
        <v>2028</v>
      </c>
      <c r="E1605" s="112">
        <v>7</v>
      </c>
      <c r="F1605" s="102" t="str">
        <f t="shared" si="253"/>
        <v>P3320287</v>
      </c>
      <c r="H1605" s="104">
        <f>HLOOKUP(POC!B1605,MCTI!$1:$2,2,FALSE)</f>
        <v>5</v>
      </c>
      <c r="I1605" s="102" t="str">
        <f t="shared" si="260"/>
        <v>20287</v>
      </c>
      <c r="J1605" s="107">
        <f>IF(M1605=1,1,IFERROR(VLOOKUP(I1605,MCTI!C:O,POC!H1605,FALSE),0))</f>
        <v>1</v>
      </c>
      <c r="K1605" s="102" t="str">
        <f>TEXT(VLOOKUP(B1605,Summary!G:H,2,FALSE),"yyyym")</f>
        <v>202512</v>
      </c>
      <c r="L1605" s="102">
        <f t="shared" si="261"/>
        <v>0</v>
      </c>
      <c r="M1605" s="102">
        <f t="shared" si="262"/>
        <v>1</v>
      </c>
      <c r="N1605" s="109">
        <f t="shared" si="254"/>
        <v>100</v>
      </c>
      <c r="P1605" s="102" t="str">
        <f t="shared" si="259"/>
        <v>X</v>
      </c>
      <c r="Q1605" s="102" t="str">
        <f t="shared" si="263"/>
        <v/>
      </c>
    </row>
    <row r="1606" spans="1:17" hidden="1">
      <c r="A1606" s="102" t="s">
        <v>192</v>
      </c>
      <c r="B1606" s="103" t="s">
        <v>81</v>
      </c>
      <c r="D1606" s="112">
        <v>2028</v>
      </c>
      <c r="E1606" s="112">
        <v>8</v>
      </c>
      <c r="F1606" s="102" t="str">
        <f t="shared" si="253"/>
        <v>P3320288</v>
      </c>
      <c r="H1606" s="104">
        <f>HLOOKUP(POC!B1606,MCTI!$1:$2,2,FALSE)</f>
        <v>5</v>
      </c>
      <c r="I1606" s="102" t="str">
        <f t="shared" si="260"/>
        <v>20288</v>
      </c>
      <c r="J1606" s="107">
        <f>IF(M1606=1,1,IFERROR(VLOOKUP(I1606,MCTI!C:O,POC!H1606,FALSE),0))</f>
        <v>1</v>
      </c>
      <c r="K1606" s="102" t="str">
        <f>TEXT(VLOOKUP(B1606,Summary!G:H,2,FALSE),"yyyym")</f>
        <v>202512</v>
      </c>
      <c r="L1606" s="102">
        <f t="shared" si="261"/>
        <v>0</v>
      </c>
      <c r="M1606" s="102">
        <f t="shared" si="262"/>
        <v>1</v>
      </c>
      <c r="N1606" s="109">
        <f t="shared" si="254"/>
        <v>100</v>
      </c>
      <c r="P1606" s="102" t="str">
        <f t="shared" si="259"/>
        <v>X</v>
      </c>
      <c r="Q1606" s="102" t="str">
        <f t="shared" si="263"/>
        <v/>
      </c>
    </row>
    <row r="1607" spans="1:17" hidden="1">
      <c r="A1607" s="102" t="s">
        <v>192</v>
      </c>
      <c r="B1607" s="103" t="s">
        <v>81</v>
      </c>
      <c r="D1607" s="112">
        <v>2028</v>
      </c>
      <c r="E1607" s="112">
        <v>9</v>
      </c>
      <c r="F1607" s="102" t="str">
        <f t="shared" si="253"/>
        <v>P3320289</v>
      </c>
      <c r="H1607" s="104">
        <f>HLOOKUP(POC!B1607,MCTI!$1:$2,2,FALSE)</f>
        <v>5</v>
      </c>
      <c r="I1607" s="102" t="str">
        <f t="shared" si="260"/>
        <v>20289</v>
      </c>
      <c r="J1607" s="107">
        <f>IF(M1607=1,1,IFERROR(VLOOKUP(I1607,MCTI!C:O,POC!H1607,FALSE),0))</f>
        <v>1</v>
      </c>
      <c r="K1607" s="102" t="str">
        <f>TEXT(VLOOKUP(B1607,Summary!G:H,2,FALSE),"yyyym")</f>
        <v>202512</v>
      </c>
      <c r="L1607" s="102">
        <f t="shared" si="261"/>
        <v>0</v>
      </c>
      <c r="M1607" s="102">
        <f t="shared" si="262"/>
        <v>1</v>
      </c>
      <c r="N1607" s="109">
        <f t="shared" si="254"/>
        <v>100</v>
      </c>
      <c r="P1607" s="102" t="str">
        <f t="shared" si="259"/>
        <v>X</v>
      </c>
      <c r="Q1607" s="102" t="str">
        <f t="shared" si="263"/>
        <v/>
      </c>
    </row>
    <row r="1608" spans="1:17" hidden="1">
      <c r="A1608" s="102" t="s">
        <v>192</v>
      </c>
      <c r="B1608" s="103" t="s">
        <v>81</v>
      </c>
      <c r="D1608" s="112">
        <v>2028</v>
      </c>
      <c r="E1608" s="112">
        <v>10</v>
      </c>
      <c r="F1608" s="102" t="str">
        <f t="shared" si="253"/>
        <v>P33202810</v>
      </c>
      <c r="H1608" s="104">
        <f>HLOOKUP(POC!B1608,MCTI!$1:$2,2,FALSE)</f>
        <v>5</v>
      </c>
      <c r="I1608" s="102" t="str">
        <f t="shared" si="260"/>
        <v>202810</v>
      </c>
      <c r="J1608" s="107">
        <f>IF(M1608=1,1,IFERROR(VLOOKUP(I1608,MCTI!C:O,POC!H1608,FALSE),0))</f>
        <v>1</v>
      </c>
      <c r="K1608" s="102" t="str">
        <f>TEXT(VLOOKUP(B1608,Summary!G:H,2,FALSE),"yyyym")</f>
        <v>202512</v>
      </c>
      <c r="L1608" s="102">
        <f t="shared" si="261"/>
        <v>0</v>
      </c>
      <c r="M1608" s="102">
        <f t="shared" si="262"/>
        <v>1</v>
      </c>
      <c r="N1608" s="109">
        <f t="shared" si="254"/>
        <v>100</v>
      </c>
      <c r="P1608" s="102" t="str">
        <f t="shared" si="259"/>
        <v>X</v>
      </c>
      <c r="Q1608" s="102" t="str">
        <f t="shared" si="263"/>
        <v/>
      </c>
    </row>
    <row r="1609" spans="1:17" hidden="1">
      <c r="A1609" s="102" t="s">
        <v>192</v>
      </c>
      <c r="B1609" s="103" t="s">
        <v>81</v>
      </c>
      <c r="D1609" s="112">
        <v>2028</v>
      </c>
      <c r="E1609" s="112">
        <v>11</v>
      </c>
      <c r="F1609" s="102" t="str">
        <f t="shared" si="253"/>
        <v>P33202811</v>
      </c>
      <c r="H1609" s="104">
        <f>HLOOKUP(POC!B1609,MCTI!$1:$2,2,FALSE)</f>
        <v>5</v>
      </c>
      <c r="I1609" s="102" t="str">
        <f t="shared" si="260"/>
        <v>202811</v>
      </c>
      <c r="J1609" s="107">
        <f>IF(M1609=1,1,IFERROR(VLOOKUP(I1609,MCTI!C:O,POC!H1609,FALSE),0))</f>
        <v>1</v>
      </c>
      <c r="K1609" s="102" t="str">
        <f>TEXT(VLOOKUP(B1609,Summary!G:H,2,FALSE),"yyyym")</f>
        <v>202512</v>
      </c>
      <c r="L1609" s="102">
        <f t="shared" si="261"/>
        <v>0</v>
      </c>
      <c r="M1609" s="102">
        <f t="shared" si="262"/>
        <v>1</v>
      </c>
      <c r="N1609" s="109">
        <f t="shared" si="254"/>
        <v>100</v>
      </c>
      <c r="P1609" s="102" t="str">
        <f t="shared" si="259"/>
        <v>X</v>
      </c>
      <c r="Q1609" s="102" t="str">
        <f t="shared" si="263"/>
        <v/>
      </c>
    </row>
    <row r="1610" spans="1:17" hidden="1">
      <c r="A1610" s="102" t="s">
        <v>192</v>
      </c>
      <c r="B1610" s="103" t="s">
        <v>81</v>
      </c>
      <c r="D1610" s="112">
        <v>2028</v>
      </c>
      <c r="E1610" s="112">
        <v>12</v>
      </c>
      <c r="F1610" s="102" t="str">
        <f t="shared" si="253"/>
        <v>P33202812</v>
      </c>
      <c r="H1610" s="104">
        <f>HLOOKUP(POC!B1610,MCTI!$1:$2,2,FALSE)</f>
        <v>5</v>
      </c>
      <c r="I1610" s="102" t="str">
        <f t="shared" si="260"/>
        <v>202812</v>
      </c>
      <c r="J1610" s="107">
        <f>IF(M1610=1,1,IFERROR(VLOOKUP(I1610,MCTI!C:O,POC!H1610,FALSE),0))</f>
        <v>1</v>
      </c>
      <c r="K1610" s="102" t="str">
        <f>TEXT(VLOOKUP(B1610,Summary!G:H,2,FALSE),"yyyym")</f>
        <v>202512</v>
      </c>
      <c r="L1610" s="102">
        <f t="shared" si="261"/>
        <v>0</v>
      </c>
      <c r="M1610" s="102">
        <f t="shared" si="262"/>
        <v>1</v>
      </c>
      <c r="N1610" s="109">
        <f t="shared" si="254"/>
        <v>100</v>
      </c>
      <c r="P1610" s="102" t="str">
        <f t="shared" si="259"/>
        <v>X</v>
      </c>
      <c r="Q1610" s="102" t="str">
        <f t="shared" si="263"/>
        <v/>
      </c>
    </row>
    <row r="1611" spans="1:17" hidden="1">
      <c r="A1611" s="102" t="s">
        <v>192</v>
      </c>
      <c r="B1611" s="103" t="s">
        <v>81</v>
      </c>
      <c r="D1611" s="103">
        <v>2029</v>
      </c>
      <c r="E1611" s="112">
        <v>1</v>
      </c>
      <c r="F1611" s="102" t="str">
        <f t="shared" si="253"/>
        <v>P3320291</v>
      </c>
      <c r="H1611" s="104">
        <f>HLOOKUP(POC!B1611,MCTI!$1:$2,2,FALSE)</f>
        <v>5</v>
      </c>
      <c r="I1611" s="102" t="str">
        <f t="shared" si="260"/>
        <v>20291</v>
      </c>
      <c r="J1611" s="107">
        <f>IF(M1611=1,1,IFERROR(VLOOKUP(I1611,MCTI!C:O,POC!H1611,FALSE),0))</f>
        <v>1</v>
      </c>
      <c r="K1611" s="102" t="str">
        <f>TEXT(VLOOKUP(B1611,Summary!G:H,2,FALSE),"yyyym")</f>
        <v>202512</v>
      </c>
      <c r="L1611" s="102">
        <f t="shared" si="261"/>
        <v>0</v>
      </c>
      <c r="M1611" s="102">
        <f t="shared" si="262"/>
        <v>1</v>
      </c>
      <c r="N1611" s="109">
        <f t="shared" si="254"/>
        <v>100</v>
      </c>
      <c r="P1611" s="102" t="str">
        <f t="shared" si="259"/>
        <v>X</v>
      </c>
      <c r="Q1611" s="102" t="str">
        <f t="shared" si="263"/>
        <v/>
      </c>
    </row>
    <row r="1612" spans="1:17" hidden="1">
      <c r="A1612" s="102" t="s">
        <v>192</v>
      </c>
      <c r="B1612" s="103" t="s">
        <v>81</v>
      </c>
      <c r="D1612" s="103">
        <v>2029</v>
      </c>
      <c r="E1612" s="112">
        <v>2</v>
      </c>
      <c r="F1612" s="102" t="str">
        <f t="shared" si="253"/>
        <v>P3320292</v>
      </c>
      <c r="H1612" s="104">
        <f>HLOOKUP(POC!B1612,MCTI!$1:$2,2,FALSE)</f>
        <v>5</v>
      </c>
      <c r="I1612" s="102" t="str">
        <f t="shared" si="260"/>
        <v>20292</v>
      </c>
      <c r="J1612" s="107">
        <f>IF(M1612=1,1,IFERROR(VLOOKUP(I1612,MCTI!C:O,POC!H1612,FALSE),0))</f>
        <v>1</v>
      </c>
      <c r="K1612" s="102" t="str">
        <f>TEXT(VLOOKUP(B1612,Summary!G:H,2,FALSE),"yyyym")</f>
        <v>202512</v>
      </c>
      <c r="L1612" s="102">
        <f t="shared" si="261"/>
        <v>0</v>
      </c>
      <c r="M1612" s="102">
        <f t="shared" si="262"/>
        <v>1</v>
      </c>
      <c r="N1612" s="109">
        <f t="shared" si="254"/>
        <v>100</v>
      </c>
      <c r="P1612" s="102" t="str">
        <f t="shared" si="259"/>
        <v>X</v>
      </c>
      <c r="Q1612" s="102" t="str">
        <f t="shared" si="263"/>
        <v/>
      </c>
    </row>
    <row r="1613" spans="1:17" hidden="1">
      <c r="A1613" s="102" t="s">
        <v>192</v>
      </c>
      <c r="B1613" s="103" t="s">
        <v>81</v>
      </c>
      <c r="D1613" s="103">
        <v>2029</v>
      </c>
      <c r="E1613" s="112">
        <v>3</v>
      </c>
      <c r="F1613" s="102" t="str">
        <f t="shared" si="253"/>
        <v>P3320293</v>
      </c>
      <c r="H1613" s="104">
        <f>HLOOKUP(POC!B1613,MCTI!$1:$2,2,FALSE)</f>
        <v>5</v>
      </c>
      <c r="I1613" s="102" t="str">
        <f t="shared" si="260"/>
        <v>20293</v>
      </c>
      <c r="J1613" s="107">
        <f>IF(M1613=1,1,IFERROR(VLOOKUP(I1613,MCTI!C:O,POC!H1613,FALSE),0))</f>
        <v>1</v>
      </c>
      <c r="K1613" s="102" t="str">
        <f>TEXT(VLOOKUP(B1613,Summary!G:H,2,FALSE),"yyyym")</f>
        <v>202512</v>
      </c>
      <c r="L1613" s="102">
        <f t="shared" si="261"/>
        <v>0</v>
      </c>
      <c r="M1613" s="102">
        <f t="shared" si="262"/>
        <v>1</v>
      </c>
      <c r="N1613" s="109">
        <f t="shared" si="254"/>
        <v>100</v>
      </c>
      <c r="P1613" s="102" t="str">
        <f t="shared" si="259"/>
        <v>X</v>
      </c>
      <c r="Q1613" s="102" t="str">
        <f t="shared" si="263"/>
        <v/>
      </c>
    </row>
    <row r="1614" spans="1:17" hidden="1">
      <c r="A1614" s="102" t="s">
        <v>192</v>
      </c>
      <c r="B1614" s="103" t="s">
        <v>81</v>
      </c>
      <c r="D1614" s="103">
        <v>2029</v>
      </c>
      <c r="E1614" s="112">
        <v>4</v>
      </c>
      <c r="F1614" s="102" t="str">
        <f t="shared" si="253"/>
        <v>P3320294</v>
      </c>
      <c r="H1614" s="104">
        <f>HLOOKUP(POC!B1614,MCTI!$1:$2,2,FALSE)</f>
        <v>5</v>
      </c>
      <c r="I1614" s="102" t="str">
        <f t="shared" si="260"/>
        <v>20294</v>
      </c>
      <c r="J1614" s="107">
        <f>IF(M1614=1,1,IFERROR(VLOOKUP(I1614,MCTI!C:O,POC!H1614,FALSE),0))</f>
        <v>1</v>
      </c>
      <c r="K1614" s="102" t="str">
        <f>TEXT(VLOOKUP(B1614,Summary!G:H,2,FALSE),"yyyym")</f>
        <v>202512</v>
      </c>
      <c r="L1614" s="102">
        <f t="shared" si="261"/>
        <v>0</v>
      </c>
      <c r="M1614" s="102">
        <f t="shared" si="262"/>
        <v>1</v>
      </c>
      <c r="N1614" s="109">
        <f t="shared" si="254"/>
        <v>100</v>
      </c>
      <c r="P1614" s="102" t="str">
        <f t="shared" si="259"/>
        <v>X</v>
      </c>
      <c r="Q1614" s="102" t="str">
        <f t="shared" si="263"/>
        <v/>
      </c>
    </row>
    <row r="1615" spans="1:17" hidden="1">
      <c r="A1615" s="102" t="s">
        <v>192</v>
      </c>
      <c r="B1615" s="103" t="s">
        <v>81</v>
      </c>
      <c r="D1615" s="103">
        <v>2029</v>
      </c>
      <c r="E1615" s="112">
        <v>5</v>
      </c>
      <c r="F1615" s="102" t="str">
        <f t="shared" si="253"/>
        <v>P3320295</v>
      </c>
      <c r="H1615" s="104">
        <f>HLOOKUP(POC!B1615,MCTI!$1:$2,2,FALSE)</f>
        <v>5</v>
      </c>
      <c r="I1615" s="102" t="str">
        <f t="shared" si="260"/>
        <v>20295</v>
      </c>
      <c r="J1615" s="107">
        <f>IF(M1615=1,1,IFERROR(VLOOKUP(I1615,MCTI!C:O,POC!H1615,FALSE),0))</f>
        <v>1</v>
      </c>
      <c r="K1615" s="102" t="str">
        <f>TEXT(VLOOKUP(B1615,Summary!G:H,2,FALSE),"yyyym")</f>
        <v>202512</v>
      </c>
      <c r="L1615" s="102">
        <f t="shared" si="261"/>
        <v>0</v>
      </c>
      <c r="M1615" s="102">
        <f t="shared" si="262"/>
        <v>1</v>
      </c>
      <c r="N1615" s="109">
        <f t="shared" si="254"/>
        <v>100</v>
      </c>
      <c r="P1615" s="102" t="str">
        <f t="shared" si="259"/>
        <v>X</v>
      </c>
      <c r="Q1615" s="102" t="str">
        <f t="shared" si="263"/>
        <v/>
      </c>
    </row>
    <row r="1616" spans="1:17" hidden="1">
      <c r="A1616" s="102" t="s">
        <v>192</v>
      </c>
      <c r="B1616" s="103" t="s">
        <v>81</v>
      </c>
      <c r="D1616" s="103">
        <v>2029</v>
      </c>
      <c r="E1616" s="112">
        <v>6</v>
      </c>
      <c r="F1616" s="102" t="str">
        <f t="shared" si="253"/>
        <v>P3320296</v>
      </c>
      <c r="H1616" s="104">
        <f>HLOOKUP(POC!B1616,MCTI!$1:$2,2,FALSE)</f>
        <v>5</v>
      </c>
      <c r="I1616" s="102" t="str">
        <f t="shared" si="260"/>
        <v>20296</v>
      </c>
      <c r="J1616" s="107">
        <f>IF(M1616=1,1,IFERROR(VLOOKUP(I1616,MCTI!C:O,POC!H1616,FALSE),0))</f>
        <v>1</v>
      </c>
      <c r="K1616" s="102" t="str">
        <f>TEXT(VLOOKUP(B1616,Summary!G:H,2,FALSE),"yyyym")</f>
        <v>202512</v>
      </c>
      <c r="L1616" s="102">
        <f t="shared" si="261"/>
        <v>0</v>
      </c>
      <c r="M1616" s="102">
        <f t="shared" si="262"/>
        <v>1</v>
      </c>
      <c r="N1616" s="109">
        <f t="shared" si="254"/>
        <v>100</v>
      </c>
      <c r="P1616" s="102" t="str">
        <f t="shared" si="259"/>
        <v>X</v>
      </c>
      <c r="Q1616" s="102" t="str">
        <f t="shared" si="263"/>
        <v/>
      </c>
    </row>
    <row r="1617" spans="1:17" hidden="1">
      <c r="A1617" s="102" t="s">
        <v>192</v>
      </c>
      <c r="B1617" s="103" t="s">
        <v>81</v>
      </c>
      <c r="D1617" s="103">
        <v>2029</v>
      </c>
      <c r="E1617" s="112">
        <v>7</v>
      </c>
      <c r="F1617" s="102" t="str">
        <f t="shared" ref="F1617:F1680" si="264">CONCATENATE(B1617,D1617,E1617)</f>
        <v>P3320297</v>
      </c>
      <c r="H1617" s="104">
        <f>HLOOKUP(POC!B1617,MCTI!$1:$2,2,FALSE)</f>
        <v>5</v>
      </c>
      <c r="I1617" s="102" t="str">
        <f t="shared" si="260"/>
        <v>20297</v>
      </c>
      <c r="J1617" s="107">
        <f>IF(M1617=1,1,IFERROR(VLOOKUP(I1617,MCTI!C:O,POC!H1617,FALSE),0))</f>
        <v>1</v>
      </c>
      <c r="K1617" s="102" t="str">
        <f>TEXT(VLOOKUP(B1617,Summary!G:H,2,FALSE),"yyyym")</f>
        <v>202512</v>
      </c>
      <c r="L1617" s="102">
        <f t="shared" si="261"/>
        <v>0</v>
      </c>
      <c r="M1617" s="102">
        <f t="shared" si="262"/>
        <v>1</v>
      </c>
      <c r="N1617" s="109">
        <f t="shared" si="254"/>
        <v>100</v>
      </c>
      <c r="P1617" s="102" t="str">
        <f t="shared" si="259"/>
        <v>X</v>
      </c>
      <c r="Q1617" s="102" t="str">
        <f t="shared" si="263"/>
        <v/>
      </c>
    </row>
    <row r="1618" spans="1:17" hidden="1">
      <c r="A1618" s="102" t="s">
        <v>192</v>
      </c>
      <c r="B1618" s="103" t="s">
        <v>81</v>
      </c>
      <c r="D1618" s="103">
        <v>2029</v>
      </c>
      <c r="E1618" s="112">
        <v>8</v>
      </c>
      <c r="F1618" s="102" t="str">
        <f t="shared" si="264"/>
        <v>P3320298</v>
      </c>
      <c r="H1618" s="104">
        <f>HLOOKUP(POC!B1618,MCTI!$1:$2,2,FALSE)</f>
        <v>5</v>
      </c>
      <c r="I1618" s="102" t="str">
        <f t="shared" si="260"/>
        <v>20298</v>
      </c>
      <c r="J1618" s="107">
        <f>IF(M1618=1,1,IFERROR(VLOOKUP(I1618,MCTI!C:O,POC!H1618,FALSE),0))</f>
        <v>1</v>
      </c>
      <c r="K1618" s="102" t="str">
        <f>TEXT(VLOOKUP(B1618,Summary!G:H,2,FALSE),"yyyym")</f>
        <v>202512</v>
      </c>
      <c r="L1618" s="102">
        <f t="shared" si="261"/>
        <v>0</v>
      </c>
      <c r="M1618" s="102">
        <f t="shared" si="262"/>
        <v>1</v>
      </c>
      <c r="N1618" s="109">
        <f t="shared" si="254"/>
        <v>100</v>
      </c>
      <c r="P1618" s="102" t="str">
        <f t="shared" si="259"/>
        <v>X</v>
      </c>
      <c r="Q1618" s="102" t="str">
        <f t="shared" si="263"/>
        <v/>
      </c>
    </row>
    <row r="1619" spans="1:17" hidden="1">
      <c r="A1619" s="102" t="s">
        <v>192</v>
      </c>
      <c r="B1619" s="103" t="s">
        <v>81</v>
      </c>
      <c r="D1619" s="103">
        <v>2029</v>
      </c>
      <c r="E1619" s="112">
        <v>9</v>
      </c>
      <c r="F1619" s="102" t="str">
        <f t="shared" si="264"/>
        <v>P3320299</v>
      </c>
      <c r="H1619" s="104">
        <f>HLOOKUP(POC!B1619,MCTI!$1:$2,2,FALSE)</f>
        <v>5</v>
      </c>
      <c r="I1619" s="102" t="str">
        <f t="shared" si="260"/>
        <v>20299</v>
      </c>
      <c r="J1619" s="107">
        <f>IF(M1619=1,1,IFERROR(VLOOKUP(I1619,MCTI!C:O,POC!H1619,FALSE),0))</f>
        <v>1</v>
      </c>
      <c r="K1619" s="102" t="str">
        <f>TEXT(VLOOKUP(B1619,Summary!G:H,2,FALSE),"yyyym")</f>
        <v>202512</v>
      </c>
      <c r="L1619" s="102">
        <f t="shared" si="261"/>
        <v>0</v>
      </c>
      <c r="M1619" s="102">
        <f t="shared" si="262"/>
        <v>1</v>
      </c>
      <c r="N1619" s="109">
        <f t="shared" si="254"/>
        <v>100</v>
      </c>
      <c r="P1619" s="102" t="str">
        <f t="shared" si="259"/>
        <v>X</v>
      </c>
      <c r="Q1619" s="102" t="str">
        <f t="shared" si="263"/>
        <v/>
      </c>
    </row>
    <row r="1620" spans="1:17" hidden="1">
      <c r="A1620" s="102" t="s">
        <v>192</v>
      </c>
      <c r="B1620" s="103" t="s">
        <v>81</v>
      </c>
      <c r="D1620" s="103">
        <v>2029</v>
      </c>
      <c r="E1620" s="112">
        <v>10</v>
      </c>
      <c r="F1620" s="102" t="str">
        <f t="shared" si="264"/>
        <v>P33202910</v>
      </c>
      <c r="H1620" s="104">
        <f>HLOOKUP(POC!B1620,MCTI!$1:$2,2,FALSE)</f>
        <v>5</v>
      </c>
      <c r="I1620" s="102" t="str">
        <f t="shared" si="260"/>
        <v>202910</v>
      </c>
      <c r="J1620" s="107">
        <f>IF(M1620=1,1,IFERROR(VLOOKUP(I1620,MCTI!C:O,POC!H1620,FALSE),0))</f>
        <v>1</v>
      </c>
      <c r="K1620" s="102" t="str">
        <f>TEXT(VLOOKUP(B1620,Summary!G:H,2,FALSE),"yyyym")</f>
        <v>202512</v>
      </c>
      <c r="L1620" s="102">
        <f t="shared" si="261"/>
        <v>0</v>
      </c>
      <c r="M1620" s="102">
        <f t="shared" si="262"/>
        <v>1</v>
      </c>
      <c r="N1620" s="109">
        <f t="shared" si="254"/>
        <v>100</v>
      </c>
      <c r="P1620" s="102" t="str">
        <f t="shared" si="259"/>
        <v>X</v>
      </c>
      <c r="Q1620" s="102" t="str">
        <f t="shared" si="263"/>
        <v/>
      </c>
    </row>
    <row r="1621" spans="1:17" hidden="1">
      <c r="A1621" s="102" t="s">
        <v>192</v>
      </c>
      <c r="B1621" s="103" t="s">
        <v>81</v>
      </c>
      <c r="D1621" s="103">
        <v>2029</v>
      </c>
      <c r="E1621" s="112">
        <v>11</v>
      </c>
      <c r="F1621" s="102" t="str">
        <f t="shared" si="264"/>
        <v>P33202911</v>
      </c>
      <c r="H1621" s="104">
        <f>HLOOKUP(POC!B1621,MCTI!$1:$2,2,FALSE)</f>
        <v>5</v>
      </c>
      <c r="I1621" s="102" t="str">
        <f t="shared" si="260"/>
        <v>202911</v>
      </c>
      <c r="J1621" s="107">
        <f>IF(M1621=1,1,IFERROR(VLOOKUP(I1621,MCTI!C:O,POC!H1621,FALSE),0))</f>
        <v>1</v>
      </c>
      <c r="K1621" s="102" t="str">
        <f>TEXT(VLOOKUP(B1621,Summary!G:H,2,FALSE),"yyyym")</f>
        <v>202512</v>
      </c>
      <c r="L1621" s="102">
        <f t="shared" si="261"/>
        <v>0</v>
      </c>
      <c r="M1621" s="102">
        <f t="shared" si="262"/>
        <v>1</v>
      </c>
      <c r="N1621" s="109">
        <f t="shared" ref="N1621:N1684" si="265">TRUNC(J1621*100,2)</f>
        <v>100</v>
      </c>
      <c r="P1621" s="102" t="str">
        <f t="shared" si="259"/>
        <v>X</v>
      </c>
      <c r="Q1621" s="102" t="str">
        <f t="shared" si="263"/>
        <v/>
      </c>
    </row>
    <row r="1622" spans="1:17" hidden="1">
      <c r="A1622" s="102" t="s">
        <v>192</v>
      </c>
      <c r="B1622" s="103" t="s">
        <v>81</v>
      </c>
      <c r="D1622" s="103">
        <v>2029</v>
      </c>
      <c r="E1622" s="112">
        <v>12</v>
      </c>
      <c r="F1622" s="102" t="str">
        <f t="shared" si="264"/>
        <v>P33202912</v>
      </c>
      <c r="H1622" s="104">
        <f>HLOOKUP(POC!B1622,MCTI!$1:$2,2,FALSE)</f>
        <v>5</v>
      </c>
      <c r="I1622" s="102" t="str">
        <f t="shared" si="260"/>
        <v>202912</v>
      </c>
      <c r="J1622" s="107">
        <f>IF(M1622=1,1,IFERROR(VLOOKUP(I1622,MCTI!C:O,POC!H1622,FALSE),0))</f>
        <v>1</v>
      </c>
      <c r="K1622" s="102" t="str">
        <f>TEXT(VLOOKUP(B1622,Summary!G:H,2,FALSE),"yyyym")</f>
        <v>202512</v>
      </c>
      <c r="L1622" s="102">
        <f t="shared" si="261"/>
        <v>0</v>
      </c>
      <c r="M1622" s="102">
        <f t="shared" si="262"/>
        <v>1</v>
      </c>
      <c r="N1622" s="109">
        <f t="shared" si="265"/>
        <v>100</v>
      </c>
      <c r="P1622" s="102" t="str">
        <f t="shared" si="259"/>
        <v>X</v>
      </c>
      <c r="Q1622" s="102" t="str">
        <f t="shared" si="263"/>
        <v/>
      </c>
    </row>
    <row r="1623" spans="1:17" hidden="1">
      <c r="A1623" s="102" t="s">
        <v>192</v>
      </c>
      <c r="B1623" s="103" t="s">
        <v>81</v>
      </c>
      <c r="D1623" s="103">
        <v>2030</v>
      </c>
      <c r="E1623" s="112">
        <v>1</v>
      </c>
      <c r="F1623" s="102" t="str">
        <f t="shared" si="264"/>
        <v>P3320301</v>
      </c>
      <c r="H1623" s="104">
        <f>HLOOKUP(POC!B1623,MCTI!$1:$2,2,FALSE)</f>
        <v>5</v>
      </c>
      <c r="I1623" s="102" t="str">
        <f t="shared" si="260"/>
        <v>20301</v>
      </c>
      <c r="J1623" s="107">
        <f>IF(M1623=1,1,IFERROR(VLOOKUP(I1623,MCTI!C:O,POC!H1623,FALSE),0))</f>
        <v>1</v>
      </c>
      <c r="K1623" s="102" t="str">
        <f>TEXT(VLOOKUP(B1623,Summary!G:H,2,FALSE),"yyyym")</f>
        <v>202512</v>
      </c>
      <c r="L1623" s="102">
        <f t="shared" si="261"/>
        <v>0</v>
      </c>
      <c r="M1623" s="102">
        <f t="shared" si="262"/>
        <v>1</v>
      </c>
      <c r="N1623" s="109">
        <f t="shared" si="265"/>
        <v>100</v>
      </c>
      <c r="P1623" s="102" t="str">
        <f t="shared" si="259"/>
        <v>X</v>
      </c>
      <c r="Q1623" s="102" t="str">
        <f t="shared" si="263"/>
        <v/>
      </c>
    </row>
    <row r="1624" spans="1:17" hidden="1">
      <c r="A1624" s="102" t="s">
        <v>192</v>
      </c>
      <c r="B1624" s="103" t="s">
        <v>81</v>
      </c>
      <c r="D1624" s="103">
        <v>2030</v>
      </c>
      <c r="E1624" s="112">
        <v>2</v>
      </c>
      <c r="F1624" s="102" t="str">
        <f t="shared" si="264"/>
        <v>P3320302</v>
      </c>
      <c r="H1624" s="104">
        <f>HLOOKUP(POC!B1624,MCTI!$1:$2,2,FALSE)</f>
        <v>5</v>
      </c>
      <c r="I1624" s="102" t="str">
        <f t="shared" si="260"/>
        <v>20302</v>
      </c>
      <c r="J1624" s="107">
        <f>IF(M1624=1,1,IFERROR(VLOOKUP(I1624,MCTI!C:O,POC!H1624,FALSE),0))</f>
        <v>1</v>
      </c>
      <c r="K1624" s="102" t="str">
        <f>TEXT(VLOOKUP(B1624,Summary!G:H,2,FALSE),"yyyym")</f>
        <v>202512</v>
      </c>
      <c r="L1624" s="102">
        <f t="shared" si="261"/>
        <v>0</v>
      </c>
      <c r="M1624" s="102">
        <f t="shared" si="262"/>
        <v>1</v>
      </c>
      <c r="N1624" s="109">
        <f t="shared" si="265"/>
        <v>100</v>
      </c>
      <c r="P1624" s="102" t="str">
        <f t="shared" si="259"/>
        <v>X</v>
      </c>
      <c r="Q1624" s="102" t="str">
        <f t="shared" si="263"/>
        <v/>
      </c>
    </row>
    <row r="1625" spans="1:17" hidden="1">
      <c r="A1625" s="102" t="s">
        <v>192</v>
      </c>
      <c r="B1625" s="103" t="s">
        <v>81</v>
      </c>
      <c r="D1625" s="103">
        <v>2030</v>
      </c>
      <c r="E1625" s="112">
        <v>3</v>
      </c>
      <c r="F1625" s="102" t="str">
        <f t="shared" si="264"/>
        <v>P3320303</v>
      </c>
      <c r="H1625" s="104">
        <f>HLOOKUP(POC!B1625,MCTI!$1:$2,2,FALSE)</f>
        <v>5</v>
      </c>
      <c r="I1625" s="102" t="str">
        <f t="shared" si="260"/>
        <v>20303</v>
      </c>
      <c r="J1625" s="107">
        <f>IF(M1625=1,1,IFERROR(VLOOKUP(I1625,MCTI!C:O,POC!H1625,FALSE),0))</f>
        <v>1</v>
      </c>
      <c r="K1625" s="102" t="str">
        <f>TEXT(VLOOKUP(B1625,Summary!G:H,2,FALSE),"yyyym")</f>
        <v>202512</v>
      </c>
      <c r="L1625" s="102">
        <f t="shared" si="261"/>
        <v>0</v>
      </c>
      <c r="M1625" s="102">
        <f t="shared" si="262"/>
        <v>1</v>
      </c>
      <c r="N1625" s="109">
        <f t="shared" si="265"/>
        <v>100</v>
      </c>
      <c r="P1625" s="102" t="str">
        <f t="shared" si="259"/>
        <v>X</v>
      </c>
      <c r="Q1625" s="102" t="str">
        <f t="shared" si="263"/>
        <v/>
      </c>
    </row>
    <row r="1626" spans="1:17" hidden="1">
      <c r="A1626" s="102" t="s">
        <v>192</v>
      </c>
      <c r="B1626" s="103" t="s">
        <v>81</v>
      </c>
      <c r="D1626" s="103">
        <v>2030</v>
      </c>
      <c r="E1626" s="112">
        <v>4</v>
      </c>
      <c r="F1626" s="102" t="str">
        <f t="shared" si="264"/>
        <v>P3320304</v>
      </c>
      <c r="H1626" s="104">
        <f>HLOOKUP(POC!B1626,MCTI!$1:$2,2,FALSE)</f>
        <v>5</v>
      </c>
      <c r="I1626" s="102" t="str">
        <f t="shared" si="260"/>
        <v>20304</v>
      </c>
      <c r="J1626" s="107">
        <f>IF(M1626=1,1,IFERROR(VLOOKUP(I1626,MCTI!C:O,POC!H1626,FALSE),0))</f>
        <v>1</v>
      </c>
      <c r="K1626" s="102" t="str">
        <f>TEXT(VLOOKUP(B1626,Summary!G:H,2,FALSE),"yyyym")</f>
        <v>202512</v>
      </c>
      <c r="L1626" s="102">
        <f t="shared" si="261"/>
        <v>0</v>
      </c>
      <c r="M1626" s="102">
        <f t="shared" si="262"/>
        <v>1</v>
      </c>
      <c r="N1626" s="109">
        <f t="shared" si="265"/>
        <v>100</v>
      </c>
      <c r="P1626" s="102" t="str">
        <f t="shared" si="259"/>
        <v>X</v>
      </c>
      <c r="Q1626" s="102" t="str">
        <f t="shared" si="263"/>
        <v/>
      </c>
    </row>
    <row r="1627" spans="1:17" hidden="1">
      <c r="A1627" s="102" t="s">
        <v>192</v>
      </c>
      <c r="B1627" s="103" t="s">
        <v>81</v>
      </c>
      <c r="D1627" s="103">
        <v>2030</v>
      </c>
      <c r="E1627" s="112">
        <v>5</v>
      </c>
      <c r="F1627" s="102" t="str">
        <f t="shared" si="264"/>
        <v>P3320305</v>
      </c>
      <c r="H1627" s="104">
        <f>HLOOKUP(POC!B1627,MCTI!$1:$2,2,FALSE)</f>
        <v>5</v>
      </c>
      <c r="I1627" s="102" t="str">
        <f t="shared" ref="I1627:I1634" si="266">CONCATENATE(D1627,E1627)</f>
        <v>20305</v>
      </c>
      <c r="J1627" s="107">
        <f>IF(M1627=1,1,IFERROR(VLOOKUP(I1627,MCTI!C:O,POC!H1627,FALSE),0))</f>
        <v>1</v>
      </c>
      <c r="K1627" s="102" t="str">
        <f>TEXT(VLOOKUP(B1627,Summary!G:H,2,FALSE),"yyyym")</f>
        <v>202512</v>
      </c>
      <c r="L1627" s="102">
        <f t="shared" ref="L1627:L1634" si="267">IF((LEFT(K1627,4)-D1627)&lt;&gt;0,0,IF((I1627-K1627)=0,1,0))</f>
        <v>0</v>
      </c>
      <c r="M1627" s="102">
        <f t="shared" ref="M1627:M1634" si="268">IF(B1627="",0,IF(AND(B1626=B1627,M1626=1),1,IF(L1627=1,1,0)))</f>
        <v>1</v>
      </c>
      <c r="N1627" s="109">
        <f t="shared" si="265"/>
        <v>100</v>
      </c>
      <c r="P1627" s="102" t="str">
        <f t="shared" si="259"/>
        <v>X</v>
      </c>
      <c r="Q1627" s="102" t="str">
        <f t="shared" si="263"/>
        <v/>
      </c>
    </row>
    <row r="1628" spans="1:17" hidden="1">
      <c r="A1628" s="102" t="s">
        <v>192</v>
      </c>
      <c r="B1628" s="103" t="s">
        <v>81</v>
      </c>
      <c r="D1628" s="103">
        <v>2030</v>
      </c>
      <c r="E1628" s="112">
        <v>6</v>
      </c>
      <c r="F1628" s="102" t="str">
        <f t="shared" si="264"/>
        <v>P3320306</v>
      </c>
      <c r="H1628" s="104">
        <f>HLOOKUP(POC!B1628,MCTI!$1:$2,2,FALSE)</f>
        <v>5</v>
      </c>
      <c r="I1628" s="102" t="str">
        <f t="shared" si="266"/>
        <v>20306</v>
      </c>
      <c r="J1628" s="107">
        <f>IF(M1628=1,1,IFERROR(VLOOKUP(I1628,MCTI!C:O,POC!H1628,FALSE),0))</f>
        <v>1</v>
      </c>
      <c r="K1628" s="102" t="str">
        <f>TEXT(VLOOKUP(B1628,Summary!G:H,2,FALSE),"yyyym")</f>
        <v>202512</v>
      </c>
      <c r="L1628" s="102">
        <f t="shared" si="267"/>
        <v>0</v>
      </c>
      <c r="M1628" s="102">
        <f t="shared" si="268"/>
        <v>1</v>
      </c>
      <c r="N1628" s="109">
        <f t="shared" si="265"/>
        <v>100</v>
      </c>
      <c r="P1628" s="102" t="str">
        <f t="shared" si="259"/>
        <v>X</v>
      </c>
      <c r="Q1628" s="102" t="str">
        <f t="shared" si="263"/>
        <v/>
      </c>
    </row>
    <row r="1629" spans="1:17" hidden="1">
      <c r="A1629" s="102" t="s">
        <v>192</v>
      </c>
      <c r="B1629" s="103" t="s">
        <v>81</v>
      </c>
      <c r="D1629" s="103">
        <v>2030</v>
      </c>
      <c r="E1629" s="112">
        <v>7</v>
      </c>
      <c r="F1629" s="102" t="str">
        <f t="shared" si="264"/>
        <v>P3320307</v>
      </c>
      <c r="H1629" s="104">
        <f>HLOOKUP(POC!B1629,MCTI!$1:$2,2,FALSE)</f>
        <v>5</v>
      </c>
      <c r="I1629" s="102" t="str">
        <f t="shared" si="266"/>
        <v>20307</v>
      </c>
      <c r="J1629" s="107">
        <f>IF(M1629=1,1,IFERROR(VLOOKUP(I1629,MCTI!C:O,POC!H1629,FALSE),0))</f>
        <v>1</v>
      </c>
      <c r="K1629" s="102" t="str">
        <f>TEXT(VLOOKUP(B1629,Summary!G:H,2,FALSE),"yyyym")</f>
        <v>202512</v>
      </c>
      <c r="L1629" s="102">
        <f t="shared" si="267"/>
        <v>0</v>
      </c>
      <c r="M1629" s="102">
        <f t="shared" si="268"/>
        <v>1</v>
      </c>
      <c r="N1629" s="109">
        <f t="shared" si="265"/>
        <v>100</v>
      </c>
      <c r="P1629" s="102" t="str">
        <f t="shared" si="259"/>
        <v>X</v>
      </c>
      <c r="Q1629" s="102" t="str">
        <f t="shared" si="263"/>
        <v/>
      </c>
    </row>
    <row r="1630" spans="1:17" hidden="1">
      <c r="A1630" s="102" t="s">
        <v>192</v>
      </c>
      <c r="B1630" s="103" t="s">
        <v>81</v>
      </c>
      <c r="D1630" s="103">
        <v>2030</v>
      </c>
      <c r="E1630" s="112">
        <v>8</v>
      </c>
      <c r="F1630" s="102" t="str">
        <f t="shared" si="264"/>
        <v>P3320308</v>
      </c>
      <c r="H1630" s="104">
        <f>HLOOKUP(POC!B1630,MCTI!$1:$2,2,FALSE)</f>
        <v>5</v>
      </c>
      <c r="I1630" s="102" t="str">
        <f t="shared" si="266"/>
        <v>20308</v>
      </c>
      <c r="J1630" s="107">
        <f>IF(M1630=1,1,IFERROR(VLOOKUP(I1630,MCTI!C:O,POC!H1630,FALSE),0))</f>
        <v>1</v>
      </c>
      <c r="K1630" s="102" t="str">
        <f>TEXT(VLOOKUP(B1630,Summary!G:H,2,FALSE),"yyyym")</f>
        <v>202512</v>
      </c>
      <c r="L1630" s="102">
        <f t="shared" si="267"/>
        <v>0</v>
      </c>
      <c r="M1630" s="102">
        <f t="shared" si="268"/>
        <v>1</v>
      </c>
      <c r="N1630" s="109">
        <f t="shared" si="265"/>
        <v>100</v>
      </c>
      <c r="P1630" s="102" t="str">
        <f t="shared" si="259"/>
        <v>X</v>
      </c>
      <c r="Q1630" s="102" t="str">
        <f t="shared" si="263"/>
        <v/>
      </c>
    </row>
    <row r="1631" spans="1:17" hidden="1">
      <c r="A1631" s="102" t="s">
        <v>192</v>
      </c>
      <c r="B1631" s="103" t="s">
        <v>81</v>
      </c>
      <c r="D1631" s="103">
        <v>2030</v>
      </c>
      <c r="E1631" s="112">
        <v>9</v>
      </c>
      <c r="F1631" s="102" t="str">
        <f t="shared" si="264"/>
        <v>P3320309</v>
      </c>
      <c r="H1631" s="104">
        <f>HLOOKUP(POC!B1631,MCTI!$1:$2,2,FALSE)</f>
        <v>5</v>
      </c>
      <c r="I1631" s="102" t="str">
        <f t="shared" si="266"/>
        <v>20309</v>
      </c>
      <c r="J1631" s="107">
        <f>IF(M1631=1,1,IFERROR(VLOOKUP(I1631,MCTI!C:O,POC!H1631,FALSE),0))</f>
        <v>1</v>
      </c>
      <c r="K1631" s="102" t="str">
        <f>TEXT(VLOOKUP(B1631,Summary!G:H,2,FALSE),"yyyym")</f>
        <v>202512</v>
      </c>
      <c r="L1631" s="102">
        <f t="shared" si="267"/>
        <v>0</v>
      </c>
      <c r="M1631" s="102">
        <f t="shared" si="268"/>
        <v>1</v>
      </c>
      <c r="N1631" s="109">
        <f t="shared" si="265"/>
        <v>100</v>
      </c>
      <c r="P1631" s="102" t="str">
        <f t="shared" si="259"/>
        <v>X</v>
      </c>
      <c r="Q1631" s="102" t="str">
        <f t="shared" si="263"/>
        <v/>
      </c>
    </row>
    <row r="1632" spans="1:17" hidden="1">
      <c r="A1632" s="102" t="s">
        <v>192</v>
      </c>
      <c r="B1632" s="103" t="s">
        <v>81</v>
      </c>
      <c r="D1632" s="103">
        <v>2030</v>
      </c>
      <c r="E1632" s="112">
        <v>10</v>
      </c>
      <c r="F1632" s="102" t="str">
        <f t="shared" si="264"/>
        <v>P33203010</v>
      </c>
      <c r="H1632" s="104">
        <f>HLOOKUP(POC!B1632,MCTI!$1:$2,2,FALSE)</f>
        <v>5</v>
      </c>
      <c r="I1632" s="102" t="str">
        <f t="shared" si="266"/>
        <v>203010</v>
      </c>
      <c r="J1632" s="107">
        <f>IF(M1632=1,1,IFERROR(VLOOKUP(I1632,MCTI!C:O,POC!H1632,FALSE),0))</f>
        <v>1</v>
      </c>
      <c r="K1632" s="102" t="str">
        <f>TEXT(VLOOKUP(B1632,Summary!G:H,2,FALSE),"yyyym")</f>
        <v>202512</v>
      </c>
      <c r="L1632" s="102">
        <f t="shared" si="267"/>
        <v>0</v>
      </c>
      <c r="M1632" s="102">
        <f t="shared" si="268"/>
        <v>1</v>
      </c>
      <c r="N1632" s="109">
        <f t="shared" si="265"/>
        <v>100</v>
      </c>
      <c r="P1632" s="102" t="str">
        <f t="shared" si="259"/>
        <v>X</v>
      </c>
      <c r="Q1632" s="102" t="str">
        <f t="shared" si="263"/>
        <v/>
      </c>
    </row>
    <row r="1633" spans="1:17" hidden="1">
      <c r="A1633" s="102" t="s">
        <v>192</v>
      </c>
      <c r="B1633" s="103" t="s">
        <v>81</v>
      </c>
      <c r="D1633" s="103">
        <v>2030</v>
      </c>
      <c r="E1633" s="112">
        <v>11</v>
      </c>
      <c r="F1633" s="102" t="str">
        <f t="shared" si="264"/>
        <v>P33203011</v>
      </c>
      <c r="H1633" s="104">
        <f>HLOOKUP(POC!B1633,MCTI!$1:$2,2,FALSE)</f>
        <v>5</v>
      </c>
      <c r="I1633" s="102" t="str">
        <f t="shared" si="266"/>
        <v>203011</v>
      </c>
      <c r="J1633" s="107">
        <f>IF(M1633=1,1,IFERROR(VLOOKUP(I1633,MCTI!C:O,POC!H1633,FALSE),0))</f>
        <v>1</v>
      </c>
      <c r="K1633" s="102" t="str">
        <f>TEXT(VLOOKUP(B1633,Summary!G:H,2,FALSE),"yyyym")</f>
        <v>202512</v>
      </c>
      <c r="L1633" s="102">
        <f t="shared" si="267"/>
        <v>0</v>
      </c>
      <c r="M1633" s="102">
        <f t="shared" si="268"/>
        <v>1</v>
      </c>
      <c r="N1633" s="109">
        <f t="shared" si="265"/>
        <v>100</v>
      </c>
      <c r="P1633" s="102" t="str">
        <f t="shared" si="259"/>
        <v>X</v>
      </c>
      <c r="Q1633" s="102" t="str">
        <f t="shared" si="263"/>
        <v/>
      </c>
    </row>
    <row r="1634" spans="1:17" hidden="1">
      <c r="A1634" s="102" t="s">
        <v>192</v>
      </c>
      <c r="B1634" s="103" t="s">
        <v>81</v>
      </c>
      <c r="D1634" s="103">
        <v>2030</v>
      </c>
      <c r="E1634" s="112">
        <v>12</v>
      </c>
      <c r="F1634" s="102" t="str">
        <f t="shared" si="264"/>
        <v>P33203012</v>
      </c>
      <c r="H1634" s="104">
        <f>HLOOKUP(POC!B1634,MCTI!$1:$2,2,FALSE)</f>
        <v>5</v>
      </c>
      <c r="I1634" s="102" t="str">
        <f t="shared" si="266"/>
        <v>203012</v>
      </c>
      <c r="J1634" s="107">
        <f>IF(M1634=1,1,IFERROR(VLOOKUP(I1634,MCTI!C:O,POC!H1634,FALSE),0))</f>
        <v>1</v>
      </c>
      <c r="K1634" s="102" t="str">
        <f>TEXT(VLOOKUP(B1634,Summary!G:H,2,FALSE),"yyyym")</f>
        <v>202512</v>
      </c>
      <c r="L1634" s="102">
        <f t="shared" si="267"/>
        <v>0</v>
      </c>
      <c r="M1634" s="102">
        <f t="shared" si="268"/>
        <v>1</v>
      </c>
      <c r="N1634" s="109">
        <f t="shared" si="265"/>
        <v>100</v>
      </c>
      <c r="P1634" s="102" t="str">
        <f t="shared" si="259"/>
        <v>X</v>
      </c>
      <c r="Q1634" s="102" t="str">
        <f t="shared" si="263"/>
        <v/>
      </c>
    </row>
    <row r="1635" spans="1:17" hidden="1">
      <c r="K1635" s="102"/>
      <c r="N1635" s="109"/>
      <c r="P1635" s="102" t="str">
        <f t="shared" si="259"/>
        <v/>
      </c>
    </row>
    <row r="1636" spans="1:17" hidden="1">
      <c r="A1636" s="102" t="s">
        <v>192</v>
      </c>
      <c r="B1636" s="103" t="s">
        <v>83</v>
      </c>
      <c r="D1636" s="112">
        <v>2017</v>
      </c>
      <c r="E1636" s="112">
        <v>1</v>
      </c>
      <c r="F1636" s="102" t="str">
        <f t="shared" si="264"/>
        <v>P3820171</v>
      </c>
      <c r="H1636" s="104">
        <f>HLOOKUP(POC!B1636,MCTI!$1:$2,2,FALSE)</f>
        <v>6</v>
      </c>
      <c r="I1636" s="102" t="str">
        <f t="shared" ref="I1636:I1667" si="269">CONCATENATE(D1636,E1636)</f>
        <v>20171</v>
      </c>
      <c r="J1636" s="107">
        <f>IF(M1636=1,1,IFERROR(VLOOKUP(I1636,MCTI!C:O,POC!H1636,FALSE),0))</f>
        <v>0</v>
      </c>
      <c r="K1636" s="102" t="str">
        <f>TEXT(VLOOKUP(B1636,Summary!G:H,2,FALSE),"yyyym")</f>
        <v>202812</v>
      </c>
      <c r="L1636" s="102">
        <f t="shared" ref="L1636:L1667" si="270">IF((LEFT(K1636,4)-D1636)&lt;&gt;0,0,IF((I1636-K1636)=0,1,0))</f>
        <v>0</v>
      </c>
      <c r="M1636" s="102">
        <f t="shared" ref="M1636:M1667" si="271">IF(B1636="",0,IF(AND(B1635=B1636,M1635=1),1,IF(L1636=1,1,0)))</f>
        <v>0</v>
      </c>
      <c r="N1636" s="109">
        <f t="shared" si="265"/>
        <v>0</v>
      </c>
      <c r="Q1636" s="102" t="str">
        <f t="shared" ref="Q1636:Q1695" si="272">IF(AND(N1636=0,N1637&gt;0),1,"")</f>
        <v/>
      </c>
    </row>
    <row r="1637" spans="1:17" hidden="1">
      <c r="A1637" s="102" t="s">
        <v>192</v>
      </c>
      <c r="B1637" s="103" t="s">
        <v>83</v>
      </c>
      <c r="D1637" s="112">
        <v>2017</v>
      </c>
      <c r="E1637" s="112">
        <v>2</v>
      </c>
      <c r="F1637" s="102" t="str">
        <f t="shared" si="264"/>
        <v>P3820172</v>
      </c>
      <c r="H1637" s="104">
        <f>HLOOKUP(POC!B1637,MCTI!$1:$2,2,FALSE)</f>
        <v>6</v>
      </c>
      <c r="I1637" s="102" t="str">
        <f t="shared" si="269"/>
        <v>20172</v>
      </c>
      <c r="J1637" s="107">
        <f>IF(M1637=1,1,IFERROR(VLOOKUP(I1637,MCTI!C:O,POC!H1637,FALSE),0))</f>
        <v>0</v>
      </c>
      <c r="K1637" s="102" t="str">
        <f>TEXT(VLOOKUP(B1637,Summary!G:H,2,FALSE),"yyyym")</f>
        <v>202812</v>
      </c>
      <c r="L1637" s="102">
        <f t="shared" si="270"/>
        <v>0</v>
      </c>
      <c r="M1637" s="102">
        <f t="shared" si="271"/>
        <v>0</v>
      </c>
      <c r="N1637" s="109">
        <f t="shared" si="265"/>
        <v>0</v>
      </c>
      <c r="Q1637" s="102" t="str">
        <f t="shared" si="272"/>
        <v/>
      </c>
    </row>
    <row r="1638" spans="1:17" hidden="1">
      <c r="A1638" s="102" t="s">
        <v>192</v>
      </c>
      <c r="B1638" s="103" t="s">
        <v>83</v>
      </c>
      <c r="D1638" s="112">
        <v>2017</v>
      </c>
      <c r="E1638" s="112">
        <v>3</v>
      </c>
      <c r="F1638" s="102" t="str">
        <f t="shared" si="264"/>
        <v>P3820173</v>
      </c>
      <c r="H1638" s="104">
        <f>HLOOKUP(POC!B1638,MCTI!$1:$2,2,FALSE)</f>
        <v>6</v>
      </c>
      <c r="I1638" s="102" t="str">
        <f t="shared" si="269"/>
        <v>20173</v>
      </c>
      <c r="J1638" s="107">
        <f>IF(M1638=1,1,IFERROR(VLOOKUP(I1638,MCTI!C:O,POC!H1638,FALSE),0))</f>
        <v>0</v>
      </c>
      <c r="K1638" s="102" t="str">
        <f>TEXT(VLOOKUP(B1638,Summary!G:H,2,FALSE),"yyyym")</f>
        <v>202812</v>
      </c>
      <c r="L1638" s="102">
        <f t="shared" si="270"/>
        <v>0</v>
      </c>
      <c r="M1638" s="102">
        <f t="shared" si="271"/>
        <v>0</v>
      </c>
      <c r="N1638" s="109">
        <f t="shared" si="265"/>
        <v>0</v>
      </c>
      <c r="Q1638" s="102" t="str">
        <f t="shared" si="272"/>
        <v/>
      </c>
    </row>
    <row r="1639" spans="1:17" hidden="1">
      <c r="A1639" s="102" t="s">
        <v>192</v>
      </c>
      <c r="B1639" s="103" t="s">
        <v>83</v>
      </c>
      <c r="D1639" s="112">
        <v>2017</v>
      </c>
      <c r="E1639" s="112">
        <v>4</v>
      </c>
      <c r="F1639" s="102" t="str">
        <f t="shared" si="264"/>
        <v>P3820174</v>
      </c>
      <c r="H1639" s="104">
        <f>HLOOKUP(POC!B1639,MCTI!$1:$2,2,FALSE)</f>
        <v>6</v>
      </c>
      <c r="I1639" s="102" t="str">
        <f t="shared" si="269"/>
        <v>20174</v>
      </c>
      <c r="J1639" s="107">
        <f>IF(M1639=1,1,IFERROR(VLOOKUP(I1639,MCTI!C:O,POC!H1639,FALSE),0))</f>
        <v>0</v>
      </c>
      <c r="K1639" s="102" t="str">
        <f>TEXT(VLOOKUP(B1639,Summary!G:H,2,FALSE),"yyyym")</f>
        <v>202812</v>
      </c>
      <c r="L1639" s="102">
        <f t="shared" si="270"/>
        <v>0</v>
      </c>
      <c r="M1639" s="102">
        <f t="shared" si="271"/>
        <v>0</v>
      </c>
      <c r="N1639" s="109">
        <f t="shared" si="265"/>
        <v>0</v>
      </c>
      <c r="Q1639" s="102" t="str">
        <f t="shared" si="272"/>
        <v/>
      </c>
    </row>
    <row r="1640" spans="1:17" hidden="1">
      <c r="A1640" s="102" t="s">
        <v>192</v>
      </c>
      <c r="B1640" s="103" t="s">
        <v>83</v>
      </c>
      <c r="D1640" s="112">
        <v>2017</v>
      </c>
      <c r="E1640" s="112">
        <v>5</v>
      </c>
      <c r="F1640" s="102" t="str">
        <f t="shared" si="264"/>
        <v>P3820175</v>
      </c>
      <c r="H1640" s="104">
        <f>HLOOKUP(POC!B1640,MCTI!$1:$2,2,FALSE)</f>
        <v>6</v>
      </c>
      <c r="I1640" s="102" t="str">
        <f t="shared" si="269"/>
        <v>20175</v>
      </c>
      <c r="J1640" s="107">
        <f>IF(M1640=1,1,IFERROR(VLOOKUP(I1640,MCTI!C:O,POC!H1640,FALSE),0))</f>
        <v>0</v>
      </c>
      <c r="K1640" s="102" t="str">
        <f>TEXT(VLOOKUP(B1640,Summary!G:H,2,FALSE),"yyyym")</f>
        <v>202812</v>
      </c>
      <c r="L1640" s="102">
        <f t="shared" si="270"/>
        <v>0</v>
      </c>
      <c r="M1640" s="102">
        <f t="shared" si="271"/>
        <v>0</v>
      </c>
      <c r="N1640" s="109">
        <f t="shared" si="265"/>
        <v>0</v>
      </c>
      <c r="Q1640" s="102" t="str">
        <f t="shared" si="272"/>
        <v/>
      </c>
    </row>
    <row r="1641" spans="1:17" hidden="1">
      <c r="A1641" s="102" t="s">
        <v>192</v>
      </c>
      <c r="B1641" s="103" t="s">
        <v>83</v>
      </c>
      <c r="D1641" s="112">
        <v>2017</v>
      </c>
      <c r="E1641" s="112">
        <v>6</v>
      </c>
      <c r="F1641" s="102" t="str">
        <f t="shared" si="264"/>
        <v>P3820176</v>
      </c>
      <c r="H1641" s="104">
        <f>HLOOKUP(POC!B1641,MCTI!$1:$2,2,FALSE)</f>
        <v>6</v>
      </c>
      <c r="I1641" s="102" t="str">
        <f t="shared" si="269"/>
        <v>20176</v>
      </c>
      <c r="J1641" s="107">
        <f>IF(M1641=1,1,IFERROR(VLOOKUP(I1641,MCTI!C:O,POC!H1641,FALSE),0))</f>
        <v>0</v>
      </c>
      <c r="K1641" s="102" t="str">
        <f>TEXT(VLOOKUP(B1641,Summary!G:H,2,FALSE),"yyyym")</f>
        <v>202812</v>
      </c>
      <c r="L1641" s="102">
        <f t="shared" si="270"/>
        <v>0</v>
      </c>
      <c r="M1641" s="102">
        <f t="shared" si="271"/>
        <v>0</v>
      </c>
      <c r="N1641" s="109">
        <f t="shared" si="265"/>
        <v>0</v>
      </c>
      <c r="Q1641" s="102" t="str">
        <f t="shared" si="272"/>
        <v/>
      </c>
    </row>
    <row r="1642" spans="1:17" hidden="1">
      <c r="A1642" s="102" t="s">
        <v>192</v>
      </c>
      <c r="B1642" s="103" t="s">
        <v>83</v>
      </c>
      <c r="D1642" s="112">
        <v>2017</v>
      </c>
      <c r="E1642" s="112">
        <v>7</v>
      </c>
      <c r="F1642" s="102" t="str">
        <f t="shared" si="264"/>
        <v>P3820177</v>
      </c>
      <c r="H1642" s="104">
        <f>HLOOKUP(POC!B1642,MCTI!$1:$2,2,FALSE)</f>
        <v>6</v>
      </c>
      <c r="I1642" s="102" t="str">
        <f t="shared" si="269"/>
        <v>20177</v>
      </c>
      <c r="J1642" s="107">
        <f>IF(M1642=1,1,IFERROR(VLOOKUP(I1642,MCTI!C:O,POC!H1642,FALSE),0))</f>
        <v>0</v>
      </c>
      <c r="K1642" s="102" t="str">
        <f>TEXT(VLOOKUP(B1642,Summary!G:H,2,FALSE),"yyyym")</f>
        <v>202812</v>
      </c>
      <c r="L1642" s="102">
        <f t="shared" si="270"/>
        <v>0</v>
      </c>
      <c r="M1642" s="102">
        <f t="shared" si="271"/>
        <v>0</v>
      </c>
      <c r="N1642" s="109">
        <f t="shared" si="265"/>
        <v>0</v>
      </c>
      <c r="Q1642" s="102" t="str">
        <f t="shared" si="272"/>
        <v/>
      </c>
    </row>
    <row r="1643" spans="1:17" hidden="1">
      <c r="A1643" s="102" t="s">
        <v>192</v>
      </c>
      <c r="B1643" s="103" t="s">
        <v>83</v>
      </c>
      <c r="D1643" s="112">
        <v>2017</v>
      </c>
      <c r="E1643" s="112">
        <v>8</v>
      </c>
      <c r="F1643" s="102" t="str">
        <f t="shared" si="264"/>
        <v>P3820178</v>
      </c>
      <c r="H1643" s="104">
        <f>HLOOKUP(POC!B1643,MCTI!$1:$2,2,FALSE)</f>
        <v>6</v>
      </c>
      <c r="I1643" s="102" t="str">
        <f t="shared" si="269"/>
        <v>20178</v>
      </c>
      <c r="J1643" s="107">
        <f>IF(M1643=1,1,IFERROR(VLOOKUP(I1643,MCTI!C:O,POC!H1643,FALSE),0))</f>
        <v>0</v>
      </c>
      <c r="K1643" s="102" t="str">
        <f>TEXT(VLOOKUP(B1643,Summary!G:H,2,FALSE),"yyyym")</f>
        <v>202812</v>
      </c>
      <c r="L1643" s="102">
        <f t="shared" si="270"/>
        <v>0</v>
      </c>
      <c r="M1643" s="102">
        <f t="shared" si="271"/>
        <v>0</v>
      </c>
      <c r="N1643" s="109">
        <f t="shared" si="265"/>
        <v>0</v>
      </c>
      <c r="Q1643" s="102" t="str">
        <f t="shared" si="272"/>
        <v/>
      </c>
    </row>
    <row r="1644" spans="1:17" hidden="1">
      <c r="A1644" s="102" t="s">
        <v>192</v>
      </c>
      <c r="B1644" s="103" t="s">
        <v>83</v>
      </c>
      <c r="D1644" s="112">
        <v>2017</v>
      </c>
      <c r="E1644" s="112">
        <v>9</v>
      </c>
      <c r="F1644" s="102" t="str">
        <f t="shared" si="264"/>
        <v>P3820179</v>
      </c>
      <c r="H1644" s="104">
        <f>HLOOKUP(POC!B1644,MCTI!$1:$2,2,FALSE)</f>
        <v>6</v>
      </c>
      <c r="I1644" s="102" t="str">
        <f t="shared" si="269"/>
        <v>20179</v>
      </c>
      <c r="J1644" s="107">
        <f>IF(M1644=1,1,IFERROR(VLOOKUP(I1644,MCTI!C:O,POC!H1644,FALSE),0))</f>
        <v>0</v>
      </c>
      <c r="K1644" s="102" t="str">
        <f>TEXT(VLOOKUP(B1644,Summary!G:H,2,FALSE),"yyyym")</f>
        <v>202812</v>
      </c>
      <c r="L1644" s="102">
        <f t="shared" si="270"/>
        <v>0</v>
      </c>
      <c r="M1644" s="102">
        <f t="shared" si="271"/>
        <v>0</v>
      </c>
      <c r="N1644" s="109">
        <f t="shared" si="265"/>
        <v>0</v>
      </c>
      <c r="Q1644" s="102" t="str">
        <f t="shared" si="272"/>
        <v/>
      </c>
    </row>
    <row r="1645" spans="1:17" hidden="1">
      <c r="A1645" s="102" t="s">
        <v>192</v>
      </c>
      <c r="B1645" s="103" t="s">
        <v>83</v>
      </c>
      <c r="D1645" s="112">
        <v>2017</v>
      </c>
      <c r="E1645" s="112">
        <v>10</v>
      </c>
      <c r="F1645" s="102" t="str">
        <f t="shared" si="264"/>
        <v>P38201710</v>
      </c>
      <c r="H1645" s="104">
        <f>HLOOKUP(POC!B1645,MCTI!$1:$2,2,FALSE)</f>
        <v>6</v>
      </c>
      <c r="I1645" s="102" t="str">
        <f t="shared" si="269"/>
        <v>201710</v>
      </c>
      <c r="J1645" s="107">
        <f>IF(M1645=1,1,IFERROR(VLOOKUP(I1645,MCTI!C:O,POC!H1645,FALSE),0))</f>
        <v>0</v>
      </c>
      <c r="K1645" s="102" t="str">
        <f>TEXT(VLOOKUP(B1645,Summary!G:H,2,FALSE),"yyyym")</f>
        <v>202812</v>
      </c>
      <c r="L1645" s="102">
        <f t="shared" si="270"/>
        <v>0</v>
      </c>
      <c r="M1645" s="102">
        <f t="shared" si="271"/>
        <v>0</v>
      </c>
      <c r="N1645" s="109">
        <f t="shared" si="265"/>
        <v>0</v>
      </c>
      <c r="Q1645" s="102" t="str">
        <f t="shared" si="272"/>
        <v/>
      </c>
    </row>
    <row r="1646" spans="1:17" hidden="1">
      <c r="A1646" s="102" t="s">
        <v>192</v>
      </c>
      <c r="B1646" s="103" t="s">
        <v>83</v>
      </c>
      <c r="D1646" s="112">
        <v>2017</v>
      </c>
      <c r="E1646" s="112">
        <v>11</v>
      </c>
      <c r="F1646" s="102" t="str">
        <f t="shared" si="264"/>
        <v>P38201711</v>
      </c>
      <c r="H1646" s="104">
        <f>HLOOKUP(POC!B1646,MCTI!$1:$2,2,FALSE)</f>
        <v>6</v>
      </c>
      <c r="I1646" s="102" t="str">
        <f t="shared" si="269"/>
        <v>201711</v>
      </c>
      <c r="J1646" s="107">
        <f>IF(M1646=1,1,IFERROR(VLOOKUP(I1646,MCTI!C:O,POC!H1646,FALSE),0))</f>
        <v>0</v>
      </c>
      <c r="K1646" s="102" t="str">
        <f>TEXT(VLOOKUP(B1646,Summary!G:H,2,FALSE),"yyyym")</f>
        <v>202812</v>
      </c>
      <c r="L1646" s="102">
        <f t="shared" si="270"/>
        <v>0</v>
      </c>
      <c r="M1646" s="102">
        <f t="shared" si="271"/>
        <v>0</v>
      </c>
      <c r="N1646" s="109">
        <f t="shared" si="265"/>
        <v>0</v>
      </c>
      <c r="Q1646" s="102" t="str">
        <f t="shared" si="272"/>
        <v/>
      </c>
    </row>
    <row r="1647" spans="1:17" hidden="1">
      <c r="A1647" s="102" t="s">
        <v>192</v>
      </c>
      <c r="B1647" s="103" t="s">
        <v>83</v>
      </c>
      <c r="D1647" s="112">
        <v>2017</v>
      </c>
      <c r="E1647" s="112">
        <v>12</v>
      </c>
      <c r="F1647" s="102" t="str">
        <f t="shared" si="264"/>
        <v>P38201712</v>
      </c>
      <c r="H1647" s="104">
        <f>HLOOKUP(POC!B1647,MCTI!$1:$2,2,FALSE)</f>
        <v>6</v>
      </c>
      <c r="I1647" s="102" t="str">
        <f t="shared" si="269"/>
        <v>201712</v>
      </c>
      <c r="J1647" s="107">
        <f>IF(M1647=1,1,IFERROR(VLOOKUP(I1647,MCTI!C:O,POC!H1647,FALSE),0))</f>
        <v>0</v>
      </c>
      <c r="K1647" s="102" t="str">
        <f>TEXT(VLOOKUP(B1647,Summary!G:H,2,FALSE),"yyyym")</f>
        <v>202812</v>
      </c>
      <c r="L1647" s="102">
        <f t="shared" si="270"/>
        <v>0</v>
      </c>
      <c r="M1647" s="102">
        <f t="shared" si="271"/>
        <v>0</v>
      </c>
      <c r="N1647" s="109">
        <f t="shared" si="265"/>
        <v>0</v>
      </c>
      <c r="Q1647" s="102" t="str">
        <f t="shared" si="272"/>
        <v/>
      </c>
    </row>
    <row r="1648" spans="1:17" hidden="1">
      <c r="A1648" s="102" t="s">
        <v>192</v>
      </c>
      <c r="B1648" s="103" t="s">
        <v>83</v>
      </c>
      <c r="D1648" s="112">
        <v>2018</v>
      </c>
      <c r="E1648" s="112">
        <v>1</v>
      </c>
      <c r="F1648" s="102" t="str">
        <f t="shared" si="264"/>
        <v>P3820181</v>
      </c>
      <c r="H1648" s="104">
        <f>HLOOKUP(POC!B1648,MCTI!$1:$2,2,FALSE)</f>
        <v>6</v>
      </c>
      <c r="I1648" s="102" t="str">
        <f t="shared" si="269"/>
        <v>20181</v>
      </c>
      <c r="J1648" s="107">
        <f>IF(M1648=1,1,IFERROR(VLOOKUP(I1648,MCTI!C:O,POC!H1648,FALSE),0))</f>
        <v>0</v>
      </c>
      <c r="K1648" s="102" t="str">
        <f>TEXT(VLOOKUP(B1648,Summary!G:H,2,FALSE),"yyyym")</f>
        <v>202812</v>
      </c>
      <c r="L1648" s="102">
        <f t="shared" si="270"/>
        <v>0</v>
      </c>
      <c r="M1648" s="102">
        <f t="shared" si="271"/>
        <v>0</v>
      </c>
      <c r="N1648" s="109">
        <f t="shared" si="265"/>
        <v>0</v>
      </c>
      <c r="Q1648" s="102" t="str">
        <f t="shared" si="272"/>
        <v/>
      </c>
    </row>
    <row r="1649" spans="1:17" hidden="1">
      <c r="A1649" s="102" t="s">
        <v>192</v>
      </c>
      <c r="B1649" s="103" t="s">
        <v>83</v>
      </c>
      <c r="D1649" s="112">
        <v>2018</v>
      </c>
      <c r="E1649" s="112">
        <v>2</v>
      </c>
      <c r="F1649" s="102" t="str">
        <f t="shared" si="264"/>
        <v>P3820182</v>
      </c>
      <c r="H1649" s="104">
        <f>HLOOKUP(POC!B1649,MCTI!$1:$2,2,FALSE)</f>
        <v>6</v>
      </c>
      <c r="I1649" s="102" t="str">
        <f t="shared" si="269"/>
        <v>20182</v>
      </c>
      <c r="J1649" s="107">
        <f>IF(M1649=1,1,IFERROR(VLOOKUP(I1649,MCTI!C:O,POC!H1649,FALSE),0))</f>
        <v>0</v>
      </c>
      <c r="K1649" s="102" t="str">
        <f>TEXT(VLOOKUP(B1649,Summary!G:H,2,FALSE),"yyyym")</f>
        <v>202812</v>
      </c>
      <c r="L1649" s="102">
        <f t="shared" si="270"/>
        <v>0</v>
      </c>
      <c r="M1649" s="102">
        <f t="shared" si="271"/>
        <v>0</v>
      </c>
      <c r="N1649" s="109">
        <f t="shared" si="265"/>
        <v>0</v>
      </c>
      <c r="Q1649" s="102" t="str">
        <f t="shared" si="272"/>
        <v/>
      </c>
    </row>
    <row r="1650" spans="1:17" hidden="1">
      <c r="A1650" s="102" t="s">
        <v>192</v>
      </c>
      <c r="B1650" s="103" t="s">
        <v>83</v>
      </c>
      <c r="D1650" s="112">
        <v>2018</v>
      </c>
      <c r="E1650" s="112">
        <v>3</v>
      </c>
      <c r="F1650" s="102" t="str">
        <f t="shared" si="264"/>
        <v>P3820183</v>
      </c>
      <c r="H1650" s="104">
        <f>HLOOKUP(POC!B1650,MCTI!$1:$2,2,FALSE)</f>
        <v>6</v>
      </c>
      <c r="I1650" s="102" t="str">
        <f t="shared" si="269"/>
        <v>20183</v>
      </c>
      <c r="J1650" s="107">
        <f>IF(M1650=1,1,IFERROR(VLOOKUP(I1650,MCTI!C:O,POC!H1650,FALSE),0))</f>
        <v>0</v>
      </c>
      <c r="K1650" s="102" t="str">
        <f>TEXT(VLOOKUP(B1650,Summary!G:H,2,FALSE),"yyyym")</f>
        <v>202812</v>
      </c>
      <c r="L1650" s="102">
        <f t="shared" si="270"/>
        <v>0</v>
      </c>
      <c r="M1650" s="102">
        <f t="shared" si="271"/>
        <v>0</v>
      </c>
      <c r="N1650" s="109">
        <f t="shared" si="265"/>
        <v>0</v>
      </c>
      <c r="Q1650" s="102" t="str">
        <f t="shared" si="272"/>
        <v/>
      </c>
    </row>
    <row r="1651" spans="1:17" hidden="1">
      <c r="A1651" s="102" t="s">
        <v>192</v>
      </c>
      <c r="B1651" s="103" t="s">
        <v>83</v>
      </c>
      <c r="D1651" s="112">
        <v>2018</v>
      </c>
      <c r="E1651" s="112">
        <v>4</v>
      </c>
      <c r="F1651" s="102" t="str">
        <f t="shared" si="264"/>
        <v>P3820184</v>
      </c>
      <c r="H1651" s="104">
        <f>HLOOKUP(POC!B1651,MCTI!$1:$2,2,FALSE)</f>
        <v>6</v>
      </c>
      <c r="I1651" s="102" t="str">
        <f t="shared" si="269"/>
        <v>20184</v>
      </c>
      <c r="J1651" s="107">
        <f>IF(M1651=1,1,IFERROR(VLOOKUP(I1651,MCTI!C:O,POC!H1651,FALSE),0))</f>
        <v>0</v>
      </c>
      <c r="K1651" s="102" t="str">
        <f>TEXT(VLOOKUP(B1651,Summary!G:H,2,FALSE),"yyyym")</f>
        <v>202812</v>
      </c>
      <c r="L1651" s="102">
        <f t="shared" si="270"/>
        <v>0</v>
      </c>
      <c r="M1651" s="102">
        <f t="shared" si="271"/>
        <v>0</v>
      </c>
      <c r="N1651" s="109">
        <f t="shared" si="265"/>
        <v>0</v>
      </c>
      <c r="Q1651" s="102" t="str">
        <f t="shared" si="272"/>
        <v/>
      </c>
    </row>
    <row r="1652" spans="1:17" hidden="1">
      <c r="A1652" s="102" t="s">
        <v>192</v>
      </c>
      <c r="B1652" s="103" t="s">
        <v>83</v>
      </c>
      <c r="D1652" s="112">
        <v>2018</v>
      </c>
      <c r="E1652" s="112">
        <v>5</v>
      </c>
      <c r="F1652" s="102" t="str">
        <f t="shared" si="264"/>
        <v>P3820185</v>
      </c>
      <c r="H1652" s="104">
        <f>HLOOKUP(POC!B1652,MCTI!$1:$2,2,FALSE)</f>
        <v>6</v>
      </c>
      <c r="I1652" s="102" t="str">
        <f t="shared" si="269"/>
        <v>20185</v>
      </c>
      <c r="J1652" s="107">
        <f>IF(M1652=1,1,IFERROR(VLOOKUP(I1652,MCTI!C:O,POC!H1652,FALSE),0))</f>
        <v>0</v>
      </c>
      <c r="K1652" s="102" t="str">
        <f>TEXT(VLOOKUP(B1652,Summary!G:H,2,FALSE),"yyyym")</f>
        <v>202812</v>
      </c>
      <c r="L1652" s="102">
        <f t="shared" si="270"/>
        <v>0</v>
      </c>
      <c r="M1652" s="102">
        <f t="shared" si="271"/>
        <v>0</v>
      </c>
      <c r="N1652" s="109">
        <f t="shared" si="265"/>
        <v>0</v>
      </c>
      <c r="Q1652" s="102" t="str">
        <f t="shared" si="272"/>
        <v/>
      </c>
    </row>
    <row r="1653" spans="1:17" hidden="1">
      <c r="A1653" s="102" t="s">
        <v>192</v>
      </c>
      <c r="B1653" s="103" t="s">
        <v>83</v>
      </c>
      <c r="D1653" s="112">
        <v>2018</v>
      </c>
      <c r="E1653" s="112">
        <v>6</v>
      </c>
      <c r="F1653" s="102" t="str">
        <f t="shared" si="264"/>
        <v>P3820186</v>
      </c>
      <c r="H1653" s="104">
        <f>HLOOKUP(POC!B1653,MCTI!$1:$2,2,FALSE)</f>
        <v>6</v>
      </c>
      <c r="I1653" s="102" t="str">
        <f t="shared" si="269"/>
        <v>20186</v>
      </c>
      <c r="J1653" s="107">
        <f>IF(M1653=1,1,IFERROR(VLOOKUP(I1653,MCTI!C:O,POC!H1653,FALSE),0))</f>
        <v>0</v>
      </c>
      <c r="K1653" s="102" t="str">
        <f>TEXT(VLOOKUP(B1653,Summary!G:H,2,FALSE),"yyyym")</f>
        <v>202812</v>
      </c>
      <c r="L1653" s="102">
        <f t="shared" si="270"/>
        <v>0</v>
      </c>
      <c r="M1653" s="102">
        <f t="shared" si="271"/>
        <v>0</v>
      </c>
      <c r="N1653" s="109">
        <f t="shared" si="265"/>
        <v>0</v>
      </c>
      <c r="Q1653" s="102" t="str">
        <f t="shared" si="272"/>
        <v/>
      </c>
    </row>
    <row r="1654" spans="1:17" hidden="1">
      <c r="A1654" s="102" t="s">
        <v>192</v>
      </c>
      <c r="B1654" s="103" t="s">
        <v>83</v>
      </c>
      <c r="D1654" s="112">
        <v>2018</v>
      </c>
      <c r="E1654" s="112">
        <v>7</v>
      </c>
      <c r="F1654" s="102" t="str">
        <f t="shared" si="264"/>
        <v>P3820187</v>
      </c>
      <c r="H1654" s="104">
        <f>HLOOKUP(POC!B1654,MCTI!$1:$2,2,FALSE)</f>
        <v>6</v>
      </c>
      <c r="I1654" s="102" t="str">
        <f t="shared" si="269"/>
        <v>20187</v>
      </c>
      <c r="J1654" s="107">
        <f>IF(M1654=1,1,IFERROR(VLOOKUP(I1654,MCTI!C:O,POC!H1654,FALSE),0))</f>
        <v>0</v>
      </c>
      <c r="K1654" s="102" t="str">
        <f>TEXT(VLOOKUP(B1654,Summary!G:H,2,FALSE),"yyyym")</f>
        <v>202812</v>
      </c>
      <c r="L1654" s="102">
        <f t="shared" si="270"/>
        <v>0</v>
      </c>
      <c r="M1654" s="102">
        <f t="shared" si="271"/>
        <v>0</v>
      </c>
      <c r="N1654" s="109">
        <f t="shared" si="265"/>
        <v>0</v>
      </c>
      <c r="Q1654" s="102" t="str">
        <f t="shared" si="272"/>
        <v/>
      </c>
    </row>
    <row r="1655" spans="1:17" hidden="1">
      <c r="A1655" s="102" t="s">
        <v>192</v>
      </c>
      <c r="B1655" s="103" t="s">
        <v>83</v>
      </c>
      <c r="D1655" s="112">
        <v>2018</v>
      </c>
      <c r="E1655" s="112">
        <v>8</v>
      </c>
      <c r="F1655" s="102" t="str">
        <f t="shared" si="264"/>
        <v>P3820188</v>
      </c>
      <c r="H1655" s="104">
        <f>HLOOKUP(POC!B1655,MCTI!$1:$2,2,FALSE)</f>
        <v>6</v>
      </c>
      <c r="I1655" s="102" t="str">
        <f t="shared" si="269"/>
        <v>20188</v>
      </c>
      <c r="J1655" s="107">
        <f>IF(M1655=1,1,IFERROR(VLOOKUP(I1655,MCTI!C:O,POC!H1655,FALSE),0))</f>
        <v>0</v>
      </c>
      <c r="K1655" s="102" t="str">
        <f>TEXT(VLOOKUP(B1655,Summary!G:H,2,FALSE),"yyyym")</f>
        <v>202812</v>
      </c>
      <c r="L1655" s="102">
        <f t="shared" si="270"/>
        <v>0</v>
      </c>
      <c r="M1655" s="102">
        <f t="shared" si="271"/>
        <v>0</v>
      </c>
      <c r="N1655" s="109">
        <f t="shared" si="265"/>
        <v>0</v>
      </c>
      <c r="Q1655" s="102" t="str">
        <f t="shared" si="272"/>
        <v/>
      </c>
    </row>
    <row r="1656" spans="1:17" hidden="1">
      <c r="A1656" s="102" t="s">
        <v>192</v>
      </c>
      <c r="B1656" s="103" t="s">
        <v>83</v>
      </c>
      <c r="D1656" s="112">
        <v>2018</v>
      </c>
      <c r="E1656" s="112">
        <v>9</v>
      </c>
      <c r="F1656" s="102" t="str">
        <f t="shared" si="264"/>
        <v>P3820189</v>
      </c>
      <c r="H1656" s="104">
        <f>HLOOKUP(POC!B1656,MCTI!$1:$2,2,FALSE)</f>
        <v>6</v>
      </c>
      <c r="I1656" s="102" t="str">
        <f t="shared" si="269"/>
        <v>20189</v>
      </c>
      <c r="J1656" s="107">
        <f>IF(M1656=1,1,IFERROR(VLOOKUP(I1656,MCTI!C:O,POC!H1656,FALSE),0))</f>
        <v>0</v>
      </c>
      <c r="K1656" s="102" t="str">
        <f>TEXT(VLOOKUP(B1656,Summary!G:H,2,FALSE),"yyyym")</f>
        <v>202812</v>
      </c>
      <c r="L1656" s="102">
        <f t="shared" si="270"/>
        <v>0</v>
      </c>
      <c r="M1656" s="102">
        <f t="shared" si="271"/>
        <v>0</v>
      </c>
      <c r="N1656" s="109">
        <f t="shared" si="265"/>
        <v>0</v>
      </c>
      <c r="Q1656" s="102" t="str">
        <f t="shared" si="272"/>
        <v/>
      </c>
    </row>
    <row r="1657" spans="1:17" hidden="1">
      <c r="A1657" s="102" t="s">
        <v>192</v>
      </c>
      <c r="B1657" s="103" t="s">
        <v>83</v>
      </c>
      <c r="D1657" s="112">
        <v>2018</v>
      </c>
      <c r="E1657" s="112">
        <v>10</v>
      </c>
      <c r="F1657" s="102" t="str">
        <f t="shared" si="264"/>
        <v>P38201810</v>
      </c>
      <c r="H1657" s="104">
        <f>HLOOKUP(POC!B1657,MCTI!$1:$2,2,FALSE)</f>
        <v>6</v>
      </c>
      <c r="I1657" s="102" t="str">
        <f t="shared" si="269"/>
        <v>201810</v>
      </c>
      <c r="J1657" s="107">
        <f>IF(M1657=1,1,IFERROR(VLOOKUP(I1657,MCTI!C:O,POC!H1657,FALSE),0))</f>
        <v>0</v>
      </c>
      <c r="K1657" s="102" t="str">
        <f>TEXT(VLOOKUP(B1657,Summary!G:H,2,FALSE),"yyyym")</f>
        <v>202812</v>
      </c>
      <c r="L1657" s="102">
        <f t="shared" si="270"/>
        <v>0</v>
      </c>
      <c r="M1657" s="102">
        <f t="shared" si="271"/>
        <v>0</v>
      </c>
      <c r="N1657" s="109">
        <f t="shared" si="265"/>
        <v>0</v>
      </c>
      <c r="Q1657" s="102" t="str">
        <f t="shared" si="272"/>
        <v/>
      </c>
    </row>
    <row r="1658" spans="1:17" hidden="1">
      <c r="A1658" s="102" t="s">
        <v>192</v>
      </c>
      <c r="B1658" s="103" t="s">
        <v>83</v>
      </c>
      <c r="D1658" s="112">
        <v>2018</v>
      </c>
      <c r="E1658" s="112">
        <v>11</v>
      </c>
      <c r="F1658" s="102" t="str">
        <f t="shared" si="264"/>
        <v>P38201811</v>
      </c>
      <c r="H1658" s="104">
        <f>HLOOKUP(POC!B1658,MCTI!$1:$2,2,FALSE)</f>
        <v>6</v>
      </c>
      <c r="I1658" s="102" t="str">
        <f t="shared" si="269"/>
        <v>201811</v>
      </c>
      <c r="J1658" s="107">
        <f>IF(M1658=1,1,IFERROR(VLOOKUP(I1658,MCTI!C:O,POC!H1658,FALSE),0))</f>
        <v>0</v>
      </c>
      <c r="K1658" s="102" t="str">
        <f>TEXT(VLOOKUP(B1658,Summary!G:H,2,FALSE),"yyyym")</f>
        <v>202812</v>
      </c>
      <c r="L1658" s="102">
        <f t="shared" si="270"/>
        <v>0</v>
      </c>
      <c r="M1658" s="102">
        <f t="shared" si="271"/>
        <v>0</v>
      </c>
      <c r="N1658" s="109">
        <f t="shared" si="265"/>
        <v>0</v>
      </c>
      <c r="Q1658" s="102" t="str">
        <f t="shared" si="272"/>
        <v/>
      </c>
    </row>
    <row r="1659" spans="1:17" hidden="1">
      <c r="A1659" s="102" t="s">
        <v>192</v>
      </c>
      <c r="B1659" s="103" t="s">
        <v>83</v>
      </c>
      <c r="D1659" s="112">
        <v>2018</v>
      </c>
      <c r="E1659" s="112">
        <v>12</v>
      </c>
      <c r="F1659" s="102" t="str">
        <f t="shared" si="264"/>
        <v>P38201812</v>
      </c>
      <c r="H1659" s="104">
        <f>HLOOKUP(POC!B1659,MCTI!$1:$2,2,FALSE)</f>
        <v>6</v>
      </c>
      <c r="I1659" s="102" t="str">
        <f t="shared" si="269"/>
        <v>201812</v>
      </c>
      <c r="J1659" s="107">
        <f>IF(M1659=1,1,IFERROR(VLOOKUP(I1659,MCTI!C:O,POC!H1659,FALSE),0))</f>
        <v>0</v>
      </c>
      <c r="K1659" s="102" t="str">
        <f>TEXT(VLOOKUP(B1659,Summary!G:H,2,FALSE),"yyyym")</f>
        <v>202812</v>
      </c>
      <c r="L1659" s="102">
        <f t="shared" si="270"/>
        <v>0</v>
      </c>
      <c r="M1659" s="102">
        <f t="shared" si="271"/>
        <v>0</v>
      </c>
      <c r="N1659" s="109">
        <f t="shared" si="265"/>
        <v>0</v>
      </c>
      <c r="Q1659" s="102" t="str">
        <f t="shared" si="272"/>
        <v/>
      </c>
    </row>
    <row r="1660" spans="1:17" hidden="1">
      <c r="A1660" s="102" t="s">
        <v>192</v>
      </c>
      <c r="B1660" s="103" t="s">
        <v>83</v>
      </c>
      <c r="D1660" s="112">
        <v>2019</v>
      </c>
      <c r="E1660" s="112">
        <v>1</v>
      </c>
      <c r="F1660" s="102" t="str">
        <f t="shared" si="264"/>
        <v>P3820191</v>
      </c>
      <c r="H1660" s="104">
        <f>HLOOKUP(POC!B1660,MCTI!$1:$2,2,FALSE)</f>
        <v>6</v>
      </c>
      <c r="I1660" s="102" t="str">
        <f t="shared" si="269"/>
        <v>20191</v>
      </c>
      <c r="J1660" s="107">
        <f>IF(M1660=1,1,IFERROR(VLOOKUP(I1660,MCTI!C:O,POC!H1660,FALSE),0))</f>
        <v>0</v>
      </c>
      <c r="K1660" s="102" t="str">
        <f>TEXT(VLOOKUP(B1660,Summary!G:H,2,FALSE),"yyyym")</f>
        <v>202812</v>
      </c>
      <c r="L1660" s="102">
        <f t="shared" si="270"/>
        <v>0</v>
      </c>
      <c r="M1660" s="102">
        <f t="shared" si="271"/>
        <v>0</v>
      </c>
      <c r="N1660" s="109">
        <f t="shared" si="265"/>
        <v>0</v>
      </c>
      <c r="Q1660" s="102" t="str">
        <f t="shared" si="272"/>
        <v/>
      </c>
    </row>
    <row r="1661" spans="1:17" hidden="1">
      <c r="A1661" s="102" t="s">
        <v>192</v>
      </c>
      <c r="B1661" s="103" t="s">
        <v>83</v>
      </c>
      <c r="D1661" s="112">
        <v>2019</v>
      </c>
      <c r="E1661" s="112">
        <v>2</v>
      </c>
      <c r="F1661" s="102" t="str">
        <f t="shared" si="264"/>
        <v>P3820192</v>
      </c>
      <c r="H1661" s="104">
        <f>HLOOKUP(POC!B1661,MCTI!$1:$2,2,FALSE)</f>
        <v>6</v>
      </c>
      <c r="I1661" s="102" t="str">
        <f t="shared" si="269"/>
        <v>20192</v>
      </c>
      <c r="J1661" s="107">
        <f>IF(M1661=1,1,IFERROR(VLOOKUP(I1661,MCTI!C:O,POC!H1661,FALSE),0))</f>
        <v>0</v>
      </c>
      <c r="K1661" s="102" t="str">
        <f>TEXT(VLOOKUP(B1661,Summary!G:H,2,FALSE),"yyyym")</f>
        <v>202812</v>
      </c>
      <c r="L1661" s="102">
        <f t="shared" si="270"/>
        <v>0</v>
      </c>
      <c r="M1661" s="102">
        <f t="shared" si="271"/>
        <v>0</v>
      </c>
      <c r="N1661" s="109">
        <f t="shared" si="265"/>
        <v>0</v>
      </c>
      <c r="Q1661" s="102" t="str">
        <f t="shared" si="272"/>
        <v/>
      </c>
    </row>
    <row r="1662" spans="1:17" hidden="1">
      <c r="A1662" s="102" t="s">
        <v>192</v>
      </c>
      <c r="B1662" s="103" t="s">
        <v>83</v>
      </c>
      <c r="D1662" s="112">
        <v>2019</v>
      </c>
      <c r="E1662" s="112">
        <v>3</v>
      </c>
      <c r="F1662" s="102" t="str">
        <f t="shared" si="264"/>
        <v>P3820193</v>
      </c>
      <c r="H1662" s="104">
        <f>HLOOKUP(POC!B1662,MCTI!$1:$2,2,FALSE)</f>
        <v>6</v>
      </c>
      <c r="I1662" s="102" t="str">
        <f t="shared" si="269"/>
        <v>20193</v>
      </c>
      <c r="J1662" s="107">
        <f>IF(M1662=1,1,IFERROR(VLOOKUP(I1662,MCTI!C:O,POC!H1662,FALSE),0))</f>
        <v>0</v>
      </c>
      <c r="K1662" s="102" t="str">
        <f>TEXT(VLOOKUP(B1662,Summary!G:H,2,FALSE),"yyyym")</f>
        <v>202812</v>
      </c>
      <c r="L1662" s="102">
        <f t="shared" si="270"/>
        <v>0</v>
      </c>
      <c r="M1662" s="102">
        <f t="shared" si="271"/>
        <v>0</v>
      </c>
      <c r="N1662" s="109">
        <f t="shared" si="265"/>
        <v>0</v>
      </c>
      <c r="Q1662" s="102" t="str">
        <f t="shared" si="272"/>
        <v/>
      </c>
    </row>
    <row r="1663" spans="1:17" hidden="1">
      <c r="A1663" s="102" t="s">
        <v>192</v>
      </c>
      <c r="B1663" s="103" t="s">
        <v>83</v>
      </c>
      <c r="D1663" s="112">
        <v>2019</v>
      </c>
      <c r="E1663" s="112">
        <v>4</v>
      </c>
      <c r="F1663" s="102" t="str">
        <f t="shared" si="264"/>
        <v>P3820194</v>
      </c>
      <c r="H1663" s="104">
        <f>HLOOKUP(POC!B1663,MCTI!$1:$2,2,FALSE)</f>
        <v>6</v>
      </c>
      <c r="I1663" s="102" t="str">
        <f t="shared" si="269"/>
        <v>20194</v>
      </c>
      <c r="J1663" s="107">
        <f>IF(M1663=1,1,IFERROR(VLOOKUP(I1663,MCTI!C:O,POC!H1663,FALSE),0))</f>
        <v>0</v>
      </c>
      <c r="K1663" s="102" t="str">
        <f>TEXT(VLOOKUP(B1663,Summary!G:H,2,FALSE),"yyyym")</f>
        <v>202812</v>
      </c>
      <c r="L1663" s="102">
        <f t="shared" si="270"/>
        <v>0</v>
      </c>
      <c r="M1663" s="102">
        <f t="shared" si="271"/>
        <v>0</v>
      </c>
      <c r="N1663" s="109">
        <f t="shared" si="265"/>
        <v>0</v>
      </c>
      <c r="Q1663" s="102" t="str">
        <f t="shared" si="272"/>
        <v/>
      </c>
    </row>
    <row r="1664" spans="1:17" hidden="1">
      <c r="A1664" s="102" t="s">
        <v>192</v>
      </c>
      <c r="B1664" s="103" t="s">
        <v>83</v>
      </c>
      <c r="D1664" s="112">
        <v>2019</v>
      </c>
      <c r="E1664" s="112">
        <v>5</v>
      </c>
      <c r="F1664" s="102" t="str">
        <f t="shared" si="264"/>
        <v>P3820195</v>
      </c>
      <c r="H1664" s="104">
        <f>HLOOKUP(POC!B1664,MCTI!$1:$2,2,FALSE)</f>
        <v>6</v>
      </c>
      <c r="I1664" s="102" t="str">
        <f t="shared" si="269"/>
        <v>20195</v>
      </c>
      <c r="J1664" s="107">
        <f>IF(M1664=1,1,IFERROR(VLOOKUP(I1664,MCTI!C:O,POC!H1664,FALSE),0))</f>
        <v>0</v>
      </c>
      <c r="K1664" s="102" t="str">
        <f>TEXT(VLOOKUP(B1664,Summary!G:H,2,FALSE),"yyyym")</f>
        <v>202812</v>
      </c>
      <c r="L1664" s="102">
        <f t="shared" si="270"/>
        <v>0</v>
      </c>
      <c r="M1664" s="102">
        <f t="shared" si="271"/>
        <v>0</v>
      </c>
      <c r="N1664" s="109">
        <f t="shared" si="265"/>
        <v>0</v>
      </c>
      <c r="Q1664" s="102" t="str">
        <f t="shared" si="272"/>
        <v/>
      </c>
    </row>
    <row r="1665" spans="1:17" hidden="1">
      <c r="A1665" s="102" t="s">
        <v>192</v>
      </c>
      <c r="B1665" s="103" t="s">
        <v>83</v>
      </c>
      <c r="D1665" s="112">
        <v>2019</v>
      </c>
      <c r="E1665" s="112">
        <v>6</v>
      </c>
      <c r="F1665" s="102" t="str">
        <f t="shared" si="264"/>
        <v>P3820196</v>
      </c>
      <c r="H1665" s="104">
        <f>HLOOKUP(POC!B1665,MCTI!$1:$2,2,FALSE)</f>
        <v>6</v>
      </c>
      <c r="I1665" s="102" t="str">
        <f t="shared" si="269"/>
        <v>20196</v>
      </c>
      <c r="J1665" s="107">
        <f>IF(M1665=1,1,IFERROR(VLOOKUP(I1665,MCTI!C:O,POC!H1665,FALSE),0))</f>
        <v>0</v>
      </c>
      <c r="K1665" s="102" t="str">
        <f>TEXT(VLOOKUP(B1665,Summary!G:H,2,FALSE),"yyyym")</f>
        <v>202812</v>
      </c>
      <c r="L1665" s="102">
        <f t="shared" si="270"/>
        <v>0</v>
      </c>
      <c r="M1665" s="102">
        <f t="shared" si="271"/>
        <v>0</v>
      </c>
      <c r="N1665" s="109">
        <f t="shared" si="265"/>
        <v>0</v>
      </c>
      <c r="Q1665" s="102" t="str">
        <f t="shared" si="272"/>
        <v/>
      </c>
    </row>
    <row r="1666" spans="1:17" hidden="1">
      <c r="A1666" s="102" t="s">
        <v>192</v>
      </c>
      <c r="B1666" s="103" t="s">
        <v>83</v>
      </c>
      <c r="D1666" s="112">
        <v>2019</v>
      </c>
      <c r="E1666" s="112">
        <v>7</v>
      </c>
      <c r="F1666" s="102" t="str">
        <f t="shared" si="264"/>
        <v>P3820197</v>
      </c>
      <c r="H1666" s="104">
        <f>HLOOKUP(POC!B1666,MCTI!$1:$2,2,FALSE)</f>
        <v>6</v>
      </c>
      <c r="I1666" s="102" t="str">
        <f t="shared" si="269"/>
        <v>20197</v>
      </c>
      <c r="J1666" s="107">
        <f>IF(M1666=1,1,IFERROR(VLOOKUP(I1666,MCTI!C:O,POC!H1666,FALSE),0))</f>
        <v>0</v>
      </c>
      <c r="K1666" s="102" t="str">
        <f>TEXT(VLOOKUP(B1666,Summary!G:H,2,FALSE),"yyyym")</f>
        <v>202812</v>
      </c>
      <c r="L1666" s="102">
        <f t="shared" si="270"/>
        <v>0</v>
      </c>
      <c r="M1666" s="102">
        <f t="shared" si="271"/>
        <v>0</v>
      </c>
      <c r="N1666" s="109">
        <f t="shared" si="265"/>
        <v>0</v>
      </c>
      <c r="Q1666" s="102" t="str">
        <f t="shared" si="272"/>
        <v/>
      </c>
    </row>
    <row r="1667" spans="1:17" hidden="1">
      <c r="A1667" s="102" t="s">
        <v>192</v>
      </c>
      <c r="B1667" s="103" t="s">
        <v>83</v>
      </c>
      <c r="D1667" s="112">
        <v>2019</v>
      </c>
      <c r="E1667" s="112">
        <v>8</v>
      </c>
      <c r="F1667" s="102" t="str">
        <f t="shared" si="264"/>
        <v>P3820198</v>
      </c>
      <c r="H1667" s="104">
        <f>HLOOKUP(POC!B1667,MCTI!$1:$2,2,FALSE)</f>
        <v>6</v>
      </c>
      <c r="I1667" s="102" t="str">
        <f t="shared" si="269"/>
        <v>20198</v>
      </c>
      <c r="J1667" s="107">
        <f>IF(M1667=1,1,IFERROR(VLOOKUP(I1667,MCTI!C:O,POC!H1667,FALSE),0))</f>
        <v>0</v>
      </c>
      <c r="K1667" s="102" t="str">
        <f>TEXT(VLOOKUP(B1667,Summary!G:H,2,FALSE),"yyyym")</f>
        <v>202812</v>
      </c>
      <c r="L1667" s="102">
        <f t="shared" si="270"/>
        <v>0</v>
      </c>
      <c r="M1667" s="102">
        <f t="shared" si="271"/>
        <v>0</v>
      </c>
      <c r="N1667" s="109">
        <f t="shared" si="265"/>
        <v>0</v>
      </c>
      <c r="Q1667" s="102" t="str">
        <f t="shared" si="272"/>
        <v/>
      </c>
    </row>
    <row r="1668" spans="1:17" hidden="1">
      <c r="A1668" s="102" t="s">
        <v>192</v>
      </c>
      <c r="B1668" s="103" t="s">
        <v>83</v>
      </c>
      <c r="D1668" s="112">
        <v>2019</v>
      </c>
      <c r="E1668" s="112">
        <v>9</v>
      </c>
      <c r="F1668" s="102" t="str">
        <f t="shared" si="264"/>
        <v>P3820199</v>
      </c>
      <c r="H1668" s="104">
        <f>HLOOKUP(POC!B1668,MCTI!$1:$2,2,FALSE)</f>
        <v>6</v>
      </c>
      <c r="I1668" s="102" t="str">
        <f t="shared" ref="I1668:I1699" si="273">CONCATENATE(D1668,E1668)</f>
        <v>20199</v>
      </c>
      <c r="J1668" s="107">
        <f>IF(M1668=1,1,IFERROR(VLOOKUP(I1668,MCTI!C:O,POC!H1668,FALSE),0))</f>
        <v>0</v>
      </c>
      <c r="K1668" s="102" t="str">
        <f>TEXT(VLOOKUP(B1668,Summary!G:H,2,FALSE),"yyyym")</f>
        <v>202812</v>
      </c>
      <c r="L1668" s="102">
        <f t="shared" ref="L1668:L1699" si="274">IF((LEFT(K1668,4)-D1668)&lt;&gt;0,0,IF((I1668-K1668)=0,1,0))</f>
        <v>0</v>
      </c>
      <c r="M1668" s="102">
        <f t="shared" ref="M1668:M1699" si="275">IF(B1668="",0,IF(AND(B1667=B1668,M1667=1),1,IF(L1668=1,1,0)))</f>
        <v>0</v>
      </c>
      <c r="N1668" s="109">
        <f t="shared" si="265"/>
        <v>0</v>
      </c>
      <c r="Q1668" s="102" t="str">
        <f t="shared" si="272"/>
        <v/>
      </c>
    </row>
    <row r="1669" spans="1:17" hidden="1">
      <c r="A1669" s="102" t="s">
        <v>192</v>
      </c>
      <c r="B1669" s="103" t="s">
        <v>83</v>
      </c>
      <c r="D1669" s="112">
        <v>2019</v>
      </c>
      <c r="E1669" s="112">
        <v>10</v>
      </c>
      <c r="F1669" s="102" t="str">
        <f t="shared" si="264"/>
        <v>P38201910</v>
      </c>
      <c r="H1669" s="104">
        <f>HLOOKUP(POC!B1669,MCTI!$1:$2,2,FALSE)</f>
        <v>6</v>
      </c>
      <c r="I1669" s="102" t="str">
        <f t="shared" si="273"/>
        <v>201910</v>
      </c>
      <c r="J1669" s="107">
        <f>IF(M1669=1,1,IFERROR(VLOOKUP(I1669,MCTI!C:O,POC!H1669,FALSE),0))</f>
        <v>0</v>
      </c>
      <c r="K1669" s="102" t="str">
        <f>TEXT(VLOOKUP(B1669,Summary!G:H,2,FALSE),"yyyym")</f>
        <v>202812</v>
      </c>
      <c r="L1669" s="102">
        <f t="shared" si="274"/>
        <v>0</v>
      </c>
      <c r="M1669" s="102">
        <f t="shared" si="275"/>
        <v>0</v>
      </c>
      <c r="N1669" s="109">
        <f t="shared" si="265"/>
        <v>0</v>
      </c>
      <c r="Q1669" s="102" t="str">
        <f t="shared" si="272"/>
        <v/>
      </c>
    </row>
    <row r="1670" spans="1:17" hidden="1">
      <c r="A1670" s="102" t="s">
        <v>192</v>
      </c>
      <c r="B1670" s="103" t="s">
        <v>83</v>
      </c>
      <c r="D1670" s="112">
        <v>2019</v>
      </c>
      <c r="E1670" s="112">
        <v>11</v>
      </c>
      <c r="F1670" s="102" t="str">
        <f t="shared" si="264"/>
        <v>P38201911</v>
      </c>
      <c r="H1670" s="104">
        <f>HLOOKUP(POC!B1670,MCTI!$1:$2,2,FALSE)</f>
        <v>6</v>
      </c>
      <c r="I1670" s="102" t="str">
        <f t="shared" si="273"/>
        <v>201911</v>
      </c>
      <c r="J1670" s="107">
        <f>IF(M1670=1,1,IFERROR(VLOOKUP(I1670,MCTI!C:O,POC!H1670,FALSE),0))</f>
        <v>0</v>
      </c>
      <c r="K1670" s="102" t="str">
        <f>TEXT(VLOOKUP(B1670,Summary!G:H,2,FALSE),"yyyym")</f>
        <v>202812</v>
      </c>
      <c r="L1670" s="102">
        <f t="shared" si="274"/>
        <v>0</v>
      </c>
      <c r="M1670" s="102">
        <f t="shared" si="275"/>
        <v>0</v>
      </c>
      <c r="N1670" s="109">
        <f t="shared" si="265"/>
        <v>0</v>
      </c>
      <c r="Q1670" s="102" t="str">
        <f t="shared" si="272"/>
        <v/>
      </c>
    </row>
    <row r="1671" spans="1:17" hidden="1">
      <c r="A1671" s="102" t="s">
        <v>192</v>
      </c>
      <c r="B1671" s="103" t="s">
        <v>83</v>
      </c>
      <c r="D1671" s="112">
        <v>2019</v>
      </c>
      <c r="E1671" s="112">
        <v>12</v>
      </c>
      <c r="F1671" s="102" t="str">
        <f t="shared" si="264"/>
        <v>P38201912</v>
      </c>
      <c r="H1671" s="104">
        <f>HLOOKUP(POC!B1671,MCTI!$1:$2,2,FALSE)</f>
        <v>6</v>
      </c>
      <c r="I1671" s="102" t="str">
        <f t="shared" si="273"/>
        <v>201912</v>
      </c>
      <c r="J1671" s="107">
        <f>IF(M1671=1,1,IFERROR(VLOOKUP(I1671,MCTI!C:O,POC!H1671,FALSE),0))</f>
        <v>0</v>
      </c>
      <c r="K1671" s="102" t="str">
        <f>TEXT(VLOOKUP(B1671,Summary!G:H,2,FALSE),"yyyym")</f>
        <v>202812</v>
      </c>
      <c r="L1671" s="102">
        <f t="shared" si="274"/>
        <v>0</v>
      </c>
      <c r="M1671" s="102">
        <f t="shared" si="275"/>
        <v>0</v>
      </c>
      <c r="N1671" s="109">
        <f t="shared" si="265"/>
        <v>0</v>
      </c>
      <c r="Q1671" s="102" t="str">
        <f t="shared" si="272"/>
        <v/>
      </c>
    </row>
    <row r="1672" spans="1:17" hidden="1">
      <c r="A1672" s="102" t="s">
        <v>192</v>
      </c>
      <c r="B1672" s="103" t="s">
        <v>83</v>
      </c>
      <c r="D1672" s="112">
        <v>2020</v>
      </c>
      <c r="E1672" s="112">
        <v>1</v>
      </c>
      <c r="F1672" s="102" t="str">
        <f t="shared" si="264"/>
        <v>P3820201</v>
      </c>
      <c r="H1672" s="104">
        <f>HLOOKUP(POC!B1672,MCTI!$1:$2,2,FALSE)</f>
        <v>6</v>
      </c>
      <c r="I1672" s="102" t="str">
        <f t="shared" si="273"/>
        <v>20201</v>
      </c>
      <c r="J1672" s="107">
        <f>IF(M1672=1,1,IFERROR(VLOOKUP(I1672,MCTI!C:O,POC!H1672,FALSE),0))</f>
        <v>0</v>
      </c>
      <c r="K1672" s="102" t="str">
        <f>TEXT(VLOOKUP(B1672,Summary!G:H,2,FALSE),"yyyym")</f>
        <v>202812</v>
      </c>
      <c r="L1672" s="102">
        <f t="shared" si="274"/>
        <v>0</v>
      </c>
      <c r="M1672" s="102">
        <f t="shared" si="275"/>
        <v>0</v>
      </c>
      <c r="N1672" s="109">
        <f t="shared" si="265"/>
        <v>0</v>
      </c>
      <c r="Q1672" s="102" t="str">
        <f t="shared" si="272"/>
        <v/>
      </c>
    </row>
    <row r="1673" spans="1:17" hidden="1">
      <c r="A1673" s="102" t="s">
        <v>192</v>
      </c>
      <c r="B1673" s="103" t="s">
        <v>83</v>
      </c>
      <c r="D1673" s="112">
        <v>2020</v>
      </c>
      <c r="E1673" s="112">
        <v>2</v>
      </c>
      <c r="F1673" s="102" t="str">
        <f t="shared" si="264"/>
        <v>P3820202</v>
      </c>
      <c r="H1673" s="104">
        <f>HLOOKUP(POC!B1673,MCTI!$1:$2,2,FALSE)</f>
        <v>6</v>
      </c>
      <c r="I1673" s="102" t="str">
        <f t="shared" si="273"/>
        <v>20202</v>
      </c>
      <c r="J1673" s="107">
        <f>IF(M1673=1,1,IFERROR(VLOOKUP(I1673,MCTI!C:O,POC!H1673,FALSE),0))</f>
        <v>0</v>
      </c>
      <c r="K1673" s="102" t="str">
        <f>TEXT(VLOOKUP(B1673,Summary!G:H,2,FALSE),"yyyym")</f>
        <v>202812</v>
      </c>
      <c r="L1673" s="102">
        <f t="shared" si="274"/>
        <v>0</v>
      </c>
      <c r="M1673" s="102">
        <f t="shared" si="275"/>
        <v>0</v>
      </c>
      <c r="N1673" s="109">
        <f t="shared" si="265"/>
        <v>0</v>
      </c>
      <c r="Q1673" s="102" t="str">
        <f t="shared" si="272"/>
        <v/>
      </c>
    </row>
    <row r="1674" spans="1:17" hidden="1">
      <c r="A1674" s="102" t="s">
        <v>192</v>
      </c>
      <c r="B1674" s="103" t="s">
        <v>83</v>
      </c>
      <c r="D1674" s="112">
        <v>2020</v>
      </c>
      <c r="E1674" s="112">
        <v>3</v>
      </c>
      <c r="F1674" s="102" t="str">
        <f t="shared" si="264"/>
        <v>P3820203</v>
      </c>
      <c r="H1674" s="104">
        <f>HLOOKUP(POC!B1674,MCTI!$1:$2,2,FALSE)</f>
        <v>6</v>
      </c>
      <c r="I1674" s="102" t="str">
        <f t="shared" si="273"/>
        <v>20203</v>
      </c>
      <c r="J1674" s="107">
        <f>IF(M1674=1,1,IFERROR(VLOOKUP(I1674,MCTI!C:O,POC!H1674,FALSE),0))</f>
        <v>0</v>
      </c>
      <c r="K1674" s="102" t="str">
        <f>TEXT(VLOOKUP(B1674,Summary!G:H,2,FALSE),"yyyym")</f>
        <v>202812</v>
      </c>
      <c r="L1674" s="102">
        <f t="shared" si="274"/>
        <v>0</v>
      </c>
      <c r="M1674" s="102">
        <f t="shared" si="275"/>
        <v>0</v>
      </c>
      <c r="N1674" s="109">
        <f t="shared" si="265"/>
        <v>0</v>
      </c>
      <c r="Q1674" s="102" t="str">
        <f t="shared" si="272"/>
        <v/>
      </c>
    </row>
    <row r="1675" spans="1:17" hidden="1">
      <c r="A1675" s="102" t="s">
        <v>192</v>
      </c>
      <c r="B1675" s="103" t="s">
        <v>83</v>
      </c>
      <c r="D1675" s="112">
        <v>2020</v>
      </c>
      <c r="E1675" s="112">
        <v>4</v>
      </c>
      <c r="F1675" s="102" t="str">
        <f t="shared" si="264"/>
        <v>P3820204</v>
      </c>
      <c r="H1675" s="104">
        <f>HLOOKUP(POC!B1675,MCTI!$1:$2,2,FALSE)</f>
        <v>6</v>
      </c>
      <c r="I1675" s="102" t="str">
        <f t="shared" si="273"/>
        <v>20204</v>
      </c>
      <c r="J1675" s="107">
        <f>IF(M1675=1,1,IFERROR(VLOOKUP(I1675,MCTI!C:O,POC!H1675,FALSE),0))</f>
        <v>0</v>
      </c>
      <c r="K1675" s="102" t="str">
        <f>TEXT(VLOOKUP(B1675,Summary!G:H,2,FALSE),"yyyym")</f>
        <v>202812</v>
      </c>
      <c r="L1675" s="102">
        <f t="shared" si="274"/>
        <v>0</v>
      </c>
      <c r="M1675" s="102">
        <f t="shared" si="275"/>
        <v>0</v>
      </c>
      <c r="N1675" s="109">
        <f t="shared" si="265"/>
        <v>0</v>
      </c>
      <c r="Q1675" s="102" t="str">
        <f t="shared" si="272"/>
        <v/>
      </c>
    </row>
    <row r="1676" spans="1:17" hidden="1">
      <c r="A1676" s="102" t="s">
        <v>192</v>
      </c>
      <c r="B1676" s="103" t="s">
        <v>83</v>
      </c>
      <c r="D1676" s="112">
        <v>2020</v>
      </c>
      <c r="E1676" s="112">
        <v>5</v>
      </c>
      <c r="F1676" s="102" t="str">
        <f t="shared" si="264"/>
        <v>P3820205</v>
      </c>
      <c r="H1676" s="104">
        <f>HLOOKUP(POC!B1676,MCTI!$1:$2,2,FALSE)</f>
        <v>6</v>
      </c>
      <c r="I1676" s="102" t="str">
        <f t="shared" si="273"/>
        <v>20205</v>
      </c>
      <c r="J1676" s="107">
        <f>IF(M1676=1,1,IFERROR(VLOOKUP(I1676,MCTI!C:O,POC!H1676,FALSE),0))</f>
        <v>0</v>
      </c>
      <c r="K1676" s="102" t="str">
        <f>TEXT(VLOOKUP(B1676,Summary!G:H,2,FALSE),"yyyym")</f>
        <v>202812</v>
      </c>
      <c r="L1676" s="102">
        <f t="shared" si="274"/>
        <v>0</v>
      </c>
      <c r="M1676" s="102">
        <f t="shared" si="275"/>
        <v>0</v>
      </c>
      <c r="N1676" s="109">
        <f t="shared" si="265"/>
        <v>0</v>
      </c>
      <c r="Q1676" s="102" t="str">
        <f t="shared" si="272"/>
        <v/>
      </c>
    </row>
    <row r="1677" spans="1:17" hidden="1">
      <c r="A1677" s="102" t="s">
        <v>192</v>
      </c>
      <c r="B1677" s="103" t="s">
        <v>83</v>
      </c>
      <c r="D1677" s="112">
        <v>2020</v>
      </c>
      <c r="E1677" s="112">
        <v>6</v>
      </c>
      <c r="F1677" s="102" t="str">
        <f t="shared" si="264"/>
        <v>P3820206</v>
      </c>
      <c r="H1677" s="104">
        <f>HLOOKUP(POC!B1677,MCTI!$1:$2,2,FALSE)</f>
        <v>6</v>
      </c>
      <c r="I1677" s="102" t="str">
        <f t="shared" si="273"/>
        <v>20206</v>
      </c>
      <c r="J1677" s="107">
        <f>IF(M1677=1,1,IFERROR(VLOOKUP(I1677,MCTI!C:O,POC!H1677,FALSE),0))</f>
        <v>0</v>
      </c>
      <c r="K1677" s="102" t="str">
        <f>TEXT(VLOOKUP(B1677,Summary!G:H,2,FALSE),"yyyym")</f>
        <v>202812</v>
      </c>
      <c r="L1677" s="102">
        <f t="shared" si="274"/>
        <v>0</v>
      </c>
      <c r="M1677" s="102">
        <f t="shared" si="275"/>
        <v>0</v>
      </c>
      <c r="N1677" s="109">
        <f t="shared" si="265"/>
        <v>0</v>
      </c>
      <c r="Q1677" s="102" t="str">
        <f t="shared" si="272"/>
        <v/>
      </c>
    </row>
    <row r="1678" spans="1:17" hidden="1">
      <c r="A1678" s="102" t="s">
        <v>192</v>
      </c>
      <c r="B1678" s="103" t="s">
        <v>83</v>
      </c>
      <c r="D1678" s="112">
        <v>2020</v>
      </c>
      <c r="E1678" s="112">
        <v>7</v>
      </c>
      <c r="F1678" s="102" t="str">
        <f t="shared" si="264"/>
        <v>P3820207</v>
      </c>
      <c r="H1678" s="104">
        <f>HLOOKUP(POC!B1678,MCTI!$1:$2,2,FALSE)</f>
        <v>6</v>
      </c>
      <c r="I1678" s="102" t="str">
        <f t="shared" si="273"/>
        <v>20207</v>
      </c>
      <c r="J1678" s="107">
        <f>IF(M1678=1,1,IFERROR(VLOOKUP(I1678,MCTI!C:O,POC!H1678,FALSE),0))</f>
        <v>0</v>
      </c>
      <c r="K1678" s="102" t="str">
        <f>TEXT(VLOOKUP(B1678,Summary!G:H,2,FALSE),"yyyym")</f>
        <v>202812</v>
      </c>
      <c r="L1678" s="102">
        <f t="shared" si="274"/>
        <v>0</v>
      </c>
      <c r="M1678" s="102">
        <f t="shared" si="275"/>
        <v>0</v>
      </c>
      <c r="N1678" s="109">
        <f t="shared" si="265"/>
        <v>0</v>
      </c>
      <c r="Q1678" s="102" t="str">
        <f t="shared" si="272"/>
        <v/>
      </c>
    </row>
    <row r="1679" spans="1:17" hidden="1">
      <c r="A1679" s="102" t="s">
        <v>192</v>
      </c>
      <c r="B1679" s="103" t="s">
        <v>83</v>
      </c>
      <c r="D1679" s="112">
        <v>2020</v>
      </c>
      <c r="E1679" s="112">
        <v>8</v>
      </c>
      <c r="F1679" s="102" t="str">
        <f t="shared" si="264"/>
        <v>P3820208</v>
      </c>
      <c r="H1679" s="104">
        <f>HLOOKUP(POC!B1679,MCTI!$1:$2,2,FALSE)</f>
        <v>6</v>
      </c>
      <c r="I1679" s="102" t="str">
        <f t="shared" si="273"/>
        <v>20208</v>
      </c>
      <c r="J1679" s="107">
        <f>IF(M1679=1,1,IFERROR(VLOOKUP(I1679,MCTI!C:O,POC!H1679,FALSE),0))</f>
        <v>0</v>
      </c>
      <c r="K1679" s="102" t="str">
        <f>TEXT(VLOOKUP(B1679,Summary!G:H,2,FALSE),"yyyym")</f>
        <v>202812</v>
      </c>
      <c r="L1679" s="102">
        <f t="shared" si="274"/>
        <v>0</v>
      </c>
      <c r="M1679" s="102">
        <f t="shared" si="275"/>
        <v>0</v>
      </c>
      <c r="N1679" s="109">
        <f t="shared" si="265"/>
        <v>0</v>
      </c>
      <c r="Q1679" s="102" t="str">
        <f t="shared" si="272"/>
        <v/>
      </c>
    </row>
    <row r="1680" spans="1:17" hidden="1">
      <c r="A1680" s="102" t="s">
        <v>192</v>
      </c>
      <c r="B1680" s="103" t="s">
        <v>83</v>
      </c>
      <c r="D1680" s="112">
        <v>2020</v>
      </c>
      <c r="E1680" s="112">
        <v>9</v>
      </c>
      <c r="F1680" s="102" t="str">
        <f t="shared" si="264"/>
        <v>P3820209</v>
      </c>
      <c r="H1680" s="104">
        <f>HLOOKUP(POC!B1680,MCTI!$1:$2,2,FALSE)</f>
        <v>6</v>
      </c>
      <c r="I1680" s="102" t="str">
        <f t="shared" si="273"/>
        <v>20209</v>
      </c>
      <c r="J1680" s="107">
        <f>IF(M1680=1,1,IFERROR(VLOOKUP(I1680,MCTI!C:O,POC!H1680,FALSE),0))</f>
        <v>0</v>
      </c>
      <c r="K1680" s="102" t="str">
        <f>TEXT(VLOOKUP(B1680,Summary!G:H,2,FALSE),"yyyym")</f>
        <v>202812</v>
      </c>
      <c r="L1680" s="102">
        <f t="shared" si="274"/>
        <v>0</v>
      </c>
      <c r="M1680" s="102">
        <f t="shared" si="275"/>
        <v>0</v>
      </c>
      <c r="N1680" s="109">
        <f t="shared" si="265"/>
        <v>0</v>
      </c>
      <c r="Q1680" s="102" t="str">
        <f t="shared" si="272"/>
        <v/>
      </c>
    </row>
    <row r="1681" spans="1:17" hidden="1">
      <c r="A1681" s="102" t="s">
        <v>192</v>
      </c>
      <c r="B1681" s="103" t="s">
        <v>83</v>
      </c>
      <c r="D1681" s="112">
        <v>2020</v>
      </c>
      <c r="E1681" s="112">
        <v>10</v>
      </c>
      <c r="F1681" s="102" t="str">
        <f t="shared" ref="F1681:F1744" si="276">CONCATENATE(B1681,D1681,E1681)</f>
        <v>P38202010</v>
      </c>
      <c r="H1681" s="104">
        <f>HLOOKUP(POC!B1681,MCTI!$1:$2,2,FALSE)</f>
        <v>6</v>
      </c>
      <c r="I1681" s="102" t="str">
        <f t="shared" si="273"/>
        <v>202010</v>
      </c>
      <c r="J1681" s="107">
        <f>IF(M1681=1,1,IFERROR(VLOOKUP(I1681,MCTI!C:O,POC!H1681,FALSE),0))</f>
        <v>0</v>
      </c>
      <c r="K1681" s="102" t="str">
        <f>TEXT(VLOOKUP(B1681,Summary!G:H,2,FALSE),"yyyym")</f>
        <v>202812</v>
      </c>
      <c r="L1681" s="102">
        <f t="shared" si="274"/>
        <v>0</v>
      </c>
      <c r="M1681" s="102">
        <f t="shared" si="275"/>
        <v>0</v>
      </c>
      <c r="N1681" s="109">
        <f t="shared" si="265"/>
        <v>0</v>
      </c>
      <c r="Q1681" s="102" t="str">
        <f t="shared" si="272"/>
        <v/>
      </c>
    </row>
    <row r="1682" spans="1:17" hidden="1">
      <c r="A1682" s="102" t="s">
        <v>192</v>
      </c>
      <c r="B1682" s="103" t="s">
        <v>83</v>
      </c>
      <c r="D1682" s="112">
        <v>2020</v>
      </c>
      <c r="E1682" s="112">
        <v>11</v>
      </c>
      <c r="F1682" s="102" t="str">
        <f t="shared" si="276"/>
        <v>P38202011</v>
      </c>
      <c r="H1682" s="104">
        <f>HLOOKUP(POC!B1682,MCTI!$1:$2,2,FALSE)</f>
        <v>6</v>
      </c>
      <c r="I1682" s="102" t="str">
        <f t="shared" si="273"/>
        <v>202011</v>
      </c>
      <c r="J1682" s="107">
        <f>IF(M1682=1,1,IFERROR(VLOOKUP(I1682,MCTI!C:O,POC!H1682,FALSE),0))</f>
        <v>0</v>
      </c>
      <c r="K1682" s="102" t="str">
        <f>TEXT(VLOOKUP(B1682,Summary!G:H,2,FALSE),"yyyym")</f>
        <v>202812</v>
      </c>
      <c r="L1682" s="102">
        <f t="shared" si="274"/>
        <v>0</v>
      </c>
      <c r="M1682" s="102">
        <f t="shared" si="275"/>
        <v>0</v>
      </c>
      <c r="N1682" s="109">
        <f t="shared" si="265"/>
        <v>0</v>
      </c>
      <c r="Q1682" s="102" t="str">
        <f t="shared" si="272"/>
        <v/>
      </c>
    </row>
    <row r="1683" spans="1:17" hidden="1">
      <c r="A1683" s="102" t="s">
        <v>192</v>
      </c>
      <c r="B1683" s="103" t="s">
        <v>83</v>
      </c>
      <c r="D1683" s="112">
        <v>2020</v>
      </c>
      <c r="E1683" s="112">
        <v>12</v>
      </c>
      <c r="F1683" s="102" t="str">
        <f t="shared" si="276"/>
        <v>P38202012</v>
      </c>
      <c r="H1683" s="104">
        <f>HLOOKUP(POC!B1683,MCTI!$1:$2,2,FALSE)</f>
        <v>6</v>
      </c>
      <c r="I1683" s="102" t="str">
        <f t="shared" si="273"/>
        <v>202012</v>
      </c>
      <c r="J1683" s="107">
        <f>IF(M1683=1,1,IFERROR(VLOOKUP(I1683,MCTI!C:O,POC!H1683,FALSE),0))</f>
        <v>0</v>
      </c>
      <c r="K1683" s="102" t="str">
        <f>TEXT(VLOOKUP(B1683,Summary!G:H,2,FALSE),"yyyym")</f>
        <v>202812</v>
      </c>
      <c r="L1683" s="102">
        <f t="shared" si="274"/>
        <v>0</v>
      </c>
      <c r="M1683" s="102">
        <f t="shared" si="275"/>
        <v>0</v>
      </c>
      <c r="N1683" s="109">
        <f t="shared" si="265"/>
        <v>0</v>
      </c>
      <c r="Q1683" s="102" t="str">
        <f t="shared" si="272"/>
        <v/>
      </c>
    </row>
    <row r="1684" spans="1:17" hidden="1">
      <c r="A1684" s="102" t="s">
        <v>192</v>
      </c>
      <c r="B1684" s="103" t="s">
        <v>83</v>
      </c>
      <c r="D1684" s="112">
        <v>2021</v>
      </c>
      <c r="E1684" s="112">
        <v>1</v>
      </c>
      <c r="F1684" s="102" t="str">
        <f t="shared" si="276"/>
        <v>P3820211</v>
      </c>
      <c r="H1684" s="104">
        <f>HLOOKUP(POC!B1684,MCTI!$1:$2,2,FALSE)</f>
        <v>6</v>
      </c>
      <c r="I1684" s="102" t="str">
        <f t="shared" si="273"/>
        <v>20211</v>
      </c>
      <c r="J1684" s="107">
        <f>IF(M1684=1,1,IFERROR(VLOOKUP(I1684,MCTI!C:O,POC!H1684,FALSE),0))</f>
        <v>0</v>
      </c>
      <c r="K1684" s="102" t="str">
        <f>TEXT(VLOOKUP(B1684,Summary!G:H,2,FALSE),"yyyym")</f>
        <v>202812</v>
      </c>
      <c r="L1684" s="102">
        <f t="shared" si="274"/>
        <v>0</v>
      </c>
      <c r="M1684" s="102">
        <f t="shared" si="275"/>
        <v>0</v>
      </c>
      <c r="N1684" s="109">
        <f t="shared" si="265"/>
        <v>0</v>
      </c>
      <c r="Q1684" s="102" t="str">
        <f t="shared" si="272"/>
        <v/>
      </c>
    </row>
    <row r="1685" spans="1:17" hidden="1">
      <c r="A1685" s="102" t="s">
        <v>192</v>
      </c>
      <c r="B1685" s="103" t="s">
        <v>83</v>
      </c>
      <c r="D1685" s="112">
        <v>2021</v>
      </c>
      <c r="E1685" s="112">
        <v>2</v>
      </c>
      <c r="F1685" s="102" t="str">
        <f t="shared" si="276"/>
        <v>P3820212</v>
      </c>
      <c r="H1685" s="104">
        <f>HLOOKUP(POC!B1685,MCTI!$1:$2,2,FALSE)</f>
        <v>6</v>
      </c>
      <c r="I1685" s="102" t="str">
        <f t="shared" si="273"/>
        <v>20212</v>
      </c>
      <c r="J1685" s="107">
        <f>IF(M1685=1,1,IFERROR(VLOOKUP(I1685,MCTI!C:O,POC!H1685,FALSE),0))</f>
        <v>0</v>
      </c>
      <c r="K1685" s="102" t="str">
        <f>TEXT(VLOOKUP(B1685,Summary!G:H,2,FALSE),"yyyym")</f>
        <v>202812</v>
      </c>
      <c r="L1685" s="102">
        <f t="shared" si="274"/>
        <v>0</v>
      </c>
      <c r="M1685" s="102">
        <f t="shared" si="275"/>
        <v>0</v>
      </c>
      <c r="N1685" s="109">
        <f t="shared" ref="N1685:N1748" si="277">TRUNC(J1685*100,2)</f>
        <v>0</v>
      </c>
      <c r="Q1685" s="102" t="str">
        <f t="shared" si="272"/>
        <v/>
      </c>
    </row>
    <row r="1686" spans="1:17" hidden="1">
      <c r="A1686" s="102" t="s">
        <v>192</v>
      </c>
      <c r="B1686" s="103" t="s">
        <v>83</v>
      </c>
      <c r="D1686" s="112">
        <v>2021</v>
      </c>
      <c r="E1686" s="112">
        <v>3</v>
      </c>
      <c r="F1686" s="102" t="str">
        <f t="shared" si="276"/>
        <v>P3820213</v>
      </c>
      <c r="H1686" s="104">
        <f>HLOOKUP(POC!B1686,MCTI!$1:$2,2,FALSE)</f>
        <v>6</v>
      </c>
      <c r="I1686" s="102" t="str">
        <f t="shared" si="273"/>
        <v>20213</v>
      </c>
      <c r="J1686" s="107">
        <f>IF(M1686=1,1,IFERROR(VLOOKUP(I1686,MCTI!C:O,POC!H1686,FALSE),0))</f>
        <v>0</v>
      </c>
      <c r="K1686" s="102" t="str">
        <f>TEXT(VLOOKUP(B1686,Summary!G:H,2,FALSE),"yyyym")</f>
        <v>202812</v>
      </c>
      <c r="L1686" s="102">
        <f t="shared" si="274"/>
        <v>0</v>
      </c>
      <c r="M1686" s="102">
        <f t="shared" si="275"/>
        <v>0</v>
      </c>
      <c r="N1686" s="109">
        <f t="shared" si="277"/>
        <v>0</v>
      </c>
      <c r="Q1686" s="102" t="str">
        <f t="shared" si="272"/>
        <v/>
      </c>
    </row>
    <row r="1687" spans="1:17" hidden="1">
      <c r="A1687" s="102" t="s">
        <v>192</v>
      </c>
      <c r="B1687" s="103" t="s">
        <v>83</v>
      </c>
      <c r="D1687" s="112">
        <v>2021</v>
      </c>
      <c r="E1687" s="112">
        <v>4</v>
      </c>
      <c r="F1687" s="102" t="str">
        <f t="shared" si="276"/>
        <v>P3820214</v>
      </c>
      <c r="H1687" s="104">
        <f>HLOOKUP(POC!B1687,MCTI!$1:$2,2,FALSE)</f>
        <v>6</v>
      </c>
      <c r="I1687" s="102" t="str">
        <f t="shared" si="273"/>
        <v>20214</v>
      </c>
      <c r="J1687" s="107">
        <f>IF(M1687=1,1,IFERROR(VLOOKUP(I1687,MCTI!C:O,POC!H1687,FALSE),0))</f>
        <v>0</v>
      </c>
      <c r="K1687" s="102" t="str">
        <f>TEXT(VLOOKUP(B1687,Summary!G:H,2,FALSE),"yyyym")</f>
        <v>202812</v>
      </c>
      <c r="L1687" s="102">
        <f t="shared" si="274"/>
        <v>0</v>
      </c>
      <c r="M1687" s="102">
        <f t="shared" si="275"/>
        <v>0</v>
      </c>
      <c r="N1687" s="109">
        <f t="shared" si="277"/>
        <v>0</v>
      </c>
      <c r="Q1687" s="102" t="str">
        <f t="shared" si="272"/>
        <v/>
      </c>
    </row>
    <row r="1688" spans="1:17" hidden="1">
      <c r="A1688" s="102" t="s">
        <v>192</v>
      </c>
      <c r="B1688" s="103" t="s">
        <v>83</v>
      </c>
      <c r="D1688" s="112">
        <v>2021</v>
      </c>
      <c r="E1688" s="112">
        <v>5</v>
      </c>
      <c r="F1688" s="102" t="str">
        <f t="shared" si="276"/>
        <v>P3820215</v>
      </c>
      <c r="H1688" s="104">
        <f>HLOOKUP(POC!B1688,MCTI!$1:$2,2,FALSE)</f>
        <v>6</v>
      </c>
      <c r="I1688" s="102" t="str">
        <f t="shared" si="273"/>
        <v>20215</v>
      </c>
      <c r="J1688" s="107">
        <f>IF(M1688=1,1,IFERROR(VLOOKUP(I1688,MCTI!C:O,POC!H1688,FALSE),0))</f>
        <v>0</v>
      </c>
      <c r="K1688" s="102" t="str">
        <f>TEXT(VLOOKUP(B1688,Summary!G:H,2,FALSE),"yyyym")</f>
        <v>202812</v>
      </c>
      <c r="L1688" s="102">
        <f t="shared" si="274"/>
        <v>0</v>
      </c>
      <c r="M1688" s="102">
        <f t="shared" si="275"/>
        <v>0</v>
      </c>
      <c r="N1688" s="109">
        <f t="shared" si="277"/>
        <v>0</v>
      </c>
      <c r="Q1688" s="102" t="str">
        <f t="shared" si="272"/>
        <v/>
      </c>
    </row>
    <row r="1689" spans="1:17" hidden="1">
      <c r="A1689" s="102" t="s">
        <v>192</v>
      </c>
      <c r="B1689" s="103" t="s">
        <v>83</v>
      </c>
      <c r="D1689" s="112">
        <v>2021</v>
      </c>
      <c r="E1689" s="112">
        <v>6</v>
      </c>
      <c r="F1689" s="102" t="str">
        <f t="shared" si="276"/>
        <v>P3820216</v>
      </c>
      <c r="H1689" s="104">
        <f>HLOOKUP(POC!B1689,MCTI!$1:$2,2,FALSE)</f>
        <v>6</v>
      </c>
      <c r="I1689" s="102" t="str">
        <f t="shared" si="273"/>
        <v>20216</v>
      </c>
      <c r="J1689" s="107">
        <f>IF(M1689=1,1,IFERROR(VLOOKUP(I1689,MCTI!C:O,POC!H1689,FALSE),0))</f>
        <v>0</v>
      </c>
      <c r="K1689" s="102" t="str">
        <f>TEXT(VLOOKUP(B1689,Summary!G:H,2,FALSE),"yyyym")</f>
        <v>202812</v>
      </c>
      <c r="L1689" s="102">
        <f t="shared" si="274"/>
        <v>0</v>
      </c>
      <c r="M1689" s="102">
        <f t="shared" si="275"/>
        <v>0</v>
      </c>
      <c r="N1689" s="109">
        <f t="shared" si="277"/>
        <v>0</v>
      </c>
      <c r="Q1689" s="102" t="str">
        <f t="shared" si="272"/>
        <v/>
      </c>
    </row>
    <row r="1690" spans="1:17" hidden="1">
      <c r="A1690" s="102" t="s">
        <v>192</v>
      </c>
      <c r="B1690" s="103" t="s">
        <v>83</v>
      </c>
      <c r="D1690" s="112">
        <v>2021</v>
      </c>
      <c r="E1690" s="112">
        <v>7</v>
      </c>
      <c r="F1690" s="102" t="str">
        <f t="shared" si="276"/>
        <v>P3820217</v>
      </c>
      <c r="H1690" s="104">
        <f>HLOOKUP(POC!B1690,MCTI!$1:$2,2,FALSE)</f>
        <v>6</v>
      </c>
      <c r="I1690" s="102" t="str">
        <f t="shared" si="273"/>
        <v>20217</v>
      </c>
      <c r="J1690" s="107">
        <f>IF(M1690=1,1,IFERROR(VLOOKUP(I1690,MCTI!C:O,POC!H1690,FALSE),0))</f>
        <v>0</v>
      </c>
      <c r="K1690" s="102" t="str">
        <f>TEXT(VLOOKUP(B1690,Summary!G:H,2,FALSE),"yyyym")</f>
        <v>202812</v>
      </c>
      <c r="L1690" s="102">
        <f t="shared" si="274"/>
        <v>0</v>
      </c>
      <c r="M1690" s="102">
        <f t="shared" si="275"/>
        <v>0</v>
      </c>
      <c r="N1690" s="109">
        <f t="shared" si="277"/>
        <v>0</v>
      </c>
      <c r="Q1690" s="102" t="str">
        <f t="shared" si="272"/>
        <v/>
      </c>
    </row>
    <row r="1691" spans="1:17" hidden="1">
      <c r="A1691" s="102" t="s">
        <v>192</v>
      </c>
      <c r="B1691" s="103" t="s">
        <v>83</v>
      </c>
      <c r="D1691" s="112">
        <v>2021</v>
      </c>
      <c r="E1691" s="112">
        <v>8</v>
      </c>
      <c r="F1691" s="102" t="str">
        <f t="shared" si="276"/>
        <v>P3820218</v>
      </c>
      <c r="H1691" s="104">
        <f>HLOOKUP(POC!B1691,MCTI!$1:$2,2,FALSE)</f>
        <v>6</v>
      </c>
      <c r="I1691" s="102" t="str">
        <f t="shared" si="273"/>
        <v>20218</v>
      </c>
      <c r="J1691" s="107">
        <f>IF(M1691=1,1,IFERROR(VLOOKUP(I1691,MCTI!C:O,POC!H1691,FALSE),0))</f>
        <v>0</v>
      </c>
      <c r="K1691" s="102" t="str">
        <f>TEXT(VLOOKUP(B1691,Summary!G:H,2,FALSE),"yyyym")</f>
        <v>202812</v>
      </c>
      <c r="L1691" s="102">
        <f t="shared" si="274"/>
        <v>0</v>
      </c>
      <c r="M1691" s="102">
        <f t="shared" si="275"/>
        <v>0</v>
      </c>
      <c r="N1691" s="109">
        <f t="shared" si="277"/>
        <v>0</v>
      </c>
      <c r="Q1691" s="102" t="str">
        <f t="shared" si="272"/>
        <v/>
      </c>
    </row>
    <row r="1692" spans="1:17" hidden="1">
      <c r="A1692" s="102" t="s">
        <v>192</v>
      </c>
      <c r="B1692" s="103" t="s">
        <v>83</v>
      </c>
      <c r="D1692" s="112">
        <v>2021</v>
      </c>
      <c r="E1692" s="112">
        <v>9</v>
      </c>
      <c r="F1692" s="102" t="str">
        <f t="shared" si="276"/>
        <v>P3820219</v>
      </c>
      <c r="H1692" s="104">
        <f>HLOOKUP(POC!B1692,MCTI!$1:$2,2,FALSE)</f>
        <v>6</v>
      </c>
      <c r="I1692" s="102" t="str">
        <f t="shared" si="273"/>
        <v>20219</v>
      </c>
      <c r="J1692" s="107">
        <f>IF(M1692=1,1,IFERROR(VLOOKUP(I1692,MCTI!C:O,POC!H1692,FALSE),0))</f>
        <v>0</v>
      </c>
      <c r="K1692" s="102" t="str">
        <f>TEXT(VLOOKUP(B1692,Summary!G:H,2,FALSE),"yyyym")</f>
        <v>202812</v>
      </c>
      <c r="L1692" s="102">
        <f t="shared" si="274"/>
        <v>0</v>
      </c>
      <c r="M1692" s="102">
        <f t="shared" si="275"/>
        <v>0</v>
      </c>
      <c r="N1692" s="109">
        <f t="shared" si="277"/>
        <v>0</v>
      </c>
      <c r="Q1692" s="102" t="str">
        <f t="shared" si="272"/>
        <v/>
      </c>
    </row>
    <row r="1693" spans="1:17" hidden="1">
      <c r="A1693" s="102" t="s">
        <v>192</v>
      </c>
      <c r="B1693" s="103" t="s">
        <v>83</v>
      </c>
      <c r="D1693" s="112">
        <v>2021</v>
      </c>
      <c r="E1693" s="112">
        <v>10</v>
      </c>
      <c r="F1693" s="102" t="str">
        <f t="shared" si="276"/>
        <v>P38202110</v>
      </c>
      <c r="H1693" s="104">
        <f>HLOOKUP(POC!B1693,MCTI!$1:$2,2,FALSE)</f>
        <v>6</v>
      </c>
      <c r="I1693" s="102" t="str">
        <f t="shared" si="273"/>
        <v>202110</v>
      </c>
      <c r="J1693" s="107">
        <f>IF(M1693=1,1,IFERROR(VLOOKUP(I1693,MCTI!C:O,POC!H1693,FALSE),0))</f>
        <v>0</v>
      </c>
      <c r="K1693" s="102" t="str">
        <f>TEXT(VLOOKUP(B1693,Summary!G:H,2,FALSE),"yyyym")</f>
        <v>202812</v>
      </c>
      <c r="L1693" s="102">
        <f t="shared" si="274"/>
        <v>0</v>
      </c>
      <c r="M1693" s="102">
        <f t="shared" si="275"/>
        <v>0</v>
      </c>
      <c r="N1693" s="109">
        <f t="shared" si="277"/>
        <v>0</v>
      </c>
      <c r="Q1693" s="102" t="str">
        <f t="shared" si="272"/>
        <v/>
      </c>
    </row>
    <row r="1694" spans="1:17" hidden="1">
      <c r="A1694" s="102" t="s">
        <v>192</v>
      </c>
      <c r="B1694" s="103" t="s">
        <v>83</v>
      </c>
      <c r="D1694" s="112">
        <v>2021</v>
      </c>
      <c r="E1694" s="112">
        <v>11</v>
      </c>
      <c r="F1694" s="102" t="str">
        <f t="shared" si="276"/>
        <v>P38202111</v>
      </c>
      <c r="H1694" s="104">
        <f>HLOOKUP(POC!B1694,MCTI!$1:$2,2,FALSE)</f>
        <v>6</v>
      </c>
      <c r="I1694" s="102" t="str">
        <f t="shared" si="273"/>
        <v>202111</v>
      </c>
      <c r="J1694" s="107">
        <f>IF(M1694=1,1,IFERROR(VLOOKUP(I1694,MCTI!C:O,POC!H1694,FALSE),0))</f>
        <v>0</v>
      </c>
      <c r="K1694" s="102" t="str">
        <f>TEXT(VLOOKUP(B1694,Summary!G:H,2,FALSE),"yyyym")</f>
        <v>202812</v>
      </c>
      <c r="L1694" s="102">
        <f t="shared" si="274"/>
        <v>0</v>
      </c>
      <c r="M1694" s="102">
        <f t="shared" si="275"/>
        <v>0</v>
      </c>
      <c r="N1694" s="109">
        <f t="shared" si="277"/>
        <v>0</v>
      </c>
      <c r="Q1694" s="102" t="str">
        <f t="shared" si="272"/>
        <v/>
      </c>
    </row>
    <row r="1695" spans="1:17">
      <c r="A1695" s="102" t="s">
        <v>192</v>
      </c>
      <c r="B1695" s="103" t="s">
        <v>83</v>
      </c>
      <c r="D1695" s="112">
        <v>2021</v>
      </c>
      <c r="E1695" s="112">
        <v>12</v>
      </c>
      <c r="F1695" s="102" t="str">
        <f t="shared" si="276"/>
        <v>P38202112</v>
      </c>
      <c r="H1695" s="104">
        <f>HLOOKUP(POC!B1695,MCTI!$1:$2,2,FALSE)</f>
        <v>6</v>
      </c>
      <c r="I1695" s="102" t="str">
        <f t="shared" si="273"/>
        <v>202112</v>
      </c>
      <c r="J1695" s="107">
        <f>IF(M1695=1,1,IFERROR(VLOOKUP(I1695,MCTI!C:O,POC!H1695,FALSE),0))</f>
        <v>0</v>
      </c>
      <c r="K1695" s="102" t="str">
        <f>TEXT(VLOOKUP(B1695,Summary!G:H,2,FALSE),"yyyym")</f>
        <v>202812</v>
      </c>
      <c r="L1695" s="102">
        <f t="shared" si="274"/>
        <v>0</v>
      </c>
      <c r="M1695" s="102">
        <f t="shared" si="275"/>
        <v>0</v>
      </c>
      <c r="N1695" s="109">
        <f t="shared" si="277"/>
        <v>0</v>
      </c>
      <c r="P1695" s="102" t="s">
        <v>220</v>
      </c>
      <c r="Q1695" s="102">
        <f t="shared" si="272"/>
        <v>1</v>
      </c>
    </row>
    <row r="1696" spans="1:17">
      <c r="A1696" s="102" t="s">
        <v>192</v>
      </c>
      <c r="B1696" s="103" t="s">
        <v>83</v>
      </c>
      <c r="D1696" s="112">
        <v>2022</v>
      </c>
      <c r="E1696" s="112">
        <v>1</v>
      </c>
      <c r="F1696" s="102" t="str">
        <f t="shared" si="276"/>
        <v>P3820221</v>
      </c>
      <c r="H1696" s="104">
        <f>HLOOKUP(POC!B1696,MCTI!$1:$2,2,FALSE)</f>
        <v>6</v>
      </c>
      <c r="I1696" s="102" t="str">
        <f t="shared" si="273"/>
        <v>20221</v>
      </c>
      <c r="J1696" s="107">
        <f>IF(M1696=1,1,IFERROR(VLOOKUP(I1696,MCTI!C:O,POC!H1696,FALSE),0))</f>
        <v>2.5000000000000001E-3</v>
      </c>
      <c r="K1696" s="102" t="str">
        <f>TEXT(VLOOKUP(B1696,Summary!G:H,2,FALSE),"yyyym")</f>
        <v>202812</v>
      </c>
      <c r="L1696" s="102">
        <f t="shared" si="274"/>
        <v>0</v>
      </c>
      <c r="M1696" s="102">
        <f t="shared" si="275"/>
        <v>0</v>
      </c>
      <c r="N1696" s="109">
        <f t="shared" si="277"/>
        <v>0.25</v>
      </c>
      <c r="P1696" s="102" t="s">
        <v>220</v>
      </c>
      <c r="Q1696" s="102" t="str">
        <f t="shared" ref="Q1636:Q1699" si="278">IF(AND(N1696=0,N1697&gt;0),1,"")</f>
        <v/>
      </c>
    </row>
    <row r="1697" spans="1:17">
      <c r="A1697" s="102" t="s">
        <v>192</v>
      </c>
      <c r="B1697" s="103" t="s">
        <v>83</v>
      </c>
      <c r="D1697" s="112">
        <v>2022</v>
      </c>
      <c r="E1697" s="112">
        <v>2</v>
      </c>
      <c r="F1697" s="102" t="str">
        <f t="shared" si="276"/>
        <v>P3820222</v>
      </c>
      <c r="H1697" s="104">
        <f>HLOOKUP(POC!B1697,MCTI!$1:$2,2,FALSE)</f>
        <v>6</v>
      </c>
      <c r="I1697" s="102" t="str">
        <f t="shared" si="273"/>
        <v>20222</v>
      </c>
      <c r="J1697" s="107">
        <f>IF(M1697=1,1,IFERROR(VLOOKUP(I1697,MCTI!C:O,POC!H1697,FALSE),0))</f>
        <v>5.0000000000000001E-3</v>
      </c>
      <c r="K1697" s="102" t="str">
        <f>TEXT(VLOOKUP(B1697,Summary!G:H,2,FALSE),"yyyym")</f>
        <v>202812</v>
      </c>
      <c r="L1697" s="102">
        <f t="shared" si="274"/>
        <v>0</v>
      </c>
      <c r="M1697" s="102">
        <f t="shared" si="275"/>
        <v>0</v>
      </c>
      <c r="N1697" s="109">
        <f t="shared" si="277"/>
        <v>0.5</v>
      </c>
      <c r="P1697" s="102" t="s">
        <v>220</v>
      </c>
      <c r="Q1697" s="102" t="str">
        <f t="shared" si="278"/>
        <v/>
      </c>
    </row>
    <row r="1698" spans="1:17">
      <c r="A1698" s="102" t="s">
        <v>192</v>
      </c>
      <c r="B1698" s="103" t="s">
        <v>83</v>
      </c>
      <c r="D1698" s="112">
        <v>2022</v>
      </c>
      <c r="E1698" s="112">
        <v>3</v>
      </c>
      <c r="F1698" s="102" t="str">
        <f t="shared" si="276"/>
        <v>P3820223</v>
      </c>
      <c r="H1698" s="104">
        <f>HLOOKUP(POC!B1698,MCTI!$1:$2,2,FALSE)</f>
        <v>6</v>
      </c>
      <c r="I1698" s="102" t="str">
        <f t="shared" si="273"/>
        <v>20223</v>
      </c>
      <c r="J1698" s="107">
        <f>IF(M1698=1,1,IFERROR(VLOOKUP(I1698,MCTI!C:O,POC!H1698,FALSE),0))</f>
        <v>7.4999999999999997E-3</v>
      </c>
      <c r="K1698" s="102" t="str">
        <f>TEXT(VLOOKUP(B1698,Summary!G:H,2,FALSE),"yyyym")</f>
        <v>202812</v>
      </c>
      <c r="L1698" s="102">
        <f t="shared" si="274"/>
        <v>0</v>
      </c>
      <c r="M1698" s="102">
        <f t="shared" si="275"/>
        <v>0</v>
      </c>
      <c r="N1698" s="109">
        <f t="shared" si="277"/>
        <v>0.75</v>
      </c>
      <c r="P1698" s="102" t="s">
        <v>220</v>
      </c>
      <c r="Q1698" s="102" t="str">
        <f t="shared" si="278"/>
        <v/>
      </c>
    </row>
    <row r="1699" spans="1:17">
      <c r="A1699" s="102" t="s">
        <v>192</v>
      </c>
      <c r="B1699" s="103" t="s">
        <v>83</v>
      </c>
      <c r="D1699" s="112">
        <v>2022</v>
      </c>
      <c r="E1699" s="112">
        <v>4</v>
      </c>
      <c r="F1699" s="102" t="str">
        <f t="shared" si="276"/>
        <v>P3820224</v>
      </c>
      <c r="H1699" s="104">
        <f>HLOOKUP(POC!B1699,MCTI!$1:$2,2,FALSE)</f>
        <v>6</v>
      </c>
      <c r="I1699" s="102" t="str">
        <f t="shared" si="273"/>
        <v>20224</v>
      </c>
      <c r="J1699" s="107">
        <f>IF(M1699=1,1,IFERROR(VLOOKUP(I1699,MCTI!C:O,POC!H1699,FALSE),0))</f>
        <v>9.9000000000000008E-3</v>
      </c>
      <c r="K1699" s="102" t="str">
        <f>TEXT(VLOOKUP(B1699,Summary!G:H,2,FALSE),"yyyym")</f>
        <v>202812</v>
      </c>
      <c r="L1699" s="102">
        <f t="shared" si="274"/>
        <v>0</v>
      </c>
      <c r="M1699" s="102">
        <f t="shared" si="275"/>
        <v>0</v>
      </c>
      <c r="N1699" s="109">
        <f t="shared" si="277"/>
        <v>0.99</v>
      </c>
      <c r="P1699" s="102" t="s">
        <v>220</v>
      </c>
      <c r="Q1699" s="102" t="str">
        <f t="shared" si="278"/>
        <v/>
      </c>
    </row>
    <row r="1700" spans="1:17">
      <c r="A1700" s="102" t="s">
        <v>192</v>
      </c>
      <c r="B1700" s="103" t="s">
        <v>83</v>
      </c>
      <c r="D1700" s="112">
        <v>2022</v>
      </c>
      <c r="E1700" s="112">
        <v>5</v>
      </c>
      <c r="F1700" s="102" t="str">
        <f t="shared" si="276"/>
        <v>P3820225</v>
      </c>
      <c r="H1700" s="104">
        <f>HLOOKUP(POC!B1700,MCTI!$1:$2,2,FALSE)</f>
        <v>6</v>
      </c>
      <c r="I1700" s="102" t="str">
        <f t="shared" ref="I1700:I1731" si="279">CONCATENATE(D1700,E1700)</f>
        <v>20225</v>
      </c>
      <c r="J1700" s="107">
        <f>IF(M1700=1,1,IFERROR(VLOOKUP(I1700,MCTI!C:O,POC!H1700,FALSE),0))</f>
        <v>1.24E-2</v>
      </c>
      <c r="K1700" s="102" t="str">
        <f>TEXT(VLOOKUP(B1700,Summary!G:H,2,FALSE),"yyyym")</f>
        <v>202812</v>
      </c>
      <c r="L1700" s="102">
        <f t="shared" ref="L1700:L1731" si="280">IF((LEFT(K1700,4)-D1700)&lt;&gt;0,0,IF((I1700-K1700)=0,1,0))</f>
        <v>0</v>
      </c>
      <c r="M1700" s="102">
        <f t="shared" ref="M1700:M1731" si="281">IF(B1700="",0,IF(AND(B1699=B1700,M1699=1),1,IF(L1700=1,1,0)))</f>
        <v>0</v>
      </c>
      <c r="N1700" s="109">
        <f t="shared" si="277"/>
        <v>1.24</v>
      </c>
      <c r="P1700" s="102" t="s">
        <v>220</v>
      </c>
      <c r="Q1700" s="102" t="str">
        <f t="shared" ref="Q1700:Q1763" si="282">IF(AND(N1700=0,N1701&gt;0),1,"")</f>
        <v/>
      </c>
    </row>
    <row r="1701" spans="1:17">
      <c r="A1701" s="102" t="s">
        <v>192</v>
      </c>
      <c r="B1701" s="103" t="s">
        <v>83</v>
      </c>
      <c r="D1701" s="112">
        <v>2022</v>
      </c>
      <c r="E1701" s="112">
        <v>6</v>
      </c>
      <c r="F1701" s="102" t="str">
        <f t="shared" si="276"/>
        <v>P3820226</v>
      </c>
      <c r="H1701" s="104">
        <f>HLOOKUP(POC!B1701,MCTI!$1:$2,2,FALSE)</f>
        <v>6</v>
      </c>
      <c r="I1701" s="102" t="str">
        <f t="shared" si="279"/>
        <v>20226</v>
      </c>
      <c r="J1701" s="107">
        <f>IF(M1701=1,1,IFERROR(VLOOKUP(I1701,MCTI!C:O,POC!H1701,FALSE),0))</f>
        <v>1.49E-2</v>
      </c>
      <c r="K1701" s="102" t="str">
        <f>TEXT(VLOOKUP(B1701,Summary!G:H,2,FALSE),"yyyym")</f>
        <v>202812</v>
      </c>
      <c r="L1701" s="102">
        <f t="shared" si="280"/>
        <v>0</v>
      </c>
      <c r="M1701" s="102">
        <f t="shared" si="281"/>
        <v>0</v>
      </c>
      <c r="N1701" s="109">
        <f t="shared" si="277"/>
        <v>1.49</v>
      </c>
      <c r="P1701" s="102" t="s">
        <v>220</v>
      </c>
      <c r="Q1701" s="102" t="str">
        <f t="shared" si="282"/>
        <v/>
      </c>
    </row>
    <row r="1702" spans="1:17">
      <c r="A1702" s="102" t="s">
        <v>192</v>
      </c>
      <c r="B1702" s="103" t="s">
        <v>83</v>
      </c>
      <c r="D1702" s="112">
        <v>2022</v>
      </c>
      <c r="E1702" s="112">
        <v>7</v>
      </c>
      <c r="F1702" s="102" t="str">
        <f t="shared" si="276"/>
        <v>P3820227</v>
      </c>
      <c r="H1702" s="104">
        <f>HLOOKUP(POC!B1702,MCTI!$1:$2,2,FALSE)</f>
        <v>6</v>
      </c>
      <c r="I1702" s="102" t="str">
        <f t="shared" si="279"/>
        <v>20227</v>
      </c>
      <c r="J1702" s="107">
        <f>IF(M1702=1,1,IFERROR(VLOOKUP(I1702,MCTI!C:O,POC!H1702,FALSE),0))</f>
        <v>1.7399999999999999E-2</v>
      </c>
      <c r="K1702" s="102" t="str">
        <f>TEXT(VLOOKUP(B1702,Summary!G:H,2,FALSE),"yyyym")</f>
        <v>202812</v>
      </c>
      <c r="L1702" s="102">
        <f t="shared" si="280"/>
        <v>0</v>
      </c>
      <c r="M1702" s="102">
        <f t="shared" si="281"/>
        <v>0</v>
      </c>
      <c r="N1702" s="109">
        <f t="shared" si="277"/>
        <v>1.74</v>
      </c>
      <c r="P1702" s="102" t="s">
        <v>220</v>
      </c>
      <c r="Q1702" s="102" t="str">
        <f t="shared" si="282"/>
        <v/>
      </c>
    </row>
    <row r="1703" spans="1:17">
      <c r="A1703" s="102" t="s">
        <v>192</v>
      </c>
      <c r="B1703" s="103" t="s">
        <v>83</v>
      </c>
      <c r="D1703" s="112">
        <v>2022</v>
      </c>
      <c r="E1703" s="112">
        <v>8</v>
      </c>
      <c r="F1703" s="102" t="str">
        <f t="shared" si="276"/>
        <v>P3820228</v>
      </c>
      <c r="H1703" s="104">
        <f>HLOOKUP(POC!B1703,MCTI!$1:$2,2,FALSE)</f>
        <v>6</v>
      </c>
      <c r="I1703" s="102" t="str">
        <f t="shared" si="279"/>
        <v>20228</v>
      </c>
      <c r="J1703" s="107">
        <f>IF(M1703=1,1,IFERROR(VLOOKUP(I1703,MCTI!C:O,POC!H1703,FALSE),0))</f>
        <v>1.9900000000000001E-2</v>
      </c>
      <c r="K1703" s="102" t="str">
        <f>TEXT(VLOOKUP(B1703,Summary!G:H,2,FALSE),"yyyym")</f>
        <v>202812</v>
      </c>
      <c r="L1703" s="102">
        <f t="shared" si="280"/>
        <v>0</v>
      </c>
      <c r="M1703" s="102">
        <f t="shared" si="281"/>
        <v>0</v>
      </c>
      <c r="N1703" s="109">
        <f t="shared" si="277"/>
        <v>1.99</v>
      </c>
      <c r="P1703" s="102" t="s">
        <v>220</v>
      </c>
      <c r="Q1703" s="102" t="str">
        <f t="shared" si="282"/>
        <v/>
      </c>
    </row>
    <row r="1704" spans="1:17">
      <c r="A1704" s="102" t="s">
        <v>192</v>
      </c>
      <c r="B1704" s="103" t="s">
        <v>83</v>
      </c>
      <c r="D1704" s="112">
        <v>2022</v>
      </c>
      <c r="E1704" s="112">
        <v>9</v>
      </c>
      <c r="F1704" s="102" t="str">
        <f t="shared" si="276"/>
        <v>P3820229</v>
      </c>
      <c r="H1704" s="104">
        <f>HLOOKUP(POC!B1704,MCTI!$1:$2,2,FALSE)</f>
        <v>6</v>
      </c>
      <c r="I1704" s="102" t="str">
        <f t="shared" si="279"/>
        <v>20229</v>
      </c>
      <c r="J1704" s="107">
        <f>IF(M1704=1,1,IFERROR(VLOOKUP(I1704,MCTI!C:O,POC!H1704,FALSE),0))</f>
        <v>2.24E-2</v>
      </c>
      <c r="K1704" s="102" t="str">
        <f>TEXT(VLOOKUP(B1704,Summary!G:H,2,FALSE),"yyyym")</f>
        <v>202812</v>
      </c>
      <c r="L1704" s="102">
        <f t="shared" si="280"/>
        <v>0</v>
      </c>
      <c r="M1704" s="102">
        <f t="shared" si="281"/>
        <v>0</v>
      </c>
      <c r="N1704" s="109">
        <f t="shared" si="277"/>
        <v>2.2400000000000002</v>
      </c>
      <c r="P1704" s="102" t="s">
        <v>220</v>
      </c>
      <c r="Q1704" s="102" t="str">
        <f t="shared" si="282"/>
        <v/>
      </c>
    </row>
    <row r="1705" spans="1:17">
      <c r="A1705" s="102" t="s">
        <v>192</v>
      </c>
      <c r="B1705" s="103" t="s">
        <v>83</v>
      </c>
      <c r="D1705" s="112">
        <v>2022</v>
      </c>
      <c r="E1705" s="112">
        <v>10</v>
      </c>
      <c r="F1705" s="102" t="str">
        <f t="shared" si="276"/>
        <v>P38202210</v>
      </c>
      <c r="H1705" s="104">
        <f>HLOOKUP(POC!B1705,MCTI!$1:$2,2,FALSE)</f>
        <v>6</v>
      </c>
      <c r="I1705" s="102" t="str">
        <f t="shared" si="279"/>
        <v>202210</v>
      </c>
      <c r="J1705" s="107">
        <f>IF(M1705=1,1,IFERROR(VLOOKUP(I1705,MCTI!C:O,POC!H1705,FALSE),0))</f>
        <v>2.4799999999999999E-2</v>
      </c>
      <c r="K1705" s="102" t="str">
        <f>TEXT(VLOOKUP(B1705,Summary!G:H,2,FALSE),"yyyym")</f>
        <v>202812</v>
      </c>
      <c r="L1705" s="102">
        <f t="shared" si="280"/>
        <v>0</v>
      </c>
      <c r="M1705" s="102">
        <f t="shared" si="281"/>
        <v>0</v>
      </c>
      <c r="N1705" s="109">
        <f t="shared" si="277"/>
        <v>2.48</v>
      </c>
      <c r="P1705" s="102" t="s">
        <v>220</v>
      </c>
      <c r="Q1705" s="102" t="str">
        <f t="shared" si="282"/>
        <v/>
      </c>
    </row>
    <row r="1706" spans="1:17">
      <c r="A1706" s="102" t="s">
        <v>192</v>
      </c>
      <c r="B1706" s="103" t="s">
        <v>83</v>
      </c>
      <c r="D1706" s="112">
        <v>2022</v>
      </c>
      <c r="E1706" s="112">
        <v>11</v>
      </c>
      <c r="F1706" s="102" t="str">
        <f t="shared" si="276"/>
        <v>P38202211</v>
      </c>
      <c r="H1706" s="104">
        <f>HLOOKUP(POC!B1706,MCTI!$1:$2,2,FALSE)</f>
        <v>6</v>
      </c>
      <c r="I1706" s="102" t="str">
        <f t="shared" si="279"/>
        <v>202211</v>
      </c>
      <c r="J1706" s="107">
        <f>IF(M1706=1,1,IFERROR(VLOOKUP(I1706,MCTI!C:O,POC!H1706,FALSE),0))</f>
        <v>2.7300000000000001E-2</v>
      </c>
      <c r="K1706" s="102" t="str">
        <f>TEXT(VLOOKUP(B1706,Summary!G:H,2,FALSE),"yyyym")</f>
        <v>202812</v>
      </c>
      <c r="L1706" s="102">
        <f t="shared" si="280"/>
        <v>0</v>
      </c>
      <c r="M1706" s="102">
        <f t="shared" si="281"/>
        <v>0</v>
      </c>
      <c r="N1706" s="109">
        <f t="shared" si="277"/>
        <v>2.73</v>
      </c>
      <c r="P1706" s="102" t="s">
        <v>220</v>
      </c>
      <c r="Q1706" s="102" t="str">
        <f t="shared" si="282"/>
        <v/>
      </c>
    </row>
    <row r="1707" spans="1:17">
      <c r="A1707" s="102" t="s">
        <v>192</v>
      </c>
      <c r="B1707" s="103" t="s">
        <v>83</v>
      </c>
      <c r="D1707" s="112">
        <v>2022</v>
      </c>
      <c r="E1707" s="112">
        <v>12</v>
      </c>
      <c r="F1707" s="102" t="str">
        <f t="shared" si="276"/>
        <v>P38202212</v>
      </c>
      <c r="H1707" s="104">
        <f>HLOOKUP(POC!B1707,MCTI!$1:$2,2,FALSE)</f>
        <v>6</v>
      </c>
      <c r="I1707" s="102" t="str">
        <f t="shared" si="279"/>
        <v>202212</v>
      </c>
      <c r="J1707" s="107">
        <f>IF(M1707=1,1,IFERROR(VLOOKUP(I1707,MCTI!C:O,POC!H1707,FALSE),0))</f>
        <v>2.98E-2</v>
      </c>
      <c r="K1707" s="102" t="str">
        <f>TEXT(VLOOKUP(B1707,Summary!G:H,2,FALSE),"yyyym")</f>
        <v>202812</v>
      </c>
      <c r="L1707" s="102">
        <f t="shared" si="280"/>
        <v>0</v>
      </c>
      <c r="M1707" s="102">
        <f t="shared" si="281"/>
        <v>0</v>
      </c>
      <c r="N1707" s="109">
        <f t="shared" si="277"/>
        <v>2.98</v>
      </c>
      <c r="P1707" s="102" t="s">
        <v>220</v>
      </c>
      <c r="Q1707" s="102" t="str">
        <f t="shared" si="282"/>
        <v/>
      </c>
    </row>
    <row r="1708" spans="1:17">
      <c r="A1708" s="102" t="s">
        <v>192</v>
      </c>
      <c r="B1708" s="103" t="s">
        <v>83</v>
      </c>
      <c r="D1708" s="112">
        <v>2023</v>
      </c>
      <c r="E1708" s="112">
        <v>1</v>
      </c>
      <c r="F1708" s="102" t="str">
        <f t="shared" si="276"/>
        <v>P3820231</v>
      </c>
      <c r="H1708" s="104">
        <f>HLOOKUP(POC!B1708,MCTI!$1:$2,2,FALSE)</f>
        <v>6</v>
      </c>
      <c r="I1708" s="102" t="str">
        <f t="shared" si="279"/>
        <v>20231</v>
      </c>
      <c r="J1708" s="107">
        <f>IF(M1708=1,1,IFERROR(VLOOKUP(I1708,MCTI!C:O,POC!H1708,FALSE),0))</f>
        <v>4.2299999999999997E-2</v>
      </c>
      <c r="K1708" s="102" t="str">
        <f>TEXT(VLOOKUP(B1708,Summary!G:H,2,FALSE),"yyyym")</f>
        <v>202812</v>
      </c>
      <c r="L1708" s="102">
        <f t="shared" si="280"/>
        <v>0</v>
      </c>
      <c r="M1708" s="102">
        <f t="shared" si="281"/>
        <v>0</v>
      </c>
      <c r="N1708" s="109">
        <f t="shared" si="277"/>
        <v>4.2300000000000004</v>
      </c>
      <c r="P1708" s="102" t="s">
        <v>220</v>
      </c>
      <c r="Q1708" s="102" t="str">
        <f t="shared" si="282"/>
        <v/>
      </c>
    </row>
    <row r="1709" spans="1:17">
      <c r="A1709" s="102" t="s">
        <v>192</v>
      </c>
      <c r="B1709" s="103" t="s">
        <v>83</v>
      </c>
      <c r="D1709" s="112">
        <v>2023</v>
      </c>
      <c r="E1709" s="112">
        <v>2</v>
      </c>
      <c r="F1709" s="102" t="str">
        <f t="shared" si="276"/>
        <v>P3820232</v>
      </c>
      <c r="H1709" s="104">
        <f>HLOOKUP(POC!B1709,MCTI!$1:$2,2,FALSE)</f>
        <v>6</v>
      </c>
      <c r="I1709" s="102" t="str">
        <f t="shared" si="279"/>
        <v>20232</v>
      </c>
      <c r="J1709" s="107">
        <f>IF(M1709=1,1,IFERROR(VLOOKUP(I1709,MCTI!C:O,POC!H1709,FALSE),0))</f>
        <v>5.4800000000000001E-2</v>
      </c>
      <c r="K1709" s="102" t="str">
        <f>TEXT(VLOOKUP(B1709,Summary!G:H,2,FALSE),"yyyym")</f>
        <v>202812</v>
      </c>
      <c r="L1709" s="102">
        <f t="shared" si="280"/>
        <v>0</v>
      </c>
      <c r="M1709" s="102">
        <f t="shared" si="281"/>
        <v>0</v>
      </c>
      <c r="N1709" s="109">
        <f t="shared" si="277"/>
        <v>5.48</v>
      </c>
      <c r="P1709" s="102" t="s">
        <v>220</v>
      </c>
      <c r="Q1709" s="102" t="str">
        <f t="shared" si="282"/>
        <v/>
      </c>
    </row>
    <row r="1710" spans="1:17">
      <c r="A1710" s="102" t="s">
        <v>192</v>
      </c>
      <c r="B1710" s="103" t="s">
        <v>83</v>
      </c>
      <c r="D1710" s="112">
        <v>2023</v>
      </c>
      <c r="E1710" s="112">
        <v>3</v>
      </c>
      <c r="F1710" s="102" t="str">
        <f t="shared" si="276"/>
        <v>P3820233</v>
      </c>
      <c r="H1710" s="104">
        <f>HLOOKUP(POC!B1710,MCTI!$1:$2,2,FALSE)</f>
        <v>6</v>
      </c>
      <c r="I1710" s="102" t="str">
        <f t="shared" si="279"/>
        <v>20233</v>
      </c>
      <c r="J1710" s="107">
        <f>IF(M1710=1,1,IFERROR(VLOOKUP(I1710,MCTI!C:O,POC!H1710,FALSE),0))</f>
        <v>6.7299999999999999E-2</v>
      </c>
      <c r="K1710" s="102" t="str">
        <f>TEXT(VLOOKUP(B1710,Summary!G:H,2,FALSE),"yyyym")</f>
        <v>202812</v>
      </c>
      <c r="L1710" s="102">
        <f t="shared" si="280"/>
        <v>0</v>
      </c>
      <c r="M1710" s="102">
        <f t="shared" si="281"/>
        <v>0</v>
      </c>
      <c r="N1710" s="109">
        <f t="shared" si="277"/>
        <v>6.73</v>
      </c>
      <c r="P1710" s="102" t="s">
        <v>220</v>
      </c>
      <c r="Q1710" s="102" t="str">
        <f t="shared" si="282"/>
        <v/>
      </c>
    </row>
    <row r="1711" spans="1:17">
      <c r="A1711" s="102" t="s">
        <v>192</v>
      </c>
      <c r="B1711" s="103" t="s">
        <v>83</v>
      </c>
      <c r="D1711" s="112">
        <v>2023</v>
      </c>
      <c r="E1711" s="112">
        <v>4</v>
      </c>
      <c r="F1711" s="102" t="str">
        <f t="shared" si="276"/>
        <v>P3820234</v>
      </c>
      <c r="H1711" s="104">
        <f>HLOOKUP(POC!B1711,MCTI!$1:$2,2,FALSE)</f>
        <v>6</v>
      </c>
      <c r="I1711" s="102" t="str">
        <f t="shared" si="279"/>
        <v>20234</v>
      </c>
      <c r="J1711" s="107">
        <f>IF(M1711=1,1,IFERROR(VLOOKUP(I1711,MCTI!C:O,POC!H1711,FALSE),0))</f>
        <v>7.9799999999999996E-2</v>
      </c>
      <c r="K1711" s="102" t="str">
        <f>TEXT(VLOOKUP(B1711,Summary!G:H,2,FALSE),"yyyym")</f>
        <v>202812</v>
      </c>
      <c r="L1711" s="102">
        <f t="shared" si="280"/>
        <v>0</v>
      </c>
      <c r="M1711" s="102">
        <f t="shared" si="281"/>
        <v>0</v>
      </c>
      <c r="N1711" s="109">
        <f t="shared" si="277"/>
        <v>7.98</v>
      </c>
      <c r="P1711" s="102" t="s">
        <v>220</v>
      </c>
      <c r="Q1711" s="102" t="str">
        <f t="shared" si="282"/>
        <v/>
      </c>
    </row>
    <row r="1712" spans="1:17">
      <c r="A1712" s="102" t="s">
        <v>192</v>
      </c>
      <c r="B1712" s="103" t="s">
        <v>83</v>
      </c>
      <c r="D1712" s="112">
        <v>2023</v>
      </c>
      <c r="E1712" s="112">
        <v>5</v>
      </c>
      <c r="F1712" s="102" t="str">
        <f t="shared" si="276"/>
        <v>P3820235</v>
      </c>
      <c r="H1712" s="104">
        <f>HLOOKUP(POC!B1712,MCTI!$1:$2,2,FALSE)</f>
        <v>6</v>
      </c>
      <c r="I1712" s="102" t="str">
        <f t="shared" si="279"/>
        <v>20235</v>
      </c>
      <c r="J1712" s="107">
        <f>IF(M1712=1,1,IFERROR(VLOOKUP(I1712,MCTI!C:O,POC!H1712,FALSE),0))</f>
        <v>9.2299999999999993E-2</v>
      </c>
      <c r="K1712" s="102" t="str">
        <f>TEXT(VLOOKUP(B1712,Summary!G:H,2,FALSE),"yyyym")</f>
        <v>202812</v>
      </c>
      <c r="L1712" s="102">
        <f t="shared" si="280"/>
        <v>0</v>
      </c>
      <c r="M1712" s="102">
        <f t="shared" si="281"/>
        <v>0</v>
      </c>
      <c r="N1712" s="109">
        <f t="shared" si="277"/>
        <v>9.23</v>
      </c>
      <c r="P1712" s="102" t="s">
        <v>220</v>
      </c>
      <c r="Q1712" s="102" t="str">
        <f t="shared" si="282"/>
        <v/>
      </c>
    </row>
    <row r="1713" spans="1:17">
      <c r="A1713" s="102" t="s">
        <v>192</v>
      </c>
      <c r="B1713" s="103" t="s">
        <v>83</v>
      </c>
      <c r="D1713" s="112">
        <v>2023</v>
      </c>
      <c r="E1713" s="112">
        <v>6</v>
      </c>
      <c r="F1713" s="102" t="str">
        <f t="shared" si="276"/>
        <v>P3820236</v>
      </c>
      <c r="H1713" s="104">
        <f>HLOOKUP(POC!B1713,MCTI!$1:$2,2,FALSE)</f>
        <v>6</v>
      </c>
      <c r="I1713" s="102" t="str">
        <f t="shared" si="279"/>
        <v>20236</v>
      </c>
      <c r="J1713" s="107">
        <f>IF(M1713=1,1,IFERROR(VLOOKUP(I1713,MCTI!C:O,POC!H1713,FALSE),0))</f>
        <v>0.1048</v>
      </c>
      <c r="K1713" s="102" t="str">
        <f>TEXT(VLOOKUP(B1713,Summary!G:H,2,FALSE),"yyyym")</f>
        <v>202812</v>
      </c>
      <c r="L1713" s="102">
        <f t="shared" si="280"/>
        <v>0</v>
      </c>
      <c r="M1713" s="102">
        <f t="shared" si="281"/>
        <v>0</v>
      </c>
      <c r="N1713" s="109">
        <f t="shared" si="277"/>
        <v>10.48</v>
      </c>
      <c r="P1713" s="102" t="s">
        <v>220</v>
      </c>
      <c r="Q1713" s="102" t="str">
        <f t="shared" si="282"/>
        <v/>
      </c>
    </row>
    <row r="1714" spans="1:17">
      <c r="A1714" s="102" t="s">
        <v>192</v>
      </c>
      <c r="B1714" s="103" t="s">
        <v>83</v>
      </c>
      <c r="D1714" s="112">
        <v>2023</v>
      </c>
      <c r="E1714" s="112">
        <v>7</v>
      </c>
      <c r="F1714" s="102" t="str">
        <f t="shared" si="276"/>
        <v>P3820237</v>
      </c>
      <c r="H1714" s="104">
        <f>HLOOKUP(POC!B1714,MCTI!$1:$2,2,FALSE)</f>
        <v>6</v>
      </c>
      <c r="I1714" s="102" t="str">
        <f t="shared" si="279"/>
        <v>20237</v>
      </c>
      <c r="J1714" s="107">
        <f>IF(M1714=1,1,IFERROR(VLOOKUP(I1714,MCTI!C:O,POC!H1714,FALSE),0))</f>
        <v>0.1173</v>
      </c>
      <c r="K1714" s="102" t="str">
        <f>TEXT(VLOOKUP(B1714,Summary!G:H,2,FALSE),"yyyym")</f>
        <v>202812</v>
      </c>
      <c r="L1714" s="102">
        <f t="shared" si="280"/>
        <v>0</v>
      </c>
      <c r="M1714" s="102">
        <f t="shared" si="281"/>
        <v>0</v>
      </c>
      <c r="N1714" s="109">
        <f t="shared" si="277"/>
        <v>11.73</v>
      </c>
      <c r="P1714" s="102" t="s">
        <v>220</v>
      </c>
      <c r="Q1714" s="102" t="str">
        <f t="shared" si="282"/>
        <v/>
      </c>
    </row>
    <row r="1715" spans="1:17">
      <c r="A1715" s="102" t="s">
        <v>192</v>
      </c>
      <c r="B1715" s="103" t="s">
        <v>83</v>
      </c>
      <c r="D1715" s="112">
        <v>2023</v>
      </c>
      <c r="E1715" s="112">
        <v>8</v>
      </c>
      <c r="F1715" s="102" t="str">
        <f t="shared" si="276"/>
        <v>P3820238</v>
      </c>
      <c r="H1715" s="104">
        <f>HLOOKUP(POC!B1715,MCTI!$1:$2,2,FALSE)</f>
        <v>6</v>
      </c>
      <c r="I1715" s="102" t="str">
        <f t="shared" si="279"/>
        <v>20238</v>
      </c>
      <c r="J1715" s="107">
        <f>IF(M1715=1,1,IFERROR(VLOOKUP(I1715,MCTI!C:O,POC!H1715,FALSE),0))</f>
        <v>0.1298</v>
      </c>
      <c r="K1715" s="102" t="str">
        <f>TEXT(VLOOKUP(B1715,Summary!G:H,2,FALSE),"yyyym")</f>
        <v>202812</v>
      </c>
      <c r="L1715" s="102">
        <f t="shared" si="280"/>
        <v>0</v>
      </c>
      <c r="M1715" s="102">
        <f t="shared" si="281"/>
        <v>0</v>
      </c>
      <c r="N1715" s="109">
        <f t="shared" si="277"/>
        <v>12.98</v>
      </c>
      <c r="P1715" s="102" t="s">
        <v>220</v>
      </c>
      <c r="Q1715" s="102" t="str">
        <f t="shared" si="282"/>
        <v/>
      </c>
    </row>
    <row r="1716" spans="1:17">
      <c r="A1716" s="102" t="s">
        <v>192</v>
      </c>
      <c r="B1716" s="103" t="s">
        <v>83</v>
      </c>
      <c r="D1716" s="112">
        <v>2023</v>
      </c>
      <c r="E1716" s="112">
        <v>9</v>
      </c>
      <c r="F1716" s="102" t="str">
        <f t="shared" si="276"/>
        <v>P3820239</v>
      </c>
      <c r="H1716" s="104">
        <f>HLOOKUP(POC!B1716,MCTI!$1:$2,2,FALSE)</f>
        <v>6</v>
      </c>
      <c r="I1716" s="102" t="str">
        <f t="shared" si="279"/>
        <v>20239</v>
      </c>
      <c r="J1716" s="107">
        <f>IF(M1716=1,1,IFERROR(VLOOKUP(I1716,MCTI!C:O,POC!H1716,FALSE),0))</f>
        <v>0.14230000000000001</v>
      </c>
      <c r="K1716" s="102" t="str">
        <f>TEXT(VLOOKUP(B1716,Summary!G:H,2,FALSE),"yyyym")</f>
        <v>202812</v>
      </c>
      <c r="L1716" s="102">
        <f t="shared" si="280"/>
        <v>0</v>
      </c>
      <c r="M1716" s="102">
        <f t="shared" si="281"/>
        <v>0</v>
      </c>
      <c r="N1716" s="109">
        <f t="shared" si="277"/>
        <v>14.23</v>
      </c>
      <c r="P1716" s="102" t="s">
        <v>220</v>
      </c>
      <c r="Q1716" s="102" t="str">
        <f t="shared" si="282"/>
        <v/>
      </c>
    </row>
    <row r="1717" spans="1:17">
      <c r="A1717" s="102" t="s">
        <v>192</v>
      </c>
      <c r="B1717" s="103" t="s">
        <v>83</v>
      </c>
      <c r="D1717" s="112">
        <v>2023</v>
      </c>
      <c r="E1717" s="112">
        <v>10</v>
      </c>
      <c r="F1717" s="102" t="str">
        <f t="shared" si="276"/>
        <v>P38202310</v>
      </c>
      <c r="H1717" s="104">
        <f>HLOOKUP(POC!B1717,MCTI!$1:$2,2,FALSE)</f>
        <v>6</v>
      </c>
      <c r="I1717" s="102" t="str">
        <f t="shared" si="279"/>
        <v>202310</v>
      </c>
      <c r="J1717" s="107">
        <f>IF(M1717=1,1,IFERROR(VLOOKUP(I1717,MCTI!C:O,POC!H1717,FALSE),0))</f>
        <v>0.15479999999999999</v>
      </c>
      <c r="K1717" s="102" t="str">
        <f>TEXT(VLOOKUP(B1717,Summary!G:H,2,FALSE),"yyyym")</f>
        <v>202812</v>
      </c>
      <c r="L1717" s="102">
        <f t="shared" si="280"/>
        <v>0</v>
      </c>
      <c r="M1717" s="102">
        <f t="shared" si="281"/>
        <v>0</v>
      </c>
      <c r="N1717" s="109">
        <f t="shared" si="277"/>
        <v>15.48</v>
      </c>
      <c r="P1717" s="102" t="s">
        <v>220</v>
      </c>
      <c r="Q1717" s="102" t="str">
        <f t="shared" si="282"/>
        <v/>
      </c>
    </row>
    <row r="1718" spans="1:17">
      <c r="A1718" s="102" t="s">
        <v>192</v>
      </c>
      <c r="B1718" s="103" t="s">
        <v>83</v>
      </c>
      <c r="D1718" s="112">
        <v>2023</v>
      </c>
      <c r="E1718" s="112">
        <v>11</v>
      </c>
      <c r="F1718" s="102" t="str">
        <f t="shared" si="276"/>
        <v>P38202311</v>
      </c>
      <c r="H1718" s="104">
        <f>HLOOKUP(POC!B1718,MCTI!$1:$2,2,FALSE)</f>
        <v>6</v>
      </c>
      <c r="I1718" s="102" t="str">
        <f t="shared" si="279"/>
        <v>202311</v>
      </c>
      <c r="J1718" s="107">
        <f>IF(M1718=1,1,IFERROR(VLOOKUP(I1718,MCTI!C:O,POC!H1718,FALSE),0))</f>
        <v>0.1673</v>
      </c>
      <c r="K1718" s="102" t="str">
        <f>TEXT(VLOOKUP(B1718,Summary!G:H,2,FALSE),"yyyym")</f>
        <v>202812</v>
      </c>
      <c r="L1718" s="102">
        <f t="shared" si="280"/>
        <v>0</v>
      </c>
      <c r="M1718" s="102">
        <f t="shared" si="281"/>
        <v>0</v>
      </c>
      <c r="N1718" s="109">
        <f t="shared" si="277"/>
        <v>16.73</v>
      </c>
      <c r="P1718" s="102" t="s">
        <v>220</v>
      </c>
      <c r="Q1718" s="102" t="str">
        <f t="shared" si="282"/>
        <v/>
      </c>
    </row>
    <row r="1719" spans="1:17">
      <c r="A1719" s="102" t="s">
        <v>192</v>
      </c>
      <c r="B1719" s="103" t="s">
        <v>83</v>
      </c>
      <c r="D1719" s="112">
        <v>2023</v>
      </c>
      <c r="E1719" s="112">
        <v>12</v>
      </c>
      <c r="F1719" s="102" t="str">
        <f t="shared" si="276"/>
        <v>P38202312</v>
      </c>
      <c r="H1719" s="104">
        <f>HLOOKUP(POC!B1719,MCTI!$1:$2,2,FALSE)</f>
        <v>6</v>
      </c>
      <c r="I1719" s="102" t="str">
        <f t="shared" si="279"/>
        <v>202312</v>
      </c>
      <c r="J1719" s="107">
        <f>IF(M1719=1,1,IFERROR(VLOOKUP(I1719,MCTI!C:O,POC!H1719,FALSE),0))</f>
        <v>0.17979999999999999</v>
      </c>
      <c r="K1719" s="102" t="str">
        <f>TEXT(VLOOKUP(B1719,Summary!G:H,2,FALSE),"yyyym")</f>
        <v>202812</v>
      </c>
      <c r="L1719" s="102">
        <f t="shared" si="280"/>
        <v>0</v>
      </c>
      <c r="M1719" s="102">
        <f t="shared" si="281"/>
        <v>0</v>
      </c>
      <c r="N1719" s="109">
        <f t="shared" si="277"/>
        <v>17.98</v>
      </c>
      <c r="P1719" s="102" t="s">
        <v>220</v>
      </c>
      <c r="Q1719" s="102" t="str">
        <f t="shared" si="282"/>
        <v/>
      </c>
    </row>
    <row r="1720" spans="1:17">
      <c r="A1720" s="102" t="s">
        <v>192</v>
      </c>
      <c r="B1720" s="103" t="s">
        <v>83</v>
      </c>
      <c r="D1720" s="112">
        <v>2024</v>
      </c>
      <c r="E1720" s="112">
        <v>1</v>
      </c>
      <c r="F1720" s="102" t="str">
        <f t="shared" si="276"/>
        <v>P3820241</v>
      </c>
      <c r="H1720" s="104">
        <f>HLOOKUP(POC!B1720,MCTI!$1:$2,2,FALSE)</f>
        <v>6</v>
      </c>
      <c r="I1720" s="102" t="str">
        <f t="shared" si="279"/>
        <v>20241</v>
      </c>
      <c r="J1720" s="107">
        <f>IF(M1720=1,1,IFERROR(VLOOKUP(I1720,MCTI!C:O,POC!H1720,FALSE),0))</f>
        <v>0.19389999999999999</v>
      </c>
      <c r="K1720" s="102" t="str">
        <f>TEXT(VLOOKUP(B1720,Summary!G:H,2,FALSE),"yyyym")</f>
        <v>202812</v>
      </c>
      <c r="L1720" s="102">
        <f t="shared" si="280"/>
        <v>0</v>
      </c>
      <c r="M1720" s="102">
        <f t="shared" si="281"/>
        <v>0</v>
      </c>
      <c r="N1720" s="109">
        <f t="shared" si="277"/>
        <v>19.39</v>
      </c>
      <c r="P1720" s="102" t="s">
        <v>220</v>
      </c>
      <c r="Q1720" s="102" t="str">
        <f t="shared" si="282"/>
        <v/>
      </c>
    </row>
    <row r="1721" spans="1:17">
      <c r="A1721" s="102" t="s">
        <v>192</v>
      </c>
      <c r="B1721" s="103" t="s">
        <v>83</v>
      </c>
      <c r="D1721" s="112">
        <v>2024</v>
      </c>
      <c r="E1721" s="112">
        <v>2</v>
      </c>
      <c r="F1721" s="102" t="str">
        <f t="shared" si="276"/>
        <v>P3820242</v>
      </c>
      <c r="H1721" s="104">
        <f>HLOOKUP(POC!B1721,MCTI!$1:$2,2,FALSE)</f>
        <v>6</v>
      </c>
      <c r="I1721" s="102" t="str">
        <f t="shared" si="279"/>
        <v>20242</v>
      </c>
      <c r="J1721" s="107">
        <f>IF(M1721=1,1,IFERROR(VLOOKUP(I1721,MCTI!C:O,POC!H1721,FALSE),0))</f>
        <v>0.20549999999999999</v>
      </c>
      <c r="K1721" s="102" t="str">
        <f>TEXT(VLOOKUP(B1721,Summary!G:H,2,FALSE),"yyyym")</f>
        <v>202812</v>
      </c>
      <c r="L1721" s="102">
        <f t="shared" si="280"/>
        <v>0</v>
      </c>
      <c r="M1721" s="102">
        <f t="shared" si="281"/>
        <v>0</v>
      </c>
      <c r="N1721" s="109">
        <f t="shared" si="277"/>
        <v>20.55</v>
      </c>
      <c r="P1721" s="102" t="s">
        <v>220</v>
      </c>
      <c r="Q1721" s="102" t="str">
        <f t="shared" si="282"/>
        <v/>
      </c>
    </row>
    <row r="1722" spans="1:17">
      <c r="A1722" s="102" t="s">
        <v>192</v>
      </c>
      <c r="B1722" s="103" t="s">
        <v>83</v>
      </c>
      <c r="D1722" s="112">
        <v>2024</v>
      </c>
      <c r="E1722" s="112">
        <v>3</v>
      </c>
      <c r="F1722" s="102" t="str">
        <f t="shared" si="276"/>
        <v>P3820243</v>
      </c>
      <c r="H1722" s="104">
        <f>HLOOKUP(POC!B1722,MCTI!$1:$2,2,FALSE)</f>
        <v>6</v>
      </c>
      <c r="I1722" s="102" t="str">
        <f t="shared" si="279"/>
        <v>20243</v>
      </c>
      <c r="J1722" s="107">
        <f>IF(M1722=1,1,IFERROR(VLOOKUP(I1722,MCTI!C:O,POC!H1722,FALSE),0))</f>
        <v>0.21410000000000001</v>
      </c>
      <c r="K1722" s="102" t="str">
        <f>TEXT(VLOOKUP(B1722,Summary!G:H,2,FALSE),"yyyym")</f>
        <v>202812</v>
      </c>
      <c r="L1722" s="102">
        <f t="shared" si="280"/>
        <v>0</v>
      </c>
      <c r="M1722" s="102">
        <f t="shared" si="281"/>
        <v>0</v>
      </c>
      <c r="N1722" s="109">
        <f t="shared" si="277"/>
        <v>21.41</v>
      </c>
      <c r="P1722" s="102" t="s">
        <v>220</v>
      </c>
      <c r="Q1722" s="102" t="str">
        <f t="shared" si="282"/>
        <v/>
      </c>
    </row>
    <row r="1723" spans="1:17">
      <c r="A1723" s="102" t="s">
        <v>192</v>
      </c>
      <c r="B1723" s="103" t="s">
        <v>83</v>
      </c>
      <c r="D1723" s="112">
        <v>2024</v>
      </c>
      <c r="E1723" s="112">
        <v>4</v>
      </c>
      <c r="F1723" s="102" t="str">
        <f t="shared" si="276"/>
        <v>P3820244</v>
      </c>
      <c r="H1723" s="104">
        <f>HLOOKUP(POC!B1723,MCTI!$1:$2,2,FALSE)</f>
        <v>6</v>
      </c>
      <c r="I1723" s="102" t="str">
        <f t="shared" si="279"/>
        <v>20244</v>
      </c>
      <c r="J1723" s="107">
        <f>IF(M1723=1,1,IFERROR(VLOOKUP(I1723,MCTI!C:O,POC!H1723,FALSE),0))</f>
        <v>0.23949999999999999</v>
      </c>
      <c r="K1723" s="102" t="str">
        <f>TEXT(VLOOKUP(B1723,Summary!G:H,2,FALSE),"yyyym")</f>
        <v>202812</v>
      </c>
      <c r="L1723" s="102">
        <f t="shared" si="280"/>
        <v>0</v>
      </c>
      <c r="M1723" s="102">
        <f t="shared" si="281"/>
        <v>0</v>
      </c>
      <c r="N1723" s="109">
        <f t="shared" si="277"/>
        <v>23.95</v>
      </c>
      <c r="P1723" s="102" t="s">
        <v>220</v>
      </c>
      <c r="Q1723" s="102" t="str">
        <f t="shared" si="282"/>
        <v/>
      </c>
    </row>
    <row r="1724" spans="1:17">
      <c r="A1724" s="102" t="s">
        <v>192</v>
      </c>
      <c r="B1724" s="103" t="s">
        <v>83</v>
      </c>
      <c r="D1724" s="112">
        <v>2024</v>
      </c>
      <c r="E1724" s="112">
        <v>5</v>
      </c>
      <c r="F1724" s="102" t="str">
        <f t="shared" si="276"/>
        <v>P3820245</v>
      </c>
      <c r="H1724" s="104">
        <f>HLOOKUP(POC!B1724,MCTI!$1:$2,2,FALSE)</f>
        <v>6</v>
      </c>
      <c r="I1724" s="102" t="str">
        <f t="shared" si="279"/>
        <v>20245</v>
      </c>
      <c r="J1724" s="107">
        <f>IF(M1724=1,1,IFERROR(VLOOKUP(I1724,MCTI!C:O,POC!H1724,FALSE),0))</f>
        <v>0.25440000000000002</v>
      </c>
      <c r="K1724" s="102" t="str">
        <f>TEXT(VLOOKUP(B1724,Summary!G:H,2,FALSE),"yyyym")</f>
        <v>202812</v>
      </c>
      <c r="L1724" s="102">
        <f t="shared" si="280"/>
        <v>0</v>
      </c>
      <c r="M1724" s="102">
        <f t="shared" si="281"/>
        <v>0</v>
      </c>
      <c r="N1724" s="109">
        <f t="shared" si="277"/>
        <v>25.44</v>
      </c>
      <c r="P1724" s="102" t="s">
        <v>220</v>
      </c>
      <c r="Q1724" s="102" t="str">
        <f t="shared" si="282"/>
        <v/>
      </c>
    </row>
    <row r="1725" spans="1:17">
      <c r="A1725" s="102" t="s">
        <v>192</v>
      </c>
      <c r="B1725" s="103" t="s">
        <v>83</v>
      </c>
      <c r="D1725" s="112">
        <v>2024</v>
      </c>
      <c r="E1725" s="112">
        <v>6</v>
      </c>
      <c r="F1725" s="102" t="str">
        <f t="shared" si="276"/>
        <v>P3820246</v>
      </c>
      <c r="H1725" s="104">
        <f>HLOOKUP(POC!B1725,MCTI!$1:$2,2,FALSE)</f>
        <v>6</v>
      </c>
      <c r="I1725" s="102" t="str">
        <f t="shared" si="279"/>
        <v>20246</v>
      </c>
      <c r="J1725" s="107">
        <f>IF(M1725=1,1,IFERROR(VLOOKUP(I1725,MCTI!C:O,POC!H1725,FALSE),0))</f>
        <v>0.26929999999999998</v>
      </c>
      <c r="K1725" s="102" t="str">
        <f>TEXT(VLOOKUP(B1725,Summary!G:H,2,FALSE),"yyyym")</f>
        <v>202812</v>
      </c>
      <c r="L1725" s="102">
        <f t="shared" si="280"/>
        <v>0</v>
      </c>
      <c r="M1725" s="102">
        <f t="shared" si="281"/>
        <v>0</v>
      </c>
      <c r="N1725" s="109">
        <f t="shared" si="277"/>
        <v>26.93</v>
      </c>
      <c r="P1725" s="102" t="s">
        <v>220</v>
      </c>
      <c r="Q1725" s="102" t="str">
        <f t="shared" si="282"/>
        <v/>
      </c>
    </row>
    <row r="1726" spans="1:17">
      <c r="A1726" s="102" t="s">
        <v>192</v>
      </c>
      <c r="B1726" s="103" t="s">
        <v>83</v>
      </c>
      <c r="D1726" s="112">
        <v>2024</v>
      </c>
      <c r="E1726" s="112">
        <v>7</v>
      </c>
      <c r="F1726" s="102" t="str">
        <f t="shared" si="276"/>
        <v>P3820247</v>
      </c>
      <c r="H1726" s="104">
        <f>HLOOKUP(POC!B1726,MCTI!$1:$2,2,FALSE)</f>
        <v>6</v>
      </c>
      <c r="I1726" s="102" t="str">
        <f t="shared" si="279"/>
        <v>20247</v>
      </c>
      <c r="J1726" s="107">
        <f>IF(M1726=1,1,IFERROR(VLOOKUP(I1726,MCTI!C:O,POC!H1726,FALSE),0))</f>
        <v>0.28420000000000001</v>
      </c>
      <c r="K1726" s="102" t="str">
        <f>TEXT(VLOOKUP(B1726,Summary!G:H,2,FALSE),"yyyym")</f>
        <v>202812</v>
      </c>
      <c r="L1726" s="102">
        <f t="shared" si="280"/>
        <v>0</v>
      </c>
      <c r="M1726" s="102">
        <f t="shared" si="281"/>
        <v>0</v>
      </c>
      <c r="N1726" s="109">
        <f t="shared" si="277"/>
        <v>28.42</v>
      </c>
      <c r="P1726" s="102" t="s">
        <v>220</v>
      </c>
      <c r="Q1726" s="102" t="str">
        <f t="shared" si="282"/>
        <v/>
      </c>
    </row>
    <row r="1727" spans="1:17">
      <c r="A1727" s="102" t="s">
        <v>192</v>
      </c>
      <c r="B1727" s="103" t="s">
        <v>83</v>
      </c>
      <c r="D1727" s="112">
        <v>2024</v>
      </c>
      <c r="E1727" s="112">
        <v>8</v>
      </c>
      <c r="F1727" s="102" t="str">
        <f t="shared" si="276"/>
        <v>P3820248</v>
      </c>
      <c r="H1727" s="104">
        <f>HLOOKUP(POC!B1727,MCTI!$1:$2,2,FALSE)</f>
        <v>6</v>
      </c>
      <c r="I1727" s="102" t="str">
        <f t="shared" si="279"/>
        <v>20248</v>
      </c>
      <c r="J1727" s="107">
        <f>IF(M1727=1,1,IFERROR(VLOOKUP(I1727,MCTI!C:O,POC!H1727,FALSE),0))</f>
        <v>0.29909999999999998</v>
      </c>
      <c r="K1727" s="102" t="str">
        <f>TEXT(VLOOKUP(B1727,Summary!G:H,2,FALSE),"yyyym")</f>
        <v>202812</v>
      </c>
      <c r="L1727" s="102">
        <f t="shared" si="280"/>
        <v>0</v>
      </c>
      <c r="M1727" s="102">
        <f t="shared" si="281"/>
        <v>0</v>
      </c>
      <c r="N1727" s="109">
        <f t="shared" si="277"/>
        <v>29.91</v>
      </c>
      <c r="P1727" s="102" t="s">
        <v>220</v>
      </c>
      <c r="Q1727" s="102" t="str">
        <f t="shared" si="282"/>
        <v/>
      </c>
    </row>
    <row r="1728" spans="1:17">
      <c r="A1728" s="102" t="s">
        <v>192</v>
      </c>
      <c r="B1728" s="103" t="s">
        <v>83</v>
      </c>
      <c r="D1728" s="112">
        <v>2024</v>
      </c>
      <c r="E1728" s="112">
        <v>9</v>
      </c>
      <c r="F1728" s="102" t="str">
        <f t="shared" si="276"/>
        <v>P3820249</v>
      </c>
      <c r="H1728" s="104">
        <f>HLOOKUP(POC!B1728,MCTI!$1:$2,2,FALSE)</f>
        <v>6</v>
      </c>
      <c r="I1728" s="102" t="str">
        <f t="shared" si="279"/>
        <v>20249</v>
      </c>
      <c r="J1728" s="107">
        <f>IF(M1728=1,1,IFERROR(VLOOKUP(I1728,MCTI!C:O,POC!H1728,FALSE),0))</f>
        <v>0.31409999999999999</v>
      </c>
      <c r="K1728" s="102" t="str">
        <f>TEXT(VLOOKUP(B1728,Summary!G:H,2,FALSE),"yyyym")</f>
        <v>202812</v>
      </c>
      <c r="L1728" s="102">
        <f t="shared" si="280"/>
        <v>0</v>
      </c>
      <c r="M1728" s="102">
        <f t="shared" si="281"/>
        <v>0</v>
      </c>
      <c r="N1728" s="109">
        <f t="shared" si="277"/>
        <v>31.41</v>
      </c>
      <c r="P1728" s="102" t="s">
        <v>220</v>
      </c>
      <c r="Q1728" s="102" t="str">
        <f t="shared" si="282"/>
        <v/>
      </c>
    </row>
    <row r="1729" spans="1:17">
      <c r="A1729" s="102" t="s">
        <v>192</v>
      </c>
      <c r="B1729" s="103" t="s">
        <v>83</v>
      </c>
      <c r="D1729" s="112">
        <v>2024</v>
      </c>
      <c r="E1729" s="112">
        <v>10</v>
      </c>
      <c r="F1729" s="102" t="str">
        <f t="shared" si="276"/>
        <v>P38202410</v>
      </c>
      <c r="H1729" s="104">
        <f>HLOOKUP(POC!B1729,MCTI!$1:$2,2,FALSE)</f>
        <v>6</v>
      </c>
      <c r="I1729" s="102" t="str">
        <f t="shared" si="279"/>
        <v>202410</v>
      </c>
      <c r="J1729" s="107">
        <f>IF(M1729=1,1,IFERROR(VLOOKUP(I1729,MCTI!C:O,POC!H1729,FALSE),0))</f>
        <v>0.32900000000000001</v>
      </c>
      <c r="K1729" s="102" t="str">
        <f>TEXT(VLOOKUP(B1729,Summary!G:H,2,FALSE),"yyyym")</f>
        <v>202812</v>
      </c>
      <c r="L1729" s="102">
        <f t="shared" si="280"/>
        <v>0</v>
      </c>
      <c r="M1729" s="102">
        <f t="shared" si="281"/>
        <v>0</v>
      </c>
      <c r="N1729" s="109">
        <f t="shared" si="277"/>
        <v>32.9</v>
      </c>
      <c r="P1729" s="102" t="s">
        <v>220</v>
      </c>
      <c r="Q1729" s="102" t="str">
        <f t="shared" si="282"/>
        <v/>
      </c>
    </row>
    <row r="1730" spans="1:17">
      <c r="A1730" s="102" t="s">
        <v>192</v>
      </c>
      <c r="B1730" s="103" t="s">
        <v>83</v>
      </c>
      <c r="D1730" s="112">
        <v>2024</v>
      </c>
      <c r="E1730" s="112">
        <v>11</v>
      </c>
      <c r="F1730" s="102" t="str">
        <f t="shared" si="276"/>
        <v>P38202411</v>
      </c>
      <c r="H1730" s="104">
        <f>HLOOKUP(POC!B1730,MCTI!$1:$2,2,FALSE)</f>
        <v>6</v>
      </c>
      <c r="I1730" s="102" t="str">
        <f t="shared" si="279"/>
        <v>202411</v>
      </c>
      <c r="J1730" s="107">
        <f>IF(M1730=1,1,IFERROR(VLOOKUP(I1730,MCTI!C:O,POC!H1730,FALSE),0))</f>
        <v>0.34389999999999998</v>
      </c>
      <c r="K1730" s="102" t="str">
        <f>TEXT(VLOOKUP(B1730,Summary!G:H,2,FALSE),"yyyym")</f>
        <v>202812</v>
      </c>
      <c r="L1730" s="102">
        <f t="shared" si="280"/>
        <v>0</v>
      </c>
      <c r="M1730" s="102">
        <f t="shared" si="281"/>
        <v>0</v>
      </c>
      <c r="N1730" s="109">
        <f t="shared" si="277"/>
        <v>34.39</v>
      </c>
      <c r="P1730" s="102" t="s">
        <v>220</v>
      </c>
      <c r="Q1730" s="102" t="str">
        <f t="shared" si="282"/>
        <v/>
      </c>
    </row>
    <row r="1731" spans="1:17">
      <c r="A1731" s="102" t="s">
        <v>192</v>
      </c>
      <c r="B1731" s="103" t="s">
        <v>83</v>
      </c>
      <c r="D1731" s="112">
        <v>2024</v>
      </c>
      <c r="E1731" s="112">
        <v>12</v>
      </c>
      <c r="F1731" s="102" t="str">
        <f t="shared" si="276"/>
        <v>P38202412</v>
      </c>
      <c r="H1731" s="104">
        <f>HLOOKUP(POC!B1731,MCTI!$1:$2,2,FALSE)</f>
        <v>6</v>
      </c>
      <c r="I1731" s="102" t="str">
        <f t="shared" si="279"/>
        <v>202412</v>
      </c>
      <c r="J1731" s="107">
        <f>IF(M1731=1,1,IFERROR(VLOOKUP(I1731,MCTI!C:O,POC!H1731,FALSE),0))</f>
        <v>0.4395</v>
      </c>
      <c r="K1731" s="102" t="str">
        <f>TEXT(VLOOKUP(B1731,Summary!G:H,2,FALSE),"yyyym")</f>
        <v>202812</v>
      </c>
      <c r="L1731" s="102">
        <f t="shared" si="280"/>
        <v>0</v>
      </c>
      <c r="M1731" s="102">
        <f t="shared" si="281"/>
        <v>0</v>
      </c>
      <c r="N1731" s="109">
        <f t="shared" si="277"/>
        <v>43.95</v>
      </c>
      <c r="O1731" s="102" t="str">
        <f>PROPER(VLOOKUP(B1731,'[1]TO year'!C:D,2,FALSE))</f>
        <v>Montrose Parkview - West Wing</v>
      </c>
      <c r="P1731" s="102" t="s">
        <v>220</v>
      </c>
      <c r="Q1731" s="102" t="str">
        <f t="shared" si="282"/>
        <v/>
      </c>
    </row>
    <row r="1732" spans="1:17">
      <c r="A1732" s="102" t="s">
        <v>192</v>
      </c>
      <c r="B1732" s="103" t="s">
        <v>83</v>
      </c>
      <c r="D1732" s="112">
        <v>2025</v>
      </c>
      <c r="E1732" s="112">
        <v>1</v>
      </c>
      <c r="F1732" s="102" t="str">
        <f t="shared" si="276"/>
        <v>P3820251</v>
      </c>
      <c r="H1732" s="104">
        <f>HLOOKUP(POC!B1732,MCTI!$1:$2,2,FALSE)</f>
        <v>6</v>
      </c>
      <c r="I1732" s="102" t="str">
        <f t="shared" ref="I1732:I1763" si="283">CONCATENATE(D1732,E1732)</f>
        <v>20251</v>
      </c>
      <c r="J1732" s="107">
        <f>IF(M1732=1,1,IFERROR(VLOOKUP(I1732,MCTI!C:O,POC!H1732,FALSE),0))</f>
        <v>0.4395</v>
      </c>
      <c r="K1732" s="102" t="str">
        <f>TEXT(VLOOKUP(B1732,Summary!G:H,2,FALSE),"yyyym")</f>
        <v>202812</v>
      </c>
      <c r="L1732" s="102">
        <f t="shared" ref="L1732:L1763" si="284">IF((LEFT(K1732,4)-D1732)&lt;&gt;0,0,IF((I1732-K1732)=0,1,0))</f>
        <v>0</v>
      </c>
      <c r="M1732" s="102">
        <f t="shared" ref="M1732:M1763" si="285">IF(B1732="",0,IF(AND(B1731=B1732,M1731=1),1,IF(L1732=1,1,0)))</f>
        <v>0</v>
      </c>
      <c r="N1732" s="109">
        <f t="shared" si="277"/>
        <v>43.95</v>
      </c>
      <c r="P1732" s="102" t="s">
        <v>220</v>
      </c>
      <c r="Q1732" s="102" t="str">
        <f t="shared" si="282"/>
        <v/>
      </c>
    </row>
    <row r="1733" spans="1:17">
      <c r="A1733" s="102" t="s">
        <v>192</v>
      </c>
      <c r="B1733" s="103" t="s">
        <v>83</v>
      </c>
      <c r="D1733" s="112">
        <v>2025</v>
      </c>
      <c r="E1733" s="112">
        <v>2</v>
      </c>
      <c r="F1733" s="102" t="str">
        <f t="shared" si="276"/>
        <v>P3820252</v>
      </c>
      <c r="H1733" s="104">
        <f>HLOOKUP(POC!B1733,MCTI!$1:$2,2,FALSE)</f>
        <v>6</v>
      </c>
      <c r="I1733" s="102" t="str">
        <f t="shared" si="283"/>
        <v>20252</v>
      </c>
      <c r="J1733" s="107">
        <f>IF(M1733=1,1,IFERROR(VLOOKUP(I1733,MCTI!C:O,POC!H1733,FALSE),0))</f>
        <v>0.4395</v>
      </c>
      <c r="K1733" s="102" t="str">
        <f>TEXT(VLOOKUP(B1733,Summary!G:H,2,FALSE),"yyyym")</f>
        <v>202812</v>
      </c>
      <c r="L1733" s="102">
        <f t="shared" si="284"/>
        <v>0</v>
      </c>
      <c r="M1733" s="102">
        <f t="shared" si="285"/>
        <v>0</v>
      </c>
      <c r="N1733" s="109">
        <f t="shared" si="277"/>
        <v>43.95</v>
      </c>
      <c r="P1733" s="102" t="s">
        <v>220</v>
      </c>
      <c r="Q1733" s="102" t="str">
        <f t="shared" si="282"/>
        <v/>
      </c>
    </row>
    <row r="1734" spans="1:17">
      <c r="A1734" s="102" t="s">
        <v>192</v>
      </c>
      <c r="B1734" s="103" t="s">
        <v>83</v>
      </c>
      <c r="D1734" s="112">
        <v>2025</v>
      </c>
      <c r="E1734" s="112">
        <v>3</v>
      </c>
      <c r="F1734" s="102" t="str">
        <f t="shared" si="276"/>
        <v>P3820253</v>
      </c>
      <c r="H1734" s="104">
        <f>HLOOKUP(POC!B1734,MCTI!$1:$2,2,FALSE)</f>
        <v>6</v>
      </c>
      <c r="I1734" s="102" t="str">
        <f t="shared" si="283"/>
        <v>20253</v>
      </c>
      <c r="J1734" s="107">
        <f>IF(M1734=1,1,IFERROR(VLOOKUP(I1734,MCTI!C:O,POC!H1734,FALSE),0))</f>
        <v>0.4395</v>
      </c>
      <c r="K1734" s="102" t="str">
        <f>TEXT(VLOOKUP(B1734,Summary!G:H,2,FALSE),"yyyym")</f>
        <v>202812</v>
      </c>
      <c r="L1734" s="102">
        <f t="shared" si="284"/>
        <v>0</v>
      </c>
      <c r="M1734" s="102">
        <f t="shared" si="285"/>
        <v>0</v>
      </c>
      <c r="N1734" s="109">
        <f t="shared" si="277"/>
        <v>43.95</v>
      </c>
      <c r="O1734" s="102" t="str">
        <f>PROPER(VLOOKUP(B1734,'[1]TO year'!C:D,2,FALSE))</f>
        <v>Montrose Parkview - West Wing</v>
      </c>
      <c r="P1734" s="102" t="s">
        <v>220</v>
      </c>
      <c r="Q1734" s="102" t="str">
        <f t="shared" si="282"/>
        <v/>
      </c>
    </row>
    <row r="1735" spans="1:17">
      <c r="A1735" s="102" t="s">
        <v>192</v>
      </c>
      <c r="B1735" s="103" t="s">
        <v>83</v>
      </c>
      <c r="D1735" s="112">
        <v>2025</v>
      </c>
      <c r="E1735" s="112">
        <v>4</v>
      </c>
      <c r="F1735" s="102" t="str">
        <f t="shared" si="276"/>
        <v>P3820254</v>
      </c>
      <c r="H1735" s="104">
        <f>HLOOKUP(POC!B1735,MCTI!$1:$2,2,FALSE)</f>
        <v>6</v>
      </c>
      <c r="I1735" s="102" t="str">
        <f t="shared" si="283"/>
        <v>20254</v>
      </c>
      <c r="J1735" s="107">
        <f>IF(M1735=1,1,IFERROR(VLOOKUP(I1735,MCTI!C:O,POC!H1735,FALSE),0))</f>
        <v>0.45200000000000001</v>
      </c>
      <c r="K1735" s="102" t="str">
        <f>TEXT(VLOOKUP(B1735,Summary!G:H,2,FALSE),"yyyym")</f>
        <v>202812</v>
      </c>
      <c r="L1735" s="102">
        <f t="shared" si="284"/>
        <v>0</v>
      </c>
      <c r="M1735" s="102">
        <f t="shared" si="285"/>
        <v>0</v>
      </c>
      <c r="N1735" s="109">
        <f t="shared" si="277"/>
        <v>45.2</v>
      </c>
      <c r="P1735" s="102" t="s">
        <v>220</v>
      </c>
      <c r="Q1735" s="102" t="str">
        <f t="shared" si="282"/>
        <v/>
      </c>
    </row>
    <row r="1736" spans="1:17">
      <c r="A1736" s="102" t="s">
        <v>192</v>
      </c>
      <c r="B1736" s="103" t="s">
        <v>83</v>
      </c>
      <c r="D1736" s="112">
        <v>2025</v>
      </c>
      <c r="E1736" s="112">
        <v>5</v>
      </c>
      <c r="F1736" s="102" t="str">
        <f t="shared" si="276"/>
        <v>P3820255</v>
      </c>
      <c r="H1736" s="104">
        <f>HLOOKUP(POC!B1736,MCTI!$1:$2,2,FALSE)</f>
        <v>6</v>
      </c>
      <c r="I1736" s="102" t="str">
        <f t="shared" si="283"/>
        <v>20255</v>
      </c>
      <c r="J1736" s="107">
        <f>IF(M1736=1,1,IFERROR(VLOOKUP(I1736,MCTI!C:O,POC!H1736,FALSE),0))</f>
        <v>0.46450000000000002</v>
      </c>
      <c r="K1736" s="102" t="str">
        <f>TEXT(VLOOKUP(B1736,Summary!G:H,2,FALSE),"yyyym")</f>
        <v>202812</v>
      </c>
      <c r="L1736" s="102">
        <f t="shared" si="284"/>
        <v>0</v>
      </c>
      <c r="M1736" s="102">
        <f t="shared" si="285"/>
        <v>0</v>
      </c>
      <c r="N1736" s="109">
        <f t="shared" si="277"/>
        <v>46.45</v>
      </c>
      <c r="P1736" s="102" t="s">
        <v>220</v>
      </c>
      <c r="Q1736" s="102" t="str">
        <f t="shared" si="282"/>
        <v/>
      </c>
    </row>
    <row r="1737" spans="1:17">
      <c r="A1737" s="102" t="s">
        <v>192</v>
      </c>
      <c r="B1737" s="103" t="s">
        <v>83</v>
      </c>
      <c r="D1737" s="112">
        <v>2025</v>
      </c>
      <c r="E1737" s="112">
        <v>6</v>
      </c>
      <c r="F1737" s="102" t="str">
        <f t="shared" si="276"/>
        <v>P3820256</v>
      </c>
      <c r="H1737" s="104">
        <f>HLOOKUP(POC!B1737,MCTI!$1:$2,2,FALSE)</f>
        <v>6</v>
      </c>
      <c r="I1737" s="102" t="str">
        <f t="shared" si="283"/>
        <v>20256</v>
      </c>
      <c r="J1737" s="107">
        <f>IF(M1737=1,1,IFERROR(VLOOKUP(I1737,MCTI!C:O,POC!H1737,FALSE),0))</f>
        <v>0.47700000000000004</v>
      </c>
      <c r="K1737" s="102" t="str">
        <f>TEXT(VLOOKUP(B1737,Summary!G:H,2,FALSE),"yyyym")</f>
        <v>202812</v>
      </c>
      <c r="L1737" s="102">
        <f t="shared" si="284"/>
        <v>0</v>
      </c>
      <c r="M1737" s="102">
        <f t="shared" si="285"/>
        <v>0</v>
      </c>
      <c r="N1737" s="109">
        <f t="shared" si="277"/>
        <v>47.7</v>
      </c>
      <c r="P1737" s="102" t="s">
        <v>220</v>
      </c>
      <c r="Q1737" s="102" t="str">
        <f t="shared" si="282"/>
        <v/>
      </c>
    </row>
    <row r="1738" spans="1:17">
      <c r="A1738" s="102" t="s">
        <v>192</v>
      </c>
      <c r="B1738" s="103" t="s">
        <v>83</v>
      </c>
      <c r="D1738" s="112">
        <v>2025</v>
      </c>
      <c r="E1738" s="112">
        <v>7</v>
      </c>
      <c r="F1738" s="102" t="str">
        <f t="shared" si="276"/>
        <v>P3820257</v>
      </c>
      <c r="H1738" s="104">
        <f>HLOOKUP(POC!B1738,MCTI!$1:$2,2,FALSE)</f>
        <v>6</v>
      </c>
      <c r="I1738" s="102" t="str">
        <f t="shared" si="283"/>
        <v>20257</v>
      </c>
      <c r="J1738" s="107">
        <f>IF(M1738=1,1,IFERROR(VLOOKUP(I1738,MCTI!C:O,POC!H1738,FALSE),0))</f>
        <v>0.48950000000000005</v>
      </c>
      <c r="K1738" s="102" t="str">
        <f>TEXT(VLOOKUP(B1738,Summary!G:H,2,FALSE),"yyyym")</f>
        <v>202812</v>
      </c>
      <c r="L1738" s="102">
        <f t="shared" si="284"/>
        <v>0</v>
      </c>
      <c r="M1738" s="102">
        <f t="shared" si="285"/>
        <v>0</v>
      </c>
      <c r="N1738" s="109">
        <f t="shared" si="277"/>
        <v>48.95</v>
      </c>
      <c r="P1738" s="102" t="s">
        <v>220</v>
      </c>
      <c r="Q1738" s="102" t="str">
        <f t="shared" si="282"/>
        <v/>
      </c>
    </row>
    <row r="1739" spans="1:17">
      <c r="A1739" s="102" t="s">
        <v>192</v>
      </c>
      <c r="B1739" s="103" t="s">
        <v>83</v>
      </c>
      <c r="D1739" s="112">
        <v>2025</v>
      </c>
      <c r="E1739" s="112">
        <v>8</v>
      </c>
      <c r="F1739" s="102" t="str">
        <f t="shared" si="276"/>
        <v>P3820258</v>
      </c>
      <c r="H1739" s="104">
        <f>HLOOKUP(POC!B1739,MCTI!$1:$2,2,FALSE)</f>
        <v>6</v>
      </c>
      <c r="I1739" s="102" t="str">
        <f t="shared" si="283"/>
        <v>20258</v>
      </c>
      <c r="J1739" s="107">
        <f>IF(M1739=1,1,IFERROR(VLOOKUP(I1739,MCTI!C:O,POC!H1739,FALSE),0))</f>
        <v>0.502</v>
      </c>
      <c r="K1739" s="102" t="str">
        <f>TEXT(VLOOKUP(B1739,Summary!G:H,2,FALSE),"yyyym")</f>
        <v>202812</v>
      </c>
      <c r="L1739" s="102">
        <f t="shared" si="284"/>
        <v>0</v>
      </c>
      <c r="M1739" s="102">
        <f t="shared" si="285"/>
        <v>0</v>
      </c>
      <c r="N1739" s="109">
        <f t="shared" si="277"/>
        <v>50.2</v>
      </c>
      <c r="P1739" s="102" t="s">
        <v>220</v>
      </c>
      <c r="Q1739" s="102" t="str">
        <f t="shared" si="282"/>
        <v/>
      </c>
    </row>
    <row r="1740" spans="1:17">
      <c r="A1740" s="102" t="s">
        <v>192</v>
      </c>
      <c r="B1740" s="103" t="s">
        <v>83</v>
      </c>
      <c r="D1740" s="112">
        <v>2025</v>
      </c>
      <c r="E1740" s="112">
        <v>9</v>
      </c>
      <c r="F1740" s="102" t="str">
        <f t="shared" si="276"/>
        <v>P3820259</v>
      </c>
      <c r="H1740" s="104">
        <f>HLOOKUP(POC!B1740,MCTI!$1:$2,2,FALSE)</f>
        <v>6</v>
      </c>
      <c r="I1740" s="102" t="str">
        <f t="shared" si="283"/>
        <v>20259</v>
      </c>
      <c r="J1740" s="107">
        <f>IF(M1740=1,1,IFERROR(VLOOKUP(I1740,MCTI!C:O,POC!H1740,FALSE),0))</f>
        <v>0.51449999999999996</v>
      </c>
      <c r="K1740" s="102" t="str">
        <f>TEXT(VLOOKUP(B1740,Summary!G:H,2,FALSE),"yyyym")</f>
        <v>202812</v>
      </c>
      <c r="L1740" s="102">
        <f t="shared" si="284"/>
        <v>0</v>
      </c>
      <c r="M1740" s="102">
        <f t="shared" si="285"/>
        <v>0</v>
      </c>
      <c r="N1740" s="109">
        <f t="shared" si="277"/>
        <v>51.45</v>
      </c>
      <c r="P1740" s="102" t="s">
        <v>220</v>
      </c>
      <c r="Q1740" s="102" t="str">
        <f t="shared" si="282"/>
        <v/>
      </c>
    </row>
    <row r="1741" spans="1:17">
      <c r="A1741" s="102" t="s">
        <v>192</v>
      </c>
      <c r="B1741" s="103" t="s">
        <v>83</v>
      </c>
      <c r="D1741" s="112">
        <v>2025</v>
      </c>
      <c r="E1741" s="112">
        <v>10</v>
      </c>
      <c r="F1741" s="102" t="str">
        <f t="shared" si="276"/>
        <v>P38202510</v>
      </c>
      <c r="H1741" s="104">
        <f>HLOOKUP(POC!B1741,MCTI!$1:$2,2,FALSE)</f>
        <v>6</v>
      </c>
      <c r="I1741" s="102" t="str">
        <f t="shared" si="283"/>
        <v>202510</v>
      </c>
      <c r="J1741" s="107">
        <f>IF(M1741=1,1,IFERROR(VLOOKUP(I1741,MCTI!C:O,POC!H1741,FALSE),0))</f>
        <v>0.52699999999999991</v>
      </c>
      <c r="K1741" s="102" t="str">
        <f>TEXT(VLOOKUP(B1741,Summary!G:H,2,FALSE),"yyyym")</f>
        <v>202812</v>
      </c>
      <c r="L1741" s="102">
        <f t="shared" si="284"/>
        <v>0</v>
      </c>
      <c r="M1741" s="102">
        <f t="shared" si="285"/>
        <v>0</v>
      </c>
      <c r="N1741" s="109">
        <f t="shared" si="277"/>
        <v>52.7</v>
      </c>
      <c r="P1741" s="102" t="s">
        <v>220</v>
      </c>
      <c r="Q1741" s="102" t="str">
        <f t="shared" si="282"/>
        <v/>
      </c>
    </row>
    <row r="1742" spans="1:17">
      <c r="A1742" s="102" t="s">
        <v>192</v>
      </c>
      <c r="B1742" s="103" t="s">
        <v>83</v>
      </c>
      <c r="D1742" s="112">
        <v>2025</v>
      </c>
      <c r="E1742" s="112">
        <v>11</v>
      </c>
      <c r="F1742" s="102" t="str">
        <f t="shared" si="276"/>
        <v>P38202511</v>
      </c>
      <c r="H1742" s="104">
        <f>HLOOKUP(POC!B1742,MCTI!$1:$2,2,FALSE)</f>
        <v>6</v>
      </c>
      <c r="I1742" s="102" t="str">
        <f t="shared" si="283"/>
        <v>202511</v>
      </c>
      <c r="J1742" s="107">
        <f>IF(M1742=1,1,IFERROR(VLOOKUP(I1742,MCTI!C:O,POC!H1742,FALSE),0))</f>
        <v>0.53949999999999987</v>
      </c>
      <c r="K1742" s="102" t="str">
        <f>TEXT(VLOOKUP(B1742,Summary!G:H,2,FALSE),"yyyym")</f>
        <v>202812</v>
      </c>
      <c r="L1742" s="102">
        <f t="shared" si="284"/>
        <v>0</v>
      </c>
      <c r="M1742" s="102">
        <f t="shared" si="285"/>
        <v>0</v>
      </c>
      <c r="N1742" s="109">
        <f t="shared" si="277"/>
        <v>53.95</v>
      </c>
      <c r="P1742" s="102" t="s">
        <v>220</v>
      </c>
      <c r="Q1742" s="102" t="str">
        <f t="shared" si="282"/>
        <v/>
      </c>
    </row>
    <row r="1743" spans="1:17">
      <c r="A1743" s="102" t="s">
        <v>192</v>
      </c>
      <c r="B1743" s="103" t="s">
        <v>83</v>
      </c>
      <c r="D1743" s="112">
        <v>2025</v>
      </c>
      <c r="E1743" s="112">
        <v>12</v>
      </c>
      <c r="F1743" s="102" t="str">
        <f t="shared" si="276"/>
        <v>P38202512</v>
      </c>
      <c r="H1743" s="104">
        <f>HLOOKUP(POC!B1743,MCTI!$1:$2,2,FALSE)</f>
        <v>6</v>
      </c>
      <c r="I1743" s="102" t="str">
        <f t="shared" si="283"/>
        <v>202512</v>
      </c>
      <c r="J1743" s="107">
        <f>IF(M1743=1,1,IFERROR(VLOOKUP(I1743,MCTI!C:O,POC!H1743,FALSE),0))</f>
        <v>0.55199999999999982</v>
      </c>
      <c r="K1743" s="102" t="str">
        <f>TEXT(VLOOKUP(B1743,Summary!G:H,2,FALSE),"yyyym")</f>
        <v>202812</v>
      </c>
      <c r="L1743" s="102">
        <f t="shared" si="284"/>
        <v>0</v>
      </c>
      <c r="M1743" s="102">
        <f t="shared" si="285"/>
        <v>0</v>
      </c>
      <c r="N1743" s="109">
        <f t="shared" si="277"/>
        <v>55.2</v>
      </c>
      <c r="P1743" s="102" t="s">
        <v>220</v>
      </c>
      <c r="Q1743" s="102" t="str">
        <f t="shared" si="282"/>
        <v/>
      </c>
    </row>
    <row r="1744" spans="1:17">
      <c r="A1744" s="102" t="s">
        <v>192</v>
      </c>
      <c r="B1744" s="103" t="s">
        <v>83</v>
      </c>
      <c r="D1744" s="112">
        <v>2026</v>
      </c>
      <c r="E1744" s="112">
        <v>1</v>
      </c>
      <c r="F1744" s="102" t="str">
        <f t="shared" si="276"/>
        <v>P3820261</v>
      </c>
      <c r="H1744" s="104">
        <f>HLOOKUP(POC!B1744,MCTI!$1:$2,2,FALSE)</f>
        <v>6</v>
      </c>
      <c r="I1744" s="102" t="str">
        <f t="shared" si="283"/>
        <v>20261</v>
      </c>
      <c r="J1744" s="107">
        <f>IF(M1744=1,1,IFERROR(VLOOKUP(I1744,MCTI!C:O,POC!H1744,FALSE),0))</f>
        <v>0.56449999999999978</v>
      </c>
      <c r="K1744" s="102" t="str">
        <f>TEXT(VLOOKUP(B1744,Summary!G:H,2,FALSE),"yyyym")</f>
        <v>202812</v>
      </c>
      <c r="L1744" s="102">
        <f t="shared" si="284"/>
        <v>0</v>
      </c>
      <c r="M1744" s="102">
        <f t="shared" si="285"/>
        <v>0</v>
      </c>
      <c r="N1744" s="109">
        <f t="shared" si="277"/>
        <v>56.45</v>
      </c>
      <c r="P1744" s="102" t="s">
        <v>220</v>
      </c>
      <c r="Q1744" s="102" t="str">
        <f t="shared" si="282"/>
        <v/>
      </c>
    </row>
    <row r="1745" spans="1:17">
      <c r="A1745" s="102" t="s">
        <v>192</v>
      </c>
      <c r="B1745" s="103" t="s">
        <v>83</v>
      </c>
      <c r="D1745" s="112">
        <v>2026</v>
      </c>
      <c r="E1745" s="112">
        <v>2</v>
      </c>
      <c r="F1745" s="102" t="str">
        <f t="shared" ref="F1745:F1808" si="286">CONCATENATE(B1745,D1745,E1745)</f>
        <v>P3820262</v>
      </c>
      <c r="H1745" s="104">
        <f>HLOOKUP(POC!B1745,MCTI!$1:$2,2,FALSE)</f>
        <v>6</v>
      </c>
      <c r="I1745" s="102" t="str">
        <f t="shared" si="283"/>
        <v>20262</v>
      </c>
      <c r="J1745" s="107">
        <f>IF(M1745=1,1,IFERROR(VLOOKUP(I1745,MCTI!C:O,POC!H1745,FALSE),0))</f>
        <v>0.57699999999999974</v>
      </c>
      <c r="K1745" s="102" t="str">
        <f>TEXT(VLOOKUP(B1745,Summary!G:H,2,FALSE),"yyyym")</f>
        <v>202812</v>
      </c>
      <c r="L1745" s="102">
        <f t="shared" si="284"/>
        <v>0</v>
      </c>
      <c r="M1745" s="102">
        <f t="shared" si="285"/>
        <v>0</v>
      </c>
      <c r="N1745" s="109">
        <f t="shared" si="277"/>
        <v>57.7</v>
      </c>
      <c r="P1745" s="102" t="s">
        <v>220</v>
      </c>
      <c r="Q1745" s="102" t="str">
        <f t="shared" si="282"/>
        <v/>
      </c>
    </row>
    <row r="1746" spans="1:17">
      <c r="A1746" s="102" t="s">
        <v>192</v>
      </c>
      <c r="B1746" s="103" t="s">
        <v>83</v>
      </c>
      <c r="D1746" s="112">
        <v>2026</v>
      </c>
      <c r="E1746" s="112">
        <v>3</v>
      </c>
      <c r="F1746" s="102" t="str">
        <f t="shared" si="286"/>
        <v>P3820263</v>
      </c>
      <c r="H1746" s="104">
        <f>HLOOKUP(POC!B1746,MCTI!$1:$2,2,FALSE)</f>
        <v>6</v>
      </c>
      <c r="I1746" s="102" t="str">
        <f t="shared" si="283"/>
        <v>20263</v>
      </c>
      <c r="J1746" s="107">
        <f>IF(M1746=1,1,IFERROR(VLOOKUP(I1746,MCTI!C:O,POC!H1746,FALSE),0))</f>
        <v>0.58949999999999969</v>
      </c>
      <c r="K1746" s="102" t="str">
        <f>TEXT(VLOOKUP(B1746,Summary!G:H,2,FALSE),"yyyym")</f>
        <v>202812</v>
      </c>
      <c r="L1746" s="102">
        <f t="shared" si="284"/>
        <v>0</v>
      </c>
      <c r="M1746" s="102">
        <f t="shared" si="285"/>
        <v>0</v>
      </c>
      <c r="N1746" s="109">
        <f t="shared" si="277"/>
        <v>58.95</v>
      </c>
      <c r="P1746" s="102" t="s">
        <v>220</v>
      </c>
      <c r="Q1746" s="102" t="str">
        <f t="shared" si="282"/>
        <v/>
      </c>
    </row>
    <row r="1747" spans="1:17">
      <c r="A1747" s="102" t="s">
        <v>192</v>
      </c>
      <c r="B1747" s="103" t="s">
        <v>83</v>
      </c>
      <c r="D1747" s="112">
        <v>2026</v>
      </c>
      <c r="E1747" s="112">
        <v>4</v>
      </c>
      <c r="F1747" s="102" t="str">
        <f t="shared" si="286"/>
        <v>P3820264</v>
      </c>
      <c r="H1747" s="104">
        <f>HLOOKUP(POC!B1747,MCTI!$1:$2,2,FALSE)</f>
        <v>6</v>
      </c>
      <c r="I1747" s="102" t="str">
        <f t="shared" si="283"/>
        <v>20264</v>
      </c>
      <c r="J1747" s="107">
        <f>IF(M1747=1,1,IFERROR(VLOOKUP(I1747,MCTI!C:O,POC!H1747,FALSE),0))</f>
        <v>0.60199999999999965</v>
      </c>
      <c r="K1747" s="102" t="str">
        <f>TEXT(VLOOKUP(B1747,Summary!G:H,2,FALSE),"yyyym")</f>
        <v>202812</v>
      </c>
      <c r="L1747" s="102">
        <f t="shared" si="284"/>
        <v>0</v>
      </c>
      <c r="M1747" s="102">
        <f t="shared" si="285"/>
        <v>0</v>
      </c>
      <c r="N1747" s="109">
        <f t="shared" si="277"/>
        <v>60.2</v>
      </c>
      <c r="P1747" s="102" t="s">
        <v>220</v>
      </c>
      <c r="Q1747" s="102" t="str">
        <f t="shared" si="282"/>
        <v/>
      </c>
    </row>
    <row r="1748" spans="1:17">
      <c r="A1748" s="102" t="s">
        <v>192</v>
      </c>
      <c r="B1748" s="103" t="s">
        <v>83</v>
      </c>
      <c r="D1748" s="112">
        <v>2026</v>
      </c>
      <c r="E1748" s="112">
        <v>5</v>
      </c>
      <c r="F1748" s="102" t="str">
        <f t="shared" si="286"/>
        <v>P3820265</v>
      </c>
      <c r="H1748" s="104">
        <f>HLOOKUP(POC!B1748,MCTI!$1:$2,2,FALSE)</f>
        <v>6</v>
      </c>
      <c r="I1748" s="102" t="str">
        <f t="shared" si="283"/>
        <v>20265</v>
      </c>
      <c r="J1748" s="107">
        <f>IF(M1748=1,1,IFERROR(VLOOKUP(I1748,MCTI!C:O,POC!H1748,FALSE),0))</f>
        <v>0.6144999999999996</v>
      </c>
      <c r="K1748" s="102" t="str">
        <f>TEXT(VLOOKUP(B1748,Summary!G:H,2,FALSE),"yyyym")</f>
        <v>202812</v>
      </c>
      <c r="L1748" s="102">
        <f t="shared" si="284"/>
        <v>0</v>
      </c>
      <c r="M1748" s="102">
        <f t="shared" si="285"/>
        <v>0</v>
      </c>
      <c r="N1748" s="109">
        <f t="shared" si="277"/>
        <v>61.45</v>
      </c>
      <c r="P1748" s="102" t="s">
        <v>220</v>
      </c>
      <c r="Q1748" s="102" t="str">
        <f t="shared" si="282"/>
        <v/>
      </c>
    </row>
    <row r="1749" spans="1:17">
      <c r="A1749" s="102" t="s">
        <v>192</v>
      </c>
      <c r="B1749" s="103" t="s">
        <v>83</v>
      </c>
      <c r="D1749" s="112">
        <v>2026</v>
      </c>
      <c r="E1749" s="112">
        <v>6</v>
      </c>
      <c r="F1749" s="102" t="str">
        <f t="shared" si="286"/>
        <v>P3820266</v>
      </c>
      <c r="H1749" s="104">
        <f>HLOOKUP(POC!B1749,MCTI!$1:$2,2,FALSE)</f>
        <v>6</v>
      </c>
      <c r="I1749" s="102" t="str">
        <f t="shared" si="283"/>
        <v>20266</v>
      </c>
      <c r="J1749" s="107">
        <f>IF(M1749=1,1,IFERROR(VLOOKUP(I1749,MCTI!C:O,POC!H1749,FALSE),0))</f>
        <v>0.62699999999999956</v>
      </c>
      <c r="K1749" s="102" t="str">
        <f>TEXT(VLOOKUP(B1749,Summary!G:H,2,FALSE),"yyyym")</f>
        <v>202812</v>
      </c>
      <c r="L1749" s="102">
        <f t="shared" si="284"/>
        <v>0</v>
      </c>
      <c r="M1749" s="102">
        <f t="shared" si="285"/>
        <v>0</v>
      </c>
      <c r="N1749" s="109">
        <f t="shared" ref="N1749:N1812" si="287">TRUNC(J1749*100,2)</f>
        <v>62.7</v>
      </c>
      <c r="P1749" s="102" t="s">
        <v>220</v>
      </c>
      <c r="Q1749" s="102" t="str">
        <f t="shared" si="282"/>
        <v/>
      </c>
    </row>
    <row r="1750" spans="1:17">
      <c r="A1750" s="102" t="s">
        <v>192</v>
      </c>
      <c r="B1750" s="103" t="s">
        <v>83</v>
      </c>
      <c r="D1750" s="112">
        <v>2026</v>
      </c>
      <c r="E1750" s="112">
        <v>7</v>
      </c>
      <c r="F1750" s="102" t="str">
        <f t="shared" si="286"/>
        <v>P3820267</v>
      </c>
      <c r="H1750" s="104">
        <f>HLOOKUP(POC!B1750,MCTI!$1:$2,2,FALSE)</f>
        <v>6</v>
      </c>
      <c r="I1750" s="102" t="str">
        <f t="shared" si="283"/>
        <v>20267</v>
      </c>
      <c r="J1750" s="107">
        <f>IF(M1750=1,1,IFERROR(VLOOKUP(I1750,MCTI!C:O,POC!H1750,FALSE),0))</f>
        <v>0.63949999999999951</v>
      </c>
      <c r="K1750" s="102" t="str">
        <f>TEXT(VLOOKUP(B1750,Summary!G:H,2,FALSE),"yyyym")</f>
        <v>202812</v>
      </c>
      <c r="L1750" s="102">
        <f t="shared" si="284"/>
        <v>0</v>
      </c>
      <c r="M1750" s="102">
        <f t="shared" si="285"/>
        <v>0</v>
      </c>
      <c r="N1750" s="109">
        <f t="shared" si="287"/>
        <v>63.95</v>
      </c>
      <c r="P1750" s="102" t="s">
        <v>220</v>
      </c>
      <c r="Q1750" s="102" t="str">
        <f t="shared" si="282"/>
        <v/>
      </c>
    </row>
    <row r="1751" spans="1:17">
      <c r="A1751" s="102" t="s">
        <v>192</v>
      </c>
      <c r="B1751" s="103" t="s">
        <v>83</v>
      </c>
      <c r="D1751" s="112">
        <v>2026</v>
      </c>
      <c r="E1751" s="112">
        <v>8</v>
      </c>
      <c r="F1751" s="102" t="str">
        <f t="shared" si="286"/>
        <v>P3820268</v>
      </c>
      <c r="H1751" s="104">
        <f>HLOOKUP(POC!B1751,MCTI!$1:$2,2,FALSE)</f>
        <v>6</v>
      </c>
      <c r="I1751" s="102" t="str">
        <f t="shared" si="283"/>
        <v>20268</v>
      </c>
      <c r="J1751" s="107">
        <f>IF(M1751=1,1,IFERROR(VLOOKUP(I1751,MCTI!C:O,POC!H1751,FALSE),0))</f>
        <v>0.65199999999999947</v>
      </c>
      <c r="K1751" s="102" t="str">
        <f>TEXT(VLOOKUP(B1751,Summary!G:H,2,FALSE),"yyyym")</f>
        <v>202812</v>
      </c>
      <c r="L1751" s="102">
        <f t="shared" si="284"/>
        <v>0</v>
      </c>
      <c r="M1751" s="102">
        <f t="shared" si="285"/>
        <v>0</v>
      </c>
      <c r="N1751" s="109">
        <f t="shared" si="287"/>
        <v>65.19</v>
      </c>
      <c r="P1751" s="102" t="s">
        <v>220</v>
      </c>
      <c r="Q1751" s="102" t="str">
        <f t="shared" si="282"/>
        <v/>
      </c>
    </row>
    <row r="1752" spans="1:17">
      <c r="A1752" s="102" t="s">
        <v>192</v>
      </c>
      <c r="B1752" s="103" t="s">
        <v>83</v>
      </c>
      <c r="D1752" s="112">
        <v>2026</v>
      </c>
      <c r="E1752" s="112">
        <v>9</v>
      </c>
      <c r="F1752" s="102" t="str">
        <f t="shared" si="286"/>
        <v>P3820269</v>
      </c>
      <c r="H1752" s="104">
        <f>HLOOKUP(POC!B1752,MCTI!$1:$2,2,FALSE)</f>
        <v>6</v>
      </c>
      <c r="I1752" s="102" t="str">
        <f t="shared" si="283"/>
        <v>20269</v>
      </c>
      <c r="J1752" s="107">
        <f>IF(M1752=1,1,IFERROR(VLOOKUP(I1752,MCTI!C:O,POC!H1752,FALSE),0))</f>
        <v>0.66449999999999942</v>
      </c>
      <c r="K1752" s="102" t="str">
        <f>TEXT(VLOOKUP(B1752,Summary!G:H,2,FALSE),"yyyym")</f>
        <v>202812</v>
      </c>
      <c r="L1752" s="102">
        <f t="shared" si="284"/>
        <v>0</v>
      </c>
      <c r="M1752" s="102">
        <f t="shared" si="285"/>
        <v>0</v>
      </c>
      <c r="N1752" s="109">
        <f t="shared" si="287"/>
        <v>66.44</v>
      </c>
      <c r="P1752" s="102" t="s">
        <v>220</v>
      </c>
      <c r="Q1752" s="102" t="str">
        <f t="shared" si="282"/>
        <v/>
      </c>
    </row>
    <row r="1753" spans="1:17">
      <c r="A1753" s="102" t="s">
        <v>192</v>
      </c>
      <c r="B1753" s="103" t="s">
        <v>83</v>
      </c>
      <c r="D1753" s="112">
        <v>2026</v>
      </c>
      <c r="E1753" s="112">
        <v>10</v>
      </c>
      <c r="F1753" s="102" t="str">
        <f t="shared" si="286"/>
        <v>P38202610</v>
      </c>
      <c r="H1753" s="104">
        <f>HLOOKUP(POC!B1753,MCTI!$1:$2,2,FALSE)</f>
        <v>6</v>
      </c>
      <c r="I1753" s="102" t="str">
        <f t="shared" si="283"/>
        <v>202610</v>
      </c>
      <c r="J1753" s="107">
        <f>IF(M1753=1,1,IFERROR(VLOOKUP(I1753,MCTI!C:O,POC!H1753,FALSE),0))</f>
        <v>0.67699999999999938</v>
      </c>
      <c r="K1753" s="102" t="str">
        <f>TEXT(VLOOKUP(B1753,Summary!G:H,2,FALSE),"yyyym")</f>
        <v>202812</v>
      </c>
      <c r="L1753" s="102">
        <f t="shared" si="284"/>
        <v>0</v>
      </c>
      <c r="M1753" s="102">
        <f t="shared" si="285"/>
        <v>0</v>
      </c>
      <c r="N1753" s="109">
        <f t="shared" si="287"/>
        <v>67.69</v>
      </c>
      <c r="P1753" s="102" t="s">
        <v>220</v>
      </c>
      <c r="Q1753" s="102" t="str">
        <f t="shared" si="282"/>
        <v/>
      </c>
    </row>
    <row r="1754" spans="1:17">
      <c r="A1754" s="102" t="s">
        <v>192</v>
      </c>
      <c r="B1754" s="103" t="s">
        <v>83</v>
      </c>
      <c r="D1754" s="112">
        <v>2026</v>
      </c>
      <c r="E1754" s="112">
        <v>11</v>
      </c>
      <c r="F1754" s="102" t="str">
        <f t="shared" si="286"/>
        <v>P38202611</v>
      </c>
      <c r="H1754" s="104">
        <f>HLOOKUP(POC!B1754,MCTI!$1:$2,2,FALSE)</f>
        <v>6</v>
      </c>
      <c r="I1754" s="102" t="str">
        <f t="shared" si="283"/>
        <v>202611</v>
      </c>
      <c r="J1754" s="107">
        <f>IF(M1754=1,1,IFERROR(VLOOKUP(I1754,MCTI!C:O,POC!H1754,FALSE),0))</f>
        <v>0.68949999999999934</v>
      </c>
      <c r="K1754" s="102" t="str">
        <f>TEXT(VLOOKUP(B1754,Summary!G:H,2,FALSE),"yyyym")</f>
        <v>202812</v>
      </c>
      <c r="L1754" s="102">
        <f t="shared" si="284"/>
        <v>0</v>
      </c>
      <c r="M1754" s="102">
        <f t="shared" si="285"/>
        <v>0</v>
      </c>
      <c r="N1754" s="109">
        <f t="shared" si="287"/>
        <v>68.94</v>
      </c>
      <c r="P1754" s="102" t="s">
        <v>220</v>
      </c>
      <c r="Q1754" s="102" t="str">
        <f t="shared" si="282"/>
        <v/>
      </c>
    </row>
    <row r="1755" spans="1:17">
      <c r="A1755" s="102" t="s">
        <v>192</v>
      </c>
      <c r="B1755" s="103" t="s">
        <v>83</v>
      </c>
      <c r="D1755" s="112">
        <v>2026</v>
      </c>
      <c r="E1755" s="112">
        <v>12</v>
      </c>
      <c r="F1755" s="102" t="str">
        <f t="shared" si="286"/>
        <v>P38202612</v>
      </c>
      <c r="H1755" s="104">
        <f>HLOOKUP(POC!B1755,MCTI!$1:$2,2,FALSE)</f>
        <v>6</v>
      </c>
      <c r="I1755" s="102" t="str">
        <f t="shared" si="283"/>
        <v>202612</v>
      </c>
      <c r="J1755" s="107">
        <f>IF(M1755=1,1,IFERROR(VLOOKUP(I1755,MCTI!C:O,POC!H1755,FALSE),0))</f>
        <v>0.70199999999999929</v>
      </c>
      <c r="K1755" s="102" t="str">
        <f>TEXT(VLOOKUP(B1755,Summary!G:H,2,FALSE),"yyyym")</f>
        <v>202812</v>
      </c>
      <c r="L1755" s="102">
        <f t="shared" si="284"/>
        <v>0</v>
      </c>
      <c r="M1755" s="102">
        <f t="shared" si="285"/>
        <v>0</v>
      </c>
      <c r="N1755" s="109">
        <f t="shared" si="287"/>
        <v>70.19</v>
      </c>
      <c r="P1755" s="102" t="s">
        <v>220</v>
      </c>
      <c r="Q1755" s="102" t="str">
        <f t="shared" si="282"/>
        <v/>
      </c>
    </row>
    <row r="1756" spans="1:17">
      <c r="A1756" s="102" t="s">
        <v>192</v>
      </c>
      <c r="B1756" s="103" t="s">
        <v>83</v>
      </c>
      <c r="D1756" s="112">
        <v>2027</v>
      </c>
      <c r="E1756" s="112">
        <v>1</v>
      </c>
      <c r="F1756" s="102" t="str">
        <f t="shared" si="286"/>
        <v>P3820271</v>
      </c>
      <c r="H1756" s="104">
        <f>HLOOKUP(POC!B1756,MCTI!$1:$2,2,FALSE)</f>
        <v>6</v>
      </c>
      <c r="I1756" s="102" t="str">
        <f t="shared" si="283"/>
        <v>20271</v>
      </c>
      <c r="J1756" s="107">
        <f>IF(M1756=1,1,IFERROR(VLOOKUP(I1756,MCTI!C:O,POC!H1756,FALSE),0))</f>
        <v>0.71449999999999925</v>
      </c>
      <c r="K1756" s="102" t="str">
        <f>TEXT(VLOOKUP(B1756,Summary!G:H,2,FALSE),"yyyym")</f>
        <v>202812</v>
      </c>
      <c r="L1756" s="102">
        <f t="shared" si="284"/>
        <v>0</v>
      </c>
      <c r="M1756" s="102">
        <f t="shared" si="285"/>
        <v>0</v>
      </c>
      <c r="N1756" s="109">
        <f t="shared" si="287"/>
        <v>71.44</v>
      </c>
      <c r="P1756" s="102" t="s">
        <v>220</v>
      </c>
      <c r="Q1756" s="102" t="str">
        <f t="shared" si="282"/>
        <v/>
      </c>
    </row>
    <row r="1757" spans="1:17">
      <c r="A1757" s="102" t="s">
        <v>192</v>
      </c>
      <c r="B1757" s="103" t="s">
        <v>83</v>
      </c>
      <c r="D1757" s="112">
        <v>2027</v>
      </c>
      <c r="E1757" s="112">
        <v>2</v>
      </c>
      <c r="F1757" s="102" t="str">
        <f t="shared" si="286"/>
        <v>P3820272</v>
      </c>
      <c r="H1757" s="104">
        <f>HLOOKUP(POC!B1757,MCTI!$1:$2,2,FALSE)</f>
        <v>6</v>
      </c>
      <c r="I1757" s="102" t="str">
        <f t="shared" si="283"/>
        <v>20272</v>
      </c>
      <c r="J1757" s="107">
        <f>IF(M1757=1,1,IFERROR(VLOOKUP(I1757,MCTI!C:O,POC!H1757,FALSE),0))</f>
        <v>0.7269999999999992</v>
      </c>
      <c r="K1757" s="102" t="str">
        <f>TEXT(VLOOKUP(B1757,Summary!G:H,2,FALSE),"yyyym")</f>
        <v>202812</v>
      </c>
      <c r="L1757" s="102">
        <f t="shared" si="284"/>
        <v>0</v>
      </c>
      <c r="M1757" s="102">
        <f t="shared" si="285"/>
        <v>0</v>
      </c>
      <c r="N1757" s="109">
        <f t="shared" si="287"/>
        <v>72.69</v>
      </c>
      <c r="P1757" s="102" t="s">
        <v>220</v>
      </c>
      <c r="Q1757" s="102" t="str">
        <f t="shared" si="282"/>
        <v/>
      </c>
    </row>
    <row r="1758" spans="1:17">
      <c r="A1758" s="102" t="s">
        <v>192</v>
      </c>
      <c r="B1758" s="103" t="s">
        <v>83</v>
      </c>
      <c r="D1758" s="112">
        <v>2027</v>
      </c>
      <c r="E1758" s="112">
        <v>3</v>
      </c>
      <c r="F1758" s="102" t="str">
        <f t="shared" si="286"/>
        <v>P3820273</v>
      </c>
      <c r="H1758" s="104">
        <f>HLOOKUP(POC!B1758,MCTI!$1:$2,2,FALSE)</f>
        <v>6</v>
      </c>
      <c r="I1758" s="102" t="str">
        <f t="shared" si="283"/>
        <v>20273</v>
      </c>
      <c r="J1758" s="107">
        <f>IF(M1758=1,1,IFERROR(VLOOKUP(I1758,MCTI!C:O,POC!H1758,FALSE),0))</f>
        <v>0.73949999999999916</v>
      </c>
      <c r="K1758" s="102" t="str">
        <f>TEXT(VLOOKUP(B1758,Summary!G:H,2,FALSE),"yyyym")</f>
        <v>202812</v>
      </c>
      <c r="L1758" s="102">
        <f t="shared" si="284"/>
        <v>0</v>
      </c>
      <c r="M1758" s="102">
        <f t="shared" si="285"/>
        <v>0</v>
      </c>
      <c r="N1758" s="109">
        <f t="shared" si="287"/>
        <v>73.94</v>
      </c>
      <c r="P1758" s="102" t="s">
        <v>220</v>
      </c>
      <c r="Q1758" s="102" t="str">
        <f t="shared" si="282"/>
        <v/>
      </c>
    </row>
    <row r="1759" spans="1:17">
      <c r="A1759" s="102" t="s">
        <v>192</v>
      </c>
      <c r="B1759" s="103" t="s">
        <v>83</v>
      </c>
      <c r="D1759" s="112">
        <v>2027</v>
      </c>
      <c r="E1759" s="112">
        <v>4</v>
      </c>
      <c r="F1759" s="102" t="str">
        <f t="shared" si="286"/>
        <v>P3820274</v>
      </c>
      <c r="H1759" s="104">
        <f>HLOOKUP(POC!B1759,MCTI!$1:$2,2,FALSE)</f>
        <v>6</v>
      </c>
      <c r="I1759" s="102" t="str">
        <f t="shared" si="283"/>
        <v>20274</v>
      </c>
      <c r="J1759" s="107">
        <f>IF(M1759=1,1,IFERROR(VLOOKUP(I1759,MCTI!C:O,POC!H1759,FALSE),0))</f>
        <v>0.75199999999999911</v>
      </c>
      <c r="K1759" s="102" t="str">
        <f>TEXT(VLOOKUP(B1759,Summary!G:H,2,FALSE),"yyyym")</f>
        <v>202812</v>
      </c>
      <c r="L1759" s="102">
        <f t="shared" si="284"/>
        <v>0</v>
      </c>
      <c r="M1759" s="102">
        <f t="shared" si="285"/>
        <v>0</v>
      </c>
      <c r="N1759" s="109">
        <f t="shared" si="287"/>
        <v>75.19</v>
      </c>
      <c r="P1759" s="102" t="s">
        <v>220</v>
      </c>
      <c r="Q1759" s="102" t="str">
        <f t="shared" si="282"/>
        <v/>
      </c>
    </row>
    <row r="1760" spans="1:17">
      <c r="A1760" s="102" t="s">
        <v>192</v>
      </c>
      <c r="B1760" s="103" t="s">
        <v>83</v>
      </c>
      <c r="D1760" s="112">
        <v>2027</v>
      </c>
      <c r="E1760" s="112">
        <v>5</v>
      </c>
      <c r="F1760" s="102" t="str">
        <f t="shared" si="286"/>
        <v>P3820275</v>
      </c>
      <c r="H1760" s="104">
        <f>HLOOKUP(POC!B1760,MCTI!$1:$2,2,FALSE)</f>
        <v>6</v>
      </c>
      <c r="I1760" s="102" t="str">
        <f t="shared" si="283"/>
        <v>20275</v>
      </c>
      <c r="J1760" s="107">
        <f>IF(M1760=1,1,IFERROR(VLOOKUP(I1760,MCTI!C:O,POC!H1760,FALSE),0))</f>
        <v>0.76449999999999907</v>
      </c>
      <c r="K1760" s="102" t="str">
        <f>TEXT(VLOOKUP(B1760,Summary!G:H,2,FALSE),"yyyym")</f>
        <v>202812</v>
      </c>
      <c r="L1760" s="102">
        <f t="shared" si="284"/>
        <v>0</v>
      </c>
      <c r="M1760" s="102">
        <f t="shared" si="285"/>
        <v>0</v>
      </c>
      <c r="N1760" s="109">
        <f t="shared" si="287"/>
        <v>76.44</v>
      </c>
      <c r="P1760" s="102" t="s">
        <v>220</v>
      </c>
      <c r="Q1760" s="102" t="str">
        <f t="shared" si="282"/>
        <v/>
      </c>
    </row>
    <row r="1761" spans="1:17">
      <c r="A1761" s="102" t="s">
        <v>192</v>
      </c>
      <c r="B1761" s="103" t="s">
        <v>83</v>
      </c>
      <c r="D1761" s="112">
        <v>2027</v>
      </c>
      <c r="E1761" s="112">
        <v>6</v>
      </c>
      <c r="F1761" s="102" t="str">
        <f t="shared" si="286"/>
        <v>P3820276</v>
      </c>
      <c r="H1761" s="104">
        <f>HLOOKUP(POC!B1761,MCTI!$1:$2,2,FALSE)</f>
        <v>6</v>
      </c>
      <c r="I1761" s="102" t="str">
        <f t="shared" si="283"/>
        <v>20276</v>
      </c>
      <c r="J1761" s="107">
        <f>IF(M1761=1,1,IFERROR(VLOOKUP(I1761,MCTI!C:O,POC!H1761,FALSE),0))</f>
        <v>0.77699999999999902</v>
      </c>
      <c r="K1761" s="102" t="str">
        <f>TEXT(VLOOKUP(B1761,Summary!G:H,2,FALSE),"yyyym")</f>
        <v>202812</v>
      </c>
      <c r="L1761" s="102">
        <f t="shared" si="284"/>
        <v>0</v>
      </c>
      <c r="M1761" s="102">
        <f t="shared" si="285"/>
        <v>0</v>
      </c>
      <c r="N1761" s="109">
        <f t="shared" si="287"/>
        <v>77.69</v>
      </c>
      <c r="P1761" s="102" t="s">
        <v>220</v>
      </c>
      <c r="Q1761" s="102" t="str">
        <f t="shared" si="282"/>
        <v/>
      </c>
    </row>
    <row r="1762" spans="1:17">
      <c r="A1762" s="102" t="s">
        <v>192</v>
      </c>
      <c r="B1762" s="103" t="s">
        <v>83</v>
      </c>
      <c r="D1762" s="112">
        <v>2027</v>
      </c>
      <c r="E1762" s="112">
        <v>7</v>
      </c>
      <c r="F1762" s="102" t="str">
        <f t="shared" si="286"/>
        <v>P3820277</v>
      </c>
      <c r="H1762" s="104">
        <f>HLOOKUP(POC!B1762,MCTI!$1:$2,2,FALSE)</f>
        <v>6</v>
      </c>
      <c r="I1762" s="102" t="str">
        <f t="shared" si="283"/>
        <v>20277</v>
      </c>
      <c r="J1762" s="107">
        <f>IF(M1762=1,1,IFERROR(VLOOKUP(I1762,MCTI!C:O,POC!H1762,FALSE),0))</f>
        <v>0.78949999999999898</v>
      </c>
      <c r="K1762" s="102" t="str">
        <f>TEXT(VLOOKUP(B1762,Summary!G:H,2,FALSE),"yyyym")</f>
        <v>202812</v>
      </c>
      <c r="L1762" s="102">
        <f t="shared" si="284"/>
        <v>0</v>
      </c>
      <c r="M1762" s="102">
        <f t="shared" si="285"/>
        <v>0</v>
      </c>
      <c r="N1762" s="109">
        <f t="shared" si="287"/>
        <v>78.94</v>
      </c>
      <c r="P1762" s="102" t="s">
        <v>220</v>
      </c>
      <c r="Q1762" s="102" t="str">
        <f t="shared" si="282"/>
        <v/>
      </c>
    </row>
    <row r="1763" spans="1:17">
      <c r="A1763" s="102" t="s">
        <v>192</v>
      </c>
      <c r="B1763" s="103" t="s">
        <v>83</v>
      </c>
      <c r="D1763" s="112">
        <v>2027</v>
      </c>
      <c r="E1763" s="112">
        <v>8</v>
      </c>
      <c r="F1763" s="102" t="str">
        <f t="shared" si="286"/>
        <v>P3820278</v>
      </c>
      <c r="H1763" s="104">
        <f>HLOOKUP(POC!B1763,MCTI!$1:$2,2,FALSE)</f>
        <v>6</v>
      </c>
      <c r="I1763" s="102" t="str">
        <f t="shared" si="283"/>
        <v>20278</v>
      </c>
      <c r="J1763" s="107">
        <f>IF(M1763=1,1,IFERROR(VLOOKUP(I1763,MCTI!C:O,POC!H1763,FALSE),0))</f>
        <v>0.80199999999999894</v>
      </c>
      <c r="K1763" s="102" t="str">
        <f>TEXT(VLOOKUP(B1763,Summary!G:H,2,FALSE),"yyyym")</f>
        <v>202812</v>
      </c>
      <c r="L1763" s="102">
        <f t="shared" si="284"/>
        <v>0</v>
      </c>
      <c r="M1763" s="102">
        <f t="shared" si="285"/>
        <v>0</v>
      </c>
      <c r="N1763" s="109">
        <f t="shared" si="287"/>
        <v>80.19</v>
      </c>
      <c r="P1763" s="102" t="s">
        <v>220</v>
      </c>
      <c r="Q1763" s="102" t="str">
        <f t="shared" si="282"/>
        <v/>
      </c>
    </row>
    <row r="1764" spans="1:17">
      <c r="A1764" s="102" t="s">
        <v>192</v>
      </c>
      <c r="B1764" s="103" t="s">
        <v>83</v>
      </c>
      <c r="D1764" s="112">
        <v>2027</v>
      </c>
      <c r="E1764" s="112">
        <v>9</v>
      </c>
      <c r="F1764" s="102" t="str">
        <f t="shared" si="286"/>
        <v>P3820279</v>
      </c>
      <c r="H1764" s="104">
        <f>HLOOKUP(POC!B1764,MCTI!$1:$2,2,FALSE)</f>
        <v>6</v>
      </c>
      <c r="I1764" s="102" t="str">
        <f t="shared" ref="I1764:I1795" si="288">CONCATENATE(D1764,E1764)</f>
        <v>20279</v>
      </c>
      <c r="J1764" s="107">
        <f>IF(M1764=1,1,IFERROR(VLOOKUP(I1764,MCTI!C:O,POC!H1764,FALSE),0))</f>
        <v>0.81449999999999889</v>
      </c>
      <c r="K1764" s="102" t="str">
        <f>TEXT(VLOOKUP(B1764,Summary!G:H,2,FALSE),"yyyym")</f>
        <v>202812</v>
      </c>
      <c r="L1764" s="102">
        <f t="shared" ref="L1764:L1795" si="289">IF((LEFT(K1764,4)-D1764)&lt;&gt;0,0,IF((I1764-K1764)=0,1,0))</f>
        <v>0</v>
      </c>
      <c r="M1764" s="102">
        <f t="shared" ref="M1764:M1795" si="290">IF(B1764="",0,IF(AND(B1763=B1764,M1763=1),1,IF(L1764=1,1,0)))</f>
        <v>0</v>
      </c>
      <c r="N1764" s="109">
        <f t="shared" si="287"/>
        <v>81.44</v>
      </c>
      <c r="P1764" s="102" t="s">
        <v>220</v>
      </c>
      <c r="Q1764" s="102" t="str">
        <f t="shared" ref="Q1764:Q1803" si="291">IF(AND(N1764=0,N1765&gt;0),1,"")</f>
        <v/>
      </c>
    </row>
    <row r="1765" spans="1:17">
      <c r="A1765" s="102" t="s">
        <v>192</v>
      </c>
      <c r="B1765" s="103" t="s">
        <v>83</v>
      </c>
      <c r="D1765" s="112">
        <v>2027</v>
      </c>
      <c r="E1765" s="112">
        <v>10</v>
      </c>
      <c r="F1765" s="102" t="str">
        <f t="shared" si="286"/>
        <v>P38202710</v>
      </c>
      <c r="H1765" s="104">
        <f>HLOOKUP(POC!B1765,MCTI!$1:$2,2,FALSE)</f>
        <v>6</v>
      </c>
      <c r="I1765" s="102" t="str">
        <f t="shared" si="288"/>
        <v>202710</v>
      </c>
      <c r="J1765" s="107">
        <f>IF(M1765=1,1,IFERROR(VLOOKUP(I1765,MCTI!C:O,POC!H1765,FALSE),0))</f>
        <v>0.82699999999999885</v>
      </c>
      <c r="K1765" s="102" t="str">
        <f>TEXT(VLOOKUP(B1765,Summary!G:H,2,FALSE),"yyyym")</f>
        <v>202812</v>
      </c>
      <c r="L1765" s="102">
        <f t="shared" si="289"/>
        <v>0</v>
      </c>
      <c r="M1765" s="102">
        <f t="shared" si="290"/>
        <v>0</v>
      </c>
      <c r="N1765" s="109">
        <f t="shared" si="287"/>
        <v>82.69</v>
      </c>
      <c r="P1765" s="102" t="s">
        <v>220</v>
      </c>
      <c r="Q1765" s="102" t="str">
        <f t="shared" si="291"/>
        <v/>
      </c>
    </row>
    <row r="1766" spans="1:17">
      <c r="A1766" s="102" t="s">
        <v>192</v>
      </c>
      <c r="B1766" s="103" t="s">
        <v>83</v>
      </c>
      <c r="D1766" s="112">
        <v>2027</v>
      </c>
      <c r="E1766" s="112">
        <v>11</v>
      </c>
      <c r="F1766" s="102" t="str">
        <f t="shared" si="286"/>
        <v>P38202711</v>
      </c>
      <c r="H1766" s="104">
        <f>HLOOKUP(POC!B1766,MCTI!$1:$2,2,FALSE)</f>
        <v>6</v>
      </c>
      <c r="I1766" s="102" t="str">
        <f t="shared" si="288"/>
        <v>202711</v>
      </c>
      <c r="J1766" s="107">
        <f>IF(M1766=1,1,IFERROR(VLOOKUP(I1766,MCTI!C:O,POC!H1766,FALSE),0))</f>
        <v>0.8394999999999988</v>
      </c>
      <c r="K1766" s="102" t="str">
        <f>TEXT(VLOOKUP(B1766,Summary!G:H,2,FALSE),"yyyym")</f>
        <v>202812</v>
      </c>
      <c r="L1766" s="102">
        <f t="shared" si="289"/>
        <v>0</v>
      </c>
      <c r="M1766" s="102">
        <f t="shared" si="290"/>
        <v>0</v>
      </c>
      <c r="N1766" s="109">
        <f t="shared" si="287"/>
        <v>83.94</v>
      </c>
      <c r="P1766" s="102" t="s">
        <v>220</v>
      </c>
      <c r="Q1766" s="102" t="str">
        <f t="shared" si="291"/>
        <v/>
      </c>
    </row>
    <row r="1767" spans="1:17">
      <c r="A1767" s="102" t="s">
        <v>192</v>
      </c>
      <c r="B1767" s="103" t="s">
        <v>83</v>
      </c>
      <c r="D1767" s="112">
        <v>2027</v>
      </c>
      <c r="E1767" s="112">
        <v>12</v>
      </c>
      <c r="F1767" s="102" t="str">
        <f t="shared" si="286"/>
        <v>P38202712</v>
      </c>
      <c r="H1767" s="104">
        <f>HLOOKUP(POC!B1767,MCTI!$1:$2,2,FALSE)</f>
        <v>6</v>
      </c>
      <c r="I1767" s="102" t="str">
        <f t="shared" si="288"/>
        <v>202712</v>
      </c>
      <c r="J1767" s="107">
        <f>IF(M1767=1,1,IFERROR(VLOOKUP(I1767,MCTI!C:O,POC!H1767,FALSE),0))</f>
        <v>0.85199999999999876</v>
      </c>
      <c r="K1767" s="102" t="str">
        <f>TEXT(VLOOKUP(B1767,Summary!G:H,2,FALSE),"yyyym")</f>
        <v>202812</v>
      </c>
      <c r="L1767" s="102">
        <f t="shared" si="289"/>
        <v>0</v>
      </c>
      <c r="M1767" s="102">
        <f t="shared" si="290"/>
        <v>0</v>
      </c>
      <c r="N1767" s="109">
        <f t="shared" si="287"/>
        <v>85.19</v>
      </c>
      <c r="P1767" s="102" t="s">
        <v>220</v>
      </c>
      <c r="Q1767" s="102" t="str">
        <f t="shared" si="291"/>
        <v/>
      </c>
    </row>
    <row r="1768" spans="1:17">
      <c r="A1768" s="102" t="s">
        <v>192</v>
      </c>
      <c r="B1768" s="103" t="s">
        <v>83</v>
      </c>
      <c r="D1768" s="112">
        <v>2028</v>
      </c>
      <c r="E1768" s="112">
        <v>1</v>
      </c>
      <c r="F1768" s="102" t="str">
        <f t="shared" si="286"/>
        <v>P3820281</v>
      </c>
      <c r="H1768" s="104">
        <f>HLOOKUP(POC!B1768,MCTI!$1:$2,2,FALSE)</f>
        <v>6</v>
      </c>
      <c r="I1768" s="102" t="str">
        <f t="shared" si="288"/>
        <v>20281</v>
      </c>
      <c r="J1768" s="107">
        <f>IF(M1768=1,1,IFERROR(VLOOKUP(I1768,MCTI!C:O,POC!H1768,FALSE),0))</f>
        <v>0.86449999999999871</v>
      </c>
      <c r="K1768" s="102" t="str">
        <f>TEXT(VLOOKUP(B1768,Summary!G:H,2,FALSE),"yyyym")</f>
        <v>202812</v>
      </c>
      <c r="L1768" s="102">
        <f t="shared" si="289"/>
        <v>0</v>
      </c>
      <c r="M1768" s="102">
        <f t="shared" si="290"/>
        <v>0</v>
      </c>
      <c r="N1768" s="109">
        <f t="shared" si="287"/>
        <v>86.44</v>
      </c>
      <c r="P1768" s="102" t="s">
        <v>220</v>
      </c>
      <c r="Q1768" s="102" t="str">
        <f t="shared" si="291"/>
        <v/>
      </c>
    </row>
    <row r="1769" spans="1:17">
      <c r="A1769" s="102" t="s">
        <v>192</v>
      </c>
      <c r="B1769" s="103" t="s">
        <v>83</v>
      </c>
      <c r="D1769" s="112">
        <v>2028</v>
      </c>
      <c r="E1769" s="112">
        <v>2</v>
      </c>
      <c r="F1769" s="102" t="str">
        <f t="shared" si="286"/>
        <v>P3820282</v>
      </c>
      <c r="H1769" s="104">
        <f>HLOOKUP(POC!B1769,MCTI!$1:$2,2,FALSE)</f>
        <v>6</v>
      </c>
      <c r="I1769" s="102" t="str">
        <f t="shared" si="288"/>
        <v>20282</v>
      </c>
      <c r="J1769" s="107">
        <f>IF(M1769=1,1,IFERROR(VLOOKUP(I1769,MCTI!C:O,POC!H1769,FALSE),0))</f>
        <v>0.87699999999999867</v>
      </c>
      <c r="K1769" s="102" t="str">
        <f>TEXT(VLOOKUP(B1769,Summary!G:H,2,FALSE),"yyyym")</f>
        <v>202812</v>
      </c>
      <c r="L1769" s="102">
        <f t="shared" si="289"/>
        <v>0</v>
      </c>
      <c r="M1769" s="102">
        <f t="shared" si="290"/>
        <v>0</v>
      </c>
      <c r="N1769" s="109">
        <f t="shared" si="287"/>
        <v>87.69</v>
      </c>
      <c r="P1769" s="102" t="s">
        <v>220</v>
      </c>
      <c r="Q1769" s="102" t="str">
        <f t="shared" si="291"/>
        <v/>
      </c>
    </row>
    <row r="1770" spans="1:17">
      <c r="A1770" s="102" t="s">
        <v>192</v>
      </c>
      <c r="B1770" s="103" t="s">
        <v>83</v>
      </c>
      <c r="D1770" s="112">
        <v>2028</v>
      </c>
      <c r="E1770" s="112">
        <v>3</v>
      </c>
      <c r="F1770" s="102" t="str">
        <f t="shared" si="286"/>
        <v>P3820283</v>
      </c>
      <c r="H1770" s="104">
        <f>HLOOKUP(POC!B1770,MCTI!$1:$2,2,FALSE)</f>
        <v>6</v>
      </c>
      <c r="I1770" s="102" t="str">
        <f t="shared" si="288"/>
        <v>20283</v>
      </c>
      <c r="J1770" s="107">
        <f>IF(M1770=1,1,IFERROR(VLOOKUP(I1770,MCTI!C:O,POC!H1770,FALSE),0))</f>
        <v>0.88949999999999863</v>
      </c>
      <c r="K1770" s="102" t="str">
        <f>TEXT(VLOOKUP(B1770,Summary!G:H,2,FALSE),"yyyym")</f>
        <v>202812</v>
      </c>
      <c r="L1770" s="102">
        <f t="shared" si="289"/>
        <v>0</v>
      </c>
      <c r="M1770" s="102">
        <f t="shared" si="290"/>
        <v>0</v>
      </c>
      <c r="N1770" s="109">
        <f t="shared" si="287"/>
        <v>88.94</v>
      </c>
      <c r="P1770" s="102" t="s">
        <v>220</v>
      </c>
      <c r="Q1770" s="102" t="str">
        <f t="shared" si="291"/>
        <v/>
      </c>
    </row>
    <row r="1771" spans="1:17">
      <c r="A1771" s="102" t="s">
        <v>192</v>
      </c>
      <c r="B1771" s="103" t="s">
        <v>83</v>
      </c>
      <c r="D1771" s="112">
        <v>2028</v>
      </c>
      <c r="E1771" s="112">
        <v>4</v>
      </c>
      <c r="F1771" s="102" t="str">
        <f t="shared" si="286"/>
        <v>P3820284</v>
      </c>
      <c r="H1771" s="104">
        <f>HLOOKUP(POC!B1771,MCTI!$1:$2,2,FALSE)</f>
        <v>6</v>
      </c>
      <c r="I1771" s="102" t="str">
        <f t="shared" si="288"/>
        <v>20284</v>
      </c>
      <c r="J1771" s="107">
        <f>IF(M1771=1,1,IFERROR(VLOOKUP(I1771,MCTI!C:O,POC!H1771,FALSE),0))</f>
        <v>0.90199999999999858</v>
      </c>
      <c r="K1771" s="102" t="str">
        <f>TEXT(VLOOKUP(B1771,Summary!G:H,2,FALSE),"yyyym")</f>
        <v>202812</v>
      </c>
      <c r="L1771" s="102">
        <f t="shared" si="289"/>
        <v>0</v>
      </c>
      <c r="M1771" s="102">
        <f t="shared" si="290"/>
        <v>0</v>
      </c>
      <c r="N1771" s="109">
        <f t="shared" si="287"/>
        <v>90.19</v>
      </c>
      <c r="P1771" s="102" t="s">
        <v>220</v>
      </c>
      <c r="Q1771" s="102" t="str">
        <f t="shared" si="291"/>
        <v/>
      </c>
    </row>
    <row r="1772" spans="1:17">
      <c r="A1772" s="102" t="s">
        <v>192</v>
      </c>
      <c r="B1772" s="103" t="s">
        <v>83</v>
      </c>
      <c r="D1772" s="112">
        <v>2028</v>
      </c>
      <c r="E1772" s="112">
        <v>5</v>
      </c>
      <c r="F1772" s="102" t="str">
        <f t="shared" si="286"/>
        <v>P3820285</v>
      </c>
      <c r="H1772" s="104">
        <f>HLOOKUP(POC!B1772,MCTI!$1:$2,2,FALSE)</f>
        <v>6</v>
      </c>
      <c r="I1772" s="102" t="str">
        <f t="shared" si="288"/>
        <v>20285</v>
      </c>
      <c r="J1772" s="107">
        <f>IF(M1772=1,1,IFERROR(VLOOKUP(I1772,MCTI!C:O,POC!H1772,FALSE),0))</f>
        <v>0.91449999999999854</v>
      </c>
      <c r="K1772" s="102" t="str">
        <f>TEXT(VLOOKUP(B1772,Summary!G:H,2,FALSE),"yyyym")</f>
        <v>202812</v>
      </c>
      <c r="L1772" s="102">
        <f t="shared" si="289"/>
        <v>0</v>
      </c>
      <c r="M1772" s="102">
        <f t="shared" si="290"/>
        <v>0</v>
      </c>
      <c r="N1772" s="109">
        <f t="shared" si="287"/>
        <v>91.44</v>
      </c>
      <c r="P1772" s="102" t="s">
        <v>220</v>
      </c>
      <c r="Q1772" s="102" t="str">
        <f t="shared" si="291"/>
        <v/>
      </c>
    </row>
    <row r="1773" spans="1:17">
      <c r="A1773" s="102" t="s">
        <v>192</v>
      </c>
      <c r="B1773" s="103" t="s">
        <v>83</v>
      </c>
      <c r="D1773" s="112">
        <v>2028</v>
      </c>
      <c r="E1773" s="112">
        <v>6</v>
      </c>
      <c r="F1773" s="102" t="str">
        <f t="shared" si="286"/>
        <v>P3820286</v>
      </c>
      <c r="H1773" s="104">
        <f>HLOOKUP(POC!B1773,MCTI!$1:$2,2,FALSE)</f>
        <v>6</v>
      </c>
      <c r="I1773" s="102" t="str">
        <f t="shared" si="288"/>
        <v>20286</v>
      </c>
      <c r="J1773" s="107">
        <f>IF(M1773=1,1,IFERROR(VLOOKUP(I1773,MCTI!C:O,POC!H1773,FALSE),0))</f>
        <v>0.92699999999999849</v>
      </c>
      <c r="K1773" s="102" t="str">
        <f>TEXT(VLOOKUP(B1773,Summary!G:H,2,FALSE),"yyyym")</f>
        <v>202812</v>
      </c>
      <c r="L1773" s="102">
        <f t="shared" si="289"/>
        <v>0</v>
      </c>
      <c r="M1773" s="102">
        <f t="shared" si="290"/>
        <v>0</v>
      </c>
      <c r="N1773" s="109">
        <f t="shared" si="287"/>
        <v>92.69</v>
      </c>
      <c r="P1773" s="102" t="s">
        <v>220</v>
      </c>
      <c r="Q1773" s="102" t="str">
        <f t="shared" si="291"/>
        <v/>
      </c>
    </row>
    <row r="1774" spans="1:17">
      <c r="A1774" s="102" t="s">
        <v>192</v>
      </c>
      <c r="B1774" s="103" t="s">
        <v>83</v>
      </c>
      <c r="D1774" s="112">
        <v>2028</v>
      </c>
      <c r="E1774" s="112">
        <v>7</v>
      </c>
      <c r="F1774" s="102" t="str">
        <f t="shared" si="286"/>
        <v>P3820287</v>
      </c>
      <c r="H1774" s="104">
        <f>HLOOKUP(POC!B1774,MCTI!$1:$2,2,FALSE)</f>
        <v>6</v>
      </c>
      <c r="I1774" s="102" t="str">
        <f t="shared" si="288"/>
        <v>20287</v>
      </c>
      <c r="J1774" s="107">
        <f>IF(M1774=1,1,IFERROR(VLOOKUP(I1774,MCTI!C:O,POC!H1774,FALSE),0))</f>
        <v>0.93949999999999845</v>
      </c>
      <c r="K1774" s="102" t="str">
        <f>TEXT(VLOOKUP(B1774,Summary!G:H,2,FALSE),"yyyym")</f>
        <v>202812</v>
      </c>
      <c r="L1774" s="102">
        <f t="shared" si="289"/>
        <v>0</v>
      </c>
      <c r="M1774" s="102">
        <f t="shared" si="290"/>
        <v>0</v>
      </c>
      <c r="N1774" s="109">
        <f t="shared" si="287"/>
        <v>93.94</v>
      </c>
      <c r="P1774" s="102" t="s">
        <v>220</v>
      </c>
      <c r="Q1774" s="102" t="str">
        <f t="shared" si="291"/>
        <v/>
      </c>
    </row>
    <row r="1775" spans="1:17">
      <c r="A1775" s="102" t="s">
        <v>192</v>
      </c>
      <c r="B1775" s="103" t="s">
        <v>83</v>
      </c>
      <c r="D1775" s="112">
        <v>2028</v>
      </c>
      <c r="E1775" s="112">
        <v>8</v>
      </c>
      <c r="F1775" s="102" t="str">
        <f t="shared" si="286"/>
        <v>P3820288</v>
      </c>
      <c r="H1775" s="104">
        <f>HLOOKUP(POC!B1775,MCTI!$1:$2,2,FALSE)</f>
        <v>6</v>
      </c>
      <c r="I1775" s="102" t="str">
        <f t="shared" si="288"/>
        <v>20288</v>
      </c>
      <c r="J1775" s="107">
        <f>IF(M1775=1,1,IFERROR(VLOOKUP(I1775,MCTI!C:O,POC!H1775,FALSE),0))</f>
        <v>0.9519999999999984</v>
      </c>
      <c r="K1775" s="102" t="str">
        <f>TEXT(VLOOKUP(B1775,Summary!G:H,2,FALSE),"yyyym")</f>
        <v>202812</v>
      </c>
      <c r="L1775" s="102">
        <f t="shared" si="289"/>
        <v>0</v>
      </c>
      <c r="M1775" s="102">
        <f t="shared" si="290"/>
        <v>0</v>
      </c>
      <c r="N1775" s="109">
        <f t="shared" si="287"/>
        <v>95.19</v>
      </c>
      <c r="P1775" s="102" t="s">
        <v>220</v>
      </c>
      <c r="Q1775" s="102" t="str">
        <f t="shared" si="291"/>
        <v/>
      </c>
    </row>
    <row r="1776" spans="1:17">
      <c r="A1776" s="102" t="s">
        <v>192</v>
      </c>
      <c r="B1776" s="103" t="s">
        <v>83</v>
      </c>
      <c r="D1776" s="112">
        <v>2028</v>
      </c>
      <c r="E1776" s="112">
        <v>9</v>
      </c>
      <c r="F1776" s="102" t="str">
        <f t="shared" si="286"/>
        <v>P3820289</v>
      </c>
      <c r="H1776" s="104">
        <f>HLOOKUP(POC!B1776,MCTI!$1:$2,2,FALSE)</f>
        <v>6</v>
      </c>
      <c r="I1776" s="102" t="str">
        <f t="shared" si="288"/>
        <v>20289</v>
      </c>
      <c r="J1776" s="107">
        <f>IF(M1776=1,1,IFERROR(VLOOKUP(I1776,MCTI!C:O,POC!H1776,FALSE),0))</f>
        <v>0.96449999999999836</v>
      </c>
      <c r="K1776" s="102" t="str">
        <f>TEXT(VLOOKUP(B1776,Summary!G:H,2,FALSE),"yyyym")</f>
        <v>202812</v>
      </c>
      <c r="L1776" s="102">
        <f t="shared" si="289"/>
        <v>0</v>
      </c>
      <c r="M1776" s="102">
        <f t="shared" si="290"/>
        <v>0</v>
      </c>
      <c r="N1776" s="109">
        <f t="shared" si="287"/>
        <v>96.44</v>
      </c>
      <c r="P1776" s="102" t="s">
        <v>220</v>
      </c>
      <c r="Q1776" s="102" t="str">
        <f t="shared" si="291"/>
        <v/>
      </c>
    </row>
    <row r="1777" spans="1:17">
      <c r="A1777" s="102" t="s">
        <v>192</v>
      </c>
      <c r="B1777" s="103" t="s">
        <v>83</v>
      </c>
      <c r="D1777" s="112">
        <v>2028</v>
      </c>
      <c r="E1777" s="112">
        <v>10</v>
      </c>
      <c r="F1777" s="102" t="str">
        <f t="shared" si="286"/>
        <v>P38202810</v>
      </c>
      <c r="H1777" s="104">
        <f>HLOOKUP(POC!B1777,MCTI!$1:$2,2,FALSE)</f>
        <v>6</v>
      </c>
      <c r="I1777" s="102" t="str">
        <f t="shared" si="288"/>
        <v>202810</v>
      </c>
      <c r="J1777" s="107">
        <f>IF(M1777=1,1,IFERROR(VLOOKUP(I1777,MCTI!C:O,POC!H1777,FALSE),0))</f>
        <v>0.97699999999999831</v>
      </c>
      <c r="K1777" s="102" t="str">
        <f>TEXT(VLOOKUP(B1777,Summary!G:H,2,FALSE),"yyyym")</f>
        <v>202812</v>
      </c>
      <c r="L1777" s="102">
        <f t="shared" si="289"/>
        <v>0</v>
      </c>
      <c r="M1777" s="102">
        <f t="shared" si="290"/>
        <v>0</v>
      </c>
      <c r="N1777" s="109">
        <f t="shared" si="287"/>
        <v>97.69</v>
      </c>
      <c r="P1777" s="102" t="s">
        <v>220</v>
      </c>
      <c r="Q1777" s="102" t="str">
        <f t="shared" si="291"/>
        <v/>
      </c>
    </row>
    <row r="1778" spans="1:17">
      <c r="A1778" s="102" t="s">
        <v>192</v>
      </c>
      <c r="B1778" s="103" t="s">
        <v>83</v>
      </c>
      <c r="D1778" s="112">
        <v>2028</v>
      </c>
      <c r="E1778" s="112">
        <v>11</v>
      </c>
      <c r="F1778" s="102" t="str">
        <f t="shared" si="286"/>
        <v>P38202811</v>
      </c>
      <c r="H1778" s="104">
        <f>HLOOKUP(POC!B1778,MCTI!$1:$2,2,FALSE)</f>
        <v>6</v>
      </c>
      <c r="I1778" s="102" t="str">
        <f t="shared" si="288"/>
        <v>202811</v>
      </c>
      <c r="J1778" s="107">
        <f>IF(M1778=1,1,IFERROR(VLOOKUP(I1778,MCTI!C:O,POC!H1778,FALSE),0))</f>
        <v>0.98949999999999827</v>
      </c>
      <c r="K1778" s="102" t="str">
        <f>TEXT(VLOOKUP(B1778,Summary!G:H,2,FALSE),"yyyym")</f>
        <v>202812</v>
      </c>
      <c r="L1778" s="102">
        <f t="shared" si="289"/>
        <v>0</v>
      </c>
      <c r="M1778" s="102">
        <f t="shared" si="290"/>
        <v>0</v>
      </c>
      <c r="N1778" s="109">
        <f t="shared" si="287"/>
        <v>98.94</v>
      </c>
      <c r="P1778" s="102" t="s">
        <v>220</v>
      </c>
      <c r="Q1778" s="102" t="str">
        <f t="shared" si="291"/>
        <v/>
      </c>
    </row>
    <row r="1779" spans="1:17" hidden="1">
      <c r="A1779" s="102" t="s">
        <v>192</v>
      </c>
      <c r="B1779" s="103" t="s">
        <v>83</v>
      </c>
      <c r="D1779" s="112">
        <v>2028</v>
      </c>
      <c r="E1779" s="112">
        <v>12</v>
      </c>
      <c r="F1779" s="102" t="str">
        <f t="shared" si="286"/>
        <v>P38202812</v>
      </c>
      <c r="H1779" s="104">
        <f>HLOOKUP(POC!B1779,MCTI!$1:$2,2,FALSE)</f>
        <v>6</v>
      </c>
      <c r="I1779" s="102" t="str">
        <f t="shared" si="288"/>
        <v>202812</v>
      </c>
      <c r="J1779" s="107">
        <f>IF(M1779=1,1,IFERROR(VLOOKUP(I1779,MCTI!C:O,POC!H1779,FALSE),0))</f>
        <v>1</v>
      </c>
      <c r="K1779" s="102" t="str">
        <f>TEXT(VLOOKUP(B1779,Summary!G:H,2,FALSE),"yyyym")</f>
        <v>202812</v>
      </c>
      <c r="L1779" s="102">
        <f t="shared" si="289"/>
        <v>1</v>
      </c>
      <c r="M1779" s="102">
        <f t="shared" si="290"/>
        <v>1</v>
      </c>
      <c r="N1779" s="109">
        <f t="shared" si="287"/>
        <v>100</v>
      </c>
      <c r="P1779" s="102" t="s">
        <v>220</v>
      </c>
      <c r="Q1779" s="102" t="str">
        <f t="shared" si="291"/>
        <v/>
      </c>
    </row>
    <row r="1780" spans="1:17" hidden="1">
      <c r="A1780" s="102" t="s">
        <v>192</v>
      </c>
      <c r="B1780" s="103" t="s">
        <v>83</v>
      </c>
      <c r="D1780" s="103">
        <v>2029</v>
      </c>
      <c r="E1780" s="112">
        <v>1</v>
      </c>
      <c r="F1780" s="102" t="str">
        <f t="shared" si="286"/>
        <v>P3820291</v>
      </c>
      <c r="H1780" s="104">
        <f>HLOOKUP(POC!B1780,MCTI!$1:$2,2,FALSE)</f>
        <v>6</v>
      </c>
      <c r="I1780" s="102" t="str">
        <f t="shared" si="288"/>
        <v>20291</v>
      </c>
      <c r="J1780" s="107">
        <f>IF(M1780=1,1,IFERROR(VLOOKUP(I1780,MCTI!C:O,POC!H1780,FALSE),0))</f>
        <v>1</v>
      </c>
      <c r="K1780" s="102" t="str">
        <f>TEXT(VLOOKUP(B1780,Summary!G:H,2,FALSE),"yyyym")</f>
        <v>202812</v>
      </c>
      <c r="L1780" s="102">
        <f t="shared" si="289"/>
        <v>0</v>
      </c>
      <c r="M1780" s="102">
        <f t="shared" si="290"/>
        <v>1</v>
      </c>
      <c r="N1780" s="109">
        <f t="shared" si="287"/>
        <v>100</v>
      </c>
      <c r="P1780" s="102" t="str">
        <f t="shared" ref="P1760:P1804" si="292">IF(AND(M1780=1,L1780&lt;&gt;1),"X","")</f>
        <v>X</v>
      </c>
      <c r="Q1780" s="102" t="str">
        <f t="shared" si="291"/>
        <v/>
      </c>
    </row>
    <row r="1781" spans="1:17" hidden="1">
      <c r="A1781" s="102" t="s">
        <v>192</v>
      </c>
      <c r="B1781" s="103" t="s">
        <v>83</v>
      </c>
      <c r="D1781" s="103">
        <v>2029</v>
      </c>
      <c r="E1781" s="112">
        <v>2</v>
      </c>
      <c r="F1781" s="102" t="str">
        <f t="shared" si="286"/>
        <v>P3820292</v>
      </c>
      <c r="H1781" s="104">
        <f>HLOOKUP(POC!B1781,MCTI!$1:$2,2,FALSE)</f>
        <v>6</v>
      </c>
      <c r="I1781" s="102" t="str">
        <f t="shared" si="288"/>
        <v>20292</v>
      </c>
      <c r="J1781" s="107">
        <f>IF(M1781=1,1,IFERROR(VLOOKUP(I1781,MCTI!C:O,POC!H1781,FALSE),0))</f>
        <v>1</v>
      </c>
      <c r="K1781" s="102" t="str">
        <f>TEXT(VLOOKUP(B1781,Summary!G:H,2,FALSE),"yyyym")</f>
        <v>202812</v>
      </c>
      <c r="L1781" s="102">
        <f t="shared" si="289"/>
        <v>0</v>
      </c>
      <c r="M1781" s="102">
        <f t="shared" si="290"/>
        <v>1</v>
      </c>
      <c r="N1781" s="109">
        <f t="shared" si="287"/>
        <v>100</v>
      </c>
      <c r="P1781" s="102" t="str">
        <f t="shared" si="292"/>
        <v>X</v>
      </c>
      <c r="Q1781" s="102" t="str">
        <f t="shared" si="291"/>
        <v/>
      </c>
    </row>
    <row r="1782" spans="1:17" hidden="1">
      <c r="A1782" s="102" t="s">
        <v>192</v>
      </c>
      <c r="B1782" s="103" t="s">
        <v>83</v>
      </c>
      <c r="D1782" s="103">
        <v>2029</v>
      </c>
      <c r="E1782" s="112">
        <v>3</v>
      </c>
      <c r="F1782" s="102" t="str">
        <f t="shared" si="286"/>
        <v>P3820293</v>
      </c>
      <c r="H1782" s="104">
        <f>HLOOKUP(POC!B1782,MCTI!$1:$2,2,FALSE)</f>
        <v>6</v>
      </c>
      <c r="I1782" s="102" t="str">
        <f t="shared" si="288"/>
        <v>20293</v>
      </c>
      <c r="J1782" s="107">
        <f>IF(M1782=1,1,IFERROR(VLOOKUP(I1782,MCTI!C:O,POC!H1782,FALSE),0))</f>
        <v>1</v>
      </c>
      <c r="K1782" s="102" t="str">
        <f>TEXT(VLOOKUP(B1782,Summary!G:H,2,FALSE),"yyyym")</f>
        <v>202812</v>
      </c>
      <c r="L1782" s="102">
        <f t="shared" si="289"/>
        <v>0</v>
      </c>
      <c r="M1782" s="102">
        <f t="shared" si="290"/>
        <v>1</v>
      </c>
      <c r="N1782" s="109">
        <f t="shared" si="287"/>
        <v>100</v>
      </c>
      <c r="P1782" s="102" t="str">
        <f t="shared" si="292"/>
        <v>X</v>
      </c>
      <c r="Q1782" s="102" t="str">
        <f t="shared" si="291"/>
        <v/>
      </c>
    </row>
    <row r="1783" spans="1:17" hidden="1">
      <c r="A1783" s="102" t="s">
        <v>192</v>
      </c>
      <c r="B1783" s="103" t="s">
        <v>83</v>
      </c>
      <c r="D1783" s="103">
        <v>2029</v>
      </c>
      <c r="E1783" s="112">
        <v>4</v>
      </c>
      <c r="F1783" s="102" t="str">
        <f t="shared" si="286"/>
        <v>P3820294</v>
      </c>
      <c r="H1783" s="104">
        <f>HLOOKUP(POC!B1783,MCTI!$1:$2,2,FALSE)</f>
        <v>6</v>
      </c>
      <c r="I1783" s="102" t="str">
        <f t="shared" si="288"/>
        <v>20294</v>
      </c>
      <c r="J1783" s="107">
        <f>IF(M1783=1,1,IFERROR(VLOOKUP(I1783,MCTI!C:O,POC!H1783,FALSE),0))</f>
        <v>1</v>
      </c>
      <c r="K1783" s="102" t="str">
        <f>TEXT(VLOOKUP(B1783,Summary!G:H,2,FALSE),"yyyym")</f>
        <v>202812</v>
      </c>
      <c r="L1783" s="102">
        <f t="shared" si="289"/>
        <v>0</v>
      </c>
      <c r="M1783" s="102">
        <f t="shared" si="290"/>
        <v>1</v>
      </c>
      <c r="N1783" s="109">
        <f t="shared" si="287"/>
        <v>100</v>
      </c>
      <c r="P1783" s="102" t="str">
        <f t="shared" si="292"/>
        <v>X</v>
      </c>
      <c r="Q1783" s="102" t="str">
        <f t="shared" si="291"/>
        <v/>
      </c>
    </row>
    <row r="1784" spans="1:17" hidden="1">
      <c r="A1784" s="102" t="s">
        <v>192</v>
      </c>
      <c r="B1784" s="103" t="s">
        <v>83</v>
      </c>
      <c r="D1784" s="103">
        <v>2029</v>
      </c>
      <c r="E1784" s="112">
        <v>5</v>
      </c>
      <c r="F1784" s="102" t="str">
        <f t="shared" si="286"/>
        <v>P3820295</v>
      </c>
      <c r="H1784" s="104">
        <f>HLOOKUP(POC!B1784,MCTI!$1:$2,2,FALSE)</f>
        <v>6</v>
      </c>
      <c r="I1784" s="102" t="str">
        <f t="shared" si="288"/>
        <v>20295</v>
      </c>
      <c r="J1784" s="107">
        <f>IF(M1784=1,1,IFERROR(VLOOKUP(I1784,MCTI!C:O,POC!H1784,FALSE),0))</f>
        <v>1</v>
      </c>
      <c r="K1784" s="102" t="str">
        <f>TEXT(VLOOKUP(B1784,Summary!G:H,2,FALSE),"yyyym")</f>
        <v>202812</v>
      </c>
      <c r="L1784" s="102">
        <f t="shared" si="289"/>
        <v>0</v>
      </c>
      <c r="M1784" s="102">
        <f t="shared" si="290"/>
        <v>1</v>
      </c>
      <c r="N1784" s="109">
        <f t="shared" si="287"/>
        <v>100</v>
      </c>
      <c r="P1784" s="102" t="str">
        <f t="shared" si="292"/>
        <v>X</v>
      </c>
      <c r="Q1784" s="102" t="str">
        <f t="shared" si="291"/>
        <v/>
      </c>
    </row>
    <row r="1785" spans="1:17" hidden="1">
      <c r="A1785" s="102" t="s">
        <v>192</v>
      </c>
      <c r="B1785" s="103" t="s">
        <v>83</v>
      </c>
      <c r="D1785" s="103">
        <v>2029</v>
      </c>
      <c r="E1785" s="112">
        <v>6</v>
      </c>
      <c r="F1785" s="102" t="str">
        <f t="shared" si="286"/>
        <v>P3820296</v>
      </c>
      <c r="H1785" s="104">
        <f>HLOOKUP(POC!B1785,MCTI!$1:$2,2,FALSE)</f>
        <v>6</v>
      </c>
      <c r="I1785" s="102" t="str">
        <f t="shared" si="288"/>
        <v>20296</v>
      </c>
      <c r="J1785" s="107">
        <f>IF(M1785=1,1,IFERROR(VLOOKUP(I1785,MCTI!C:O,POC!H1785,FALSE),0))</f>
        <v>1</v>
      </c>
      <c r="K1785" s="102" t="str">
        <f>TEXT(VLOOKUP(B1785,Summary!G:H,2,FALSE),"yyyym")</f>
        <v>202812</v>
      </c>
      <c r="L1785" s="102">
        <f t="shared" si="289"/>
        <v>0</v>
      </c>
      <c r="M1785" s="102">
        <f t="shared" si="290"/>
        <v>1</v>
      </c>
      <c r="N1785" s="109">
        <f t="shared" si="287"/>
        <v>100</v>
      </c>
      <c r="P1785" s="102" t="str">
        <f t="shared" si="292"/>
        <v>X</v>
      </c>
      <c r="Q1785" s="102" t="str">
        <f t="shared" si="291"/>
        <v/>
      </c>
    </row>
    <row r="1786" spans="1:17" hidden="1">
      <c r="A1786" s="102" t="s">
        <v>192</v>
      </c>
      <c r="B1786" s="103" t="s">
        <v>83</v>
      </c>
      <c r="D1786" s="103">
        <v>2029</v>
      </c>
      <c r="E1786" s="112">
        <v>7</v>
      </c>
      <c r="F1786" s="102" t="str">
        <f t="shared" si="286"/>
        <v>P3820297</v>
      </c>
      <c r="H1786" s="104">
        <f>HLOOKUP(POC!B1786,MCTI!$1:$2,2,FALSE)</f>
        <v>6</v>
      </c>
      <c r="I1786" s="102" t="str">
        <f t="shared" si="288"/>
        <v>20297</v>
      </c>
      <c r="J1786" s="107">
        <f>IF(M1786=1,1,IFERROR(VLOOKUP(I1786,MCTI!C:O,POC!H1786,FALSE),0))</f>
        <v>1</v>
      </c>
      <c r="K1786" s="102" t="str">
        <f>TEXT(VLOOKUP(B1786,Summary!G:H,2,FALSE),"yyyym")</f>
        <v>202812</v>
      </c>
      <c r="L1786" s="102">
        <f t="shared" si="289"/>
        <v>0</v>
      </c>
      <c r="M1786" s="102">
        <f t="shared" si="290"/>
        <v>1</v>
      </c>
      <c r="N1786" s="109">
        <f t="shared" si="287"/>
        <v>100</v>
      </c>
      <c r="P1786" s="102" t="str">
        <f t="shared" si="292"/>
        <v>X</v>
      </c>
      <c r="Q1786" s="102" t="str">
        <f t="shared" si="291"/>
        <v/>
      </c>
    </row>
    <row r="1787" spans="1:17" hidden="1">
      <c r="A1787" s="102" t="s">
        <v>192</v>
      </c>
      <c r="B1787" s="103" t="s">
        <v>83</v>
      </c>
      <c r="D1787" s="103">
        <v>2029</v>
      </c>
      <c r="E1787" s="112">
        <v>8</v>
      </c>
      <c r="F1787" s="102" t="str">
        <f t="shared" si="286"/>
        <v>P3820298</v>
      </c>
      <c r="H1787" s="104">
        <f>HLOOKUP(POC!B1787,MCTI!$1:$2,2,FALSE)</f>
        <v>6</v>
      </c>
      <c r="I1787" s="102" t="str">
        <f t="shared" si="288"/>
        <v>20298</v>
      </c>
      <c r="J1787" s="107">
        <f>IF(M1787=1,1,IFERROR(VLOOKUP(I1787,MCTI!C:O,POC!H1787,FALSE),0))</f>
        <v>1</v>
      </c>
      <c r="K1787" s="102" t="str">
        <f>TEXT(VLOOKUP(B1787,Summary!G:H,2,FALSE),"yyyym")</f>
        <v>202812</v>
      </c>
      <c r="L1787" s="102">
        <f t="shared" si="289"/>
        <v>0</v>
      </c>
      <c r="M1787" s="102">
        <f t="shared" si="290"/>
        <v>1</v>
      </c>
      <c r="N1787" s="109">
        <f t="shared" si="287"/>
        <v>100</v>
      </c>
      <c r="P1787" s="102" t="str">
        <f t="shared" si="292"/>
        <v>X</v>
      </c>
      <c r="Q1787" s="102" t="str">
        <f t="shared" si="291"/>
        <v/>
      </c>
    </row>
    <row r="1788" spans="1:17" hidden="1">
      <c r="A1788" s="102" t="s">
        <v>192</v>
      </c>
      <c r="B1788" s="103" t="s">
        <v>83</v>
      </c>
      <c r="D1788" s="103">
        <v>2029</v>
      </c>
      <c r="E1788" s="112">
        <v>9</v>
      </c>
      <c r="F1788" s="102" t="str">
        <f t="shared" si="286"/>
        <v>P3820299</v>
      </c>
      <c r="H1788" s="104">
        <f>HLOOKUP(POC!B1788,MCTI!$1:$2,2,FALSE)</f>
        <v>6</v>
      </c>
      <c r="I1788" s="102" t="str">
        <f t="shared" si="288"/>
        <v>20299</v>
      </c>
      <c r="J1788" s="107">
        <f>IF(M1788=1,1,IFERROR(VLOOKUP(I1788,MCTI!C:O,POC!H1788,FALSE),0))</f>
        <v>1</v>
      </c>
      <c r="K1788" s="102" t="str">
        <f>TEXT(VLOOKUP(B1788,Summary!G:H,2,FALSE),"yyyym")</f>
        <v>202812</v>
      </c>
      <c r="L1788" s="102">
        <f t="shared" si="289"/>
        <v>0</v>
      </c>
      <c r="M1788" s="102">
        <f t="shared" si="290"/>
        <v>1</v>
      </c>
      <c r="N1788" s="109">
        <f t="shared" si="287"/>
        <v>100</v>
      </c>
      <c r="P1788" s="102" t="str">
        <f t="shared" si="292"/>
        <v>X</v>
      </c>
      <c r="Q1788" s="102" t="str">
        <f t="shared" si="291"/>
        <v/>
      </c>
    </row>
    <row r="1789" spans="1:17" hidden="1">
      <c r="A1789" s="102" t="s">
        <v>192</v>
      </c>
      <c r="B1789" s="103" t="s">
        <v>83</v>
      </c>
      <c r="D1789" s="103">
        <v>2029</v>
      </c>
      <c r="E1789" s="112">
        <v>10</v>
      </c>
      <c r="F1789" s="102" t="str">
        <f t="shared" si="286"/>
        <v>P38202910</v>
      </c>
      <c r="H1789" s="104">
        <f>HLOOKUP(POC!B1789,MCTI!$1:$2,2,FALSE)</f>
        <v>6</v>
      </c>
      <c r="I1789" s="102" t="str">
        <f t="shared" si="288"/>
        <v>202910</v>
      </c>
      <c r="J1789" s="107">
        <f>IF(M1789=1,1,IFERROR(VLOOKUP(I1789,MCTI!C:O,POC!H1789,FALSE),0))</f>
        <v>1</v>
      </c>
      <c r="K1789" s="102" t="str">
        <f>TEXT(VLOOKUP(B1789,Summary!G:H,2,FALSE),"yyyym")</f>
        <v>202812</v>
      </c>
      <c r="L1789" s="102">
        <f t="shared" si="289"/>
        <v>0</v>
      </c>
      <c r="M1789" s="102">
        <f t="shared" si="290"/>
        <v>1</v>
      </c>
      <c r="N1789" s="109">
        <f t="shared" si="287"/>
        <v>100</v>
      </c>
      <c r="P1789" s="102" t="str">
        <f t="shared" si="292"/>
        <v>X</v>
      </c>
      <c r="Q1789" s="102" t="str">
        <f t="shared" si="291"/>
        <v/>
      </c>
    </row>
    <row r="1790" spans="1:17" hidden="1">
      <c r="A1790" s="102" t="s">
        <v>192</v>
      </c>
      <c r="B1790" s="103" t="s">
        <v>83</v>
      </c>
      <c r="D1790" s="103">
        <v>2029</v>
      </c>
      <c r="E1790" s="112">
        <v>11</v>
      </c>
      <c r="F1790" s="102" t="str">
        <f t="shared" si="286"/>
        <v>P38202911</v>
      </c>
      <c r="H1790" s="104">
        <f>HLOOKUP(POC!B1790,MCTI!$1:$2,2,FALSE)</f>
        <v>6</v>
      </c>
      <c r="I1790" s="102" t="str">
        <f t="shared" si="288"/>
        <v>202911</v>
      </c>
      <c r="J1790" s="107">
        <f>IF(M1790=1,1,IFERROR(VLOOKUP(I1790,MCTI!C:O,POC!H1790,FALSE),0))</f>
        <v>1</v>
      </c>
      <c r="K1790" s="102" t="str">
        <f>TEXT(VLOOKUP(B1790,Summary!G:H,2,FALSE),"yyyym")</f>
        <v>202812</v>
      </c>
      <c r="L1790" s="102">
        <f t="shared" si="289"/>
        <v>0</v>
      </c>
      <c r="M1790" s="102">
        <f t="shared" si="290"/>
        <v>1</v>
      </c>
      <c r="N1790" s="109">
        <f t="shared" si="287"/>
        <v>100</v>
      </c>
      <c r="P1790" s="102" t="str">
        <f t="shared" si="292"/>
        <v>X</v>
      </c>
      <c r="Q1790" s="102" t="str">
        <f t="shared" si="291"/>
        <v/>
      </c>
    </row>
    <row r="1791" spans="1:17" hidden="1">
      <c r="A1791" s="102" t="s">
        <v>192</v>
      </c>
      <c r="B1791" s="103" t="s">
        <v>83</v>
      </c>
      <c r="D1791" s="103">
        <v>2029</v>
      </c>
      <c r="E1791" s="112">
        <v>12</v>
      </c>
      <c r="F1791" s="102" t="str">
        <f t="shared" si="286"/>
        <v>P38202912</v>
      </c>
      <c r="H1791" s="104">
        <f>HLOOKUP(POC!B1791,MCTI!$1:$2,2,FALSE)</f>
        <v>6</v>
      </c>
      <c r="I1791" s="102" t="str">
        <f t="shared" si="288"/>
        <v>202912</v>
      </c>
      <c r="J1791" s="107">
        <f>IF(M1791=1,1,IFERROR(VLOOKUP(I1791,MCTI!C:O,POC!H1791,FALSE),0))</f>
        <v>1</v>
      </c>
      <c r="K1791" s="102" t="str">
        <f>TEXT(VLOOKUP(B1791,Summary!G:H,2,FALSE),"yyyym")</f>
        <v>202812</v>
      </c>
      <c r="L1791" s="102">
        <f t="shared" si="289"/>
        <v>0</v>
      </c>
      <c r="M1791" s="102">
        <f t="shared" si="290"/>
        <v>1</v>
      </c>
      <c r="N1791" s="109">
        <f t="shared" si="287"/>
        <v>100</v>
      </c>
      <c r="P1791" s="102" t="str">
        <f t="shared" si="292"/>
        <v>X</v>
      </c>
      <c r="Q1791" s="102" t="str">
        <f t="shared" si="291"/>
        <v/>
      </c>
    </row>
    <row r="1792" spans="1:17" hidden="1">
      <c r="A1792" s="102" t="s">
        <v>192</v>
      </c>
      <c r="B1792" s="103" t="s">
        <v>83</v>
      </c>
      <c r="D1792" s="103">
        <v>2030</v>
      </c>
      <c r="E1792" s="112">
        <v>1</v>
      </c>
      <c r="F1792" s="102" t="str">
        <f t="shared" si="286"/>
        <v>P3820301</v>
      </c>
      <c r="H1792" s="104">
        <f>HLOOKUP(POC!B1792,MCTI!$1:$2,2,FALSE)</f>
        <v>6</v>
      </c>
      <c r="I1792" s="102" t="str">
        <f t="shared" si="288"/>
        <v>20301</v>
      </c>
      <c r="J1792" s="107">
        <f>IF(M1792=1,1,IFERROR(VLOOKUP(I1792,MCTI!C:O,POC!H1792,FALSE),0))</f>
        <v>1</v>
      </c>
      <c r="K1792" s="102" t="str">
        <f>TEXT(VLOOKUP(B1792,Summary!G:H,2,FALSE),"yyyym")</f>
        <v>202812</v>
      </c>
      <c r="L1792" s="102">
        <f t="shared" si="289"/>
        <v>0</v>
      </c>
      <c r="M1792" s="102">
        <f t="shared" si="290"/>
        <v>1</v>
      </c>
      <c r="N1792" s="109">
        <f t="shared" si="287"/>
        <v>100</v>
      </c>
      <c r="P1792" s="102" t="str">
        <f t="shared" si="292"/>
        <v>X</v>
      </c>
      <c r="Q1792" s="102" t="str">
        <f t="shared" si="291"/>
        <v/>
      </c>
    </row>
    <row r="1793" spans="1:17" hidden="1">
      <c r="A1793" s="102" t="s">
        <v>192</v>
      </c>
      <c r="B1793" s="103" t="s">
        <v>83</v>
      </c>
      <c r="D1793" s="103">
        <v>2030</v>
      </c>
      <c r="E1793" s="112">
        <v>2</v>
      </c>
      <c r="F1793" s="102" t="str">
        <f t="shared" si="286"/>
        <v>P3820302</v>
      </c>
      <c r="H1793" s="104">
        <f>HLOOKUP(POC!B1793,MCTI!$1:$2,2,FALSE)</f>
        <v>6</v>
      </c>
      <c r="I1793" s="102" t="str">
        <f t="shared" si="288"/>
        <v>20302</v>
      </c>
      <c r="J1793" s="107">
        <f>IF(M1793=1,1,IFERROR(VLOOKUP(I1793,MCTI!C:O,POC!H1793,FALSE),0))</f>
        <v>1</v>
      </c>
      <c r="K1793" s="102" t="str">
        <f>TEXT(VLOOKUP(B1793,Summary!G:H,2,FALSE),"yyyym")</f>
        <v>202812</v>
      </c>
      <c r="L1793" s="102">
        <f t="shared" si="289"/>
        <v>0</v>
      </c>
      <c r="M1793" s="102">
        <f t="shared" si="290"/>
        <v>1</v>
      </c>
      <c r="N1793" s="109">
        <f t="shared" si="287"/>
        <v>100</v>
      </c>
      <c r="P1793" s="102" t="str">
        <f t="shared" si="292"/>
        <v>X</v>
      </c>
      <c r="Q1793" s="102" t="str">
        <f t="shared" si="291"/>
        <v/>
      </c>
    </row>
    <row r="1794" spans="1:17" hidden="1">
      <c r="A1794" s="102" t="s">
        <v>192</v>
      </c>
      <c r="B1794" s="103" t="s">
        <v>83</v>
      </c>
      <c r="D1794" s="103">
        <v>2030</v>
      </c>
      <c r="E1794" s="112">
        <v>3</v>
      </c>
      <c r="F1794" s="102" t="str">
        <f t="shared" si="286"/>
        <v>P3820303</v>
      </c>
      <c r="H1794" s="104">
        <f>HLOOKUP(POC!B1794,MCTI!$1:$2,2,FALSE)</f>
        <v>6</v>
      </c>
      <c r="I1794" s="102" t="str">
        <f t="shared" si="288"/>
        <v>20303</v>
      </c>
      <c r="J1794" s="107">
        <f>IF(M1794=1,1,IFERROR(VLOOKUP(I1794,MCTI!C:O,POC!H1794,FALSE),0))</f>
        <v>1</v>
      </c>
      <c r="K1794" s="102" t="str">
        <f>TEXT(VLOOKUP(B1794,Summary!G:H,2,FALSE),"yyyym")</f>
        <v>202812</v>
      </c>
      <c r="L1794" s="102">
        <f t="shared" si="289"/>
        <v>0</v>
      </c>
      <c r="M1794" s="102">
        <f t="shared" si="290"/>
        <v>1</v>
      </c>
      <c r="N1794" s="109">
        <f t="shared" si="287"/>
        <v>100</v>
      </c>
      <c r="P1794" s="102" t="str">
        <f t="shared" si="292"/>
        <v>X</v>
      </c>
      <c r="Q1794" s="102" t="str">
        <f t="shared" si="291"/>
        <v/>
      </c>
    </row>
    <row r="1795" spans="1:17" hidden="1">
      <c r="A1795" s="102" t="s">
        <v>192</v>
      </c>
      <c r="B1795" s="103" t="s">
        <v>83</v>
      </c>
      <c r="D1795" s="103">
        <v>2030</v>
      </c>
      <c r="E1795" s="112">
        <v>4</v>
      </c>
      <c r="F1795" s="102" t="str">
        <f t="shared" si="286"/>
        <v>P3820304</v>
      </c>
      <c r="H1795" s="104">
        <f>HLOOKUP(POC!B1795,MCTI!$1:$2,2,FALSE)</f>
        <v>6</v>
      </c>
      <c r="I1795" s="102" t="str">
        <f t="shared" si="288"/>
        <v>20304</v>
      </c>
      <c r="J1795" s="107">
        <f>IF(M1795=1,1,IFERROR(VLOOKUP(I1795,MCTI!C:O,POC!H1795,FALSE),0))</f>
        <v>1</v>
      </c>
      <c r="K1795" s="102" t="str">
        <f>TEXT(VLOOKUP(B1795,Summary!G:H,2,FALSE),"yyyym")</f>
        <v>202812</v>
      </c>
      <c r="L1795" s="102">
        <f t="shared" si="289"/>
        <v>0</v>
      </c>
      <c r="M1795" s="102">
        <f t="shared" si="290"/>
        <v>1</v>
      </c>
      <c r="N1795" s="109">
        <f t="shared" si="287"/>
        <v>100</v>
      </c>
      <c r="P1795" s="102" t="str">
        <f t="shared" si="292"/>
        <v>X</v>
      </c>
      <c r="Q1795" s="102" t="str">
        <f t="shared" si="291"/>
        <v/>
      </c>
    </row>
    <row r="1796" spans="1:17" hidden="1">
      <c r="A1796" s="102" t="s">
        <v>192</v>
      </c>
      <c r="B1796" s="103" t="s">
        <v>83</v>
      </c>
      <c r="D1796" s="103">
        <v>2030</v>
      </c>
      <c r="E1796" s="112">
        <v>5</v>
      </c>
      <c r="F1796" s="102" t="str">
        <f t="shared" si="286"/>
        <v>P3820305</v>
      </c>
      <c r="H1796" s="104">
        <f>HLOOKUP(POC!B1796,MCTI!$1:$2,2,FALSE)</f>
        <v>6</v>
      </c>
      <c r="I1796" s="102" t="str">
        <f t="shared" ref="I1796:I1803" si="293">CONCATENATE(D1796,E1796)</f>
        <v>20305</v>
      </c>
      <c r="J1796" s="107">
        <f>IF(M1796=1,1,IFERROR(VLOOKUP(I1796,MCTI!C:O,POC!H1796,FALSE),0))</f>
        <v>1</v>
      </c>
      <c r="K1796" s="102" t="str">
        <f>TEXT(VLOOKUP(B1796,Summary!G:H,2,FALSE),"yyyym")</f>
        <v>202812</v>
      </c>
      <c r="L1796" s="102">
        <f t="shared" ref="L1796:L1803" si="294">IF((LEFT(K1796,4)-D1796)&lt;&gt;0,0,IF((I1796-K1796)=0,1,0))</f>
        <v>0</v>
      </c>
      <c r="M1796" s="102">
        <f t="shared" ref="M1796:M1803" si="295">IF(B1796="",0,IF(AND(B1795=B1796,M1795=1),1,IF(L1796=1,1,0)))</f>
        <v>1</v>
      </c>
      <c r="N1796" s="109">
        <f t="shared" si="287"/>
        <v>100</v>
      </c>
      <c r="P1796" s="102" t="str">
        <f t="shared" si="292"/>
        <v>X</v>
      </c>
      <c r="Q1796" s="102" t="str">
        <f t="shared" si="291"/>
        <v/>
      </c>
    </row>
    <row r="1797" spans="1:17" hidden="1">
      <c r="A1797" s="102" t="s">
        <v>192</v>
      </c>
      <c r="B1797" s="103" t="s">
        <v>83</v>
      </c>
      <c r="D1797" s="103">
        <v>2030</v>
      </c>
      <c r="E1797" s="112">
        <v>6</v>
      </c>
      <c r="F1797" s="102" t="str">
        <f t="shared" si="286"/>
        <v>P3820306</v>
      </c>
      <c r="H1797" s="104">
        <f>HLOOKUP(POC!B1797,MCTI!$1:$2,2,FALSE)</f>
        <v>6</v>
      </c>
      <c r="I1797" s="102" t="str">
        <f t="shared" si="293"/>
        <v>20306</v>
      </c>
      <c r="J1797" s="107">
        <f>IF(M1797=1,1,IFERROR(VLOOKUP(I1797,MCTI!C:O,POC!H1797,FALSE),0))</f>
        <v>1</v>
      </c>
      <c r="K1797" s="102" t="str">
        <f>TEXT(VLOOKUP(B1797,Summary!G:H,2,FALSE),"yyyym")</f>
        <v>202812</v>
      </c>
      <c r="L1797" s="102">
        <f t="shared" si="294"/>
        <v>0</v>
      </c>
      <c r="M1797" s="102">
        <f t="shared" si="295"/>
        <v>1</v>
      </c>
      <c r="N1797" s="109">
        <f t="shared" si="287"/>
        <v>100</v>
      </c>
      <c r="P1797" s="102" t="str">
        <f t="shared" si="292"/>
        <v>X</v>
      </c>
      <c r="Q1797" s="102" t="str">
        <f t="shared" si="291"/>
        <v/>
      </c>
    </row>
    <row r="1798" spans="1:17" hidden="1">
      <c r="A1798" s="102" t="s">
        <v>192</v>
      </c>
      <c r="B1798" s="103" t="s">
        <v>83</v>
      </c>
      <c r="D1798" s="103">
        <v>2030</v>
      </c>
      <c r="E1798" s="112">
        <v>7</v>
      </c>
      <c r="F1798" s="102" t="str">
        <f t="shared" si="286"/>
        <v>P3820307</v>
      </c>
      <c r="H1798" s="104">
        <f>HLOOKUP(POC!B1798,MCTI!$1:$2,2,FALSE)</f>
        <v>6</v>
      </c>
      <c r="I1798" s="102" t="str">
        <f t="shared" si="293"/>
        <v>20307</v>
      </c>
      <c r="J1798" s="107">
        <f>IF(M1798=1,1,IFERROR(VLOOKUP(I1798,MCTI!C:O,POC!H1798,FALSE),0))</f>
        <v>1</v>
      </c>
      <c r="K1798" s="102" t="str">
        <f>TEXT(VLOOKUP(B1798,Summary!G:H,2,FALSE),"yyyym")</f>
        <v>202812</v>
      </c>
      <c r="L1798" s="102">
        <f t="shared" si="294"/>
        <v>0</v>
      </c>
      <c r="M1798" s="102">
        <f t="shared" si="295"/>
        <v>1</v>
      </c>
      <c r="N1798" s="109">
        <f t="shared" si="287"/>
        <v>100</v>
      </c>
      <c r="P1798" s="102" t="str">
        <f t="shared" si="292"/>
        <v>X</v>
      </c>
      <c r="Q1798" s="102" t="str">
        <f t="shared" si="291"/>
        <v/>
      </c>
    </row>
    <row r="1799" spans="1:17" hidden="1">
      <c r="A1799" s="102" t="s">
        <v>192</v>
      </c>
      <c r="B1799" s="103" t="s">
        <v>83</v>
      </c>
      <c r="D1799" s="103">
        <v>2030</v>
      </c>
      <c r="E1799" s="112">
        <v>8</v>
      </c>
      <c r="F1799" s="102" t="str">
        <f t="shared" si="286"/>
        <v>P3820308</v>
      </c>
      <c r="H1799" s="104">
        <f>HLOOKUP(POC!B1799,MCTI!$1:$2,2,FALSE)</f>
        <v>6</v>
      </c>
      <c r="I1799" s="102" t="str">
        <f t="shared" si="293"/>
        <v>20308</v>
      </c>
      <c r="J1799" s="107">
        <f>IF(M1799=1,1,IFERROR(VLOOKUP(I1799,MCTI!C:O,POC!H1799,FALSE),0))</f>
        <v>1</v>
      </c>
      <c r="K1799" s="102" t="str">
        <f>TEXT(VLOOKUP(B1799,Summary!G:H,2,FALSE),"yyyym")</f>
        <v>202812</v>
      </c>
      <c r="L1799" s="102">
        <f t="shared" si="294"/>
        <v>0</v>
      </c>
      <c r="M1799" s="102">
        <f t="shared" si="295"/>
        <v>1</v>
      </c>
      <c r="N1799" s="109">
        <f t="shared" si="287"/>
        <v>100</v>
      </c>
      <c r="P1799" s="102" t="str">
        <f t="shared" si="292"/>
        <v>X</v>
      </c>
      <c r="Q1799" s="102" t="str">
        <f t="shared" si="291"/>
        <v/>
      </c>
    </row>
    <row r="1800" spans="1:17" hidden="1">
      <c r="A1800" s="102" t="s">
        <v>192</v>
      </c>
      <c r="B1800" s="103" t="s">
        <v>83</v>
      </c>
      <c r="D1800" s="103">
        <v>2030</v>
      </c>
      <c r="E1800" s="112">
        <v>9</v>
      </c>
      <c r="F1800" s="102" t="str">
        <f t="shared" si="286"/>
        <v>P3820309</v>
      </c>
      <c r="H1800" s="104">
        <f>HLOOKUP(POC!B1800,MCTI!$1:$2,2,FALSE)</f>
        <v>6</v>
      </c>
      <c r="I1800" s="102" t="str">
        <f t="shared" si="293"/>
        <v>20309</v>
      </c>
      <c r="J1800" s="107">
        <f>IF(M1800=1,1,IFERROR(VLOOKUP(I1800,MCTI!C:O,POC!H1800,FALSE),0))</f>
        <v>1</v>
      </c>
      <c r="K1800" s="102" t="str">
        <f>TEXT(VLOOKUP(B1800,Summary!G:H,2,FALSE),"yyyym")</f>
        <v>202812</v>
      </c>
      <c r="L1800" s="102">
        <f t="shared" si="294"/>
        <v>0</v>
      </c>
      <c r="M1800" s="102">
        <f t="shared" si="295"/>
        <v>1</v>
      </c>
      <c r="N1800" s="109">
        <f t="shared" si="287"/>
        <v>100</v>
      </c>
      <c r="P1800" s="102" t="str">
        <f t="shared" si="292"/>
        <v>X</v>
      </c>
      <c r="Q1800" s="102" t="str">
        <f t="shared" si="291"/>
        <v/>
      </c>
    </row>
    <row r="1801" spans="1:17" hidden="1">
      <c r="A1801" s="102" t="s">
        <v>192</v>
      </c>
      <c r="B1801" s="103" t="s">
        <v>83</v>
      </c>
      <c r="D1801" s="103">
        <v>2030</v>
      </c>
      <c r="E1801" s="112">
        <v>10</v>
      </c>
      <c r="F1801" s="102" t="str">
        <f t="shared" si="286"/>
        <v>P38203010</v>
      </c>
      <c r="H1801" s="104">
        <f>HLOOKUP(POC!B1801,MCTI!$1:$2,2,FALSE)</f>
        <v>6</v>
      </c>
      <c r="I1801" s="102" t="str">
        <f t="shared" si="293"/>
        <v>203010</v>
      </c>
      <c r="J1801" s="107">
        <f>IF(M1801=1,1,IFERROR(VLOOKUP(I1801,MCTI!C:O,POC!H1801,FALSE),0))</f>
        <v>1</v>
      </c>
      <c r="K1801" s="102" t="str">
        <f>TEXT(VLOOKUP(B1801,Summary!G:H,2,FALSE),"yyyym")</f>
        <v>202812</v>
      </c>
      <c r="L1801" s="102">
        <f t="shared" si="294"/>
        <v>0</v>
      </c>
      <c r="M1801" s="102">
        <f t="shared" si="295"/>
        <v>1</v>
      </c>
      <c r="N1801" s="109">
        <f t="shared" si="287"/>
        <v>100</v>
      </c>
      <c r="P1801" s="102" t="str">
        <f t="shared" si="292"/>
        <v>X</v>
      </c>
      <c r="Q1801" s="102" t="str">
        <f t="shared" si="291"/>
        <v/>
      </c>
    </row>
    <row r="1802" spans="1:17" hidden="1">
      <c r="A1802" s="102" t="s">
        <v>192</v>
      </c>
      <c r="B1802" s="103" t="s">
        <v>83</v>
      </c>
      <c r="D1802" s="103">
        <v>2030</v>
      </c>
      <c r="E1802" s="112">
        <v>11</v>
      </c>
      <c r="F1802" s="102" t="str">
        <f t="shared" si="286"/>
        <v>P38203011</v>
      </c>
      <c r="H1802" s="104">
        <f>HLOOKUP(POC!B1802,MCTI!$1:$2,2,FALSE)</f>
        <v>6</v>
      </c>
      <c r="I1802" s="102" t="str">
        <f t="shared" si="293"/>
        <v>203011</v>
      </c>
      <c r="J1802" s="107">
        <f>IF(M1802=1,1,IFERROR(VLOOKUP(I1802,MCTI!C:O,POC!H1802,FALSE),0))</f>
        <v>1</v>
      </c>
      <c r="K1802" s="102" t="str">
        <f>TEXT(VLOOKUP(B1802,Summary!G:H,2,FALSE),"yyyym")</f>
        <v>202812</v>
      </c>
      <c r="L1802" s="102">
        <f t="shared" si="294"/>
        <v>0</v>
      </c>
      <c r="M1802" s="102">
        <f t="shared" si="295"/>
        <v>1</v>
      </c>
      <c r="N1802" s="109">
        <f t="shared" si="287"/>
        <v>100</v>
      </c>
      <c r="P1802" s="102" t="str">
        <f t="shared" si="292"/>
        <v>X</v>
      </c>
      <c r="Q1802" s="102" t="str">
        <f t="shared" si="291"/>
        <v/>
      </c>
    </row>
    <row r="1803" spans="1:17" hidden="1">
      <c r="A1803" s="102" t="s">
        <v>192</v>
      </c>
      <c r="B1803" s="103" t="s">
        <v>83</v>
      </c>
      <c r="D1803" s="103">
        <v>2030</v>
      </c>
      <c r="E1803" s="112">
        <v>12</v>
      </c>
      <c r="F1803" s="102" t="str">
        <f t="shared" si="286"/>
        <v>P38203012</v>
      </c>
      <c r="H1803" s="104">
        <f>HLOOKUP(POC!B1803,MCTI!$1:$2,2,FALSE)</f>
        <v>6</v>
      </c>
      <c r="I1803" s="102" t="str">
        <f t="shared" si="293"/>
        <v>203012</v>
      </c>
      <c r="J1803" s="107">
        <f>IF(M1803=1,1,IFERROR(VLOOKUP(I1803,MCTI!C:O,POC!H1803,FALSE),0))</f>
        <v>1</v>
      </c>
      <c r="K1803" s="102" t="str">
        <f>TEXT(VLOOKUP(B1803,Summary!G:H,2,FALSE),"yyyym")</f>
        <v>202812</v>
      </c>
      <c r="L1803" s="102">
        <f t="shared" si="294"/>
        <v>0</v>
      </c>
      <c r="M1803" s="102">
        <f t="shared" si="295"/>
        <v>1</v>
      </c>
      <c r="N1803" s="109">
        <f t="shared" si="287"/>
        <v>100</v>
      </c>
      <c r="P1803" s="102" t="str">
        <f t="shared" si="292"/>
        <v>X</v>
      </c>
      <c r="Q1803" s="102" t="str">
        <f t="shared" si="291"/>
        <v/>
      </c>
    </row>
    <row r="1804" spans="1:17" hidden="1">
      <c r="K1804" s="102"/>
      <c r="N1804" s="109"/>
      <c r="P1804" s="102" t="str">
        <f t="shared" si="292"/>
        <v/>
      </c>
    </row>
    <row r="1805" spans="1:17" hidden="1">
      <c r="A1805" s="102" t="s">
        <v>192</v>
      </c>
      <c r="B1805" s="115" t="s">
        <v>85</v>
      </c>
      <c r="C1805" s="115"/>
      <c r="D1805" s="112">
        <v>2017</v>
      </c>
      <c r="E1805" s="112">
        <v>1</v>
      </c>
      <c r="F1805" s="102" t="str">
        <f t="shared" si="286"/>
        <v>P3920171</v>
      </c>
      <c r="H1805" s="104">
        <f>HLOOKUP(POC!B1805,MCTI!$1:$2,2,FALSE)</f>
        <v>7</v>
      </c>
      <c r="I1805" s="102" t="str">
        <f t="shared" ref="I1805:I1836" si="296">CONCATENATE(D1805,E1805)</f>
        <v>20171</v>
      </c>
      <c r="J1805" s="107">
        <f>IF(M1805=1,1,IFERROR(VLOOKUP(I1805,MCTI!C:O,POC!H1805,FALSE),0))</f>
        <v>0</v>
      </c>
      <c r="K1805" s="102" t="str">
        <f>TEXT(VLOOKUP(B1805,Summary!G:H,2,FALSE),"yyyym")</f>
        <v>202812</v>
      </c>
      <c r="L1805" s="102">
        <f t="shared" ref="L1805:L1836" si="297">IF((LEFT(K1805,4)-D1805)&lt;&gt;0,0,IF((I1805-K1805)=0,1,0))</f>
        <v>0</v>
      </c>
      <c r="M1805" s="102">
        <f t="shared" ref="M1805:M1836" si="298">IF(B1805="",0,IF(AND(B1804=B1805,M1804=1),1,IF(L1805=1,1,0)))</f>
        <v>0</v>
      </c>
      <c r="N1805" s="109">
        <f t="shared" si="287"/>
        <v>0</v>
      </c>
      <c r="Q1805" s="102" t="str">
        <f t="shared" ref="Q1805:Q1864" si="299">IF(AND(N1805=0,N1806&gt;0),1,"")</f>
        <v/>
      </c>
    </row>
    <row r="1806" spans="1:17" hidden="1">
      <c r="A1806" s="102" t="s">
        <v>192</v>
      </c>
      <c r="B1806" s="115" t="s">
        <v>85</v>
      </c>
      <c r="C1806" s="115"/>
      <c r="D1806" s="112">
        <v>2017</v>
      </c>
      <c r="E1806" s="112">
        <v>2</v>
      </c>
      <c r="F1806" s="102" t="str">
        <f t="shared" si="286"/>
        <v>P3920172</v>
      </c>
      <c r="H1806" s="104">
        <f>HLOOKUP(POC!B1806,MCTI!$1:$2,2,FALSE)</f>
        <v>7</v>
      </c>
      <c r="I1806" s="102" t="str">
        <f t="shared" si="296"/>
        <v>20172</v>
      </c>
      <c r="J1806" s="107">
        <f>IF(M1806=1,1,IFERROR(VLOOKUP(I1806,MCTI!C:O,POC!H1806,FALSE),0))</f>
        <v>0</v>
      </c>
      <c r="K1806" s="102" t="str">
        <f>TEXT(VLOOKUP(B1806,Summary!G:H,2,FALSE),"yyyym")</f>
        <v>202812</v>
      </c>
      <c r="L1806" s="102">
        <f t="shared" si="297"/>
        <v>0</v>
      </c>
      <c r="M1806" s="102">
        <f t="shared" si="298"/>
        <v>0</v>
      </c>
      <c r="N1806" s="109">
        <f t="shared" si="287"/>
        <v>0</v>
      </c>
      <c r="Q1806" s="102" t="str">
        <f t="shared" si="299"/>
        <v/>
      </c>
    </row>
    <row r="1807" spans="1:17" hidden="1">
      <c r="A1807" s="102" t="s">
        <v>192</v>
      </c>
      <c r="B1807" s="115" t="s">
        <v>85</v>
      </c>
      <c r="C1807" s="115"/>
      <c r="D1807" s="112">
        <v>2017</v>
      </c>
      <c r="E1807" s="112">
        <v>3</v>
      </c>
      <c r="F1807" s="102" t="str">
        <f t="shared" si="286"/>
        <v>P3920173</v>
      </c>
      <c r="H1807" s="104">
        <f>HLOOKUP(POC!B1807,MCTI!$1:$2,2,FALSE)</f>
        <v>7</v>
      </c>
      <c r="I1807" s="102" t="str">
        <f t="shared" si="296"/>
        <v>20173</v>
      </c>
      <c r="J1807" s="107">
        <f>IF(M1807=1,1,IFERROR(VLOOKUP(I1807,MCTI!C:O,POC!H1807,FALSE),0))</f>
        <v>0</v>
      </c>
      <c r="K1807" s="102" t="str">
        <f>TEXT(VLOOKUP(B1807,Summary!G:H,2,FALSE),"yyyym")</f>
        <v>202812</v>
      </c>
      <c r="L1807" s="102">
        <f t="shared" si="297"/>
        <v>0</v>
      </c>
      <c r="M1807" s="102">
        <f t="shared" si="298"/>
        <v>0</v>
      </c>
      <c r="N1807" s="109">
        <f t="shared" si="287"/>
        <v>0</v>
      </c>
      <c r="Q1807" s="102" t="str">
        <f t="shared" si="299"/>
        <v/>
      </c>
    </row>
    <row r="1808" spans="1:17" hidden="1">
      <c r="A1808" s="102" t="s">
        <v>192</v>
      </c>
      <c r="B1808" s="115" t="s">
        <v>85</v>
      </c>
      <c r="C1808" s="115"/>
      <c r="D1808" s="112">
        <v>2017</v>
      </c>
      <c r="E1808" s="112">
        <v>4</v>
      </c>
      <c r="F1808" s="102" t="str">
        <f t="shared" si="286"/>
        <v>P3920174</v>
      </c>
      <c r="H1808" s="104">
        <f>HLOOKUP(POC!B1808,MCTI!$1:$2,2,FALSE)</f>
        <v>7</v>
      </c>
      <c r="I1808" s="102" t="str">
        <f t="shared" si="296"/>
        <v>20174</v>
      </c>
      <c r="J1808" s="107">
        <f>IF(M1808=1,1,IFERROR(VLOOKUP(I1808,MCTI!C:O,POC!H1808,FALSE),0))</f>
        <v>0</v>
      </c>
      <c r="K1808" s="102" t="str">
        <f>TEXT(VLOOKUP(B1808,Summary!G:H,2,FALSE),"yyyym")</f>
        <v>202812</v>
      </c>
      <c r="L1808" s="102">
        <f t="shared" si="297"/>
        <v>0</v>
      </c>
      <c r="M1808" s="102">
        <f t="shared" si="298"/>
        <v>0</v>
      </c>
      <c r="N1808" s="109">
        <f t="shared" si="287"/>
        <v>0</v>
      </c>
      <c r="Q1808" s="102" t="str">
        <f t="shared" si="299"/>
        <v/>
      </c>
    </row>
    <row r="1809" spans="1:17" hidden="1">
      <c r="A1809" s="102" t="s">
        <v>192</v>
      </c>
      <c r="B1809" s="115" t="s">
        <v>85</v>
      </c>
      <c r="C1809" s="115"/>
      <c r="D1809" s="112">
        <v>2017</v>
      </c>
      <c r="E1809" s="112">
        <v>5</v>
      </c>
      <c r="F1809" s="102" t="str">
        <f t="shared" ref="F1809:F1872" si="300">CONCATENATE(B1809,D1809,E1809)</f>
        <v>P3920175</v>
      </c>
      <c r="H1809" s="104">
        <f>HLOOKUP(POC!B1809,MCTI!$1:$2,2,FALSE)</f>
        <v>7</v>
      </c>
      <c r="I1809" s="102" t="str">
        <f t="shared" si="296"/>
        <v>20175</v>
      </c>
      <c r="J1809" s="107">
        <f>IF(M1809=1,1,IFERROR(VLOOKUP(I1809,MCTI!C:O,POC!H1809,FALSE),0))</f>
        <v>0</v>
      </c>
      <c r="K1809" s="102" t="str">
        <f>TEXT(VLOOKUP(B1809,Summary!G:H,2,FALSE),"yyyym")</f>
        <v>202812</v>
      </c>
      <c r="L1809" s="102">
        <f t="shared" si="297"/>
        <v>0</v>
      </c>
      <c r="M1809" s="102">
        <f t="shared" si="298"/>
        <v>0</v>
      </c>
      <c r="N1809" s="109">
        <f t="shared" si="287"/>
        <v>0</v>
      </c>
      <c r="Q1809" s="102" t="str">
        <f t="shared" si="299"/>
        <v/>
      </c>
    </row>
    <row r="1810" spans="1:17" hidden="1">
      <c r="A1810" s="102" t="s">
        <v>192</v>
      </c>
      <c r="B1810" s="115" t="s">
        <v>85</v>
      </c>
      <c r="C1810" s="115"/>
      <c r="D1810" s="112">
        <v>2017</v>
      </c>
      <c r="E1810" s="112">
        <v>6</v>
      </c>
      <c r="F1810" s="102" t="str">
        <f t="shared" si="300"/>
        <v>P3920176</v>
      </c>
      <c r="H1810" s="104">
        <f>HLOOKUP(POC!B1810,MCTI!$1:$2,2,FALSE)</f>
        <v>7</v>
      </c>
      <c r="I1810" s="102" t="str">
        <f t="shared" si="296"/>
        <v>20176</v>
      </c>
      <c r="J1810" s="107">
        <f>IF(M1810=1,1,IFERROR(VLOOKUP(I1810,MCTI!C:O,POC!H1810,FALSE),0))</f>
        <v>0</v>
      </c>
      <c r="K1810" s="102" t="str">
        <f>TEXT(VLOOKUP(B1810,Summary!G:H,2,FALSE),"yyyym")</f>
        <v>202812</v>
      </c>
      <c r="L1810" s="102">
        <f t="shared" si="297"/>
        <v>0</v>
      </c>
      <c r="M1810" s="102">
        <f t="shared" si="298"/>
        <v>0</v>
      </c>
      <c r="N1810" s="109">
        <f t="shared" si="287"/>
        <v>0</v>
      </c>
      <c r="Q1810" s="102" t="str">
        <f t="shared" si="299"/>
        <v/>
      </c>
    </row>
    <row r="1811" spans="1:17" hidden="1">
      <c r="A1811" s="102" t="s">
        <v>192</v>
      </c>
      <c r="B1811" s="115" t="s">
        <v>85</v>
      </c>
      <c r="C1811" s="115"/>
      <c r="D1811" s="112">
        <v>2017</v>
      </c>
      <c r="E1811" s="112">
        <v>7</v>
      </c>
      <c r="F1811" s="102" t="str">
        <f t="shared" si="300"/>
        <v>P3920177</v>
      </c>
      <c r="H1811" s="104">
        <f>HLOOKUP(POC!B1811,MCTI!$1:$2,2,FALSE)</f>
        <v>7</v>
      </c>
      <c r="I1811" s="102" t="str">
        <f t="shared" si="296"/>
        <v>20177</v>
      </c>
      <c r="J1811" s="107">
        <f>IF(M1811=1,1,IFERROR(VLOOKUP(I1811,MCTI!C:O,POC!H1811,FALSE),0))</f>
        <v>0</v>
      </c>
      <c r="K1811" s="102" t="str">
        <f>TEXT(VLOOKUP(B1811,Summary!G:H,2,FALSE),"yyyym")</f>
        <v>202812</v>
      </c>
      <c r="L1811" s="102">
        <f t="shared" si="297"/>
        <v>0</v>
      </c>
      <c r="M1811" s="102">
        <f t="shared" si="298"/>
        <v>0</v>
      </c>
      <c r="N1811" s="109">
        <f t="shared" si="287"/>
        <v>0</v>
      </c>
      <c r="Q1811" s="102" t="str">
        <f t="shared" si="299"/>
        <v/>
      </c>
    </row>
    <row r="1812" spans="1:17" hidden="1">
      <c r="A1812" s="102" t="s">
        <v>192</v>
      </c>
      <c r="B1812" s="115" t="s">
        <v>85</v>
      </c>
      <c r="C1812" s="115"/>
      <c r="D1812" s="112">
        <v>2017</v>
      </c>
      <c r="E1812" s="112">
        <v>8</v>
      </c>
      <c r="F1812" s="102" t="str">
        <f t="shared" si="300"/>
        <v>P3920178</v>
      </c>
      <c r="H1812" s="104">
        <f>HLOOKUP(POC!B1812,MCTI!$1:$2,2,FALSE)</f>
        <v>7</v>
      </c>
      <c r="I1812" s="102" t="str">
        <f t="shared" si="296"/>
        <v>20178</v>
      </c>
      <c r="J1812" s="107">
        <f>IF(M1812=1,1,IFERROR(VLOOKUP(I1812,MCTI!C:O,POC!H1812,FALSE),0))</f>
        <v>0</v>
      </c>
      <c r="K1812" s="102" t="str">
        <f>TEXT(VLOOKUP(B1812,Summary!G:H,2,FALSE),"yyyym")</f>
        <v>202812</v>
      </c>
      <c r="L1812" s="102">
        <f t="shared" si="297"/>
        <v>0</v>
      </c>
      <c r="M1812" s="102">
        <f t="shared" si="298"/>
        <v>0</v>
      </c>
      <c r="N1812" s="109">
        <f t="shared" si="287"/>
        <v>0</v>
      </c>
      <c r="Q1812" s="102" t="str">
        <f t="shared" si="299"/>
        <v/>
      </c>
    </row>
    <row r="1813" spans="1:17" hidden="1">
      <c r="A1813" s="102" t="s">
        <v>192</v>
      </c>
      <c r="B1813" s="115" t="s">
        <v>85</v>
      </c>
      <c r="C1813" s="115"/>
      <c r="D1813" s="112">
        <v>2017</v>
      </c>
      <c r="E1813" s="112">
        <v>9</v>
      </c>
      <c r="F1813" s="102" t="str">
        <f t="shared" si="300"/>
        <v>P3920179</v>
      </c>
      <c r="H1813" s="104">
        <f>HLOOKUP(POC!B1813,MCTI!$1:$2,2,FALSE)</f>
        <v>7</v>
      </c>
      <c r="I1813" s="102" t="str">
        <f t="shared" si="296"/>
        <v>20179</v>
      </c>
      <c r="J1813" s="107">
        <f>IF(M1813=1,1,IFERROR(VLOOKUP(I1813,MCTI!C:O,POC!H1813,FALSE),0))</f>
        <v>0</v>
      </c>
      <c r="K1813" s="102" t="str">
        <f>TEXT(VLOOKUP(B1813,Summary!G:H,2,FALSE),"yyyym")</f>
        <v>202812</v>
      </c>
      <c r="L1813" s="102">
        <f t="shared" si="297"/>
        <v>0</v>
      </c>
      <c r="M1813" s="102">
        <f t="shared" si="298"/>
        <v>0</v>
      </c>
      <c r="N1813" s="109">
        <f t="shared" ref="N1813:N1876" si="301">TRUNC(J1813*100,2)</f>
        <v>0</v>
      </c>
      <c r="Q1813" s="102" t="str">
        <f t="shared" si="299"/>
        <v/>
      </c>
    </row>
    <row r="1814" spans="1:17" hidden="1">
      <c r="A1814" s="102" t="s">
        <v>192</v>
      </c>
      <c r="B1814" s="115" t="s">
        <v>85</v>
      </c>
      <c r="C1814" s="115"/>
      <c r="D1814" s="112">
        <v>2017</v>
      </c>
      <c r="E1814" s="112">
        <v>10</v>
      </c>
      <c r="F1814" s="102" t="str">
        <f t="shared" si="300"/>
        <v>P39201710</v>
      </c>
      <c r="H1814" s="104">
        <f>HLOOKUP(POC!B1814,MCTI!$1:$2,2,FALSE)</f>
        <v>7</v>
      </c>
      <c r="I1814" s="102" t="str">
        <f t="shared" si="296"/>
        <v>201710</v>
      </c>
      <c r="J1814" s="107">
        <f>IF(M1814=1,1,IFERROR(VLOOKUP(I1814,MCTI!C:O,POC!H1814,FALSE),0))</f>
        <v>0</v>
      </c>
      <c r="K1814" s="102" t="str">
        <f>TEXT(VLOOKUP(B1814,Summary!G:H,2,FALSE),"yyyym")</f>
        <v>202812</v>
      </c>
      <c r="L1814" s="102">
        <f t="shared" si="297"/>
        <v>0</v>
      </c>
      <c r="M1814" s="102">
        <f t="shared" si="298"/>
        <v>0</v>
      </c>
      <c r="N1814" s="109">
        <f t="shared" si="301"/>
        <v>0</v>
      </c>
      <c r="Q1814" s="102" t="str">
        <f t="shared" si="299"/>
        <v/>
      </c>
    </row>
    <row r="1815" spans="1:17" hidden="1">
      <c r="A1815" s="102" t="s">
        <v>192</v>
      </c>
      <c r="B1815" s="115" t="s">
        <v>85</v>
      </c>
      <c r="C1815" s="115"/>
      <c r="D1815" s="112">
        <v>2017</v>
      </c>
      <c r="E1815" s="112">
        <v>11</v>
      </c>
      <c r="F1815" s="102" t="str">
        <f t="shared" si="300"/>
        <v>P39201711</v>
      </c>
      <c r="H1815" s="104">
        <f>HLOOKUP(POC!B1815,MCTI!$1:$2,2,FALSE)</f>
        <v>7</v>
      </c>
      <c r="I1815" s="102" t="str">
        <f t="shared" si="296"/>
        <v>201711</v>
      </c>
      <c r="J1815" s="107">
        <f>IF(M1815=1,1,IFERROR(VLOOKUP(I1815,MCTI!C:O,POC!H1815,FALSE),0))</f>
        <v>0</v>
      </c>
      <c r="K1815" s="102" t="str">
        <f>TEXT(VLOOKUP(B1815,Summary!G:H,2,FALSE),"yyyym")</f>
        <v>202812</v>
      </c>
      <c r="L1815" s="102">
        <f t="shared" si="297"/>
        <v>0</v>
      </c>
      <c r="M1815" s="102">
        <f t="shared" si="298"/>
        <v>0</v>
      </c>
      <c r="N1815" s="109">
        <f t="shared" si="301"/>
        <v>0</v>
      </c>
      <c r="Q1815" s="102" t="str">
        <f t="shared" si="299"/>
        <v/>
      </c>
    </row>
    <row r="1816" spans="1:17" hidden="1">
      <c r="A1816" s="102" t="s">
        <v>192</v>
      </c>
      <c r="B1816" s="115" t="s">
        <v>85</v>
      </c>
      <c r="C1816" s="115"/>
      <c r="D1816" s="112">
        <v>2017</v>
      </c>
      <c r="E1816" s="112">
        <v>12</v>
      </c>
      <c r="F1816" s="102" t="str">
        <f t="shared" si="300"/>
        <v>P39201712</v>
      </c>
      <c r="H1816" s="104">
        <f>HLOOKUP(POC!B1816,MCTI!$1:$2,2,FALSE)</f>
        <v>7</v>
      </c>
      <c r="I1816" s="102" t="str">
        <f t="shared" si="296"/>
        <v>201712</v>
      </c>
      <c r="J1816" s="107">
        <f>IF(M1816=1,1,IFERROR(VLOOKUP(I1816,MCTI!C:O,POC!H1816,FALSE),0))</f>
        <v>0</v>
      </c>
      <c r="K1816" s="102" t="str">
        <f>TEXT(VLOOKUP(B1816,Summary!G:H,2,FALSE),"yyyym")</f>
        <v>202812</v>
      </c>
      <c r="L1816" s="102">
        <f t="shared" si="297"/>
        <v>0</v>
      </c>
      <c r="M1816" s="102">
        <f t="shared" si="298"/>
        <v>0</v>
      </c>
      <c r="N1816" s="109">
        <f t="shared" si="301"/>
        <v>0</v>
      </c>
      <c r="Q1816" s="102" t="str">
        <f t="shared" si="299"/>
        <v/>
      </c>
    </row>
    <row r="1817" spans="1:17" hidden="1">
      <c r="A1817" s="102" t="s">
        <v>192</v>
      </c>
      <c r="B1817" s="115" t="s">
        <v>85</v>
      </c>
      <c r="C1817" s="115"/>
      <c r="D1817" s="112">
        <v>2018</v>
      </c>
      <c r="E1817" s="112">
        <v>1</v>
      </c>
      <c r="F1817" s="102" t="str">
        <f t="shared" si="300"/>
        <v>P3920181</v>
      </c>
      <c r="H1817" s="104">
        <f>HLOOKUP(POC!B1817,MCTI!$1:$2,2,FALSE)</f>
        <v>7</v>
      </c>
      <c r="I1817" s="102" t="str">
        <f t="shared" si="296"/>
        <v>20181</v>
      </c>
      <c r="J1817" s="107">
        <f>IF(M1817=1,1,IFERROR(VLOOKUP(I1817,MCTI!C:O,POC!H1817,FALSE),0))</f>
        <v>0</v>
      </c>
      <c r="K1817" s="102" t="str">
        <f>TEXT(VLOOKUP(B1817,Summary!G:H,2,FALSE),"yyyym")</f>
        <v>202812</v>
      </c>
      <c r="L1817" s="102">
        <f t="shared" si="297"/>
        <v>0</v>
      </c>
      <c r="M1817" s="102">
        <f t="shared" si="298"/>
        <v>0</v>
      </c>
      <c r="N1817" s="109">
        <f t="shared" si="301"/>
        <v>0</v>
      </c>
      <c r="Q1817" s="102" t="str">
        <f t="shared" si="299"/>
        <v/>
      </c>
    </row>
    <row r="1818" spans="1:17" hidden="1">
      <c r="A1818" s="102" t="s">
        <v>192</v>
      </c>
      <c r="B1818" s="115" t="s">
        <v>85</v>
      </c>
      <c r="C1818" s="115"/>
      <c r="D1818" s="112">
        <v>2018</v>
      </c>
      <c r="E1818" s="112">
        <v>2</v>
      </c>
      <c r="F1818" s="102" t="str">
        <f t="shared" si="300"/>
        <v>P3920182</v>
      </c>
      <c r="H1818" s="104">
        <f>HLOOKUP(POC!B1818,MCTI!$1:$2,2,FALSE)</f>
        <v>7</v>
      </c>
      <c r="I1818" s="102" t="str">
        <f t="shared" si="296"/>
        <v>20182</v>
      </c>
      <c r="J1818" s="107">
        <f>IF(M1818=1,1,IFERROR(VLOOKUP(I1818,MCTI!C:O,POC!H1818,FALSE),0))</f>
        <v>0</v>
      </c>
      <c r="K1818" s="102" t="str">
        <f>TEXT(VLOOKUP(B1818,Summary!G:H,2,FALSE),"yyyym")</f>
        <v>202812</v>
      </c>
      <c r="L1818" s="102">
        <f t="shared" si="297"/>
        <v>0</v>
      </c>
      <c r="M1818" s="102">
        <f t="shared" si="298"/>
        <v>0</v>
      </c>
      <c r="N1818" s="109">
        <f t="shared" si="301"/>
        <v>0</v>
      </c>
      <c r="Q1818" s="102" t="str">
        <f t="shared" si="299"/>
        <v/>
      </c>
    </row>
    <row r="1819" spans="1:17" hidden="1">
      <c r="A1819" s="102" t="s">
        <v>192</v>
      </c>
      <c r="B1819" s="115" t="s">
        <v>85</v>
      </c>
      <c r="C1819" s="115"/>
      <c r="D1819" s="112">
        <v>2018</v>
      </c>
      <c r="E1819" s="112">
        <v>3</v>
      </c>
      <c r="F1819" s="102" t="str">
        <f t="shared" si="300"/>
        <v>P3920183</v>
      </c>
      <c r="H1819" s="104">
        <f>HLOOKUP(POC!B1819,MCTI!$1:$2,2,FALSE)</f>
        <v>7</v>
      </c>
      <c r="I1819" s="102" t="str">
        <f t="shared" si="296"/>
        <v>20183</v>
      </c>
      <c r="J1819" s="107">
        <f>IF(M1819=1,1,IFERROR(VLOOKUP(I1819,MCTI!C:O,POC!H1819,FALSE),0))</f>
        <v>0</v>
      </c>
      <c r="K1819" s="102" t="str">
        <f>TEXT(VLOOKUP(B1819,Summary!G:H,2,FALSE),"yyyym")</f>
        <v>202812</v>
      </c>
      <c r="L1819" s="102">
        <f t="shared" si="297"/>
        <v>0</v>
      </c>
      <c r="M1819" s="102">
        <f t="shared" si="298"/>
        <v>0</v>
      </c>
      <c r="N1819" s="109">
        <f t="shared" si="301"/>
        <v>0</v>
      </c>
      <c r="Q1819" s="102" t="str">
        <f t="shared" si="299"/>
        <v/>
      </c>
    </row>
    <row r="1820" spans="1:17" hidden="1">
      <c r="A1820" s="102" t="s">
        <v>192</v>
      </c>
      <c r="B1820" s="115" t="s">
        <v>85</v>
      </c>
      <c r="C1820" s="115"/>
      <c r="D1820" s="112">
        <v>2018</v>
      </c>
      <c r="E1820" s="112">
        <v>4</v>
      </c>
      <c r="F1820" s="102" t="str">
        <f t="shared" si="300"/>
        <v>P3920184</v>
      </c>
      <c r="H1820" s="104">
        <f>HLOOKUP(POC!B1820,MCTI!$1:$2,2,FALSE)</f>
        <v>7</v>
      </c>
      <c r="I1820" s="102" t="str">
        <f t="shared" si="296"/>
        <v>20184</v>
      </c>
      <c r="J1820" s="107">
        <f>IF(M1820=1,1,IFERROR(VLOOKUP(I1820,MCTI!C:O,POC!H1820,FALSE),0))</f>
        <v>0</v>
      </c>
      <c r="K1820" s="102" t="str">
        <f>TEXT(VLOOKUP(B1820,Summary!G:H,2,FALSE),"yyyym")</f>
        <v>202812</v>
      </c>
      <c r="L1820" s="102">
        <f t="shared" si="297"/>
        <v>0</v>
      </c>
      <c r="M1820" s="102">
        <f t="shared" si="298"/>
        <v>0</v>
      </c>
      <c r="N1820" s="109">
        <f t="shared" si="301"/>
        <v>0</v>
      </c>
      <c r="Q1820" s="102" t="str">
        <f t="shared" si="299"/>
        <v/>
      </c>
    </row>
    <row r="1821" spans="1:17" hidden="1">
      <c r="A1821" s="102" t="s">
        <v>192</v>
      </c>
      <c r="B1821" s="115" t="s">
        <v>85</v>
      </c>
      <c r="C1821" s="115"/>
      <c r="D1821" s="112">
        <v>2018</v>
      </c>
      <c r="E1821" s="112">
        <v>5</v>
      </c>
      <c r="F1821" s="102" t="str">
        <f t="shared" si="300"/>
        <v>P3920185</v>
      </c>
      <c r="H1821" s="104">
        <f>HLOOKUP(POC!B1821,MCTI!$1:$2,2,FALSE)</f>
        <v>7</v>
      </c>
      <c r="I1821" s="102" t="str">
        <f t="shared" si="296"/>
        <v>20185</v>
      </c>
      <c r="J1821" s="107">
        <f>IF(M1821=1,1,IFERROR(VLOOKUP(I1821,MCTI!C:O,POC!H1821,FALSE),0))</f>
        <v>0</v>
      </c>
      <c r="K1821" s="102" t="str">
        <f>TEXT(VLOOKUP(B1821,Summary!G:H,2,FALSE),"yyyym")</f>
        <v>202812</v>
      </c>
      <c r="L1821" s="102">
        <f t="shared" si="297"/>
        <v>0</v>
      </c>
      <c r="M1821" s="102">
        <f t="shared" si="298"/>
        <v>0</v>
      </c>
      <c r="N1821" s="109">
        <f t="shared" si="301"/>
        <v>0</v>
      </c>
      <c r="Q1821" s="102" t="str">
        <f t="shared" si="299"/>
        <v/>
      </c>
    </row>
    <row r="1822" spans="1:17" hidden="1">
      <c r="A1822" s="102" t="s">
        <v>192</v>
      </c>
      <c r="B1822" s="115" t="s">
        <v>85</v>
      </c>
      <c r="C1822" s="115"/>
      <c r="D1822" s="112">
        <v>2018</v>
      </c>
      <c r="E1822" s="112">
        <v>6</v>
      </c>
      <c r="F1822" s="102" t="str">
        <f t="shared" si="300"/>
        <v>P3920186</v>
      </c>
      <c r="H1822" s="104">
        <f>HLOOKUP(POC!B1822,MCTI!$1:$2,2,FALSE)</f>
        <v>7</v>
      </c>
      <c r="I1822" s="102" t="str">
        <f t="shared" si="296"/>
        <v>20186</v>
      </c>
      <c r="J1822" s="107">
        <f>IF(M1822=1,1,IFERROR(VLOOKUP(I1822,MCTI!C:O,POC!H1822,FALSE),0))</f>
        <v>0</v>
      </c>
      <c r="K1822" s="102" t="str">
        <f>TEXT(VLOOKUP(B1822,Summary!G:H,2,FALSE),"yyyym")</f>
        <v>202812</v>
      </c>
      <c r="L1822" s="102">
        <f t="shared" si="297"/>
        <v>0</v>
      </c>
      <c r="M1822" s="102">
        <f t="shared" si="298"/>
        <v>0</v>
      </c>
      <c r="N1822" s="109">
        <f t="shared" si="301"/>
        <v>0</v>
      </c>
      <c r="Q1822" s="102" t="str">
        <f t="shared" si="299"/>
        <v/>
      </c>
    </row>
    <row r="1823" spans="1:17" hidden="1">
      <c r="A1823" s="102" t="s">
        <v>192</v>
      </c>
      <c r="B1823" s="115" t="s">
        <v>85</v>
      </c>
      <c r="C1823" s="115"/>
      <c r="D1823" s="112">
        <v>2018</v>
      </c>
      <c r="E1823" s="112">
        <v>7</v>
      </c>
      <c r="F1823" s="102" t="str">
        <f t="shared" si="300"/>
        <v>P3920187</v>
      </c>
      <c r="H1823" s="104">
        <f>HLOOKUP(POC!B1823,MCTI!$1:$2,2,FALSE)</f>
        <v>7</v>
      </c>
      <c r="I1823" s="102" t="str">
        <f t="shared" si="296"/>
        <v>20187</v>
      </c>
      <c r="J1823" s="107">
        <f>IF(M1823=1,1,IFERROR(VLOOKUP(I1823,MCTI!C:O,POC!H1823,FALSE),0))</f>
        <v>0</v>
      </c>
      <c r="K1823" s="102" t="str">
        <f>TEXT(VLOOKUP(B1823,Summary!G:H,2,FALSE),"yyyym")</f>
        <v>202812</v>
      </c>
      <c r="L1823" s="102">
        <f t="shared" si="297"/>
        <v>0</v>
      </c>
      <c r="M1823" s="102">
        <f t="shared" si="298"/>
        <v>0</v>
      </c>
      <c r="N1823" s="109">
        <f t="shared" si="301"/>
        <v>0</v>
      </c>
      <c r="Q1823" s="102" t="str">
        <f t="shared" si="299"/>
        <v/>
      </c>
    </row>
    <row r="1824" spans="1:17" hidden="1">
      <c r="A1824" s="102" t="s">
        <v>192</v>
      </c>
      <c r="B1824" s="115" t="s">
        <v>85</v>
      </c>
      <c r="C1824" s="115"/>
      <c r="D1824" s="112">
        <v>2018</v>
      </c>
      <c r="E1824" s="112">
        <v>8</v>
      </c>
      <c r="F1824" s="102" t="str">
        <f t="shared" si="300"/>
        <v>P3920188</v>
      </c>
      <c r="H1824" s="104">
        <f>HLOOKUP(POC!B1824,MCTI!$1:$2,2,FALSE)</f>
        <v>7</v>
      </c>
      <c r="I1824" s="102" t="str">
        <f t="shared" si="296"/>
        <v>20188</v>
      </c>
      <c r="J1824" s="107">
        <f>IF(M1824=1,1,IFERROR(VLOOKUP(I1824,MCTI!C:O,POC!H1824,FALSE),0))</f>
        <v>0</v>
      </c>
      <c r="K1824" s="102" t="str">
        <f>TEXT(VLOOKUP(B1824,Summary!G:H,2,FALSE),"yyyym")</f>
        <v>202812</v>
      </c>
      <c r="L1824" s="102">
        <f t="shared" si="297"/>
        <v>0</v>
      </c>
      <c r="M1824" s="102">
        <f t="shared" si="298"/>
        <v>0</v>
      </c>
      <c r="N1824" s="109">
        <f t="shared" si="301"/>
        <v>0</v>
      </c>
      <c r="Q1824" s="102" t="str">
        <f t="shared" si="299"/>
        <v/>
      </c>
    </row>
    <row r="1825" spans="1:17" hidden="1">
      <c r="A1825" s="102" t="s">
        <v>192</v>
      </c>
      <c r="B1825" s="115" t="s">
        <v>85</v>
      </c>
      <c r="C1825" s="115"/>
      <c r="D1825" s="112">
        <v>2018</v>
      </c>
      <c r="E1825" s="112">
        <v>9</v>
      </c>
      <c r="F1825" s="102" t="str">
        <f t="shared" si="300"/>
        <v>P3920189</v>
      </c>
      <c r="H1825" s="104">
        <f>HLOOKUP(POC!B1825,MCTI!$1:$2,2,FALSE)</f>
        <v>7</v>
      </c>
      <c r="I1825" s="102" t="str">
        <f t="shared" si="296"/>
        <v>20189</v>
      </c>
      <c r="J1825" s="107">
        <f>IF(M1825=1,1,IFERROR(VLOOKUP(I1825,MCTI!C:O,POC!H1825,FALSE),0))</f>
        <v>0</v>
      </c>
      <c r="K1825" s="102" t="str">
        <f>TEXT(VLOOKUP(B1825,Summary!G:H,2,FALSE),"yyyym")</f>
        <v>202812</v>
      </c>
      <c r="L1825" s="102">
        <f t="shared" si="297"/>
        <v>0</v>
      </c>
      <c r="M1825" s="102">
        <f t="shared" si="298"/>
        <v>0</v>
      </c>
      <c r="N1825" s="109">
        <f t="shared" si="301"/>
        <v>0</v>
      </c>
      <c r="Q1825" s="102" t="str">
        <f t="shared" si="299"/>
        <v/>
      </c>
    </row>
    <row r="1826" spans="1:17" hidden="1">
      <c r="A1826" s="102" t="s">
        <v>192</v>
      </c>
      <c r="B1826" s="115" t="s">
        <v>85</v>
      </c>
      <c r="C1826" s="115"/>
      <c r="D1826" s="112">
        <v>2018</v>
      </c>
      <c r="E1826" s="112">
        <v>10</v>
      </c>
      <c r="F1826" s="102" t="str">
        <f t="shared" si="300"/>
        <v>P39201810</v>
      </c>
      <c r="H1826" s="104">
        <f>HLOOKUP(POC!B1826,MCTI!$1:$2,2,FALSE)</f>
        <v>7</v>
      </c>
      <c r="I1826" s="102" t="str">
        <f t="shared" si="296"/>
        <v>201810</v>
      </c>
      <c r="J1826" s="107">
        <f>IF(M1826=1,1,IFERROR(VLOOKUP(I1826,MCTI!C:O,POC!H1826,FALSE),0))</f>
        <v>0</v>
      </c>
      <c r="K1826" s="102" t="str">
        <f>TEXT(VLOOKUP(B1826,Summary!G:H,2,FALSE),"yyyym")</f>
        <v>202812</v>
      </c>
      <c r="L1826" s="102">
        <f t="shared" si="297"/>
        <v>0</v>
      </c>
      <c r="M1826" s="102">
        <f t="shared" si="298"/>
        <v>0</v>
      </c>
      <c r="N1826" s="109">
        <f t="shared" si="301"/>
        <v>0</v>
      </c>
      <c r="Q1826" s="102" t="str">
        <f t="shared" si="299"/>
        <v/>
      </c>
    </row>
    <row r="1827" spans="1:17" hidden="1">
      <c r="A1827" s="102" t="s">
        <v>192</v>
      </c>
      <c r="B1827" s="115" t="s">
        <v>85</v>
      </c>
      <c r="C1827" s="115"/>
      <c r="D1827" s="112">
        <v>2018</v>
      </c>
      <c r="E1827" s="112">
        <v>11</v>
      </c>
      <c r="F1827" s="102" t="str">
        <f t="shared" si="300"/>
        <v>P39201811</v>
      </c>
      <c r="H1827" s="104">
        <f>HLOOKUP(POC!B1827,MCTI!$1:$2,2,FALSE)</f>
        <v>7</v>
      </c>
      <c r="I1827" s="102" t="str">
        <f t="shared" si="296"/>
        <v>201811</v>
      </c>
      <c r="J1827" s="107">
        <f>IF(M1827=1,1,IFERROR(VLOOKUP(I1827,MCTI!C:O,POC!H1827,FALSE),0))</f>
        <v>0</v>
      </c>
      <c r="K1827" s="102" t="str">
        <f>TEXT(VLOOKUP(B1827,Summary!G:H,2,FALSE),"yyyym")</f>
        <v>202812</v>
      </c>
      <c r="L1827" s="102">
        <f t="shared" si="297"/>
        <v>0</v>
      </c>
      <c r="M1827" s="102">
        <f t="shared" si="298"/>
        <v>0</v>
      </c>
      <c r="N1827" s="109">
        <f t="shared" si="301"/>
        <v>0</v>
      </c>
      <c r="Q1827" s="102" t="str">
        <f t="shared" si="299"/>
        <v/>
      </c>
    </row>
    <row r="1828" spans="1:17" hidden="1">
      <c r="A1828" s="102" t="s">
        <v>192</v>
      </c>
      <c r="B1828" s="115" t="s">
        <v>85</v>
      </c>
      <c r="C1828" s="115"/>
      <c r="D1828" s="112">
        <v>2018</v>
      </c>
      <c r="E1828" s="112">
        <v>12</v>
      </c>
      <c r="F1828" s="102" t="str">
        <f t="shared" si="300"/>
        <v>P39201812</v>
      </c>
      <c r="H1828" s="104">
        <f>HLOOKUP(POC!B1828,MCTI!$1:$2,2,FALSE)</f>
        <v>7</v>
      </c>
      <c r="I1828" s="102" t="str">
        <f t="shared" si="296"/>
        <v>201812</v>
      </c>
      <c r="J1828" s="107">
        <f>IF(M1828=1,1,IFERROR(VLOOKUP(I1828,MCTI!C:O,POC!H1828,FALSE),0))</f>
        <v>0</v>
      </c>
      <c r="K1828" s="102" t="str">
        <f>TEXT(VLOOKUP(B1828,Summary!G:H,2,FALSE),"yyyym")</f>
        <v>202812</v>
      </c>
      <c r="L1828" s="102">
        <f t="shared" si="297"/>
        <v>0</v>
      </c>
      <c r="M1828" s="102">
        <f t="shared" si="298"/>
        <v>0</v>
      </c>
      <c r="N1828" s="109">
        <f t="shared" si="301"/>
        <v>0</v>
      </c>
      <c r="Q1828" s="102" t="str">
        <f t="shared" si="299"/>
        <v/>
      </c>
    </row>
    <row r="1829" spans="1:17" hidden="1">
      <c r="A1829" s="102" t="s">
        <v>192</v>
      </c>
      <c r="B1829" s="115" t="s">
        <v>85</v>
      </c>
      <c r="C1829" s="115"/>
      <c r="D1829" s="112">
        <v>2019</v>
      </c>
      <c r="E1829" s="112">
        <v>1</v>
      </c>
      <c r="F1829" s="102" t="str">
        <f t="shared" si="300"/>
        <v>P3920191</v>
      </c>
      <c r="H1829" s="104">
        <f>HLOOKUP(POC!B1829,MCTI!$1:$2,2,FALSE)</f>
        <v>7</v>
      </c>
      <c r="I1829" s="102" t="str">
        <f t="shared" si="296"/>
        <v>20191</v>
      </c>
      <c r="J1829" s="107">
        <f>IF(M1829=1,1,IFERROR(VLOOKUP(I1829,MCTI!C:O,POC!H1829,FALSE),0))</f>
        <v>0</v>
      </c>
      <c r="K1829" s="102" t="str">
        <f>TEXT(VLOOKUP(B1829,Summary!G:H,2,FALSE),"yyyym")</f>
        <v>202812</v>
      </c>
      <c r="L1829" s="102">
        <f t="shared" si="297"/>
        <v>0</v>
      </c>
      <c r="M1829" s="102">
        <f t="shared" si="298"/>
        <v>0</v>
      </c>
      <c r="N1829" s="109">
        <f t="shared" si="301"/>
        <v>0</v>
      </c>
      <c r="Q1829" s="102" t="str">
        <f t="shared" si="299"/>
        <v/>
      </c>
    </row>
    <row r="1830" spans="1:17" hidden="1">
      <c r="A1830" s="102" t="s">
        <v>192</v>
      </c>
      <c r="B1830" s="115" t="s">
        <v>85</v>
      </c>
      <c r="C1830" s="115"/>
      <c r="D1830" s="112">
        <v>2019</v>
      </c>
      <c r="E1830" s="112">
        <v>2</v>
      </c>
      <c r="F1830" s="102" t="str">
        <f t="shared" si="300"/>
        <v>P3920192</v>
      </c>
      <c r="H1830" s="104">
        <f>HLOOKUP(POC!B1830,MCTI!$1:$2,2,FALSE)</f>
        <v>7</v>
      </c>
      <c r="I1830" s="102" t="str">
        <f t="shared" si="296"/>
        <v>20192</v>
      </c>
      <c r="J1830" s="107">
        <f>IF(M1830=1,1,IFERROR(VLOOKUP(I1830,MCTI!C:O,POC!H1830,FALSE),0))</f>
        <v>0</v>
      </c>
      <c r="K1830" s="102" t="str">
        <f>TEXT(VLOOKUP(B1830,Summary!G:H,2,FALSE),"yyyym")</f>
        <v>202812</v>
      </c>
      <c r="L1830" s="102">
        <f t="shared" si="297"/>
        <v>0</v>
      </c>
      <c r="M1830" s="102">
        <f t="shared" si="298"/>
        <v>0</v>
      </c>
      <c r="N1830" s="109">
        <f t="shared" si="301"/>
        <v>0</v>
      </c>
      <c r="Q1830" s="102" t="str">
        <f t="shared" si="299"/>
        <v/>
      </c>
    </row>
    <row r="1831" spans="1:17" hidden="1">
      <c r="A1831" s="102" t="s">
        <v>192</v>
      </c>
      <c r="B1831" s="115" t="s">
        <v>85</v>
      </c>
      <c r="C1831" s="115"/>
      <c r="D1831" s="112">
        <v>2019</v>
      </c>
      <c r="E1831" s="112">
        <v>3</v>
      </c>
      <c r="F1831" s="102" t="str">
        <f t="shared" si="300"/>
        <v>P3920193</v>
      </c>
      <c r="H1831" s="104">
        <f>HLOOKUP(POC!B1831,MCTI!$1:$2,2,FALSE)</f>
        <v>7</v>
      </c>
      <c r="I1831" s="102" t="str">
        <f t="shared" si="296"/>
        <v>20193</v>
      </c>
      <c r="J1831" s="107">
        <f>IF(M1831=1,1,IFERROR(VLOOKUP(I1831,MCTI!C:O,POC!H1831,FALSE),0))</f>
        <v>0</v>
      </c>
      <c r="K1831" s="102" t="str">
        <f>TEXT(VLOOKUP(B1831,Summary!G:H,2,FALSE),"yyyym")</f>
        <v>202812</v>
      </c>
      <c r="L1831" s="102">
        <f t="shared" si="297"/>
        <v>0</v>
      </c>
      <c r="M1831" s="102">
        <f t="shared" si="298"/>
        <v>0</v>
      </c>
      <c r="N1831" s="109">
        <f t="shared" si="301"/>
        <v>0</v>
      </c>
      <c r="Q1831" s="102" t="str">
        <f t="shared" si="299"/>
        <v/>
      </c>
    </row>
    <row r="1832" spans="1:17" hidden="1">
      <c r="A1832" s="102" t="s">
        <v>192</v>
      </c>
      <c r="B1832" s="115" t="s">
        <v>85</v>
      </c>
      <c r="C1832" s="115"/>
      <c r="D1832" s="112">
        <v>2019</v>
      </c>
      <c r="E1832" s="112">
        <v>4</v>
      </c>
      <c r="F1832" s="102" t="str">
        <f t="shared" si="300"/>
        <v>P3920194</v>
      </c>
      <c r="H1832" s="104">
        <f>HLOOKUP(POC!B1832,MCTI!$1:$2,2,FALSE)</f>
        <v>7</v>
      </c>
      <c r="I1832" s="102" t="str">
        <f t="shared" si="296"/>
        <v>20194</v>
      </c>
      <c r="J1832" s="107">
        <f>IF(M1832=1,1,IFERROR(VLOOKUP(I1832,MCTI!C:O,POC!H1832,FALSE),0))</f>
        <v>0</v>
      </c>
      <c r="K1832" s="102" t="str">
        <f>TEXT(VLOOKUP(B1832,Summary!G:H,2,FALSE),"yyyym")</f>
        <v>202812</v>
      </c>
      <c r="L1832" s="102">
        <f t="shared" si="297"/>
        <v>0</v>
      </c>
      <c r="M1832" s="102">
        <f t="shared" si="298"/>
        <v>0</v>
      </c>
      <c r="N1832" s="109">
        <f t="shared" si="301"/>
        <v>0</v>
      </c>
      <c r="Q1832" s="102" t="str">
        <f t="shared" si="299"/>
        <v/>
      </c>
    </row>
    <row r="1833" spans="1:17" hidden="1">
      <c r="A1833" s="102" t="s">
        <v>192</v>
      </c>
      <c r="B1833" s="115" t="s">
        <v>85</v>
      </c>
      <c r="C1833" s="115"/>
      <c r="D1833" s="112">
        <v>2019</v>
      </c>
      <c r="E1833" s="112">
        <v>5</v>
      </c>
      <c r="F1833" s="102" t="str">
        <f t="shared" si="300"/>
        <v>P3920195</v>
      </c>
      <c r="H1833" s="104">
        <f>HLOOKUP(POC!B1833,MCTI!$1:$2,2,FALSE)</f>
        <v>7</v>
      </c>
      <c r="I1833" s="102" t="str">
        <f t="shared" si="296"/>
        <v>20195</v>
      </c>
      <c r="J1833" s="107">
        <f>IF(M1833=1,1,IFERROR(VLOOKUP(I1833,MCTI!C:O,POC!H1833,FALSE),0))</f>
        <v>0</v>
      </c>
      <c r="K1833" s="102" t="str">
        <f>TEXT(VLOOKUP(B1833,Summary!G:H,2,FALSE),"yyyym")</f>
        <v>202812</v>
      </c>
      <c r="L1833" s="102">
        <f t="shared" si="297"/>
        <v>0</v>
      </c>
      <c r="M1833" s="102">
        <f t="shared" si="298"/>
        <v>0</v>
      </c>
      <c r="N1833" s="109">
        <f t="shared" si="301"/>
        <v>0</v>
      </c>
      <c r="Q1833" s="102" t="str">
        <f t="shared" si="299"/>
        <v/>
      </c>
    </row>
    <row r="1834" spans="1:17" hidden="1">
      <c r="A1834" s="102" t="s">
        <v>192</v>
      </c>
      <c r="B1834" s="115" t="s">
        <v>85</v>
      </c>
      <c r="C1834" s="115"/>
      <c r="D1834" s="112">
        <v>2019</v>
      </c>
      <c r="E1834" s="112">
        <v>6</v>
      </c>
      <c r="F1834" s="102" t="str">
        <f t="shared" si="300"/>
        <v>P3920196</v>
      </c>
      <c r="H1834" s="104">
        <f>HLOOKUP(POC!B1834,MCTI!$1:$2,2,FALSE)</f>
        <v>7</v>
      </c>
      <c r="I1834" s="102" t="str">
        <f t="shared" si="296"/>
        <v>20196</v>
      </c>
      <c r="J1834" s="107">
        <f>IF(M1834=1,1,IFERROR(VLOOKUP(I1834,MCTI!C:O,POC!H1834,FALSE),0))</f>
        <v>0</v>
      </c>
      <c r="K1834" s="102" t="str">
        <f>TEXT(VLOOKUP(B1834,Summary!G:H,2,FALSE),"yyyym")</f>
        <v>202812</v>
      </c>
      <c r="L1834" s="102">
        <f t="shared" si="297"/>
        <v>0</v>
      </c>
      <c r="M1834" s="102">
        <f t="shared" si="298"/>
        <v>0</v>
      </c>
      <c r="N1834" s="109">
        <f t="shared" si="301"/>
        <v>0</v>
      </c>
      <c r="Q1834" s="102" t="str">
        <f t="shared" si="299"/>
        <v/>
      </c>
    </row>
    <row r="1835" spans="1:17" hidden="1">
      <c r="A1835" s="102" t="s">
        <v>192</v>
      </c>
      <c r="B1835" s="115" t="s">
        <v>85</v>
      </c>
      <c r="C1835" s="115"/>
      <c r="D1835" s="112">
        <v>2019</v>
      </c>
      <c r="E1835" s="112">
        <v>7</v>
      </c>
      <c r="F1835" s="102" t="str">
        <f t="shared" si="300"/>
        <v>P3920197</v>
      </c>
      <c r="H1835" s="104">
        <f>HLOOKUP(POC!B1835,MCTI!$1:$2,2,FALSE)</f>
        <v>7</v>
      </c>
      <c r="I1835" s="102" t="str">
        <f t="shared" si="296"/>
        <v>20197</v>
      </c>
      <c r="J1835" s="107">
        <f>IF(M1835=1,1,IFERROR(VLOOKUP(I1835,MCTI!C:O,POC!H1835,FALSE),0))</f>
        <v>0</v>
      </c>
      <c r="K1835" s="102" t="str">
        <f>TEXT(VLOOKUP(B1835,Summary!G:H,2,FALSE),"yyyym")</f>
        <v>202812</v>
      </c>
      <c r="L1835" s="102">
        <f t="shared" si="297"/>
        <v>0</v>
      </c>
      <c r="M1835" s="102">
        <f t="shared" si="298"/>
        <v>0</v>
      </c>
      <c r="N1835" s="109">
        <f t="shared" si="301"/>
        <v>0</v>
      </c>
      <c r="Q1835" s="102" t="str">
        <f t="shared" si="299"/>
        <v/>
      </c>
    </row>
    <row r="1836" spans="1:17" hidden="1">
      <c r="A1836" s="102" t="s">
        <v>192</v>
      </c>
      <c r="B1836" s="115" t="s">
        <v>85</v>
      </c>
      <c r="C1836" s="115"/>
      <c r="D1836" s="112">
        <v>2019</v>
      </c>
      <c r="E1836" s="112">
        <v>8</v>
      </c>
      <c r="F1836" s="102" t="str">
        <f t="shared" si="300"/>
        <v>P3920198</v>
      </c>
      <c r="H1836" s="104">
        <f>HLOOKUP(POC!B1836,MCTI!$1:$2,2,FALSE)</f>
        <v>7</v>
      </c>
      <c r="I1836" s="102" t="str">
        <f t="shared" si="296"/>
        <v>20198</v>
      </c>
      <c r="J1836" s="107">
        <f>IF(M1836=1,1,IFERROR(VLOOKUP(I1836,MCTI!C:O,POC!H1836,FALSE),0))</f>
        <v>0</v>
      </c>
      <c r="K1836" s="102" t="str">
        <f>TEXT(VLOOKUP(B1836,Summary!G:H,2,FALSE),"yyyym")</f>
        <v>202812</v>
      </c>
      <c r="L1836" s="102">
        <f t="shared" si="297"/>
        <v>0</v>
      </c>
      <c r="M1836" s="102">
        <f t="shared" si="298"/>
        <v>0</v>
      </c>
      <c r="N1836" s="109">
        <f t="shared" si="301"/>
        <v>0</v>
      </c>
      <c r="Q1836" s="102" t="str">
        <f t="shared" si="299"/>
        <v/>
      </c>
    </row>
    <row r="1837" spans="1:17" hidden="1">
      <c r="A1837" s="102" t="s">
        <v>192</v>
      </c>
      <c r="B1837" s="115" t="s">
        <v>85</v>
      </c>
      <c r="C1837" s="115"/>
      <c r="D1837" s="112">
        <v>2019</v>
      </c>
      <c r="E1837" s="112">
        <v>9</v>
      </c>
      <c r="F1837" s="102" t="str">
        <f t="shared" si="300"/>
        <v>P3920199</v>
      </c>
      <c r="H1837" s="104">
        <f>HLOOKUP(POC!B1837,MCTI!$1:$2,2,FALSE)</f>
        <v>7</v>
      </c>
      <c r="I1837" s="102" t="str">
        <f t="shared" ref="I1837:I1868" si="302">CONCATENATE(D1837,E1837)</f>
        <v>20199</v>
      </c>
      <c r="J1837" s="107">
        <f>IF(M1837=1,1,IFERROR(VLOOKUP(I1837,MCTI!C:O,POC!H1837,FALSE),0))</f>
        <v>0</v>
      </c>
      <c r="K1837" s="102" t="str">
        <f>TEXT(VLOOKUP(B1837,Summary!G:H,2,FALSE),"yyyym")</f>
        <v>202812</v>
      </c>
      <c r="L1837" s="102">
        <f t="shared" ref="L1837:L1868" si="303">IF((LEFT(K1837,4)-D1837)&lt;&gt;0,0,IF((I1837-K1837)=0,1,0))</f>
        <v>0</v>
      </c>
      <c r="M1837" s="102">
        <f t="shared" ref="M1837:M1868" si="304">IF(B1837="",0,IF(AND(B1836=B1837,M1836=1),1,IF(L1837=1,1,0)))</f>
        <v>0</v>
      </c>
      <c r="N1837" s="109">
        <f t="shared" si="301"/>
        <v>0</v>
      </c>
      <c r="Q1837" s="102" t="str">
        <f t="shared" si="299"/>
        <v/>
      </c>
    </row>
    <row r="1838" spans="1:17" hidden="1">
      <c r="A1838" s="102" t="s">
        <v>192</v>
      </c>
      <c r="B1838" s="115" t="s">
        <v>85</v>
      </c>
      <c r="C1838" s="115"/>
      <c r="D1838" s="112">
        <v>2019</v>
      </c>
      <c r="E1838" s="112">
        <v>10</v>
      </c>
      <c r="F1838" s="102" t="str">
        <f t="shared" si="300"/>
        <v>P39201910</v>
      </c>
      <c r="H1838" s="104">
        <f>HLOOKUP(POC!B1838,MCTI!$1:$2,2,FALSE)</f>
        <v>7</v>
      </c>
      <c r="I1838" s="102" t="str">
        <f t="shared" si="302"/>
        <v>201910</v>
      </c>
      <c r="J1838" s="107">
        <f>IF(M1838=1,1,IFERROR(VLOOKUP(I1838,MCTI!C:O,POC!H1838,FALSE),0))</f>
        <v>0</v>
      </c>
      <c r="K1838" s="102" t="str">
        <f>TEXT(VLOOKUP(B1838,Summary!G:H,2,FALSE),"yyyym")</f>
        <v>202812</v>
      </c>
      <c r="L1838" s="102">
        <f t="shared" si="303"/>
        <v>0</v>
      </c>
      <c r="M1838" s="102">
        <f t="shared" si="304"/>
        <v>0</v>
      </c>
      <c r="N1838" s="109">
        <f t="shared" si="301"/>
        <v>0</v>
      </c>
      <c r="Q1838" s="102" t="str">
        <f t="shared" si="299"/>
        <v/>
      </c>
    </row>
    <row r="1839" spans="1:17" hidden="1">
      <c r="A1839" s="102" t="s">
        <v>192</v>
      </c>
      <c r="B1839" s="115" t="s">
        <v>85</v>
      </c>
      <c r="C1839" s="115"/>
      <c r="D1839" s="112">
        <v>2019</v>
      </c>
      <c r="E1839" s="112">
        <v>11</v>
      </c>
      <c r="F1839" s="102" t="str">
        <f t="shared" si="300"/>
        <v>P39201911</v>
      </c>
      <c r="H1839" s="104">
        <f>HLOOKUP(POC!B1839,MCTI!$1:$2,2,FALSE)</f>
        <v>7</v>
      </c>
      <c r="I1839" s="102" t="str">
        <f t="shared" si="302"/>
        <v>201911</v>
      </c>
      <c r="J1839" s="107">
        <f>IF(M1839=1,1,IFERROR(VLOOKUP(I1839,MCTI!C:O,POC!H1839,FALSE),0))</f>
        <v>0</v>
      </c>
      <c r="K1839" s="102" t="str">
        <f>TEXT(VLOOKUP(B1839,Summary!G:H,2,FALSE),"yyyym")</f>
        <v>202812</v>
      </c>
      <c r="L1839" s="102">
        <f t="shared" si="303"/>
        <v>0</v>
      </c>
      <c r="M1839" s="102">
        <f t="shared" si="304"/>
        <v>0</v>
      </c>
      <c r="N1839" s="109">
        <f t="shared" si="301"/>
        <v>0</v>
      </c>
      <c r="Q1839" s="102" t="str">
        <f t="shared" si="299"/>
        <v/>
      </c>
    </row>
    <row r="1840" spans="1:17" hidden="1">
      <c r="A1840" s="102" t="s">
        <v>192</v>
      </c>
      <c r="B1840" s="115" t="s">
        <v>85</v>
      </c>
      <c r="C1840" s="115"/>
      <c r="D1840" s="112">
        <v>2019</v>
      </c>
      <c r="E1840" s="112">
        <v>12</v>
      </c>
      <c r="F1840" s="102" t="str">
        <f t="shared" si="300"/>
        <v>P39201912</v>
      </c>
      <c r="H1840" s="104">
        <f>HLOOKUP(POC!B1840,MCTI!$1:$2,2,FALSE)</f>
        <v>7</v>
      </c>
      <c r="I1840" s="102" t="str">
        <f t="shared" si="302"/>
        <v>201912</v>
      </c>
      <c r="J1840" s="107">
        <f>IF(M1840=1,1,IFERROR(VLOOKUP(I1840,MCTI!C:O,POC!H1840,FALSE),0))</f>
        <v>0</v>
      </c>
      <c r="K1840" s="102" t="str">
        <f>TEXT(VLOOKUP(B1840,Summary!G:H,2,FALSE),"yyyym")</f>
        <v>202812</v>
      </c>
      <c r="L1840" s="102">
        <f t="shared" si="303"/>
        <v>0</v>
      </c>
      <c r="M1840" s="102">
        <f t="shared" si="304"/>
        <v>0</v>
      </c>
      <c r="N1840" s="109">
        <f t="shared" si="301"/>
        <v>0</v>
      </c>
      <c r="Q1840" s="102" t="str">
        <f t="shared" si="299"/>
        <v/>
      </c>
    </row>
    <row r="1841" spans="1:17" hidden="1">
      <c r="A1841" s="102" t="s">
        <v>192</v>
      </c>
      <c r="B1841" s="115" t="s">
        <v>85</v>
      </c>
      <c r="C1841" s="115"/>
      <c r="D1841" s="112">
        <v>2020</v>
      </c>
      <c r="E1841" s="112">
        <v>1</v>
      </c>
      <c r="F1841" s="102" t="str">
        <f t="shared" si="300"/>
        <v>P3920201</v>
      </c>
      <c r="H1841" s="104">
        <f>HLOOKUP(POC!B1841,MCTI!$1:$2,2,FALSE)</f>
        <v>7</v>
      </c>
      <c r="I1841" s="102" t="str">
        <f t="shared" si="302"/>
        <v>20201</v>
      </c>
      <c r="J1841" s="107">
        <f>IF(M1841=1,1,IFERROR(VLOOKUP(I1841,MCTI!C:O,POC!H1841,FALSE),0))</f>
        <v>0</v>
      </c>
      <c r="K1841" s="102" t="str">
        <f>TEXT(VLOOKUP(B1841,Summary!G:H,2,FALSE),"yyyym")</f>
        <v>202812</v>
      </c>
      <c r="L1841" s="102">
        <f t="shared" si="303"/>
        <v>0</v>
      </c>
      <c r="M1841" s="102">
        <f t="shared" si="304"/>
        <v>0</v>
      </c>
      <c r="N1841" s="109">
        <f t="shared" si="301"/>
        <v>0</v>
      </c>
      <c r="Q1841" s="102" t="str">
        <f t="shared" si="299"/>
        <v/>
      </c>
    </row>
    <row r="1842" spans="1:17" hidden="1">
      <c r="A1842" s="102" t="s">
        <v>192</v>
      </c>
      <c r="B1842" s="115" t="s">
        <v>85</v>
      </c>
      <c r="C1842" s="115"/>
      <c r="D1842" s="112">
        <v>2020</v>
      </c>
      <c r="E1842" s="112">
        <v>2</v>
      </c>
      <c r="F1842" s="102" t="str">
        <f t="shared" si="300"/>
        <v>P3920202</v>
      </c>
      <c r="H1842" s="104">
        <f>HLOOKUP(POC!B1842,MCTI!$1:$2,2,FALSE)</f>
        <v>7</v>
      </c>
      <c r="I1842" s="102" t="str">
        <f t="shared" si="302"/>
        <v>20202</v>
      </c>
      <c r="J1842" s="107">
        <f>IF(M1842=1,1,IFERROR(VLOOKUP(I1842,MCTI!C:O,POC!H1842,FALSE),0))</f>
        <v>0</v>
      </c>
      <c r="K1842" s="102" t="str">
        <f>TEXT(VLOOKUP(B1842,Summary!G:H,2,FALSE),"yyyym")</f>
        <v>202812</v>
      </c>
      <c r="L1842" s="102">
        <f t="shared" si="303"/>
        <v>0</v>
      </c>
      <c r="M1842" s="102">
        <f t="shared" si="304"/>
        <v>0</v>
      </c>
      <c r="N1842" s="109">
        <f t="shared" si="301"/>
        <v>0</v>
      </c>
      <c r="Q1842" s="102" t="str">
        <f t="shared" si="299"/>
        <v/>
      </c>
    </row>
    <row r="1843" spans="1:17" hidden="1">
      <c r="A1843" s="102" t="s">
        <v>192</v>
      </c>
      <c r="B1843" s="115" t="s">
        <v>85</v>
      </c>
      <c r="C1843" s="115"/>
      <c r="D1843" s="112">
        <v>2020</v>
      </c>
      <c r="E1843" s="112">
        <v>3</v>
      </c>
      <c r="F1843" s="102" t="str">
        <f t="shared" si="300"/>
        <v>P3920203</v>
      </c>
      <c r="H1843" s="104">
        <f>HLOOKUP(POC!B1843,MCTI!$1:$2,2,FALSE)</f>
        <v>7</v>
      </c>
      <c r="I1843" s="102" t="str">
        <f t="shared" si="302"/>
        <v>20203</v>
      </c>
      <c r="J1843" s="107">
        <f>IF(M1843=1,1,IFERROR(VLOOKUP(I1843,MCTI!C:O,POC!H1843,FALSE),0))</f>
        <v>0</v>
      </c>
      <c r="K1843" s="102" t="str">
        <f>TEXT(VLOOKUP(B1843,Summary!G:H,2,FALSE),"yyyym")</f>
        <v>202812</v>
      </c>
      <c r="L1843" s="102">
        <f t="shared" si="303"/>
        <v>0</v>
      </c>
      <c r="M1843" s="102">
        <f t="shared" si="304"/>
        <v>0</v>
      </c>
      <c r="N1843" s="109">
        <f t="shared" si="301"/>
        <v>0</v>
      </c>
      <c r="Q1843" s="102" t="str">
        <f t="shared" si="299"/>
        <v/>
      </c>
    </row>
    <row r="1844" spans="1:17" hidden="1">
      <c r="A1844" s="102" t="s">
        <v>192</v>
      </c>
      <c r="B1844" s="115" t="s">
        <v>85</v>
      </c>
      <c r="C1844" s="115"/>
      <c r="D1844" s="112">
        <v>2020</v>
      </c>
      <c r="E1844" s="112">
        <v>4</v>
      </c>
      <c r="F1844" s="102" t="str">
        <f t="shared" si="300"/>
        <v>P3920204</v>
      </c>
      <c r="H1844" s="104">
        <f>HLOOKUP(POC!B1844,MCTI!$1:$2,2,FALSE)</f>
        <v>7</v>
      </c>
      <c r="I1844" s="102" t="str">
        <f t="shared" si="302"/>
        <v>20204</v>
      </c>
      <c r="J1844" s="107">
        <f>IF(M1844=1,1,IFERROR(VLOOKUP(I1844,MCTI!C:O,POC!H1844,FALSE),0))</f>
        <v>0</v>
      </c>
      <c r="K1844" s="102" t="str">
        <f>TEXT(VLOOKUP(B1844,Summary!G:H,2,FALSE),"yyyym")</f>
        <v>202812</v>
      </c>
      <c r="L1844" s="102">
        <f t="shared" si="303"/>
        <v>0</v>
      </c>
      <c r="M1844" s="102">
        <f t="shared" si="304"/>
        <v>0</v>
      </c>
      <c r="N1844" s="109">
        <f t="shared" si="301"/>
        <v>0</v>
      </c>
      <c r="Q1844" s="102" t="str">
        <f t="shared" si="299"/>
        <v/>
      </c>
    </row>
    <row r="1845" spans="1:17" hidden="1">
      <c r="A1845" s="102" t="s">
        <v>192</v>
      </c>
      <c r="B1845" s="115" t="s">
        <v>85</v>
      </c>
      <c r="C1845" s="115"/>
      <c r="D1845" s="112">
        <v>2020</v>
      </c>
      <c r="E1845" s="112">
        <v>5</v>
      </c>
      <c r="F1845" s="102" t="str">
        <f t="shared" si="300"/>
        <v>P3920205</v>
      </c>
      <c r="H1845" s="104">
        <f>HLOOKUP(POC!B1845,MCTI!$1:$2,2,FALSE)</f>
        <v>7</v>
      </c>
      <c r="I1845" s="102" t="str">
        <f t="shared" si="302"/>
        <v>20205</v>
      </c>
      <c r="J1845" s="107">
        <f>IF(M1845=1,1,IFERROR(VLOOKUP(I1845,MCTI!C:O,POC!H1845,FALSE),0))</f>
        <v>0</v>
      </c>
      <c r="K1845" s="102" t="str">
        <f>TEXT(VLOOKUP(B1845,Summary!G:H,2,FALSE),"yyyym")</f>
        <v>202812</v>
      </c>
      <c r="L1845" s="102">
        <f t="shared" si="303"/>
        <v>0</v>
      </c>
      <c r="M1845" s="102">
        <f t="shared" si="304"/>
        <v>0</v>
      </c>
      <c r="N1845" s="109">
        <f t="shared" si="301"/>
        <v>0</v>
      </c>
      <c r="Q1845" s="102" t="str">
        <f t="shared" si="299"/>
        <v/>
      </c>
    </row>
    <row r="1846" spans="1:17" hidden="1">
      <c r="A1846" s="102" t="s">
        <v>192</v>
      </c>
      <c r="B1846" s="115" t="s">
        <v>85</v>
      </c>
      <c r="C1846" s="115"/>
      <c r="D1846" s="112">
        <v>2020</v>
      </c>
      <c r="E1846" s="112">
        <v>6</v>
      </c>
      <c r="F1846" s="102" t="str">
        <f t="shared" si="300"/>
        <v>P3920206</v>
      </c>
      <c r="H1846" s="104">
        <f>HLOOKUP(POC!B1846,MCTI!$1:$2,2,FALSE)</f>
        <v>7</v>
      </c>
      <c r="I1846" s="102" t="str">
        <f t="shared" si="302"/>
        <v>20206</v>
      </c>
      <c r="J1846" s="107">
        <f>IF(M1846=1,1,IFERROR(VLOOKUP(I1846,MCTI!C:O,POC!H1846,FALSE),0))</f>
        <v>0</v>
      </c>
      <c r="K1846" s="102" t="str">
        <f>TEXT(VLOOKUP(B1846,Summary!G:H,2,FALSE),"yyyym")</f>
        <v>202812</v>
      </c>
      <c r="L1846" s="102">
        <f t="shared" si="303"/>
        <v>0</v>
      </c>
      <c r="M1846" s="102">
        <f t="shared" si="304"/>
        <v>0</v>
      </c>
      <c r="N1846" s="109">
        <f t="shared" si="301"/>
        <v>0</v>
      </c>
      <c r="Q1846" s="102" t="str">
        <f t="shared" si="299"/>
        <v/>
      </c>
    </row>
    <row r="1847" spans="1:17" hidden="1">
      <c r="A1847" s="102" t="s">
        <v>192</v>
      </c>
      <c r="B1847" s="115" t="s">
        <v>85</v>
      </c>
      <c r="C1847" s="115"/>
      <c r="D1847" s="112">
        <v>2020</v>
      </c>
      <c r="E1847" s="112">
        <v>7</v>
      </c>
      <c r="F1847" s="102" t="str">
        <f t="shared" si="300"/>
        <v>P3920207</v>
      </c>
      <c r="H1847" s="104">
        <f>HLOOKUP(POC!B1847,MCTI!$1:$2,2,FALSE)</f>
        <v>7</v>
      </c>
      <c r="I1847" s="102" t="str">
        <f t="shared" si="302"/>
        <v>20207</v>
      </c>
      <c r="J1847" s="107">
        <f>IF(M1847=1,1,IFERROR(VLOOKUP(I1847,MCTI!C:O,POC!H1847,FALSE),0))</f>
        <v>0</v>
      </c>
      <c r="K1847" s="102" t="str">
        <f>TEXT(VLOOKUP(B1847,Summary!G:H,2,FALSE),"yyyym")</f>
        <v>202812</v>
      </c>
      <c r="L1847" s="102">
        <f t="shared" si="303"/>
        <v>0</v>
      </c>
      <c r="M1847" s="102">
        <f t="shared" si="304"/>
        <v>0</v>
      </c>
      <c r="N1847" s="109">
        <f t="shared" si="301"/>
        <v>0</v>
      </c>
      <c r="Q1847" s="102" t="str">
        <f t="shared" si="299"/>
        <v/>
      </c>
    </row>
    <row r="1848" spans="1:17" hidden="1">
      <c r="A1848" s="102" t="s">
        <v>192</v>
      </c>
      <c r="B1848" s="115" t="s">
        <v>85</v>
      </c>
      <c r="C1848" s="115"/>
      <c r="D1848" s="112">
        <v>2020</v>
      </c>
      <c r="E1848" s="112">
        <v>8</v>
      </c>
      <c r="F1848" s="102" t="str">
        <f t="shared" si="300"/>
        <v>P3920208</v>
      </c>
      <c r="H1848" s="104">
        <f>HLOOKUP(POC!B1848,MCTI!$1:$2,2,FALSE)</f>
        <v>7</v>
      </c>
      <c r="I1848" s="102" t="str">
        <f t="shared" si="302"/>
        <v>20208</v>
      </c>
      <c r="J1848" s="107">
        <f>IF(M1848=1,1,IFERROR(VLOOKUP(I1848,MCTI!C:O,POC!H1848,FALSE),0))</f>
        <v>0</v>
      </c>
      <c r="K1848" s="102" t="str">
        <f>TEXT(VLOOKUP(B1848,Summary!G:H,2,FALSE),"yyyym")</f>
        <v>202812</v>
      </c>
      <c r="L1848" s="102">
        <f t="shared" si="303"/>
        <v>0</v>
      </c>
      <c r="M1848" s="102">
        <f t="shared" si="304"/>
        <v>0</v>
      </c>
      <c r="N1848" s="109">
        <f t="shared" si="301"/>
        <v>0</v>
      </c>
      <c r="Q1848" s="102" t="str">
        <f t="shared" si="299"/>
        <v/>
      </c>
    </row>
    <row r="1849" spans="1:17" hidden="1">
      <c r="A1849" s="102" t="s">
        <v>192</v>
      </c>
      <c r="B1849" s="115" t="s">
        <v>85</v>
      </c>
      <c r="C1849" s="115"/>
      <c r="D1849" s="112">
        <v>2020</v>
      </c>
      <c r="E1849" s="112">
        <v>9</v>
      </c>
      <c r="F1849" s="102" t="str">
        <f t="shared" si="300"/>
        <v>P3920209</v>
      </c>
      <c r="H1849" s="104">
        <f>HLOOKUP(POC!B1849,MCTI!$1:$2,2,FALSE)</f>
        <v>7</v>
      </c>
      <c r="I1849" s="102" t="str">
        <f t="shared" si="302"/>
        <v>20209</v>
      </c>
      <c r="J1849" s="107">
        <f>IF(M1849=1,1,IFERROR(VLOOKUP(I1849,MCTI!C:O,POC!H1849,FALSE),0))</f>
        <v>0</v>
      </c>
      <c r="K1849" s="102" t="str">
        <f>TEXT(VLOOKUP(B1849,Summary!G:H,2,FALSE),"yyyym")</f>
        <v>202812</v>
      </c>
      <c r="L1849" s="102">
        <f t="shared" si="303"/>
        <v>0</v>
      </c>
      <c r="M1849" s="102">
        <f t="shared" si="304"/>
        <v>0</v>
      </c>
      <c r="N1849" s="109">
        <f t="shared" si="301"/>
        <v>0</v>
      </c>
      <c r="Q1849" s="102" t="str">
        <f t="shared" si="299"/>
        <v/>
      </c>
    </row>
    <row r="1850" spans="1:17" hidden="1">
      <c r="A1850" s="102" t="s">
        <v>192</v>
      </c>
      <c r="B1850" s="115" t="s">
        <v>85</v>
      </c>
      <c r="C1850" s="115"/>
      <c r="D1850" s="112">
        <v>2020</v>
      </c>
      <c r="E1850" s="112">
        <v>10</v>
      </c>
      <c r="F1850" s="102" t="str">
        <f t="shared" si="300"/>
        <v>P39202010</v>
      </c>
      <c r="H1850" s="104">
        <f>HLOOKUP(POC!B1850,MCTI!$1:$2,2,FALSE)</f>
        <v>7</v>
      </c>
      <c r="I1850" s="102" t="str">
        <f t="shared" si="302"/>
        <v>202010</v>
      </c>
      <c r="J1850" s="107">
        <f>IF(M1850=1,1,IFERROR(VLOOKUP(I1850,MCTI!C:O,POC!H1850,FALSE),0))</f>
        <v>0</v>
      </c>
      <c r="K1850" s="102" t="str">
        <f>TEXT(VLOOKUP(B1850,Summary!G:H,2,FALSE),"yyyym")</f>
        <v>202812</v>
      </c>
      <c r="L1850" s="102">
        <f t="shared" si="303"/>
        <v>0</v>
      </c>
      <c r="M1850" s="102">
        <f t="shared" si="304"/>
        <v>0</v>
      </c>
      <c r="N1850" s="109">
        <f t="shared" si="301"/>
        <v>0</v>
      </c>
      <c r="Q1850" s="102" t="str">
        <f t="shared" si="299"/>
        <v/>
      </c>
    </row>
    <row r="1851" spans="1:17" hidden="1">
      <c r="A1851" s="102" t="s">
        <v>192</v>
      </c>
      <c r="B1851" s="115" t="s">
        <v>85</v>
      </c>
      <c r="C1851" s="115"/>
      <c r="D1851" s="112">
        <v>2020</v>
      </c>
      <c r="E1851" s="112">
        <v>11</v>
      </c>
      <c r="F1851" s="102" t="str">
        <f t="shared" si="300"/>
        <v>P39202011</v>
      </c>
      <c r="H1851" s="104">
        <f>HLOOKUP(POC!B1851,MCTI!$1:$2,2,FALSE)</f>
        <v>7</v>
      </c>
      <c r="I1851" s="102" t="str">
        <f t="shared" si="302"/>
        <v>202011</v>
      </c>
      <c r="J1851" s="107">
        <f>IF(M1851=1,1,IFERROR(VLOOKUP(I1851,MCTI!C:O,POC!H1851,FALSE),0))</f>
        <v>0</v>
      </c>
      <c r="K1851" s="102" t="str">
        <f>TEXT(VLOOKUP(B1851,Summary!G:H,2,FALSE),"yyyym")</f>
        <v>202812</v>
      </c>
      <c r="L1851" s="102">
        <f t="shared" si="303"/>
        <v>0</v>
      </c>
      <c r="M1851" s="102">
        <f t="shared" si="304"/>
        <v>0</v>
      </c>
      <c r="N1851" s="109">
        <f t="shared" si="301"/>
        <v>0</v>
      </c>
      <c r="Q1851" s="102" t="str">
        <f t="shared" si="299"/>
        <v/>
      </c>
    </row>
    <row r="1852" spans="1:17" hidden="1">
      <c r="A1852" s="102" t="s">
        <v>192</v>
      </c>
      <c r="B1852" s="115" t="s">
        <v>85</v>
      </c>
      <c r="C1852" s="115"/>
      <c r="D1852" s="112">
        <v>2020</v>
      </c>
      <c r="E1852" s="112">
        <v>12</v>
      </c>
      <c r="F1852" s="102" t="str">
        <f t="shared" si="300"/>
        <v>P39202012</v>
      </c>
      <c r="H1852" s="104">
        <f>HLOOKUP(POC!B1852,MCTI!$1:$2,2,FALSE)</f>
        <v>7</v>
      </c>
      <c r="I1852" s="102" t="str">
        <f t="shared" si="302"/>
        <v>202012</v>
      </c>
      <c r="J1852" s="107">
        <f>IF(M1852=1,1,IFERROR(VLOOKUP(I1852,MCTI!C:O,POC!H1852,FALSE),0))</f>
        <v>0</v>
      </c>
      <c r="K1852" s="102" t="str">
        <f>TEXT(VLOOKUP(B1852,Summary!G:H,2,FALSE),"yyyym")</f>
        <v>202812</v>
      </c>
      <c r="L1852" s="102">
        <f t="shared" si="303"/>
        <v>0</v>
      </c>
      <c r="M1852" s="102">
        <f t="shared" si="304"/>
        <v>0</v>
      </c>
      <c r="N1852" s="109">
        <f t="shared" si="301"/>
        <v>0</v>
      </c>
      <c r="Q1852" s="102" t="str">
        <f t="shared" si="299"/>
        <v/>
      </c>
    </row>
    <row r="1853" spans="1:17" hidden="1">
      <c r="A1853" s="102" t="s">
        <v>192</v>
      </c>
      <c r="B1853" s="115" t="s">
        <v>85</v>
      </c>
      <c r="C1853" s="115"/>
      <c r="D1853" s="112">
        <v>2021</v>
      </c>
      <c r="E1853" s="112">
        <v>1</v>
      </c>
      <c r="F1853" s="102" t="str">
        <f t="shared" si="300"/>
        <v>P3920211</v>
      </c>
      <c r="H1853" s="104">
        <f>HLOOKUP(POC!B1853,MCTI!$1:$2,2,FALSE)</f>
        <v>7</v>
      </c>
      <c r="I1853" s="102" t="str">
        <f t="shared" si="302"/>
        <v>20211</v>
      </c>
      <c r="J1853" s="107">
        <f>IF(M1853=1,1,IFERROR(VLOOKUP(I1853,MCTI!C:O,POC!H1853,FALSE),0))</f>
        <v>0</v>
      </c>
      <c r="K1853" s="102" t="str">
        <f>TEXT(VLOOKUP(B1853,Summary!G:H,2,FALSE),"yyyym")</f>
        <v>202812</v>
      </c>
      <c r="L1853" s="102">
        <f t="shared" si="303"/>
        <v>0</v>
      </c>
      <c r="M1853" s="102">
        <f t="shared" si="304"/>
        <v>0</v>
      </c>
      <c r="N1853" s="109">
        <f t="shared" si="301"/>
        <v>0</v>
      </c>
      <c r="Q1853" s="102" t="str">
        <f t="shared" si="299"/>
        <v/>
      </c>
    </row>
    <row r="1854" spans="1:17" hidden="1">
      <c r="A1854" s="102" t="s">
        <v>192</v>
      </c>
      <c r="B1854" s="115" t="s">
        <v>85</v>
      </c>
      <c r="C1854" s="115"/>
      <c r="D1854" s="112">
        <v>2021</v>
      </c>
      <c r="E1854" s="112">
        <v>2</v>
      </c>
      <c r="F1854" s="102" t="str">
        <f t="shared" si="300"/>
        <v>P3920212</v>
      </c>
      <c r="H1854" s="104">
        <f>HLOOKUP(POC!B1854,MCTI!$1:$2,2,FALSE)</f>
        <v>7</v>
      </c>
      <c r="I1854" s="102" t="str">
        <f t="shared" si="302"/>
        <v>20212</v>
      </c>
      <c r="J1854" s="107">
        <f>IF(M1854=1,1,IFERROR(VLOOKUP(I1854,MCTI!C:O,POC!H1854,FALSE),0))</f>
        <v>0</v>
      </c>
      <c r="K1854" s="102" t="str">
        <f>TEXT(VLOOKUP(B1854,Summary!G:H,2,FALSE),"yyyym")</f>
        <v>202812</v>
      </c>
      <c r="L1854" s="102">
        <f t="shared" si="303"/>
        <v>0</v>
      </c>
      <c r="M1854" s="102">
        <f t="shared" si="304"/>
        <v>0</v>
      </c>
      <c r="N1854" s="109">
        <f t="shared" si="301"/>
        <v>0</v>
      </c>
      <c r="Q1854" s="102" t="str">
        <f t="shared" si="299"/>
        <v/>
      </c>
    </row>
    <row r="1855" spans="1:17" hidden="1">
      <c r="A1855" s="102" t="s">
        <v>192</v>
      </c>
      <c r="B1855" s="115" t="s">
        <v>85</v>
      </c>
      <c r="C1855" s="115"/>
      <c r="D1855" s="112">
        <v>2021</v>
      </c>
      <c r="E1855" s="112">
        <v>3</v>
      </c>
      <c r="F1855" s="102" t="str">
        <f t="shared" si="300"/>
        <v>P3920213</v>
      </c>
      <c r="H1855" s="104">
        <f>HLOOKUP(POC!B1855,MCTI!$1:$2,2,FALSE)</f>
        <v>7</v>
      </c>
      <c r="I1855" s="102" t="str">
        <f t="shared" si="302"/>
        <v>20213</v>
      </c>
      <c r="J1855" s="107">
        <f>IF(M1855=1,1,IFERROR(VLOOKUP(I1855,MCTI!C:O,POC!H1855,FALSE),0))</f>
        <v>0</v>
      </c>
      <c r="K1855" s="102" t="str">
        <f>TEXT(VLOOKUP(B1855,Summary!G:H,2,FALSE),"yyyym")</f>
        <v>202812</v>
      </c>
      <c r="L1855" s="102">
        <f t="shared" si="303"/>
        <v>0</v>
      </c>
      <c r="M1855" s="102">
        <f t="shared" si="304"/>
        <v>0</v>
      </c>
      <c r="N1855" s="109">
        <f t="shared" si="301"/>
        <v>0</v>
      </c>
      <c r="Q1855" s="102" t="str">
        <f t="shared" si="299"/>
        <v/>
      </c>
    </row>
    <row r="1856" spans="1:17" hidden="1">
      <c r="A1856" s="102" t="s">
        <v>192</v>
      </c>
      <c r="B1856" s="115" t="s">
        <v>85</v>
      </c>
      <c r="C1856" s="115"/>
      <c r="D1856" s="112">
        <v>2021</v>
      </c>
      <c r="E1856" s="112">
        <v>4</v>
      </c>
      <c r="F1856" s="102" t="str">
        <f t="shared" si="300"/>
        <v>P3920214</v>
      </c>
      <c r="H1856" s="104">
        <f>HLOOKUP(POC!B1856,MCTI!$1:$2,2,FALSE)</f>
        <v>7</v>
      </c>
      <c r="I1856" s="102" t="str">
        <f t="shared" si="302"/>
        <v>20214</v>
      </c>
      <c r="J1856" s="107">
        <f>IF(M1856=1,1,IFERROR(VLOOKUP(I1856,MCTI!C:O,POC!H1856,FALSE),0))</f>
        <v>0</v>
      </c>
      <c r="K1856" s="102" t="str">
        <f>TEXT(VLOOKUP(B1856,Summary!G:H,2,FALSE),"yyyym")</f>
        <v>202812</v>
      </c>
      <c r="L1856" s="102">
        <f t="shared" si="303"/>
        <v>0</v>
      </c>
      <c r="M1856" s="102">
        <f t="shared" si="304"/>
        <v>0</v>
      </c>
      <c r="N1856" s="109">
        <f t="shared" si="301"/>
        <v>0</v>
      </c>
      <c r="Q1856" s="102" t="str">
        <f t="shared" si="299"/>
        <v/>
      </c>
    </row>
    <row r="1857" spans="1:17" hidden="1">
      <c r="A1857" s="102" t="s">
        <v>192</v>
      </c>
      <c r="B1857" s="115" t="s">
        <v>85</v>
      </c>
      <c r="C1857" s="115"/>
      <c r="D1857" s="112">
        <v>2021</v>
      </c>
      <c r="E1857" s="112">
        <v>5</v>
      </c>
      <c r="F1857" s="102" t="str">
        <f t="shared" si="300"/>
        <v>P3920215</v>
      </c>
      <c r="H1857" s="104">
        <f>HLOOKUP(POC!B1857,MCTI!$1:$2,2,FALSE)</f>
        <v>7</v>
      </c>
      <c r="I1857" s="102" t="str">
        <f t="shared" si="302"/>
        <v>20215</v>
      </c>
      <c r="J1857" s="107">
        <f>IF(M1857=1,1,IFERROR(VLOOKUP(I1857,MCTI!C:O,POC!H1857,FALSE),0))</f>
        <v>0</v>
      </c>
      <c r="K1857" s="102" t="str">
        <f>TEXT(VLOOKUP(B1857,Summary!G:H,2,FALSE),"yyyym")</f>
        <v>202812</v>
      </c>
      <c r="L1857" s="102">
        <f t="shared" si="303"/>
        <v>0</v>
      </c>
      <c r="M1857" s="102">
        <f t="shared" si="304"/>
        <v>0</v>
      </c>
      <c r="N1857" s="109">
        <f t="shared" si="301"/>
        <v>0</v>
      </c>
      <c r="Q1857" s="102" t="str">
        <f t="shared" si="299"/>
        <v/>
      </c>
    </row>
    <row r="1858" spans="1:17" hidden="1">
      <c r="A1858" s="102" t="s">
        <v>192</v>
      </c>
      <c r="B1858" s="115" t="s">
        <v>85</v>
      </c>
      <c r="C1858" s="115"/>
      <c r="D1858" s="112">
        <v>2021</v>
      </c>
      <c r="E1858" s="112">
        <v>6</v>
      </c>
      <c r="F1858" s="102" t="str">
        <f t="shared" si="300"/>
        <v>P3920216</v>
      </c>
      <c r="H1858" s="104">
        <f>HLOOKUP(POC!B1858,MCTI!$1:$2,2,FALSE)</f>
        <v>7</v>
      </c>
      <c r="I1858" s="102" t="str">
        <f t="shared" si="302"/>
        <v>20216</v>
      </c>
      <c r="J1858" s="107">
        <f>IF(M1858=1,1,IFERROR(VLOOKUP(I1858,MCTI!C:O,POC!H1858,FALSE),0))</f>
        <v>0</v>
      </c>
      <c r="K1858" s="102" t="str">
        <f>TEXT(VLOOKUP(B1858,Summary!G:H,2,FALSE),"yyyym")</f>
        <v>202812</v>
      </c>
      <c r="L1858" s="102">
        <f t="shared" si="303"/>
        <v>0</v>
      </c>
      <c r="M1858" s="102">
        <f t="shared" si="304"/>
        <v>0</v>
      </c>
      <c r="N1858" s="109">
        <f t="shared" si="301"/>
        <v>0</v>
      </c>
      <c r="Q1858" s="102" t="str">
        <f t="shared" si="299"/>
        <v/>
      </c>
    </row>
    <row r="1859" spans="1:17" hidden="1">
      <c r="A1859" s="102" t="s">
        <v>192</v>
      </c>
      <c r="B1859" s="115" t="s">
        <v>85</v>
      </c>
      <c r="C1859" s="115"/>
      <c r="D1859" s="112">
        <v>2021</v>
      </c>
      <c r="E1859" s="112">
        <v>7</v>
      </c>
      <c r="F1859" s="102" t="str">
        <f t="shared" si="300"/>
        <v>P3920217</v>
      </c>
      <c r="H1859" s="104">
        <f>HLOOKUP(POC!B1859,MCTI!$1:$2,2,FALSE)</f>
        <v>7</v>
      </c>
      <c r="I1859" s="102" t="str">
        <f t="shared" si="302"/>
        <v>20217</v>
      </c>
      <c r="J1859" s="107">
        <f>IF(M1859=1,1,IFERROR(VLOOKUP(I1859,MCTI!C:O,POC!H1859,FALSE),0))</f>
        <v>0</v>
      </c>
      <c r="K1859" s="102" t="str">
        <f>TEXT(VLOOKUP(B1859,Summary!G:H,2,FALSE),"yyyym")</f>
        <v>202812</v>
      </c>
      <c r="L1859" s="102">
        <f t="shared" si="303"/>
        <v>0</v>
      </c>
      <c r="M1859" s="102">
        <f t="shared" si="304"/>
        <v>0</v>
      </c>
      <c r="N1859" s="109">
        <f t="shared" si="301"/>
        <v>0</v>
      </c>
      <c r="Q1859" s="102" t="str">
        <f t="shared" si="299"/>
        <v/>
      </c>
    </row>
    <row r="1860" spans="1:17" hidden="1">
      <c r="A1860" s="102" t="s">
        <v>192</v>
      </c>
      <c r="B1860" s="115" t="s">
        <v>85</v>
      </c>
      <c r="C1860" s="115"/>
      <c r="D1860" s="112">
        <v>2021</v>
      </c>
      <c r="E1860" s="112">
        <v>8</v>
      </c>
      <c r="F1860" s="102" t="str">
        <f t="shared" si="300"/>
        <v>P3920218</v>
      </c>
      <c r="H1860" s="104">
        <f>HLOOKUP(POC!B1860,MCTI!$1:$2,2,FALSE)</f>
        <v>7</v>
      </c>
      <c r="I1860" s="102" t="str">
        <f t="shared" si="302"/>
        <v>20218</v>
      </c>
      <c r="J1860" s="107">
        <f>IF(M1860=1,1,IFERROR(VLOOKUP(I1860,MCTI!C:O,POC!H1860,FALSE),0))</f>
        <v>0</v>
      </c>
      <c r="K1860" s="102" t="str">
        <f>TEXT(VLOOKUP(B1860,Summary!G:H,2,FALSE),"yyyym")</f>
        <v>202812</v>
      </c>
      <c r="L1860" s="102">
        <f t="shared" si="303"/>
        <v>0</v>
      </c>
      <c r="M1860" s="102">
        <f t="shared" si="304"/>
        <v>0</v>
      </c>
      <c r="N1860" s="109">
        <f t="shared" si="301"/>
        <v>0</v>
      </c>
      <c r="Q1860" s="102" t="str">
        <f t="shared" si="299"/>
        <v/>
      </c>
    </row>
    <row r="1861" spans="1:17" hidden="1">
      <c r="A1861" s="102" t="s">
        <v>192</v>
      </c>
      <c r="B1861" s="115" t="s">
        <v>85</v>
      </c>
      <c r="C1861" s="115"/>
      <c r="D1861" s="112">
        <v>2021</v>
      </c>
      <c r="E1861" s="112">
        <v>9</v>
      </c>
      <c r="F1861" s="102" t="str">
        <f t="shared" si="300"/>
        <v>P3920219</v>
      </c>
      <c r="H1861" s="104">
        <f>HLOOKUP(POC!B1861,MCTI!$1:$2,2,FALSE)</f>
        <v>7</v>
      </c>
      <c r="I1861" s="102" t="str">
        <f t="shared" si="302"/>
        <v>20219</v>
      </c>
      <c r="J1861" s="107">
        <f>IF(M1861=1,1,IFERROR(VLOOKUP(I1861,MCTI!C:O,POC!H1861,FALSE),0))</f>
        <v>0</v>
      </c>
      <c r="K1861" s="102" t="str">
        <f>TEXT(VLOOKUP(B1861,Summary!G:H,2,FALSE),"yyyym")</f>
        <v>202812</v>
      </c>
      <c r="L1861" s="102">
        <f t="shared" si="303"/>
        <v>0</v>
      </c>
      <c r="M1861" s="102">
        <f t="shared" si="304"/>
        <v>0</v>
      </c>
      <c r="N1861" s="109">
        <f t="shared" si="301"/>
        <v>0</v>
      </c>
      <c r="Q1861" s="102" t="str">
        <f t="shared" si="299"/>
        <v/>
      </c>
    </row>
    <row r="1862" spans="1:17" hidden="1">
      <c r="A1862" s="102" t="s">
        <v>192</v>
      </c>
      <c r="B1862" s="115" t="s">
        <v>85</v>
      </c>
      <c r="C1862" s="115"/>
      <c r="D1862" s="112">
        <v>2021</v>
      </c>
      <c r="E1862" s="112">
        <v>10</v>
      </c>
      <c r="F1862" s="102" t="str">
        <f t="shared" si="300"/>
        <v>P39202110</v>
      </c>
      <c r="H1862" s="104">
        <f>HLOOKUP(POC!B1862,MCTI!$1:$2,2,FALSE)</f>
        <v>7</v>
      </c>
      <c r="I1862" s="102" t="str">
        <f t="shared" si="302"/>
        <v>202110</v>
      </c>
      <c r="J1862" s="107">
        <f>IF(M1862=1,1,IFERROR(VLOOKUP(I1862,MCTI!C:O,POC!H1862,FALSE),0))</f>
        <v>0</v>
      </c>
      <c r="K1862" s="102" t="str">
        <f>TEXT(VLOOKUP(B1862,Summary!G:H,2,FALSE),"yyyym")</f>
        <v>202812</v>
      </c>
      <c r="L1862" s="102">
        <f t="shared" si="303"/>
        <v>0</v>
      </c>
      <c r="M1862" s="102">
        <f t="shared" si="304"/>
        <v>0</v>
      </c>
      <c r="N1862" s="109">
        <f t="shared" si="301"/>
        <v>0</v>
      </c>
      <c r="Q1862" s="102" t="str">
        <f t="shared" si="299"/>
        <v/>
      </c>
    </row>
    <row r="1863" spans="1:17" hidden="1">
      <c r="A1863" s="102" t="s">
        <v>192</v>
      </c>
      <c r="B1863" s="115" t="s">
        <v>85</v>
      </c>
      <c r="C1863" s="115"/>
      <c r="D1863" s="112">
        <v>2021</v>
      </c>
      <c r="E1863" s="112">
        <v>11</v>
      </c>
      <c r="F1863" s="102" t="str">
        <f t="shared" si="300"/>
        <v>P39202111</v>
      </c>
      <c r="H1863" s="104">
        <f>HLOOKUP(POC!B1863,MCTI!$1:$2,2,FALSE)</f>
        <v>7</v>
      </c>
      <c r="I1863" s="102" t="str">
        <f t="shared" si="302"/>
        <v>202111</v>
      </c>
      <c r="J1863" s="107">
        <f>IF(M1863=1,1,IFERROR(VLOOKUP(I1863,MCTI!C:O,POC!H1863,FALSE),0))</f>
        <v>0</v>
      </c>
      <c r="K1863" s="102" t="str">
        <f>TEXT(VLOOKUP(B1863,Summary!G:H,2,FALSE),"yyyym")</f>
        <v>202812</v>
      </c>
      <c r="L1863" s="102">
        <f t="shared" si="303"/>
        <v>0</v>
      </c>
      <c r="M1863" s="102">
        <f t="shared" si="304"/>
        <v>0</v>
      </c>
      <c r="N1863" s="109">
        <f t="shared" si="301"/>
        <v>0</v>
      </c>
      <c r="Q1863" s="102" t="str">
        <f t="shared" si="299"/>
        <v/>
      </c>
    </row>
    <row r="1864" spans="1:17">
      <c r="A1864" s="102" t="s">
        <v>192</v>
      </c>
      <c r="B1864" s="115" t="s">
        <v>85</v>
      </c>
      <c r="C1864" s="115"/>
      <c r="D1864" s="112">
        <v>2021</v>
      </c>
      <c r="E1864" s="112">
        <v>12</v>
      </c>
      <c r="F1864" s="102" t="str">
        <f t="shared" si="300"/>
        <v>P39202112</v>
      </c>
      <c r="H1864" s="104">
        <f>HLOOKUP(POC!B1864,MCTI!$1:$2,2,FALSE)</f>
        <v>7</v>
      </c>
      <c r="I1864" s="102" t="str">
        <f t="shared" si="302"/>
        <v>202112</v>
      </c>
      <c r="J1864" s="107">
        <f>IF(M1864=1,1,IFERROR(VLOOKUP(I1864,MCTI!C:O,POC!H1864,FALSE),0))</f>
        <v>0</v>
      </c>
      <c r="K1864" s="102" t="str">
        <f>TEXT(VLOOKUP(B1864,Summary!G:H,2,FALSE),"yyyym")</f>
        <v>202812</v>
      </c>
      <c r="L1864" s="102">
        <f t="shared" si="303"/>
        <v>0</v>
      </c>
      <c r="M1864" s="102">
        <f t="shared" si="304"/>
        <v>0</v>
      </c>
      <c r="N1864" s="109">
        <f t="shared" si="301"/>
        <v>0</v>
      </c>
      <c r="P1864" s="102" t="s">
        <v>220</v>
      </c>
      <c r="Q1864" s="102">
        <f t="shared" si="299"/>
        <v>1</v>
      </c>
    </row>
    <row r="1865" spans="1:17">
      <c r="A1865" s="102" t="s">
        <v>192</v>
      </c>
      <c r="B1865" s="115" t="s">
        <v>85</v>
      </c>
      <c r="C1865" s="115"/>
      <c r="D1865" s="112">
        <v>2022</v>
      </c>
      <c r="E1865" s="112">
        <v>1</v>
      </c>
      <c r="F1865" s="102" t="str">
        <f t="shared" si="300"/>
        <v>P3920221</v>
      </c>
      <c r="H1865" s="104">
        <f>HLOOKUP(POC!B1865,MCTI!$1:$2,2,FALSE)</f>
        <v>7</v>
      </c>
      <c r="I1865" s="102" t="str">
        <f t="shared" si="302"/>
        <v>20221</v>
      </c>
      <c r="J1865" s="107">
        <f>IF(M1865=1,1,IFERROR(VLOOKUP(I1865,MCTI!C:O,POC!H1865,FALSE),0))</f>
        <v>2.5000000000000001E-3</v>
      </c>
      <c r="K1865" s="102" t="str">
        <f>TEXT(VLOOKUP(B1865,Summary!G:H,2,FALSE),"yyyym")</f>
        <v>202812</v>
      </c>
      <c r="L1865" s="102">
        <f t="shared" si="303"/>
        <v>0</v>
      </c>
      <c r="M1865" s="102">
        <f t="shared" si="304"/>
        <v>0</v>
      </c>
      <c r="N1865" s="109">
        <f t="shared" si="301"/>
        <v>0.25</v>
      </c>
      <c r="P1865" s="102" t="s">
        <v>220</v>
      </c>
      <c r="Q1865" s="102" t="str">
        <f t="shared" ref="Q1805:Q1868" si="305">IF(AND(N1865=0,N1866&gt;0),1,"")</f>
        <v/>
      </c>
    </row>
    <row r="1866" spans="1:17">
      <c r="A1866" s="102" t="s">
        <v>192</v>
      </c>
      <c r="B1866" s="115" t="s">
        <v>85</v>
      </c>
      <c r="C1866" s="115"/>
      <c r="D1866" s="112">
        <v>2022</v>
      </c>
      <c r="E1866" s="112">
        <v>2</v>
      </c>
      <c r="F1866" s="102" t="str">
        <f t="shared" si="300"/>
        <v>P3920222</v>
      </c>
      <c r="H1866" s="104">
        <f>HLOOKUP(POC!B1866,MCTI!$1:$2,2,FALSE)</f>
        <v>7</v>
      </c>
      <c r="I1866" s="102" t="str">
        <f t="shared" si="302"/>
        <v>20222</v>
      </c>
      <c r="J1866" s="107">
        <f>IF(M1866=1,1,IFERROR(VLOOKUP(I1866,MCTI!C:O,POC!H1866,FALSE),0))</f>
        <v>5.0000000000000001E-3</v>
      </c>
      <c r="K1866" s="102" t="str">
        <f>TEXT(VLOOKUP(B1866,Summary!G:H,2,FALSE),"yyyym")</f>
        <v>202812</v>
      </c>
      <c r="L1866" s="102">
        <f t="shared" si="303"/>
        <v>0</v>
      </c>
      <c r="M1866" s="102">
        <f t="shared" si="304"/>
        <v>0</v>
      </c>
      <c r="N1866" s="109">
        <f t="shared" si="301"/>
        <v>0.5</v>
      </c>
      <c r="P1866" s="102" t="s">
        <v>220</v>
      </c>
      <c r="Q1866" s="102" t="str">
        <f t="shared" si="305"/>
        <v/>
      </c>
    </row>
    <row r="1867" spans="1:17">
      <c r="A1867" s="102" t="s">
        <v>192</v>
      </c>
      <c r="B1867" s="115" t="s">
        <v>85</v>
      </c>
      <c r="C1867" s="115"/>
      <c r="D1867" s="112">
        <v>2022</v>
      </c>
      <c r="E1867" s="112">
        <v>3</v>
      </c>
      <c r="F1867" s="102" t="str">
        <f t="shared" si="300"/>
        <v>P3920223</v>
      </c>
      <c r="H1867" s="104">
        <f>HLOOKUP(POC!B1867,MCTI!$1:$2,2,FALSE)</f>
        <v>7</v>
      </c>
      <c r="I1867" s="102" t="str">
        <f t="shared" si="302"/>
        <v>20223</v>
      </c>
      <c r="J1867" s="107">
        <f>IF(M1867=1,1,IFERROR(VLOOKUP(I1867,MCTI!C:O,POC!H1867,FALSE),0))</f>
        <v>7.4999999999999997E-3</v>
      </c>
      <c r="K1867" s="102" t="str">
        <f>TEXT(VLOOKUP(B1867,Summary!G:H,2,FALSE),"yyyym")</f>
        <v>202812</v>
      </c>
      <c r="L1867" s="102">
        <f t="shared" si="303"/>
        <v>0</v>
      </c>
      <c r="M1867" s="102">
        <f t="shared" si="304"/>
        <v>0</v>
      </c>
      <c r="N1867" s="109">
        <f t="shared" si="301"/>
        <v>0.75</v>
      </c>
      <c r="P1867" s="102" t="s">
        <v>220</v>
      </c>
      <c r="Q1867" s="102" t="str">
        <f t="shared" si="305"/>
        <v/>
      </c>
    </row>
    <row r="1868" spans="1:17">
      <c r="A1868" s="102" t="s">
        <v>192</v>
      </c>
      <c r="B1868" s="115" t="s">
        <v>85</v>
      </c>
      <c r="C1868" s="115"/>
      <c r="D1868" s="112">
        <v>2022</v>
      </c>
      <c r="E1868" s="112">
        <v>4</v>
      </c>
      <c r="F1868" s="102" t="str">
        <f t="shared" si="300"/>
        <v>P3920224</v>
      </c>
      <c r="H1868" s="104">
        <f>HLOOKUP(POC!B1868,MCTI!$1:$2,2,FALSE)</f>
        <v>7</v>
      </c>
      <c r="I1868" s="102" t="str">
        <f t="shared" si="302"/>
        <v>20224</v>
      </c>
      <c r="J1868" s="107">
        <f>IF(M1868=1,1,IFERROR(VLOOKUP(I1868,MCTI!C:O,POC!H1868,FALSE),0))</f>
        <v>9.9000000000000008E-3</v>
      </c>
      <c r="K1868" s="102" t="str">
        <f>TEXT(VLOOKUP(B1868,Summary!G:H,2,FALSE),"yyyym")</f>
        <v>202812</v>
      </c>
      <c r="L1868" s="102">
        <f t="shared" si="303"/>
        <v>0</v>
      </c>
      <c r="M1868" s="102">
        <f t="shared" si="304"/>
        <v>0</v>
      </c>
      <c r="N1868" s="109">
        <f t="shared" si="301"/>
        <v>0.99</v>
      </c>
      <c r="P1868" s="102" t="s">
        <v>220</v>
      </c>
      <c r="Q1868" s="102" t="str">
        <f t="shared" si="305"/>
        <v/>
      </c>
    </row>
    <row r="1869" spans="1:17">
      <c r="A1869" s="102" t="s">
        <v>192</v>
      </c>
      <c r="B1869" s="115" t="s">
        <v>85</v>
      </c>
      <c r="C1869" s="115"/>
      <c r="D1869" s="112">
        <v>2022</v>
      </c>
      <c r="E1869" s="112">
        <v>5</v>
      </c>
      <c r="F1869" s="102" t="str">
        <f t="shared" si="300"/>
        <v>P3920225</v>
      </c>
      <c r="H1869" s="104">
        <f>HLOOKUP(POC!B1869,MCTI!$1:$2,2,FALSE)</f>
        <v>7</v>
      </c>
      <c r="I1869" s="102" t="str">
        <f t="shared" ref="I1869:I1900" si="306">CONCATENATE(D1869,E1869)</f>
        <v>20225</v>
      </c>
      <c r="J1869" s="107">
        <f>IF(M1869=1,1,IFERROR(VLOOKUP(I1869,MCTI!C:O,POC!H1869,FALSE),0))</f>
        <v>1.24E-2</v>
      </c>
      <c r="K1869" s="102" t="str">
        <f>TEXT(VLOOKUP(B1869,Summary!G:H,2,FALSE),"yyyym")</f>
        <v>202812</v>
      </c>
      <c r="L1869" s="102">
        <f t="shared" ref="L1869:L1900" si="307">IF((LEFT(K1869,4)-D1869)&lt;&gt;0,0,IF((I1869-K1869)=0,1,0))</f>
        <v>0</v>
      </c>
      <c r="M1869" s="102">
        <f t="shared" ref="M1869:M1900" si="308">IF(B1869="",0,IF(AND(B1868=B1869,M1868=1),1,IF(L1869=1,1,0)))</f>
        <v>0</v>
      </c>
      <c r="N1869" s="109">
        <f t="shared" si="301"/>
        <v>1.24</v>
      </c>
      <c r="P1869" s="102" t="s">
        <v>220</v>
      </c>
      <c r="Q1869" s="102" t="str">
        <f t="shared" ref="Q1869:Q1932" si="309">IF(AND(N1869=0,N1870&gt;0),1,"")</f>
        <v/>
      </c>
    </row>
    <row r="1870" spans="1:17">
      <c r="A1870" s="102" t="s">
        <v>192</v>
      </c>
      <c r="B1870" s="115" t="s">
        <v>85</v>
      </c>
      <c r="C1870" s="115"/>
      <c r="D1870" s="112">
        <v>2022</v>
      </c>
      <c r="E1870" s="112">
        <v>6</v>
      </c>
      <c r="F1870" s="102" t="str">
        <f t="shared" si="300"/>
        <v>P3920226</v>
      </c>
      <c r="H1870" s="104">
        <f>HLOOKUP(POC!B1870,MCTI!$1:$2,2,FALSE)</f>
        <v>7</v>
      </c>
      <c r="I1870" s="102" t="str">
        <f t="shared" si="306"/>
        <v>20226</v>
      </c>
      <c r="J1870" s="107">
        <f>IF(M1870=1,1,IFERROR(VLOOKUP(I1870,MCTI!C:O,POC!H1870,FALSE),0))</f>
        <v>1.49E-2</v>
      </c>
      <c r="K1870" s="102" t="str">
        <f>TEXT(VLOOKUP(B1870,Summary!G:H,2,FALSE),"yyyym")</f>
        <v>202812</v>
      </c>
      <c r="L1870" s="102">
        <f t="shared" si="307"/>
        <v>0</v>
      </c>
      <c r="M1870" s="102">
        <f t="shared" si="308"/>
        <v>0</v>
      </c>
      <c r="N1870" s="109">
        <f t="shared" si="301"/>
        <v>1.49</v>
      </c>
      <c r="P1870" s="102" t="s">
        <v>220</v>
      </c>
      <c r="Q1870" s="102" t="str">
        <f t="shared" si="309"/>
        <v/>
      </c>
    </row>
    <row r="1871" spans="1:17">
      <c r="A1871" s="102" t="s">
        <v>192</v>
      </c>
      <c r="B1871" s="115" t="s">
        <v>85</v>
      </c>
      <c r="C1871" s="115"/>
      <c r="D1871" s="112">
        <v>2022</v>
      </c>
      <c r="E1871" s="112">
        <v>7</v>
      </c>
      <c r="F1871" s="102" t="str">
        <f t="shared" si="300"/>
        <v>P3920227</v>
      </c>
      <c r="H1871" s="104">
        <f>HLOOKUP(POC!B1871,MCTI!$1:$2,2,FALSE)</f>
        <v>7</v>
      </c>
      <c r="I1871" s="102" t="str">
        <f t="shared" si="306"/>
        <v>20227</v>
      </c>
      <c r="J1871" s="107">
        <f>IF(M1871=1,1,IFERROR(VLOOKUP(I1871,MCTI!C:O,POC!H1871,FALSE),0))</f>
        <v>1.7399999999999999E-2</v>
      </c>
      <c r="K1871" s="102" t="str">
        <f>TEXT(VLOOKUP(B1871,Summary!G:H,2,FALSE),"yyyym")</f>
        <v>202812</v>
      </c>
      <c r="L1871" s="102">
        <f t="shared" si="307"/>
        <v>0</v>
      </c>
      <c r="M1871" s="102">
        <f t="shared" si="308"/>
        <v>0</v>
      </c>
      <c r="N1871" s="109">
        <f t="shared" si="301"/>
        <v>1.74</v>
      </c>
      <c r="P1871" s="102" t="s">
        <v>220</v>
      </c>
      <c r="Q1871" s="102" t="str">
        <f t="shared" si="309"/>
        <v/>
      </c>
    </row>
    <row r="1872" spans="1:17">
      <c r="A1872" s="102" t="s">
        <v>192</v>
      </c>
      <c r="B1872" s="115" t="s">
        <v>85</v>
      </c>
      <c r="C1872" s="115"/>
      <c r="D1872" s="112">
        <v>2022</v>
      </c>
      <c r="E1872" s="112">
        <v>8</v>
      </c>
      <c r="F1872" s="102" t="str">
        <f t="shared" si="300"/>
        <v>P3920228</v>
      </c>
      <c r="H1872" s="104">
        <f>HLOOKUP(POC!B1872,MCTI!$1:$2,2,FALSE)</f>
        <v>7</v>
      </c>
      <c r="I1872" s="102" t="str">
        <f t="shared" si="306"/>
        <v>20228</v>
      </c>
      <c r="J1872" s="107">
        <f>IF(M1872=1,1,IFERROR(VLOOKUP(I1872,MCTI!C:O,POC!H1872,FALSE),0))</f>
        <v>1.9900000000000001E-2</v>
      </c>
      <c r="K1872" s="102" t="str">
        <f>TEXT(VLOOKUP(B1872,Summary!G:H,2,FALSE),"yyyym")</f>
        <v>202812</v>
      </c>
      <c r="L1872" s="102">
        <f t="shared" si="307"/>
        <v>0</v>
      </c>
      <c r="M1872" s="102">
        <f t="shared" si="308"/>
        <v>0</v>
      </c>
      <c r="N1872" s="109">
        <f t="shared" si="301"/>
        <v>1.99</v>
      </c>
      <c r="P1872" s="102" t="s">
        <v>220</v>
      </c>
      <c r="Q1872" s="102" t="str">
        <f t="shared" si="309"/>
        <v/>
      </c>
    </row>
    <row r="1873" spans="1:17">
      <c r="A1873" s="102" t="s">
        <v>192</v>
      </c>
      <c r="B1873" s="115" t="s">
        <v>85</v>
      </c>
      <c r="C1873" s="115"/>
      <c r="D1873" s="112">
        <v>2022</v>
      </c>
      <c r="E1873" s="112">
        <v>9</v>
      </c>
      <c r="F1873" s="102" t="str">
        <f t="shared" ref="F1873:F1936" si="310">CONCATENATE(B1873,D1873,E1873)</f>
        <v>P3920229</v>
      </c>
      <c r="H1873" s="104">
        <f>HLOOKUP(POC!B1873,MCTI!$1:$2,2,FALSE)</f>
        <v>7</v>
      </c>
      <c r="I1873" s="102" t="str">
        <f t="shared" si="306"/>
        <v>20229</v>
      </c>
      <c r="J1873" s="107">
        <f>IF(M1873=1,1,IFERROR(VLOOKUP(I1873,MCTI!C:O,POC!H1873,FALSE),0))</f>
        <v>2.24E-2</v>
      </c>
      <c r="K1873" s="102" t="str">
        <f>TEXT(VLOOKUP(B1873,Summary!G:H,2,FALSE),"yyyym")</f>
        <v>202812</v>
      </c>
      <c r="L1873" s="102">
        <f t="shared" si="307"/>
        <v>0</v>
      </c>
      <c r="M1873" s="102">
        <f t="shared" si="308"/>
        <v>0</v>
      </c>
      <c r="N1873" s="109">
        <f t="shared" si="301"/>
        <v>2.2400000000000002</v>
      </c>
      <c r="P1873" s="102" t="s">
        <v>220</v>
      </c>
      <c r="Q1873" s="102" t="str">
        <f t="shared" si="309"/>
        <v/>
      </c>
    </row>
    <row r="1874" spans="1:17">
      <c r="A1874" s="102" t="s">
        <v>192</v>
      </c>
      <c r="B1874" s="115" t="s">
        <v>85</v>
      </c>
      <c r="C1874" s="115"/>
      <c r="D1874" s="112">
        <v>2022</v>
      </c>
      <c r="E1874" s="112">
        <v>10</v>
      </c>
      <c r="F1874" s="102" t="str">
        <f t="shared" si="310"/>
        <v>P39202210</v>
      </c>
      <c r="H1874" s="104">
        <f>HLOOKUP(POC!B1874,MCTI!$1:$2,2,FALSE)</f>
        <v>7</v>
      </c>
      <c r="I1874" s="102" t="str">
        <f t="shared" si="306"/>
        <v>202210</v>
      </c>
      <c r="J1874" s="107">
        <f>IF(M1874=1,1,IFERROR(VLOOKUP(I1874,MCTI!C:O,POC!H1874,FALSE),0))</f>
        <v>2.4799999999999999E-2</v>
      </c>
      <c r="K1874" s="102" t="str">
        <f>TEXT(VLOOKUP(B1874,Summary!G:H,2,FALSE),"yyyym")</f>
        <v>202812</v>
      </c>
      <c r="L1874" s="102">
        <f t="shared" si="307"/>
        <v>0</v>
      </c>
      <c r="M1874" s="102">
        <f t="shared" si="308"/>
        <v>0</v>
      </c>
      <c r="N1874" s="109">
        <f t="shared" si="301"/>
        <v>2.48</v>
      </c>
      <c r="P1874" s="102" t="s">
        <v>220</v>
      </c>
      <c r="Q1874" s="102" t="str">
        <f t="shared" si="309"/>
        <v/>
      </c>
    </row>
    <row r="1875" spans="1:17">
      <c r="A1875" s="102" t="s">
        <v>192</v>
      </c>
      <c r="B1875" s="115" t="s">
        <v>85</v>
      </c>
      <c r="C1875" s="115"/>
      <c r="D1875" s="112">
        <v>2022</v>
      </c>
      <c r="E1875" s="112">
        <v>11</v>
      </c>
      <c r="F1875" s="102" t="str">
        <f t="shared" si="310"/>
        <v>P39202211</v>
      </c>
      <c r="H1875" s="104">
        <f>HLOOKUP(POC!B1875,MCTI!$1:$2,2,FALSE)</f>
        <v>7</v>
      </c>
      <c r="I1875" s="102" t="str">
        <f t="shared" si="306"/>
        <v>202211</v>
      </c>
      <c r="J1875" s="107">
        <f>IF(M1875=1,1,IFERROR(VLOOKUP(I1875,MCTI!C:O,POC!H1875,FALSE),0))</f>
        <v>2.7300000000000001E-2</v>
      </c>
      <c r="K1875" s="102" t="str">
        <f>TEXT(VLOOKUP(B1875,Summary!G:H,2,FALSE),"yyyym")</f>
        <v>202812</v>
      </c>
      <c r="L1875" s="102">
        <f t="shared" si="307"/>
        <v>0</v>
      </c>
      <c r="M1875" s="102">
        <f t="shared" si="308"/>
        <v>0</v>
      </c>
      <c r="N1875" s="109">
        <f t="shared" si="301"/>
        <v>2.73</v>
      </c>
      <c r="P1875" s="102" t="s">
        <v>220</v>
      </c>
      <c r="Q1875" s="102" t="str">
        <f t="shared" si="309"/>
        <v/>
      </c>
    </row>
    <row r="1876" spans="1:17">
      <c r="A1876" s="102" t="s">
        <v>192</v>
      </c>
      <c r="B1876" s="115" t="s">
        <v>85</v>
      </c>
      <c r="C1876" s="115"/>
      <c r="D1876" s="112">
        <v>2022</v>
      </c>
      <c r="E1876" s="112">
        <v>12</v>
      </c>
      <c r="F1876" s="102" t="str">
        <f t="shared" si="310"/>
        <v>P39202212</v>
      </c>
      <c r="H1876" s="104">
        <f>HLOOKUP(POC!B1876,MCTI!$1:$2,2,FALSE)</f>
        <v>7</v>
      </c>
      <c r="I1876" s="102" t="str">
        <f t="shared" si="306"/>
        <v>202212</v>
      </c>
      <c r="J1876" s="107">
        <f>IF(M1876=1,1,IFERROR(VLOOKUP(I1876,MCTI!C:O,POC!H1876,FALSE),0))</f>
        <v>2.98E-2</v>
      </c>
      <c r="K1876" s="102" t="str">
        <f>TEXT(VLOOKUP(B1876,Summary!G:H,2,FALSE),"yyyym")</f>
        <v>202812</v>
      </c>
      <c r="L1876" s="102">
        <f t="shared" si="307"/>
        <v>0</v>
      </c>
      <c r="M1876" s="102">
        <f t="shared" si="308"/>
        <v>0</v>
      </c>
      <c r="N1876" s="109">
        <f t="shared" si="301"/>
        <v>2.98</v>
      </c>
      <c r="P1876" s="102" t="s">
        <v>220</v>
      </c>
      <c r="Q1876" s="102" t="str">
        <f t="shared" si="309"/>
        <v/>
      </c>
    </row>
    <row r="1877" spans="1:17">
      <c r="A1877" s="102" t="s">
        <v>192</v>
      </c>
      <c r="B1877" s="115" t="s">
        <v>85</v>
      </c>
      <c r="C1877" s="115"/>
      <c r="D1877" s="112">
        <v>2023</v>
      </c>
      <c r="E1877" s="112">
        <v>1</v>
      </c>
      <c r="F1877" s="102" t="str">
        <f t="shared" si="310"/>
        <v>P3920231</v>
      </c>
      <c r="H1877" s="104">
        <f>HLOOKUP(POC!B1877,MCTI!$1:$2,2,FALSE)</f>
        <v>7</v>
      </c>
      <c r="I1877" s="102" t="str">
        <f t="shared" si="306"/>
        <v>20231</v>
      </c>
      <c r="J1877" s="107">
        <f>IF(M1877=1,1,IFERROR(VLOOKUP(I1877,MCTI!C:O,POC!H1877,FALSE),0))</f>
        <v>4.2299999999999997E-2</v>
      </c>
      <c r="K1877" s="102" t="str">
        <f>TEXT(VLOOKUP(B1877,Summary!G:H,2,FALSE),"yyyym")</f>
        <v>202812</v>
      </c>
      <c r="L1877" s="102">
        <f t="shared" si="307"/>
        <v>0</v>
      </c>
      <c r="M1877" s="102">
        <f t="shared" si="308"/>
        <v>0</v>
      </c>
      <c r="N1877" s="109">
        <f t="shared" ref="N1877:N1940" si="311">TRUNC(J1877*100,2)</f>
        <v>4.2300000000000004</v>
      </c>
      <c r="P1877" s="102" t="s">
        <v>220</v>
      </c>
      <c r="Q1877" s="102" t="str">
        <f t="shared" si="309"/>
        <v/>
      </c>
    </row>
    <row r="1878" spans="1:17">
      <c r="A1878" s="102" t="s">
        <v>192</v>
      </c>
      <c r="B1878" s="115" t="s">
        <v>85</v>
      </c>
      <c r="C1878" s="115"/>
      <c r="D1878" s="112">
        <v>2023</v>
      </c>
      <c r="E1878" s="112">
        <v>2</v>
      </c>
      <c r="F1878" s="102" t="str">
        <f t="shared" si="310"/>
        <v>P3920232</v>
      </c>
      <c r="H1878" s="104">
        <f>HLOOKUP(POC!B1878,MCTI!$1:$2,2,FALSE)</f>
        <v>7</v>
      </c>
      <c r="I1878" s="102" t="str">
        <f t="shared" si="306"/>
        <v>20232</v>
      </c>
      <c r="J1878" s="107">
        <f>IF(M1878=1,1,IFERROR(VLOOKUP(I1878,MCTI!C:O,POC!H1878,FALSE),0))</f>
        <v>5.4800000000000001E-2</v>
      </c>
      <c r="K1878" s="102" t="str">
        <f>TEXT(VLOOKUP(B1878,Summary!G:H,2,FALSE),"yyyym")</f>
        <v>202812</v>
      </c>
      <c r="L1878" s="102">
        <f t="shared" si="307"/>
        <v>0</v>
      </c>
      <c r="M1878" s="102">
        <f t="shared" si="308"/>
        <v>0</v>
      </c>
      <c r="N1878" s="109">
        <f t="shared" si="311"/>
        <v>5.48</v>
      </c>
      <c r="P1878" s="102" t="s">
        <v>220</v>
      </c>
      <c r="Q1878" s="102" t="str">
        <f t="shared" si="309"/>
        <v/>
      </c>
    </row>
    <row r="1879" spans="1:17">
      <c r="A1879" s="102" t="s">
        <v>192</v>
      </c>
      <c r="B1879" s="115" t="s">
        <v>85</v>
      </c>
      <c r="C1879" s="115"/>
      <c r="D1879" s="112">
        <v>2023</v>
      </c>
      <c r="E1879" s="112">
        <v>3</v>
      </c>
      <c r="F1879" s="102" t="str">
        <f t="shared" si="310"/>
        <v>P3920233</v>
      </c>
      <c r="H1879" s="104">
        <f>HLOOKUP(POC!B1879,MCTI!$1:$2,2,FALSE)</f>
        <v>7</v>
      </c>
      <c r="I1879" s="102" t="str">
        <f t="shared" si="306"/>
        <v>20233</v>
      </c>
      <c r="J1879" s="107">
        <f>IF(M1879=1,1,IFERROR(VLOOKUP(I1879,MCTI!C:O,POC!H1879,FALSE),0))</f>
        <v>6.7299999999999999E-2</v>
      </c>
      <c r="K1879" s="102" t="str">
        <f>TEXT(VLOOKUP(B1879,Summary!G:H,2,FALSE),"yyyym")</f>
        <v>202812</v>
      </c>
      <c r="L1879" s="102">
        <f t="shared" si="307"/>
        <v>0</v>
      </c>
      <c r="M1879" s="102">
        <f t="shared" si="308"/>
        <v>0</v>
      </c>
      <c r="N1879" s="109">
        <f t="shared" si="311"/>
        <v>6.73</v>
      </c>
      <c r="P1879" s="102" t="s">
        <v>220</v>
      </c>
      <c r="Q1879" s="102" t="str">
        <f t="shared" si="309"/>
        <v/>
      </c>
    </row>
    <row r="1880" spans="1:17">
      <c r="A1880" s="102" t="s">
        <v>192</v>
      </c>
      <c r="B1880" s="115" t="s">
        <v>85</v>
      </c>
      <c r="C1880" s="115"/>
      <c r="D1880" s="112">
        <v>2023</v>
      </c>
      <c r="E1880" s="112">
        <v>4</v>
      </c>
      <c r="F1880" s="102" t="str">
        <f t="shared" si="310"/>
        <v>P3920234</v>
      </c>
      <c r="H1880" s="104">
        <f>HLOOKUP(POC!B1880,MCTI!$1:$2,2,FALSE)</f>
        <v>7</v>
      </c>
      <c r="I1880" s="102" t="str">
        <f t="shared" si="306"/>
        <v>20234</v>
      </c>
      <c r="J1880" s="107">
        <f>IF(M1880=1,1,IFERROR(VLOOKUP(I1880,MCTI!C:O,POC!H1880,FALSE),0))</f>
        <v>7.9799999999999996E-2</v>
      </c>
      <c r="K1880" s="102" t="str">
        <f>TEXT(VLOOKUP(B1880,Summary!G:H,2,FALSE),"yyyym")</f>
        <v>202812</v>
      </c>
      <c r="L1880" s="102">
        <f t="shared" si="307"/>
        <v>0</v>
      </c>
      <c r="M1880" s="102">
        <f t="shared" si="308"/>
        <v>0</v>
      </c>
      <c r="N1880" s="109">
        <f t="shared" si="311"/>
        <v>7.98</v>
      </c>
      <c r="P1880" s="102" t="s">
        <v>220</v>
      </c>
      <c r="Q1880" s="102" t="str">
        <f t="shared" si="309"/>
        <v/>
      </c>
    </row>
    <row r="1881" spans="1:17">
      <c r="A1881" s="102" t="s">
        <v>192</v>
      </c>
      <c r="B1881" s="115" t="s">
        <v>85</v>
      </c>
      <c r="C1881" s="115"/>
      <c r="D1881" s="112">
        <v>2023</v>
      </c>
      <c r="E1881" s="112">
        <v>5</v>
      </c>
      <c r="F1881" s="102" t="str">
        <f t="shared" si="310"/>
        <v>P3920235</v>
      </c>
      <c r="H1881" s="104">
        <f>HLOOKUP(POC!B1881,MCTI!$1:$2,2,FALSE)</f>
        <v>7</v>
      </c>
      <c r="I1881" s="102" t="str">
        <f t="shared" si="306"/>
        <v>20235</v>
      </c>
      <c r="J1881" s="107">
        <f>IF(M1881=1,1,IFERROR(VLOOKUP(I1881,MCTI!C:O,POC!H1881,FALSE),0))</f>
        <v>9.2299999999999993E-2</v>
      </c>
      <c r="K1881" s="102" t="str">
        <f>TEXT(VLOOKUP(B1881,Summary!G:H,2,FALSE),"yyyym")</f>
        <v>202812</v>
      </c>
      <c r="L1881" s="102">
        <f t="shared" si="307"/>
        <v>0</v>
      </c>
      <c r="M1881" s="102">
        <f t="shared" si="308"/>
        <v>0</v>
      </c>
      <c r="N1881" s="109">
        <f t="shared" si="311"/>
        <v>9.23</v>
      </c>
      <c r="P1881" s="102" t="s">
        <v>220</v>
      </c>
      <c r="Q1881" s="102" t="str">
        <f t="shared" si="309"/>
        <v/>
      </c>
    </row>
    <row r="1882" spans="1:17">
      <c r="A1882" s="102" t="s">
        <v>192</v>
      </c>
      <c r="B1882" s="115" t="s">
        <v>85</v>
      </c>
      <c r="C1882" s="115"/>
      <c r="D1882" s="112">
        <v>2023</v>
      </c>
      <c r="E1882" s="112">
        <v>6</v>
      </c>
      <c r="F1882" s="102" t="str">
        <f t="shared" si="310"/>
        <v>P3920236</v>
      </c>
      <c r="H1882" s="104">
        <f>HLOOKUP(POC!B1882,MCTI!$1:$2,2,FALSE)</f>
        <v>7</v>
      </c>
      <c r="I1882" s="102" t="str">
        <f t="shared" si="306"/>
        <v>20236</v>
      </c>
      <c r="J1882" s="107">
        <f>IF(M1882=1,1,IFERROR(VLOOKUP(I1882,MCTI!C:O,POC!H1882,FALSE),0))</f>
        <v>0.1048</v>
      </c>
      <c r="K1882" s="102" t="str">
        <f>TEXT(VLOOKUP(B1882,Summary!G:H,2,FALSE),"yyyym")</f>
        <v>202812</v>
      </c>
      <c r="L1882" s="102">
        <f t="shared" si="307"/>
        <v>0</v>
      </c>
      <c r="M1882" s="102">
        <f t="shared" si="308"/>
        <v>0</v>
      </c>
      <c r="N1882" s="109">
        <f t="shared" si="311"/>
        <v>10.48</v>
      </c>
      <c r="P1882" s="102" t="s">
        <v>220</v>
      </c>
      <c r="Q1882" s="102" t="str">
        <f t="shared" si="309"/>
        <v/>
      </c>
    </row>
    <row r="1883" spans="1:17">
      <c r="A1883" s="102" t="s">
        <v>192</v>
      </c>
      <c r="B1883" s="115" t="s">
        <v>85</v>
      </c>
      <c r="C1883" s="115"/>
      <c r="D1883" s="112">
        <v>2023</v>
      </c>
      <c r="E1883" s="112">
        <v>7</v>
      </c>
      <c r="F1883" s="102" t="str">
        <f t="shared" si="310"/>
        <v>P3920237</v>
      </c>
      <c r="H1883" s="104">
        <f>HLOOKUP(POC!B1883,MCTI!$1:$2,2,FALSE)</f>
        <v>7</v>
      </c>
      <c r="I1883" s="102" t="str">
        <f t="shared" si="306"/>
        <v>20237</v>
      </c>
      <c r="J1883" s="107">
        <f>IF(M1883=1,1,IFERROR(VLOOKUP(I1883,MCTI!C:O,POC!H1883,FALSE),0))</f>
        <v>0.1173</v>
      </c>
      <c r="K1883" s="102" t="str">
        <f>TEXT(VLOOKUP(B1883,Summary!G:H,2,FALSE),"yyyym")</f>
        <v>202812</v>
      </c>
      <c r="L1883" s="102">
        <f t="shared" si="307"/>
        <v>0</v>
      </c>
      <c r="M1883" s="102">
        <f t="shared" si="308"/>
        <v>0</v>
      </c>
      <c r="N1883" s="109">
        <f t="shared" si="311"/>
        <v>11.73</v>
      </c>
      <c r="P1883" s="102" t="s">
        <v>220</v>
      </c>
      <c r="Q1883" s="102" t="str">
        <f t="shared" si="309"/>
        <v/>
      </c>
    </row>
    <row r="1884" spans="1:17">
      <c r="A1884" s="102" t="s">
        <v>192</v>
      </c>
      <c r="B1884" s="115" t="s">
        <v>85</v>
      </c>
      <c r="C1884" s="115"/>
      <c r="D1884" s="112">
        <v>2023</v>
      </c>
      <c r="E1884" s="112">
        <v>8</v>
      </c>
      <c r="F1884" s="102" t="str">
        <f t="shared" si="310"/>
        <v>P3920238</v>
      </c>
      <c r="H1884" s="104">
        <f>HLOOKUP(POC!B1884,MCTI!$1:$2,2,FALSE)</f>
        <v>7</v>
      </c>
      <c r="I1884" s="102" t="str">
        <f t="shared" si="306"/>
        <v>20238</v>
      </c>
      <c r="J1884" s="107">
        <f>IF(M1884=1,1,IFERROR(VLOOKUP(I1884,MCTI!C:O,POC!H1884,FALSE),0))</f>
        <v>0.1298</v>
      </c>
      <c r="K1884" s="102" t="str">
        <f>TEXT(VLOOKUP(B1884,Summary!G:H,2,FALSE),"yyyym")</f>
        <v>202812</v>
      </c>
      <c r="L1884" s="102">
        <f t="shared" si="307"/>
        <v>0</v>
      </c>
      <c r="M1884" s="102">
        <f t="shared" si="308"/>
        <v>0</v>
      </c>
      <c r="N1884" s="109">
        <f t="shared" si="311"/>
        <v>12.98</v>
      </c>
      <c r="P1884" s="102" t="s">
        <v>220</v>
      </c>
      <c r="Q1884" s="102" t="str">
        <f t="shared" si="309"/>
        <v/>
      </c>
    </row>
    <row r="1885" spans="1:17">
      <c r="A1885" s="102" t="s">
        <v>192</v>
      </c>
      <c r="B1885" s="115" t="s">
        <v>85</v>
      </c>
      <c r="C1885" s="115"/>
      <c r="D1885" s="112">
        <v>2023</v>
      </c>
      <c r="E1885" s="112">
        <v>9</v>
      </c>
      <c r="F1885" s="102" t="str">
        <f t="shared" si="310"/>
        <v>P3920239</v>
      </c>
      <c r="H1885" s="104">
        <f>HLOOKUP(POC!B1885,MCTI!$1:$2,2,FALSE)</f>
        <v>7</v>
      </c>
      <c r="I1885" s="102" t="str">
        <f t="shared" si="306"/>
        <v>20239</v>
      </c>
      <c r="J1885" s="107">
        <f>IF(M1885=1,1,IFERROR(VLOOKUP(I1885,MCTI!C:O,POC!H1885,FALSE),0))</f>
        <v>0.14230000000000001</v>
      </c>
      <c r="K1885" s="102" t="str">
        <f>TEXT(VLOOKUP(B1885,Summary!G:H,2,FALSE),"yyyym")</f>
        <v>202812</v>
      </c>
      <c r="L1885" s="102">
        <f t="shared" si="307"/>
        <v>0</v>
      </c>
      <c r="M1885" s="102">
        <f t="shared" si="308"/>
        <v>0</v>
      </c>
      <c r="N1885" s="109">
        <f t="shared" si="311"/>
        <v>14.23</v>
      </c>
      <c r="P1885" s="102" t="s">
        <v>220</v>
      </c>
      <c r="Q1885" s="102" t="str">
        <f t="shared" si="309"/>
        <v/>
      </c>
    </row>
    <row r="1886" spans="1:17">
      <c r="A1886" s="102" t="s">
        <v>192</v>
      </c>
      <c r="B1886" s="115" t="s">
        <v>85</v>
      </c>
      <c r="C1886" s="115"/>
      <c r="D1886" s="112">
        <v>2023</v>
      </c>
      <c r="E1886" s="112">
        <v>10</v>
      </c>
      <c r="F1886" s="102" t="str">
        <f t="shared" si="310"/>
        <v>P39202310</v>
      </c>
      <c r="H1886" s="104">
        <f>HLOOKUP(POC!B1886,MCTI!$1:$2,2,FALSE)</f>
        <v>7</v>
      </c>
      <c r="I1886" s="102" t="str">
        <f t="shared" si="306"/>
        <v>202310</v>
      </c>
      <c r="J1886" s="107">
        <f>IF(M1886=1,1,IFERROR(VLOOKUP(I1886,MCTI!C:O,POC!H1886,FALSE),0))</f>
        <v>0.15479999999999999</v>
      </c>
      <c r="K1886" s="102" t="str">
        <f>TEXT(VLOOKUP(B1886,Summary!G:H,2,FALSE),"yyyym")</f>
        <v>202812</v>
      </c>
      <c r="L1886" s="102">
        <f t="shared" si="307"/>
        <v>0</v>
      </c>
      <c r="M1886" s="102">
        <f t="shared" si="308"/>
        <v>0</v>
      </c>
      <c r="N1886" s="109">
        <f t="shared" si="311"/>
        <v>15.48</v>
      </c>
      <c r="P1886" s="102" t="s">
        <v>220</v>
      </c>
      <c r="Q1886" s="102" t="str">
        <f t="shared" si="309"/>
        <v/>
      </c>
    </row>
    <row r="1887" spans="1:17">
      <c r="A1887" s="102" t="s">
        <v>192</v>
      </c>
      <c r="B1887" s="115" t="s">
        <v>85</v>
      </c>
      <c r="C1887" s="115"/>
      <c r="D1887" s="112">
        <v>2023</v>
      </c>
      <c r="E1887" s="112">
        <v>11</v>
      </c>
      <c r="F1887" s="102" t="str">
        <f t="shared" si="310"/>
        <v>P39202311</v>
      </c>
      <c r="H1887" s="104">
        <f>HLOOKUP(POC!B1887,MCTI!$1:$2,2,FALSE)</f>
        <v>7</v>
      </c>
      <c r="I1887" s="102" t="str">
        <f t="shared" si="306"/>
        <v>202311</v>
      </c>
      <c r="J1887" s="107">
        <f>IF(M1887=1,1,IFERROR(VLOOKUP(I1887,MCTI!C:O,POC!H1887,FALSE),0))</f>
        <v>0.1673</v>
      </c>
      <c r="K1887" s="102" t="str">
        <f>TEXT(VLOOKUP(B1887,Summary!G:H,2,FALSE),"yyyym")</f>
        <v>202812</v>
      </c>
      <c r="L1887" s="102">
        <f t="shared" si="307"/>
        <v>0</v>
      </c>
      <c r="M1887" s="102">
        <f t="shared" si="308"/>
        <v>0</v>
      </c>
      <c r="N1887" s="109">
        <f t="shared" si="311"/>
        <v>16.73</v>
      </c>
      <c r="P1887" s="102" t="s">
        <v>220</v>
      </c>
      <c r="Q1887" s="102" t="str">
        <f t="shared" si="309"/>
        <v/>
      </c>
    </row>
    <row r="1888" spans="1:17">
      <c r="A1888" s="102" t="s">
        <v>192</v>
      </c>
      <c r="B1888" s="115" t="s">
        <v>85</v>
      </c>
      <c r="C1888" s="115"/>
      <c r="D1888" s="112">
        <v>2023</v>
      </c>
      <c r="E1888" s="112">
        <v>12</v>
      </c>
      <c r="F1888" s="102" t="str">
        <f t="shared" si="310"/>
        <v>P39202312</v>
      </c>
      <c r="H1888" s="104">
        <f>HLOOKUP(POC!B1888,MCTI!$1:$2,2,FALSE)</f>
        <v>7</v>
      </c>
      <c r="I1888" s="102" t="str">
        <f t="shared" si="306"/>
        <v>202312</v>
      </c>
      <c r="J1888" s="107">
        <f>IF(M1888=1,1,IFERROR(VLOOKUP(I1888,MCTI!C:O,POC!H1888,FALSE),0))</f>
        <v>0.17979999999999999</v>
      </c>
      <c r="K1888" s="102" t="str">
        <f>TEXT(VLOOKUP(B1888,Summary!G:H,2,FALSE),"yyyym")</f>
        <v>202812</v>
      </c>
      <c r="L1888" s="102">
        <f t="shared" si="307"/>
        <v>0</v>
      </c>
      <c r="M1888" s="102">
        <f t="shared" si="308"/>
        <v>0</v>
      </c>
      <c r="N1888" s="109">
        <f t="shared" si="311"/>
        <v>17.98</v>
      </c>
      <c r="P1888" s="102" t="s">
        <v>220</v>
      </c>
      <c r="Q1888" s="102" t="str">
        <f t="shared" si="309"/>
        <v/>
      </c>
    </row>
    <row r="1889" spans="1:17">
      <c r="A1889" s="102" t="s">
        <v>192</v>
      </c>
      <c r="B1889" s="115" t="s">
        <v>85</v>
      </c>
      <c r="C1889" s="115"/>
      <c r="D1889" s="112">
        <v>2024</v>
      </c>
      <c r="E1889" s="112">
        <v>1</v>
      </c>
      <c r="F1889" s="102" t="str">
        <f t="shared" si="310"/>
        <v>P3920241</v>
      </c>
      <c r="H1889" s="104">
        <f>HLOOKUP(POC!B1889,MCTI!$1:$2,2,FALSE)</f>
        <v>7</v>
      </c>
      <c r="I1889" s="102" t="str">
        <f t="shared" si="306"/>
        <v>20241</v>
      </c>
      <c r="J1889" s="107">
        <f>IF(M1889=1,1,IFERROR(VLOOKUP(I1889,MCTI!C:O,POC!H1889,FALSE),0))</f>
        <v>0.19389999999999999</v>
      </c>
      <c r="K1889" s="102" t="str">
        <f>TEXT(VLOOKUP(B1889,Summary!G:H,2,FALSE),"yyyym")</f>
        <v>202812</v>
      </c>
      <c r="L1889" s="102">
        <f t="shared" si="307"/>
        <v>0</v>
      </c>
      <c r="M1889" s="102">
        <f t="shared" si="308"/>
        <v>0</v>
      </c>
      <c r="N1889" s="109">
        <f t="shared" si="311"/>
        <v>19.39</v>
      </c>
      <c r="P1889" s="102" t="s">
        <v>220</v>
      </c>
      <c r="Q1889" s="102" t="str">
        <f t="shared" si="309"/>
        <v/>
      </c>
    </row>
    <row r="1890" spans="1:17">
      <c r="A1890" s="102" t="s">
        <v>192</v>
      </c>
      <c r="B1890" s="115" t="s">
        <v>85</v>
      </c>
      <c r="C1890" s="115"/>
      <c r="D1890" s="112">
        <v>2024</v>
      </c>
      <c r="E1890" s="112">
        <v>2</v>
      </c>
      <c r="F1890" s="102" t="str">
        <f t="shared" si="310"/>
        <v>P3920242</v>
      </c>
      <c r="H1890" s="104">
        <f>HLOOKUP(POC!B1890,MCTI!$1:$2,2,FALSE)</f>
        <v>7</v>
      </c>
      <c r="I1890" s="102" t="str">
        <f t="shared" si="306"/>
        <v>20242</v>
      </c>
      <c r="J1890" s="107">
        <f>IF(M1890=1,1,IFERROR(VLOOKUP(I1890,MCTI!C:O,POC!H1890,FALSE),0))</f>
        <v>0.20549999999999999</v>
      </c>
      <c r="K1890" s="102" t="str">
        <f>TEXT(VLOOKUP(B1890,Summary!G:H,2,FALSE),"yyyym")</f>
        <v>202812</v>
      </c>
      <c r="L1890" s="102">
        <f t="shared" si="307"/>
        <v>0</v>
      </c>
      <c r="M1890" s="102">
        <f t="shared" si="308"/>
        <v>0</v>
      </c>
      <c r="N1890" s="109">
        <f t="shared" si="311"/>
        <v>20.55</v>
      </c>
      <c r="P1890" s="102" t="s">
        <v>220</v>
      </c>
      <c r="Q1890" s="102" t="str">
        <f t="shared" si="309"/>
        <v/>
      </c>
    </row>
    <row r="1891" spans="1:17">
      <c r="A1891" s="102" t="s">
        <v>192</v>
      </c>
      <c r="B1891" s="115" t="s">
        <v>85</v>
      </c>
      <c r="C1891" s="115"/>
      <c r="D1891" s="112">
        <v>2024</v>
      </c>
      <c r="E1891" s="112">
        <v>3</v>
      </c>
      <c r="F1891" s="102" t="str">
        <f t="shared" si="310"/>
        <v>P3920243</v>
      </c>
      <c r="H1891" s="104">
        <f>HLOOKUP(POC!B1891,MCTI!$1:$2,2,FALSE)</f>
        <v>7</v>
      </c>
      <c r="I1891" s="102" t="str">
        <f t="shared" si="306"/>
        <v>20243</v>
      </c>
      <c r="J1891" s="107">
        <f>IF(M1891=1,1,IFERROR(VLOOKUP(I1891,MCTI!C:O,POC!H1891,FALSE),0))</f>
        <v>0.21410000000000001</v>
      </c>
      <c r="K1891" s="102" t="str">
        <f>TEXT(VLOOKUP(B1891,Summary!G:H,2,FALSE),"yyyym")</f>
        <v>202812</v>
      </c>
      <c r="L1891" s="102">
        <f t="shared" si="307"/>
        <v>0</v>
      </c>
      <c r="M1891" s="102">
        <f t="shared" si="308"/>
        <v>0</v>
      </c>
      <c r="N1891" s="109">
        <f t="shared" si="311"/>
        <v>21.41</v>
      </c>
      <c r="P1891" s="102" t="s">
        <v>220</v>
      </c>
      <c r="Q1891" s="102" t="str">
        <f t="shared" si="309"/>
        <v/>
      </c>
    </row>
    <row r="1892" spans="1:17">
      <c r="A1892" s="102" t="s">
        <v>192</v>
      </c>
      <c r="B1892" s="115" t="s">
        <v>85</v>
      </c>
      <c r="C1892" s="115"/>
      <c r="D1892" s="112">
        <v>2024</v>
      </c>
      <c r="E1892" s="112">
        <v>4</v>
      </c>
      <c r="F1892" s="102" t="str">
        <f t="shared" si="310"/>
        <v>P3920244</v>
      </c>
      <c r="H1892" s="104">
        <f>HLOOKUP(POC!B1892,MCTI!$1:$2,2,FALSE)</f>
        <v>7</v>
      </c>
      <c r="I1892" s="102" t="str">
        <f t="shared" si="306"/>
        <v>20244</v>
      </c>
      <c r="J1892" s="107">
        <f>IF(M1892=1,1,IFERROR(VLOOKUP(I1892,MCTI!C:O,POC!H1892,FALSE),0))</f>
        <v>0.23949999999999999</v>
      </c>
      <c r="K1892" s="102" t="str">
        <f>TEXT(VLOOKUP(B1892,Summary!G:H,2,FALSE),"yyyym")</f>
        <v>202812</v>
      </c>
      <c r="L1892" s="102">
        <f t="shared" si="307"/>
        <v>0</v>
      </c>
      <c r="M1892" s="102">
        <f t="shared" si="308"/>
        <v>0</v>
      </c>
      <c r="N1892" s="109">
        <f t="shared" si="311"/>
        <v>23.95</v>
      </c>
      <c r="P1892" s="102" t="s">
        <v>220</v>
      </c>
      <c r="Q1892" s="102" t="str">
        <f t="shared" si="309"/>
        <v/>
      </c>
    </row>
    <row r="1893" spans="1:17">
      <c r="A1893" s="102" t="s">
        <v>192</v>
      </c>
      <c r="B1893" s="115" t="s">
        <v>85</v>
      </c>
      <c r="C1893" s="115"/>
      <c r="D1893" s="112">
        <v>2024</v>
      </c>
      <c r="E1893" s="112">
        <v>5</v>
      </c>
      <c r="F1893" s="102" t="str">
        <f t="shared" si="310"/>
        <v>P3920245</v>
      </c>
      <c r="H1893" s="104">
        <f>HLOOKUP(POC!B1893,MCTI!$1:$2,2,FALSE)</f>
        <v>7</v>
      </c>
      <c r="I1893" s="102" t="str">
        <f t="shared" si="306"/>
        <v>20245</v>
      </c>
      <c r="J1893" s="107">
        <f>IF(M1893=1,1,IFERROR(VLOOKUP(I1893,MCTI!C:O,POC!H1893,FALSE),0))</f>
        <v>0.25440000000000002</v>
      </c>
      <c r="K1893" s="102" t="str">
        <f>TEXT(VLOOKUP(B1893,Summary!G:H,2,FALSE),"yyyym")</f>
        <v>202812</v>
      </c>
      <c r="L1893" s="102">
        <f t="shared" si="307"/>
        <v>0</v>
      </c>
      <c r="M1893" s="102">
        <f t="shared" si="308"/>
        <v>0</v>
      </c>
      <c r="N1893" s="109">
        <f t="shared" si="311"/>
        <v>25.44</v>
      </c>
      <c r="P1893" s="102" t="s">
        <v>220</v>
      </c>
      <c r="Q1893" s="102" t="str">
        <f t="shared" si="309"/>
        <v/>
      </c>
    </row>
    <row r="1894" spans="1:17">
      <c r="A1894" s="102" t="s">
        <v>192</v>
      </c>
      <c r="B1894" s="115" t="s">
        <v>85</v>
      </c>
      <c r="C1894" s="115"/>
      <c r="D1894" s="112">
        <v>2024</v>
      </c>
      <c r="E1894" s="112">
        <v>6</v>
      </c>
      <c r="F1894" s="102" t="str">
        <f t="shared" si="310"/>
        <v>P3920246</v>
      </c>
      <c r="H1894" s="104">
        <f>HLOOKUP(POC!B1894,MCTI!$1:$2,2,FALSE)</f>
        <v>7</v>
      </c>
      <c r="I1894" s="102" t="str">
        <f t="shared" si="306"/>
        <v>20246</v>
      </c>
      <c r="J1894" s="107">
        <f>IF(M1894=1,1,IFERROR(VLOOKUP(I1894,MCTI!C:O,POC!H1894,FALSE),0))</f>
        <v>0.26929999999999998</v>
      </c>
      <c r="K1894" s="102" t="str">
        <f>TEXT(VLOOKUP(B1894,Summary!G:H,2,FALSE),"yyyym")</f>
        <v>202812</v>
      </c>
      <c r="L1894" s="102">
        <f t="shared" si="307"/>
        <v>0</v>
      </c>
      <c r="M1894" s="102">
        <f t="shared" si="308"/>
        <v>0</v>
      </c>
      <c r="N1894" s="109">
        <f t="shared" si="311"/>
        <v>26.93</v>
      </c>
      <c r="P1894" s="102" t="s">
        <v>220</v>
      </c>
      <c r="Q1894" s="102" t="str">
        <f t="shared" si="309"/>
        <v/>
      </c>
    </row>
    <row r="1895" spans="1:17">
      <c r="A1895" s="102" t="s">
        <v>192</v>
      </c>
      <c r="B1895" s="115" t="s">
        <v>85</v>
      </c>
      <c r="C1895" s="115"/>
      <c r="D1895" s="112">
        <v>2024</v>
      </c>
      <c r="E1895" s="112">
        <v>7</v>
      </c>
      <c r="F1895" s="102" t="str">
        <f t="shared" si="310"/>
        <v>P3920247</v>
      </c>
      <c r="H1895" s="104">
        <f>HLOOKUP(POC!B1895,MCTI!$1:$2,2,FALSE)</f>
        <v>7</v>
      </c>
      <c r="I1895" s="102" t="str">
        <f t="shared" si="306"/>
        <v>20247</v>
      </c>
      <c r="J1895" s="107">
        <f>IF(M1895=1,1,IFERROR(VLOOKUP(I1895,MCTI!C:O,POC!H1895,FALSE),0))</f>
        <v>0.28420000000000001</v>
      </c>
      <c r="K1895" s="102" t="str">
        <f>TEXT(VLOOKUP(B1895,Summary!G:H,2,FALSE),"yyyym")</f>
        <v>202812</v>
      </c>
      <c r="L1895" s="102">
        <f t="shared" si="307"/>
        <v>0</v>
      </c>
      <c r="M1895" s="102">
        <f t="shared" si="308"/>
        <v>0</v>
      </c>
      <c r="N1895" s="109">
        <f t="shared" si="311"/>
        <v>28.42</v>
      </c>
      <c r="P1895" s="102" t="s">
        <v>220</v>
      </c>
      <c r="Q1895" s="102" t="str">
        <f t="shared" si="309"/>
        <v/>
      </c>
    </row>
    <row r="1896" spans="1:17">
      <c r="A1896" s="102" t="s">
        <v>192</v>
      </c>
      <c r="B1896" s="115" t="s">
        <v>85</v>
      </c>
      <c r="C1896" s="115"/>
      <c r="D1896" s="112">
        <v>2024</v>
      </c>
      <c r="E1896" s="112">
        <v>8</v>
      </c>
      <c r="F1896" s="102" t="str">
        <f t="shared" si="310"/>
        <v>P3920248</v>
      </c>
      <c r="H1896" s="104">
        <f>HLOOKUP(POC!B1896,MCTI!$1:$2,2,FALSE)</f>
        <v>7</v>
      </c>
      <c r="I1896" s="102" t="str">
        <f t="shared" si="306"/>
        <v>20248</v>
      </c>
      <c r="J1896" s="107">
        <f>IF(M1896=1,1,IFERROR(VLOOKUP(I1896,MCTI!C:O,POC!H1896,FALSE),0))</f>
        <v>0.29909999999999998</v>
      </c>
      <c r="K1896" s="102" t="str">
        <f>TEXT(VLOOKUP(B1896,Summary!G:H,2,FALSE),"yyyym")</f>
        <v>202812</v>
      </c>
      <c r="L1896" s="102">
        <f t="shared" si="307"/>
        <v>0</v>
      </c>
      <c r="M1896" s="102">
        <f t="shared" si="308"/>
        <v>0</v>
      </c>
      <c r="N1896" s="109">
        <f t="shared" si="311"/>
        <v>29.91</v>
      </c>
      <c r="P1896" s="102" t="s">
        <v>220</v>
      </c>
      <c r="Q1896" s="102" t="str">
        <f t="shared" si="309"/>
        <v/>
      </c>
    </row>
    <row r="1897" spans="1:17">
      <c r="A1897" s="102" t="s">
        <v>192</v>
      </c>
      <c r="B1897" s="115" t="s">
        <v>85</v>
      </c>
      <c r="C1897" s="115"/>
      <c r="D1897" s="112">
        <v>2024</v>
      </c>
      <c r="E1897" s="112">
        <v>9</v>
      </c>
      <c r="F1897" s="102" t="str">
        <f t="shared" si="310"/>
        <v>P3920249</v>
      </c>
      <c r="H1897" s="104">
        <f>HLOOKUP(POC!B1897,MCTI!$1:$2,2,FALSE)</f>
        <v>7</v>
      </c>
      <c r="I1897" s="102" t="str">
        <f t="shared" si="306"/>
        <v>20249</v>
      </c>
      <c r="J1897" s="107">
        <f>IF(M1897=1,1,IFERROR(VLOOKUP(I1897,MCTI!C:O,POC!H1897,FALSE),0))</f>
        <v>0.31409999999999999</v>
      </c>
      <c r="K1897" s="102" t="str">
        <f>TEXT(VLOOKUP(B1897,Summary!G:H,2,FALSE),"yyyym")</f>
        <v>202812</v>
      </c>
      <c r="L1897" s="102">
        <f t="shared" si="307"/>
        <v>0</v>
      </c>
      <c r="M1897" s="102">
        <f t="shared" si="308"/>
        <v>0</v>
      </c>
      <c r="N1897" s="109">
        <f t="shared" si="311"/>
        <v>31.41</v>
      </c>
      <c r="P1897" s="102" t="s">
        <v>220</v>
      </c>
      <c r="Q1897" s="102" t="str">
        <f t="shared" si="309"/>
        <v/>
      </c>
    </row>
    <row r="1898" spans="1:17">
      <c r="A1898" s="102" t="s">
        <v>192</v>
      </c>
      <c r="B1898" s="115" t="s">
        <v>85</v>
      </c>
      <c r="C1898" s="115"/>
      <c r="D1898" s="112">
        <v>2024</v>
      </c>
      <c r="E1898" s="112">
        <v>10</v>
      </c>
      <c r="F1898" s="102" t="str">
        <f t="shared" si="310"/>
        <v>P39202410</v>
      </c>
      <c r="H1898" s="104">
        <f>HLOOKUP(POC!B1898,MCTI!$1:$2,2,FALSE)</f>
        <v>7</v>
      </c>
      <c r="I1898" s="102" t="str">
        <f t="shared" si="306"/>
        <v>202410</v>
      </c>
      <c r="J1898" s="107">
        <f>IF(M1898=1,1,IFERROR(VLOOKUP(I1898,MCTI!C:O,POC!H1898,FALSE),0))</f>
        <v>0.32900000000000001</v>
      </c>
      <c r="K1898" s="102" t="str">
        <f>TEXT(VLOOKUP(B1898,Summary!G:H,2,FALSE),"yyyym")</f>
        <v>202812</v>
      </c>
      <c r="L1898" s="102">
        <f t="shared" si="307"/>
        <v>0</v>
      </c>
      <c r="M1898" s="102">
        <f t="shared" si="308"/>
        <v>0</v>
      </c>
      <c r="N1898" s="109">
        <f t="shared" si="311"/>
        <v>32.9</v>
      </c>
      <c r="P1898" s="102" t="s">
        <v>220</v>
      </c>
      <c r="Q1898" s="102" t="str">
        <f t="shared" si="309"/>
        <v/>
      </c>
    </row>
    <row r="1899" spans="1:17">
      <c r="A1899" s="102" t="s">
        <v>192</v>
      </c>
      <c r="B1899" s="115" t="s">
        <v>85</v>
      </c>
      <c r="C1899" s="115"/>
      <c r="D1899" s="112">
        <v>2024</v>
      </c>
      <c r="E1899" s="112">
        <v>11</v>
      </c>
      <c r="F1899" s="102" t="str">
        <f t="shared" si="310"/>
        <v>P39202411</v>
      </c>
      <c r="H1899" s="104">
        <f>HLOOKUP(POC!B1899,MCTI!$1:$2,2,FALSE)</f>
        <v>7</v>
      </c>
      <c r="I1899" s="102" t="str">
        <f t="shared" si="306"/>
        <v>202411</v>
      </c>
      <c r="J1899" s="107">
        <f>IF(M1899=1,1,IFERROR(VLOOKUP(I1899,MCTI!C:O,POC!H1899,FALSE),0))</f>
        <v>0.34389999999999998</v>
      </c>
      <c r="K1899" s="102" t="str">
        <f>TEXT(VLOOKUP(B1899,Summary!G:H,2,FALSE),"yyyym")</f>
        <v>202812</v>
      </c>
      <c r="L1899" s="102">
        <f t="shared" si="307"/>
        <v>0</v>
      </c>
      <c r="M1899" s="102">
        <f t="shared" si="308"/>
        <v>0</v>
      </c>
      <c r="N1899" s="109">
        <f t="shared" si="311"/>
        <v>34.39</v>
      </c>
      <c r="P1899" s="102" t="s">
        <v>220</v>
      </c>
      <c r="Q1899" s="102" t="str">
        <f t="shared" si="309"/>
        <v/>
      </c>
    </row>
    <row r="1900" spans="1:17">
      <c r="A1900" s="102" t="s">
        <v>192</v>
      </c>
      <c r="B1900" s="115" t="s">
        <v>85</v>
      </c>
      <c r="C1900" s="115"/>
      <c r="D1900" s="112">
        <v>2024</v>
      </c>
      <c r="E1900" s="112">
        <v>12</v>
      </c>
      <c r="F1900" s="102" t="str">
        <f t="shared" si="310"/>
        <v>P39202412</v>
      </c>
      <c r="H1900" s="104">
        <f>HLOOKUP(POC!B1900,MCTI!$1:$2,2,FALSE)</f>
        <v>7</v>
      </c>
      <c r="I1900" s="102" t="str">
        <f t="shared" si="306"/>
        <v>202412</v>
      </c>
      <c r="J1900" s="107">
        <f>IF(M1900=1,1,IFERROR(VLOOKUP(I1900,MCTI!C:O,POC!H1900,FALSE),0))</f>
        <v>0.4395</v>
      </c>
      <c r="K1900" s="102" t="str">
        <f>TEXT(VLOOKUP(B1900,Summary!G:H,2,FALSE),"yyyym")</f>
        <v>202812</v>
      </c>
      <c r="L1900" s="102">
        <f t="shared" si="307"/>
        <v>0</v>
      </c>
      <c r="M1900" s="102">
        <f t="shared" si="308"/>
        <v>0</v>
      </c>
      <c r="N1900" s="109">
        <f t="shared" si="311"/>
        <v>43.95</v>
      </c>
      <c r="O1900" s="102" t="str">
        <f>PROPER(VLOOKUP(B1900,'[1]TO year'!C:D,2,FALSE))</f>
        <v>Montrose Parkview - East Wing</v>
      </c>
      <c r="P1900" s="102" t="s">
        <v>220</v>
      </c>
      <c r="Q1900" s="102" t="str">
        <f t="shared" si="309"/>
        <v/>
      </c>
    </row>
    <row r="1901" spans="1:17">
      <c r="A1901" s="102" t="s">
        <v>192</v>
      </c>
      <c r="B1901" s="115" t="s">
        <v>85</v>
      </c>
      <c r="C1901" s="115"/>
      <c r="D1901" s="112">
        <v>2025</v>
      </c>
      <c r="E1901" s="112">
        <v>1</v>
      </c>
      <c r="F1901" s="102" t="str">
        <f t="shared" si="310"/>
        <v>P3920251</v>
      </c>
      <c r="H1901" s="104">
        <f>HLOOKUP(POC!B1901,MCTI!$1:$2,2,FALSE)</f>
        <v>7</v>
      </c>
      <c r="I1901" s="102" t="str">
        <f t="shared" ref="I1901:I1932" si="312">CONCATENATE(D1901,E1901)</f>
        <v>20251</v>
      </c>
      <c r="J1901" s="107">
        <f>IF(M1901=1,1,IFERROR(VLOOKUP(I1901,MCTI!C:O,POC!H1901,FALSE),0))</f>
        <v>0.4395</v>
      </c>
      <c r="K1901" s="102" t="str">
        <f>TEXT(VLOOKUP(B1901,Summary!G:H,2,FALSE),"yyyym")</f>
        <v>202812</v>
      </c>
      <c r="L1901" s="102">
        <f t="shared" ref="L1901:L1932" si="313">IF((LEFT(K1901,4)-D1901)&lt;&gt;0,0,IF((I1901-K1901)=0,1,0))</f>
        <v>0</v>
      </c>
      <c r="M1901" s="102">
        <f t="shared" ref="M1901:M1932" si="314">IF(B1901="",0,IF(AND(B1900=B1901,M1900=1),1,IF(L1901=1,1,0)))</f>
        <v>0</v>
      </c>
      <c r="N1901" s="109">
        <f t="shared" si="311"/>
        <v>43.95</v>
      </c>
      <c r="P1901" s="102" t="s">
        <v>220</v>
      </c>
      <c r="Q1901" s="102" t="str">
        <f t="shared" si="309"/>
        <v/>
      </c>
    </row>
    <row r="1902" spans="1:17">
      <c r="A1902" s="102" t="s">
        <v>192</v>
      </c>
      <c r="B1902" s="115" t="s">
        <v>85</v>
      </c>
      <c r="C1902" s="115"/>
      <c r="D1902" s="112">
        <v>2025</v>
      </c>
      <c r="E1902" s="112">
        <v>2</v>
      </c>
      <c r="F1902" s="102" t="str">
        <f t="shared" si="310"/>
        <v>P3920252</v>
      </c>
      <c r="H1902" s="104">
        <f>HLOOKUP(POC!B1902,MCTI!$1:$2,2,FALSE)</f>
        <v>7</v>
      </c>
      <c r="I1902" s="102" t="str">
        <f t="shared" si="312"/>
        <v>20252</v>
      </c>
      <c r="J1902" s="107">
        <f>IF(M1902=1,1,IFERROR(VLOOKUP(I1902,MCTI!C:O,POC!H1902,FALSE),0))</f>
        <v>0.4395</v>
      </c>
      <c r="K1902" s="102" t="str">
        <f>TEXT(VLOOKUP(B1902,Summary!G:H,2,FALSE),"yyyym")</f>
        <v>202812</v>
      </c>
      <c r="L1902" s="102">
        <f t="shared" si="313"/>
        <v>0</v>
      </c>
      <c r="M1902" s="102">
        <f t="shared" si="314"/>
        <v>0</v>
      </c>
      <c r="N1902" s="109">
        <f t="shared" si="311"/>
        <v>43.95</v>
      </c>
      <c r="P1902" s="102" t="s">
        <v>220</v>
      </c>
      <c r="Q1902" s="102" t="str">
        <f t="shared" si="309"/>
        <v/>
      </c>
    </row>
    <row r="1903" spans="1:17">
      <c r="A1903" s="102" t="s">
        <v>192</v>
      </c>
      <c r="B1903" s="115" t="s">
        <v>85</v>
      </c>
      <c r="C1903" s="115"/>
      <c r="D1903" s="112">
        <v>2025</v>
      </c>
      <c r="E1903" s="112">
        <v>3</v>
      </c>
      <c r="F1903" s="102" t="str">
        <f t="shared" si="310"/>
        <v>P3920253</v>
      </c>
      <c r="H1903" s="104">
        <f>HLOOKUP(POC!B1903,MCTI!$1:$2,2,FALSE)</f>
        <v>7</v>
      </c>
      <c r="I1903" s="102" t="str">
        <f t="shared" si="312"/>
        <v>20253</v>
      </c>
      <c r="J1903" s="107">
        <f>IF(M1903=1,1,IFERROR(VLOOKUP(I1903,MCTI!C:O,POC!H1903,FALSE),0))</f>
        <v>0.4395</v>
      </c>
      <c r="K1903" s="102" t="str">
        <f>TEXT(VLOOKUP(B1903,Summary!G:H,2,FALSE),"yyyym")</f>
        <v>202812</v>
      </c>
      <c r="L1903" s="102">
        <f t="shared" si="313"/>
        <v>0</v>
      </c>
      <c r="M1903" s="102">
        <f t="shared" si="314"/>
        <v>0</v>
      </c>
      <c r="N1903" s="109">
        <f t="shared" si="311"/>
        <v>43.95</v>
      </c>
      <c r="O1903" s="102" t="str">
        <f>PROPER(VLOOKUP(B1903,'[1]TO year'!C:D,2,FALSE))</f>
        <v>Montrose Parkview - East Wing</v>
      </c>
      <c r="P1903" s="102" t="s">
        <v>220</v>
      </c>
      <c r="Q1903" s="102" t="str">
        <f t="shared" si="309"/>
        <v/>
      </c>
    </row>
    <row r="1904" spans="1:17">
      <c r="A1904" s="102" t="s">
        <v>192</v>
      </c>
      <c r="B1904" s="115" t="s">
        <v>85</v>
      </c>
      <c r="C1904" s="115"/>
      <c r="D1904" s="112">
        <v>2025</v>
      </c>
      <c r="E1904" s="112">
        <v>4</v>
      </c>
      <c r="F1904" s="102" t="str">
        <f t="shared" si="310"/>
        <v>P3920254</v>
      </c>
      <c r="H1904" s="104">
        <f>HLOOKUP(POC!B1904,MCTI!$1:$2,2,FALSE)</f>
        <v>7</v>
      </c>
      <c r="I1904" s="102" t="str">
        <f t="shared" si="312"/>
        <v>20254</v>
      </c>
      <c r="J1904" s="107">
        <f>IF(M1904=1,1,IFERROR(VLOOKUP(I1904,MCTI!C:O,POC!H1904,FALSE),0))</f>
        <v>0.45200000000000001</v>
      </c>
      <c r="K1904" s="102" t="str">
        <f>TEXT(VLOOKUP(B1904,Summary!G:H,2,FALSE),"yyyym")</f>
        <v>202812</v>
      </c>
      <c r="L1904" s="102">
        <f t="shared" si="313"/>
        <v>0</v>
      </c>
      <c r="M1904" s="102">
        <f t="shared" si="314"/>
        <v>0</v>
      </c>
      <c r="N1904" s="109">
        <f t="shared" si="311"/>
        <v>45.2</v>
      </c>
      <c r="P1904" s="102" t="s">
        <v>220</v>
      </c>
      <c r="Q1904" s="102" t="str">
        <f t="shared" si="309"/>
        <v/>
      </c>
    </row>
    <row r="1905" spans="1:17">
      <c r="A1905" s="102" t="s">
        <v>192</v>
      </c>
      <c r="B1905" s="115" t="s">
        <v>85</v>
      </c>
      <c r="C1905" s="115"/>
      <c r="D1905" s="112">
        <v>2025</v>
      </c>
      <c r="E1905" s="112">
        <v>5</v>
      </c>
      <c r="F1905" s="102" t="str">
        <f t="shared" si="310"/>
        <v>P3920255</v>
      </c>
      <c r="H1905" s="104">
        <f>HLOOKUP(POC!B1905,MCTI!$1:$2,2,FALSE)</f>
        <v>7</v>
      </c>
      <c r="I1905" s="102" t="str">
        <f t="shared" si="312"/>
        <v>20255</v>
      </c>
      <c r="J1905" s="107">
        <f>IF(M1905=1,1,IFERROR(VLOOKUP(I1905,MCTI!C:O,POC!H1905,FALSE),0))</f>
        <v>0.46450000000000002</v>
      </c>
      <c r="K1905" s="102" t="str">
        <f>TEXT(VLOOKUP(B1905,Summary!G:H,2,FALSE),"yyyym")</f>
        <v>202812</v>
      </c>
      <c r="L1905" s="102">
        <f t="shared" si="313"/>
        <v>0</v>
      </c>
      <c r="M1905" s="102">
        <f t="shared" si="314"/>
        <v>0</v>
      </c>
      <c r="N1905" s="109">
        <f t="shared" si="311"/>
        <v>46.45</v>
      </c>
      <c r="P1905" s="102" t="s">
        <v>220</v>
      </c>
      <c r="Q1905" s="102" t="str">
        <f t="shared" si="309"/>
        <v/>
      </c>
    </row>
    <row r="1906" spans="1:17">
      <c r="A1906" s="102" t="s">
        <v>192</v>
      </c>
      <c r="B1906" s="115" t="s">
        <v>85</v>
      </c>
      <c r="C1906" s="115"/>
      <c r="D1906" s="112">
        <v>2025</v>
      </c>
      <c r="E1906" s="112">
        <v>6</v>
      </c>
      <c r="F1906" s="102" t="str">
        <f t="shared" si="310"/>
        <v>P3920256</v>
      </c>
      <c r="H1906" s="104">
        <f>HLOOKUP(POC!B1906,MCTI!$1:$2,2,FALSE)</f>
        <v>7</v>
      </c>
      <c r="I1906" s="102" t="str">
        <f t="shared" si="312"/>
        <v>20256</v>
      </c>
      <c r="J1906" s="107">
        <f>IF(M1906=1,1,IFERROR(VLOOKUP(I1906,MCTI!C:O,POC!H1906,FALSE),0))</f>
        <v>0.47700000000000004</v>
      </c>
      <c r="K1906" s="102" t="str">
        <f>TEXT(VLOOKUP(B1906,Summary!G:H,2,FALSE),"yyyym")</f>
        <v>202812</v>
      </c>
      <c r="L1906" s="102">
        <f t="shared" si="313"/>
        <v>0</v>
      </c>
      <c r="M1906" s="102">
        <f t="shared" si="314"/>
        <v>0</v>
      </c>
      <c r="N1906" s="109">
        <f t="shared" si="311"/>
        <v>47.7</v>
      </c>
      <c r="P1906" s="102" t="s">
        <v>220</v>
      </c>
      <c r="Q1906" s="102" t="str">
        <f t="shared" si="309"/>
        <v/>
      </c>
    </row>
    <row r="1907" spans="1:17">
      <c r="A1907" s="102" t="s">
        <v>192</v>
      </c>
      <c r="B1907" s="115" t="s">
        <v>85</v>
      </c>
      <c r="C1907" s="115"/>
      <c r="D1907" s="112">
        <v>2025</v>
      </c>
      <c r="E1907" s="112">
        <v>7</v>
      </c>
      <c r="F1907" s="102" t="str">
        <f t="shared" si="310"/>
        <v>P3920257</v>
      </c>
      <c r="H1907" s="104">
        <f>HLOOKUP(POC!B1907,MCTI!$1:$2,2,FALSE)</f>
        <v>7</v>
      </c>
      <c r="I1907" s="102" t="str">
        <f t="shared" si="312"/>
        <v>20257</v>
      </c>
      <c r="J1907" s="107">
        <f>IF(M1907=1,1,IFERROR(VLOOKUP(I1907,MCTI!C:O,POC!H1907,FALSE),0))</f>
        <v>0.48950000000000005</v>
      </c>
      <c r="K1907" s="102" t="str">
        <f>TEXT(VLOOKUP(B1907,Summary!G:H,2,FALSE),"yyyym")</f>
        <v>202812</v>
      </c>
      <c r="L1907" s="102">
        <f t="shared" si="313"/>
        <v>0</v>
      </c>
      <c r="M1907" s="102">
        <f t="shared" si="314"/>
        <v>0</v>
      </c>
      <c r="N1907" s="109">
        <f t="shared" si="311"/>
        <v>48.95</v>
      </c>
      <c r="P1907" s="102" t="s">
        <v>220</v>
      </c>
      <c r="Q1907" s="102" t="str">
        <f t="shared" si="309"/>
        <v/>
      </c>
    </row>
    <row r="1908" spans="1:17">
      <c r="A1908" s="102" t="s">
        <v>192</v>
      </c>
      <c r="B1908" s="115" t="s">
        <v>85</v>
      </c>
      <c r="C1908" s="115"/>
      <c r="D1908" s="112">
        <v>2025</v>
      </c>
      <c r="E1908" s="112">
        <v>8</v>
      </c>
      <c r="F1908" s="102" t="str">
        <f t="shared" si="310"/>
        <v>P3920258</v>
      </c>
      <c r="H1908" s="104">
        <f>HLOOKUP(POC!B1908,MCTI!$1:$2,2,FALSE)</f>
        <v>7</v>
      </c>
      <c r="I1908" s="102" t="str">
        <f t="shared" si="312"/>
        <v>20258</v>
      </c>
      <c r="J1908" s="107">
        <f>IF(M1908=1,1,IFERROR(VLOOKUP(I1908,MCTI!C:O,POC!H1908,FALSE),0))</f>
        <v>0.502</v>
      </c>
      <c r="K1908" s="102" t="str">
        <f>TEXT(VLOOKUP(B1908,Summary!G:H,2,FALSE),"yyyym")</f>
        <v>202812</v>
      </c>
      <c r="L1908" s="102">
        <f t="shared" si="313"/>
        <v>0</v>
      </c>
      <c r="M1908" s="102">
        <f t="shared" si="314"/>
        <v>0</v>
      </c>
      <c r="N1908" s="109">
        <f t="shared" si="311"/>
        <v>50.2</v>
      </c>
      <c r="P1908" s="102" t="s">
        <v>220</v>
      </c>
      <c r="Q1908" s="102" t="str">
        <f t="shared" si="309"/>
        <v/>
      </c>
    </row>
    <row r="1909" spans="1:17">
      <c r="A1909" s="102" t="s">
        <v>192</v>
      </c>
      <c r="B1909" s="115" t="s">
        <v>85</v>
      </c>
      <c r="C1909" s="115"/>
      <c r="D1909" s="112">
        <v>2025</v>
      </c>
      <c r="E1909" s="112">
        <v>9</v>
      </c>
      <c r="F1909" s="102" t="str">
        <f t="shared" si="310"/>
        <v>P3920259</v>
      </c>
      <c r="H1909" s="104">
        <f>HLOOKUP(POC!B1909,MCTI!$1:$2,2,FALSE)</f>
        <v>7</v>
      </c>
      <c r="I1909" s="102" t="str">
        <f t="shared" si="312"/>
        <v>20259</v>
      </c>
      <c r="J1909" s="107">
        <f>IF(M1909=1,1,IFERROR(VLOOKUP(I1909,MCTI!C:O,POC!H1909,FALSE),0))</f>
        <v>0.51449999999999996</v>
      </c>
      <c r="K1909" s="102" t="str">
        <f>TEXT(VLOOKUP(B1909,Summary!G:H,2,FALSE),"yyyym")</f>
        <v>202812</v>
      </c>
      <c r="L1909" s="102">
        <f t="shared" si="313"/>
        <v>0</v>
      </c>
      <c r="M1909" s="102">
        <f t="shared" si="314"/>
        <v>0</v>
      </c>
      <c r="N1909" s="109">
        <f t="shared" si="311"/>
        <v>51.45</v>
      </c>
      <c r="P1909" s="102" t="s">
        <v>220</v>
      </c>
      <c r="Q1909" s="102" t="str">
        <f t="shared" si="309"/>
        <v/>
      </c>
    </row>
    <row r="1910" spans="1:17">
      <c r="A1910" s="102" t="s">
        <v>192</v>
      </c>
      <c r="B1910" s="115" t="s">
        <v>85</v>
      </c>
      <c r="C1910" s="115"/>
      <c r="D1910" s="112">
        <v>2025</v>
      </c>
      <c r="E1910" s="112">
        <v>10</v>
      </c>
      <c r="F1910" s="102" t="str">
        <f t="shared" si="310"/>
        <v>P39202510</v>
      </c>
      <c r="H1910" s="104">
        <f>HLOOKUP(POC!B1910,MCTI!$1:$2,2,FALSE)</f>
        <v>7</v>
      </c>
      <c r="I1910" s="102" t="str">
        <f t="shared" si="312"/>
        <v>202510</v>
      </c>
      <c r="J1910" s="107">
        <f>IF(M1910=1,1,IFERROR(VLOOKUP(I1910,MCTI!C:O,POC!H1910,FALSE),0))</f>
        <v>0.52699999999999991</v>
      </c>
      <c r="K1910" s="102" t="str">
        <f>TEXT(VLOOKUP(B1910,Summary!G:H,2,FALSE),"yyyym")</f>
        <v>202812</v>
      </c>
      <c r="L1910" s="102">
        <f t="shared" si="313"/>
        <v>0</v>
      </c>
      <c r="M1910" s="102">
        <f t="shared" si="314"/>
        <v>0</v>
      </c>
      <c r="N1910" s="109">
        <f t="shared" si="311"/>
        <v>52.7</v>
      </c>
      <c r="P1910" s="102" t="s">
        <v>220</v>
      </c>
      <c r="Q1910" s="102" t="str">
        <f t="shared" si="309"/>
        <v/>
      </c>
    </row>
    <row r="1911" spans="1:17">
      <c r="A1911" s="102" t="s">
        <v>192</v>
      </c>
      <c r="B1911" s="115" t="s">
        <v>85</v>
      </c>
      <c r="C1911" s="115"/>
      <c r="D1911" s="112">
        <v>2025</v>
      </c>
      <c r="E1911" s="112">
        <v>11</v>
      </c>
      <c r="F1911" s="102" t="str">
        <f t="shared" si="310"/>
        <v>P39202511</v>
      </c>
      <c r="H1911" s="104">
        <f>HLOOKUP(POC!B1911,MCTI!$1:$2,2,FALSE)</f>
        <v>7</v>
      </c>
      <c r="I1911" s="102" t="str">
        <f t="shared" si="312"/>
        <v>202511</v>
      </c>
      <c r="J1911" s="107">
        <f>IF(M1911=1,1,IFERROR(VLOOKUP(I1911,MCTI!C:O,POC!H1911,FALSE),0))</f>
        <v>0.53949999999999987</v>
      </c>
      <c r="K1911" s="102" t="str">
        <f>TEXT(VLOOKUP(B1911,Summary!G:H,2,FALSE),"yyyym")</f>
        <v>202812</v>
      </c>
      <c r="L1911" s="102">
        <f t="shared" si="313"/>
        <v>0</v>
      </c>
      <c r="M1911" s="102">
        <f t="shared" si="314"/>
        <v>0</v>
      </c>
      <c r="N1911" s="109">
        <f t="shared" si="311"/>
        <v>53.95</v>
      </c>
      <c r="P1911" s="102" t="s">
        <v>220</v>
      </c>
      <c r="Q1911" s="102" t="str">
        <f t="shared" si="309"/>
        <v/>
      </c>
    </row>
    <row r="1912" spans="1:17">
      <c r="A1912" s="102" t="s">
        <v>192</v>
      </c>
      <c r="B1912" s="115" t="s">
        <v>85</v>
      </c>
      <c r="C1912" s="115"/>
      <c r="D1912" s="112">
        <v>2025</v>
      </c>
      <c r="E1912" s="112">
        <v>12</v>
      </c>
      <c r="F1912" s="102" t="str">
        <f t="shared" si="310"/>
        <v>P39202512</v>
      </c>
      <c r="H1912" s="104">
        <f>HLOOKUP(POC!B1912,MCTI!$1:$2,2,FALSE)</f>
        <v>7</v>
      </c>
      <c r="I1912" s="102" t="str">
        <f t="shared" si="312"/>
        <v>202512</v>
      </c>
      <c r="J1912" s="107">
        <f>IF(M1912=1,1,IFERROR(VLOOKUP(I1912,MCTI!C:O,POC!H1912,FALSE),0))</f>
        <v>0.55199999999999982</v>
      </c>
      <c r="K1912" s="102" t="str">
        <f>TEXT(VLOOKUP(B1912,Summary!G:H,2,FALSE),"yyyym")</f>
        <v>202812</v>
      </c>
      <c r="L1912" s="102">
        <f t="shared" si="313"/>
        <v>0</v>
      </c>
      <c r="M1912" s="102">
        <f t="shared" si="314"/>
        <v>0</v>
      </c>
      <c r="N1912" s="109">
        <f t="shared" si="311"/>
        <v>55.2</v>
      </c>
      <c r="P1912" s="102" t="s">
        <v>220</v>
      </c>
      <c r="Q1912" s="102" t="str">
        <f t="shared" si="309"/>
        <v/>
      </c>
    </row>
    <row r="1913" spans="1:17">
      <c r="A1913" s="102" t="s">
        <v>192</v>
      </c>
      <c r="B1913" s="115" t="s">
        <v>85</v>
      </c>
      <c r="C1913" s="115"/>
      <c r="D1913" s="112">
        <v>2026</v>
      </c>
      <c r="E1913" s="112">
        <v>1</v>
      </c>
      <c r="F1913" s="102" t="str">
        <f t="shared" si="310"/>
        <v>P3920261</v>
      </c>
      <c r="H1913" s="104">
        <f>HLOOKUP(POC!B1913,MCTI!$1:$2,2,FALSE)</f>
        <v>7</v>
      </c>
      <c r="I1913" s="102" t="str">
        <f t="shared" si="312"/>
        <v>20261</v>
      </c>
      <c r="J1913" s="107">
        <f>IF(M1913=1,1,IFERROR(VLOOKUP(I1913,MCTI!C:O,POC!H1913,FALSE),0))</f>
        <v>0.56449999999999978</v>
      </c>
      <c r="K1913" s="102" t="str">
        <f>TEXT(VLOOKUP(B1913,Summary!G:H,2,FALSE),"yyyym")</f>
        <v>202812</v>
      </c>
      <c r="L1913" s="102">
        <f t="shared" si="313"/>
        <v>0</v>
      </c>
      <c r="M1913" s="102">
        <f t="shared" si="314"/>
        <v>0</v>
      </c>
      <c r="N1913" s="109">
        <f t="shared" si="311"/>
        <v>56.45</v>
      </c>
      <c r="P1913" s="102" t="s">
        <v>220</v>
      </c>
      <c r="Q1913" s="102" t="str">
        <f t="shared" si="309"/>
        <v/>
      </c>
    </row>
    <row r="1914" spans="1:17">
      <c r="A1914" s="102" t="s">
        <v>192</v>
      </c>
      <c r="B1914" s="115" t="s">
        <v>85</v>
      </c>
      <c r="C1914" s="115"/>
      <c r="D1914" s="112">
        <v>2026</v>
      </c>
      <c r="E1914" s="112">
        <v>2</v>
      </c>
      <c r="F1914" s="102" t="str">
        <f t="shared" si="310"/>
        <v>P3920262</v>
      </c>
      <c r="H1914" s="104">
        <f>HLOOKUP(POC!B1914,MCTI!$1:$2,2,FALSE)</f>
        <v>7</v>
      </c>
      <c r="I1914" s="102" t="str">
        <f t="shared" si="312"/>
        <v>20262</v>
      </c>
      <c r="J1914" s="107">
        <f>IF(M1914=1,1,IFERROR(VLOOKUP(I1914,MCTI!C:O,POC!H1914,FALSE),0))</f>
        <v>0.57699999999999974</v>
      </c>
      <c r="K1914" s="102" t="str">
        <f>TEXT(VLOOKUP(B1914,Summary!G:H,2,FALSE),"yyyym")</f>
        <v>202812</v>
      </c>
      <c r="L1914" s="102">
        <f t="shared" si="313"/>
        <v>0</v>
      </c>
      <c r="M1914" s="102">
        <f t="shared" si="314"/>
        <v>0</v>
      </c>
      <c r="N1914" s="109">
        <f t="shared" si="311"/>
        <v>57.7</v>
      </c>
      <c r="P1914" s="102" t="s">
        <v>220</v>
      </c>
      <c r="Q1914" s="102" t="str">
        <f t="shared" si="309"/>
        <v/>
      </c>
    </row>
    <row r="1915" spans="1:17">
      <c r="A1915" s="102" t="s">
        <v>192</v>
      </c>
      <c r="B1915" s="115" t="s">
        <v>85</v>
      </c>
      <c r="C1915" s="115"/>
      <c r="D1915" s="112">
        <v>2026</v>
      </c>
      <c r="E1915" s="112">
        <v>3</v>
      </c>
      <c r="F1915" s="102" t="str">
        <f t="shared" si="310"/>
        <v>P3920263</v>
      </c>
      <c r="H1915" s="104">
        <f>HLOOKUP(POC!B1915,MCTI!$1:$2,2,FALSE)</f>
        <v>7</v>
      </c>
      <c r="I1915" s="102" t="str">
        <f t="shared" si="312"/>
        <v>20263</v>
      </c>
      <c r="J1915" s="107">
        <f>IF(M1915=1,1,IFERROR(VLOOKUP(I1915,MCTI!C:O,POC!H1915,FALSE),0))</f>
        <v>0.58949999999999969</v>
      </c>
      <c r="K1915" s="102" t="str">
        <f>TEXT(VLOOKUP(B1915,Summary!G:H,2,FALSE),"yyyym")</f>
        <v>202812</v>
      </c>
      <c r="L1915" s="102">
        <f t="shared" si="313"/>
        <v>0</v>
      </c>
      <c r="M1915" s="102">
        <f t="shared" si="314"/>
        <v>0</v>
      </c>
      <c r="N1915" s="109">
        <f t="shared" si="311"/>
        <v>58.95</v>
      </c>
      <c r="P1915" s="102" t="s">
        <v>220</v>
      </c>
      <c r="Q1915" s="102" t="str">
        <f t="shared" si="309"/>
        <v/>
      </c>
    </row>
    <row r="1916" spans="1:17">
      <c r="A1916" s="102" t="s">
        <v>192</v>
      </c>
      <c r="B1916" s="115" t="s">
        <v>85</v>
      </c>
      <c r="C1916" s="115"/>
      <c r="D1916" s="112">
        <v>2026</v>
      </c>
      <c r="E1916" s="112">
        <v>4</v>
      </c>
      <c r="F1916" s="102" t="str">
        <f t="shared" si="310"/>
        <v>P3920264</v>
      </c>
      <c r="H1916" s="104">
        <f>HLOOKUP(POC!B1916,MCTI!$1:$2,2,FALSE)</f>
        <v>7</v>
      </c>
      <c r="I1916" s="102" t="str">
        <f t="shared" si="312"/>
        <v>20264</v>
      </c>
      <c r="J1916" s="107">
        <f>IF(M1916=1,1,IFERROR(VLOOKUP(I1916,MCTI!C:O,POC!H1916,FALSE),0))</f>
        <v>0.60199999999999965</v>
      </c>
      <c r="K1916" s="102" t="str">
        <f>TEXT(VLOOKUP(B1916,Summary!G:H,2,FALSE),"yyyym")</f>
        <v>202812</v>
      </c>
      <c r="L1916" s="102">
        <f t="shared" si="313"/>
        <v>0</v>
      </c>
      <c r="M1916" s="102">
        <f t="shared" si="314"/>
        <v>0</v>
      </c>
      <c r="N1916" s="109">
        <f t="shared" si="311"/>
        <v>60.2</v>
      </c>
      <c r="P1916" s="102" t="s">
        <v>220</v>
      </c>
      <c r="Q1916" s="102" t="str">
        <f t="shared" si="309"/>
        <v/>
      </c>
    </row>
    <row r="1917" spans="1:17">
      <c r="A1917" s="102" t="s">
        <v>192</v>
      </c>
      <c r="B1917" s="115" t="s">
        <v>85</v>
      </c>
      <c r="C1917" s="115"/>
      <c r="D1917" s="112">
        <v>2026</v>
      </c>
      <c r="E1917" s="112">
        <v>5</v>
      </c>
      <c r="F1917" s="102" t="str">
        <f t="shared" si="310"/>
        <v>P3920265</v>
      </c>
      <c r="H1917" s="104">
        <f>HLOOKUP(POC!B1917,MCTI!$1:$2,2,FALSE)</f>
        <v>7</v>
      </c>
      <c r="I1917" s="102" t="str">
        <f t="shared" si="312"/>
        <v>20265</v>
      </c>
      <c r="J1917" s="107">
        <f>IF(M1917=1,1,IFERROR(VLOOKUP(I1917,MCTI!C:O,POC!H1917,FALSE),0))</f>
        <v>0.6144999999999996</v>
      </c>
      <c r="K1917" s="102" t="str">
        <f>TEXT(VLOOKUP(B1917,Summary!G:H,2,FALSE),"yyyym")</f>
        <v>202812</v>
      </c>
      <c r="L1917" s="102">
        <f t="shared" si="313"/>
        <v>0</v>
      </c>
      <c r="M1917" s="102">
        <f t="shared" si="314"/>
        <v>0</v>
      </c>
      <c r="N1917" s="109">
        <f t="shared" si="311"/>
        <v>61.45</v>
      </c>
      <c r="P1917" s="102" t="s">
        <v>220</v>
      </c>
      <c r="Q1917" s="102" t="str">
        <f t="shared" si="309"/>
        <v/>
      </c>
    </row>
    <row r="1918" spans="1:17">
      <c r="A1918" s="102" t="s">
        <v>192</v>
      </c>
      <c r="B1918" s="115" t="s">
        <v>85</v>
      </c>
      <c r="C1918" s="115"/>
      <c r="D1918" s="112">
        <v>2026</v>
      </c>
      <c r="E1918" s="112">
        <v>6</v>
      </c>
      <c r="F1918" s="102" t="str">
        <f t="shared" si="310"/>
        <v>P3920266</v>
      </c>
      <c r="H1918" s="104">
        <f>HLOOKUP(POC!B1918,MCTI!$1:$2,2,FALSE)</f>
        <v>7</v>
      </c>
      <c r="I1918" s="102" t="str">
        <f t="shared" si="312"/>
        <v>20266</v>
      </c>
      <c r="J1918" s="107">
        <f>IF(M1918=1,1,IFERROR(VLOOKUP(I1918,MCTI!C:O,POC!H1918,FALSE),0))</f>
        <v>0.62699999999999956</v>
      </c>
      <c r="K1918" s="102" t="str">
        <f>TEXT(VLOOKUP(B1918,Summary!G:H,2,FALSE),"yyyym")</f>
        <v>202812</v>
      </c>
      <c r="L1918" s="102">
        <f t="shared" si="313"/>
        <v>0</v>
      </c>
      <c r="M1918" s="102">
        <f t="shared" si="314"/>
        <v>0</v>
      </c>
      <c r="N1918" s="109">
        <f t="shared" si="311"/>
        <v>62.7</v>
      </c>
      <c r="P1918" s="102" t="s">
        <v>220</v>
      </c>
      <c r="Q1918" s="102" t="str">
        <f t="shared" si="309"/>
        <v/>
      </c>
    </row>
    <row r="1919" spans="1:17">
      <c r="A1919" s="102" t="s">
        <v>192</v>
      </c>
      <c r="B1919" s="115" t="s">
        <v>85</v>
      </c>
      <c r="C1919" s="115"/>
      <c r="D1919" s="112">
        <v>2026</v>
      </c>
      <c r="E1919" s="112">
        <v>7</v>
      </c>
      <c r="F1919" s="102" t="str">
        <f t="shared" si="310"/>
        <v>P3920267</v>
      </c>
      <c r="H1919" s="104">
        <f>HLOOKUP(POC!B1919,MCTI!$1:$2,2,FALSE)</f>
        <v>7</v>
      </c>
      <c r="I1919" s="102" t="str">
        <f t="shared" si="312"/>
        <v>20267</v>
      </c>
      <c r="J1919" s="107">
        <f>IF(M1919=1,1,IFERROR(VLOOKUP(I1919,MCTI!C:O,POC!H1919,FALSE),0))</f>
        <v>0.63949999999999951</v>
      </c>
      <c r="K1919" s="102" t="str">
        <f>TEXT(VLOOKUP(B1919,Summary!G:H,2,FALSE),"yyyym")</f>
        <v>202812</v>
      </c>
      <c r="L1919" s="102">
        <f t="shared" si="313"/>
        <v>0</v>
      </c>
      <c r="M1919" s="102">
        <f t="shared" si="314"/>
        <v>0</v>
      </c>
      <c r="N1919" s="109">
        <f t="shared" si="311"/>
        <v>63.95</v>
      </c>
      <c r="P1919" s="102" t="s">
        <v>220</v>
      </c>
      <c r="Q1919" s="102" t="str">
        <f t="shared" si="309"/>
        <v/>
      </c>
    </row>
    <row r="1920" spans="1:17">
      <c r="A1920" s="102" t="s">
        <v>192</v>
      </c>
      <c r="B1920" s="115" t="s">
        <v>85</v>
      </c>
      <c r="C1920" s="115"/>
      <c r="D1920" s="112">
        <v>2026</v>
      </c>
      <c r="E1920" s="112">
        <v>8</v>
      </c>
      <c r="F1920" s="102" t="str">
        <f t="shared" si="310"/>
        <v>P3920268</v>
      </c>
      <c r="H1920" s="104">
        <f>HLOOKUP(POC!B1920,MCTI!$1:$2,2,FALSE)</f>
        <v>7</v>
      </c>
      <c r="I1920" s="102" t="str">
        <f t="shared" si="312"/>
        <v>20268</v>
      </c>
      <c r="J1920" s="107">
        <f>IF(M1920=1,1,IFERROR(VLOOKUP(I1920,MCTI!C:O,POC!H1920,FALSE),0))</f>
        <v>0.65199999999999947</v>
      </c>
      <c r="K1920" s="102" t="str">
        <f>TEXT(VLOOKUP(B1920,Summary!G:H,2,FALSE),"yyyym")</f>
        <v>202812</v>
      </c>
      <c r="L1920" s="102">
        <f t="shared" si="313"/>
        <v>0</v>
      </c>
      <c r="M1920" s="102">
        <f t="shared" si="314"/>
        <v>0</v>
      </c>
      <c r="N1920" s="109">
        <f t="shared" si="311"/>
        <v>65.19</v>
      </c>
      <c r="P1920" s="102" t="s">
        <v>220</v>
      </c>
      <c r="Q1920" s="102" t="str">
        <f t="shared" si="309"/>
        <v/>
      </c>
    </row>
    <row r="1921" spans="1:17">
      <c r="A1921" s="102" t="s">
        <v>192</v>
      </c>
      <c r="B1921" s="115" t="s">
        <v>85</v>
      </c>
      <c r="C1921" s="115"/>
      <c r="D1921" s="112">
        <v>2026</v>
      </c>
      <c r="E1921" s="112">
        <v>9</v>
      </c>
      <c r="F1921" s="102" t="str">
        <f t="shared" si="310"/>
        <v>P3920269</v>
      </c>
      <c r="H1921" s="104">
        <f>HLOOKUP(POC!B1921,MCTI!$1:$2,2,FALSE)</f>
        <v>7</v>
      </c>
      <c r="I1921" s="102" t="str">
        <f t="shared" si="312"/>
        <v>20269</v>
      </c>
      <c r="J1921" s="107">
        <f>IF(M1921=1,1,IFERROR(VLOOKUP(I1921,MCTI!C:O,POC!H1921,FALSE),0))</f>
        <v>0.66449999999999942</v>
      </c>
      <c r="K1921" s="102" t="str">
        <f>TEXT(VLOOKUP(B1921,Summary!G:H,2,FALSE),"yyyym")</f>
        <v>202812</v>
      </c>
      <c r="L1921" s="102">
        <f t="shared" si="313"/>
        <v>0</v>
      </c>
      <c r="M1921" s="102">
        <f t="shared" si="314"/>
        <v>0</v>
      </c>
      <c r="N1921" s="109">
        <f t="shared" si="311"/>
        <v>66.44</v>
      </c>
      <c r="P1921" s="102" t="s">
        <v>220</v>
      </c>
      <c r="Q1921" s="102" t="str">
        <f t="shared" si="309"/>
        <v/>
      </c>
    </row>
    <row r="1922" spans="1:17">
      <c r="A1922" s="102" t="s">
        <v>192</v>
      </c>
      <c r="B1922" s="115" t="s">
        <v>85</v>
      </c>
      <c r="C1922" s="115"/>
      <c r="D1922" s="112">
        <v>2026</v>
      </c>
      <c r="E1922" s="112">
        <v>10</v>
      </c>
      <c r="F1922" s="102" t="str">
        <f t="shared" si="310"/>
        <v>P39202610</v>
      </c>
      <c r="H1922" s="104">
        <f>HLOOKUP(POC!B1922,MCTI!$1:$2,2,FALSE)</f>
        <v>7</v>
      </c>
      <c r="I1922" s="102" t="str">
        <f t="shared" si="312"/>
        <v>202610</v>
      </c>
      <c r="J1922" s="107">
        <f>IF(M1922=1,1,IFERROR(VLOOKUP(I1922,MCTI!C:O,POC!H1922,FALSE),0))</f>
        <v>0.67699999999999938</v>
      </c>
      <c r="K1922" s="102" t="str">
        <f>TEXT(VLOOKUP(B1922,Summary!G:H,2,FALSE),"yyyym")</f>
        <v>202812</v>
      </c>
      <c r="L1922" s="102">
        <f t="shared" si="313"/>
        <v>0</v>
      </c>
      <c r="M1922" s="102">
        <f t="shared" si="314"/>
        <v>0</v>
      </c>
      <c r="N1922" s="109">
        <f t="shared" si="311"/>
        <v>67.69</v>
      </c>
      <c r="P1922" s="102" t="s">
        <v>220</v>
      </c>
      <c r="Q1922" s="102" t="str">
        <f t="shared" si="309"/>
        <v/>
      </c>
    </row>
    <row r="1923" spans="1:17">
      <c r="A1923" s="102" t="s">
        <v>192</v>
      </c>
      <c r="B1923" s="115" t="s">
        <v>85</v>
      </c>
      <c r="C1923" s="115"/>
      <c r="D1923" s="112">
        <v>2026</v>
      </c>
      <c r="E1923" s="112">
        <v>11</v>
      </c>
      <c r="F1923" s="102" t="str">
        <f t="shared" si="310"/>
        <v>P39202611</v>
      </c>
      <c r="H1923" s="104">
        <f>HLOOKUP(POC!B1923,MCTI!$1:$2,2,FALSE)</f>
        <v>7</v>
      </c>
      <c r="I1923" s="102" t="str">
        <f t="shared" si="312"/>
        <v>202611</v>
      </c>
      <c r="J1923" s="107">
        <f>IF(M1923=1,1,IFERROR(VLOOKUP(I1923,MCTI!C:O,POC!H1923,FALSE),0))</f>
        <v>0.68949999999999934</v>
      </c>
      <c r="K1923" s="102" t="str">
        <f>TEXT(VLOOKUP(B1923,Summary!G:H,2,FALSE),"yyyym")</f>
        <v>202812</v>
      </c>
      <c r="L1923" s="102">
        <f t="shared" si="313"/>
        <v>0</v>
      </c>
      <c r="M1923" s="102">
        <f t="shared" si="314"/>
        <v>0</v>
      </c>
      <c r="N1923" s="109">
        <f t="shared" si="311"/>
        <v>68.94</v>
      </c>
      <c r="P1923" s="102" t="s">
        <v>220</v>
      </c>
      <c r="Q1923" s="102" t="str">
        <f t="shared" si="309"/>
        <v/>
      </c>
    </row>
    <row r="1924" spans="1:17">
      <c r="A1924" s="102" t="s">
        <v>192</v>
      </c>
      <c r="B1924" s="115" t="s">
        <v>85</v>
      </c>
      <c r="C1924" s="115"/>
      <c r="D1924" s="112">
        <v>2026</v>
      </c>
      <c r="E1924" s="112">
        <v>12</v>
      </c>
      <c r="F1924" s="102" t="str">
        <f t="shared" si="310"/>
        <v>P39202612</v>
      </c>
      <c r="H1924" s="104">
        <f>HLOOKUP(POC!B1924,MCTI!$1:$2,2,FALSE)</f>
        <v>7</v>
      </c>
      <c r="I1924" s="102" t="str">
        <f t="shared" si="312"/>
        <v>202612</v>
      </c>
      <c r="J1924" s="107">
        <f>IF(M1924=1,1,IFERROR(VLOOKUP(I1924,MCTI!C:O,POC!H1924,FALSE),0))</f>
        <v>0.70199999999999929</v>
      </c>
      <c r="K1924" s="102" t="str">
        <f>TEXT(VLOOKUP(B1924,Summary!G:H,2,FALSE),"yyyym")</f>
        <v>202812</v>
      </c>
      <c r="L1924" s="102">
        <f t="shared" si="313"/>
        <v>0</v>
      </c>
      <c r="M1924" s="102">
        <f t="shared" si="314"/>
        <v>0</v>
      </c>
      <c r="N1924" s="109">
        <f t="shared" si="311"/>
        <v>70.19</v>
      </c>
      <c r="P1924" s="102" t="s">
        <v>220</v>
      </c>
      <c r="Q1924" s="102" t="str">
        <f t="shared" si="309"/>
        <v/>
      </c>
    </row>
    <row r="1925" spans="1:17">
      <c r="A1925" s="102" t="s">
        <v>192</v>
      </c>
      <c r="B1925" s="115" t="s">
        <v>85</v>
      </c>
      <c r="C1925" s="115"/>
      <c r="D1925" s="112">
        <v>2027</v>
      </c>
      <c r="E1925" s="112">
        <v>1</v>
      </c>
      <c r="F1925" s="102" t="str">
        <f t="shared" si="310"/>
        <v>P3920271</v>
      </c>
      <c r="H1925" s="104">
        <f>HLOOKUP(POC!B1925,MCTI!$1:$2,2,FALSE)</f>
        <v>7</v>
      </c>
      <c r="I1925" s="102" t="str">
        <f t="shared" si="312"/>
        <v>20271</v>
      </c>
      <c r="J1925" s="107">
        <f>IF(M1925=1,1,IFERROR(VLOOKUP(I1925,MCTI!C:O,POC!H1925,FALSE),0))</f>
        <v>0.71449999999999925</v>
      </c>
      <c r="K1925" s="102" t="str">
        <f>TEXT(VLOOKUP(B1925,Summary!G:H,2,FALSE),"yyyym")</f>
        <v>202812</v>
      </c>
      <c r="L1925" s="102">
        <f t="shared" si="313"/>
        <v>0</v>
      </c>
      <c r="M1925" s="102">
        <f t="shared" si="314"/>
        <v>0</v>
      </c>
      <c r="N1925" s="109">
        <f t="shared" si="311"/>
        <v>71.44</v>
      </c>
      <c r="P1925" s="102" t="s">
        <v>220</v>
      </c>
      <c r="Q1925" s="102" t="str">
        <f t="shared" si="309"/>
        <v/>
      </c>
    </row>
    <row r="1926" spans="1:17">
      <c r="A1926" s="102" t="s">
        <v>192</v>
      </c>
      <c r="B1926" s="115" t="s">
        <v>85</v>
      </c>
      <c r="C1926" s="115"/>
      <c r="D1926" s="112">
        <v>2027</v>
      </c>
      <c r="E1926" s="112">
        <v>2</v>
      </c>
      <c r="F1926" s="102" t="str">
        <f t="shared" si="310"/>
        <v>P3920272</v>
      </c>
      <c r="H1926" s="104">
        <f>HLOOKUP(POC!B1926,MCTI!$1:$2,2,FALSE)</f>
        <v>7</v>
      </c>
      <c r="I1926" s="102" t="str">
        <f t="shared" si="312"/>
        <v>20272</v>
      </c>
      <c r="J1926" s="107">
        <f>IF(M1926=1,1,IFERROR(VLOOKUP(I1926,MCTI!C:O,POC!H1926,FALSE),0))</f>
        <v>0.7269999999999992</v>
      </c>
      <c r="K1926" s="102" t="str">
        <f>TEXT(VLOOKUP(B1926,Summary!G:H,2,FALSE),"yyyym")</f>
        <v>202812</v>
      </c>
      <c r="L1926" s="102">
        <f t="shared" si="313"/>
        <v>0</v>
      </c>
      <c r="M1926" s="102">
        <f t="shared" si="314"/>
        <v>0</v>
      </c>
      <c r="N1926" s="109">
        <f t="shared" si="311"/>
        <v>72.69</v>
      </c>
      <c r="P1926" s="102" t="s">
        <v>220</v>
      </c>
      <c r="Q1926" s="102" t="str">
        <f t="shared" si="309"/>
        <v/>
      </c>
    </row>
    <row r="1927" spans="1:17">
      <c r="A1927" s="102" t="s">
        <v>192</v>
      </c>
      <c r="B1927" s="115" t="s">
        <v>85</v>
      </c>
      <c r="C1927" s="115"/>
      <c r="D1927" s="112">
        <v>2027</v>
      </c>
      <c r="E1927" s="112">
        <v>3</v>
      </c>
      <c r="F1927" s="102" t="str">
        <f t="shared" si="310"/>
        <v>P3920273</v>
      </c>
      <c r="H1927" s="104">
        <f>HLOOKUP(POC!B1927,MCTI!$1:$2,2,FALSE)</f>
        <v>7</v>
      </c>
      <c r="I1927" s="102" t="str">
        <f t="shared" si="312"/>
        <v>20273</v>
      </c>
      <c r="J1927" s="107">
        <f>IF(M1927=1,1,IFERROR(VLOOKUP(I1927,MCTI!C:O,POC!H1927,FALSE),0))</f>
        <v>0.73949999999999916</v>
      </c>
      <c r="K1927" s="102" t="str">
        <f>TEXT(VLOOKUP(B1927,Summary!G:H,2,FALSE),"yyyym")</f>
        <v>202812</v>
      </c>
      <c r="L1927" s="102">
        <f t="shared" si="313"/>
        <v>0</v>
      </c>
      <c r="M1927" s="102">
        <f t="shared" si="314"/>
        <v>0</v>
      </c>
      <c r="N1927" s="109">
        <f t="shared" si="311"/>
        <v>73.94</v>
      </c>
      <c r="P1927" s="102" t="s">
        <v>220</v>
      </c>
      <c r="Q1927" s="102" t="str">
        <f t="shared" si="309"/>
        <v/>
      </c>
    </row>
    <row r="1928" spans="1:17">
      <c r="A1928" s="102" t="s">
        <v>192</v>
      </c>
      <c r="B1928" s="115" t="s">
        <v>85</v>
      </c>
      <c r="C1928" s="115"/>
      <c r="D1928" s="112">
        <v>2027</v>
      </c>
      <c r="E1928" s="112">
        <v>4</v>
      </c>
      <c r="F1928" s="102" t="str">
        <f t="shared" si="310"/>
        <v>P3920274</v>
      </c>
      <c r="H1928" s="104">
        <f>HLOOKUP(POC!B1928,MCTI!$1:$2,2,FALSE)</f>
        <v>7</v>
      </c>
      <c r="I1928" s="102" t="str">
        <f t="shared" si="312"/>
        <v>20274</v>
      </c>
      <c r="J1928" s="107">
        <f>IF(M1928=1,1,IFERROR(VLOOKUP(I1928,MCTI!C:O,POC!H1928,FALSE),0))</f>
        <v>0.75199999999999911</v>
      </c>
      <c r="K1928" s="102" t="str">
        <f>TEXT(VLOOKUP(B1928,Summary!G:H,2,FALSE),"yyyym")</f>
        <v>202812</v>
      </c>
      <c r="L1928" s="102">
        <f t="shared" si="313"/>
        <v>0</v>
      </c>
      <c r="M1928" s="102">
        <f t="shared" si="314"/>
        <v>0</v>
      </c>
      <c r="N1928" s="109">
        <f t="shared" si="311"/>
        <v>75.19</v>
      </c>
      <c r="P1928" s="102" t="s">
        <v>220</v>
      </c>
      <c r="Q1928" s="102" t="str">
        <f t="shared" si="309"/>
        <v/>
      </c>
    </row>
    <row r="1929" spans="1:17">
      <c r="A1929" s="102" t="s">
        <v>192</v>
      </c>
      <c r="B1929" s="115" t="s">
        <v>85</v>
      </c>
      <c r="C1929" s="115"/>
      <c r="D1929" s="112">
        <v>2027</v>
      </c>
      <c r="E1929" s="112">
        <v>5</v>
      </c>
      <c r="F1929" s="102" t="str">
        <f t="shared" si="310"/>
        <v>P3920275</v>
      </c>
      <c r="H1929" s="104">
        <f>HLOOKUP(POC!B1929,MCTI!$1:$2,2,FALSE)</f>
        <v>7</v>
      </c>
      <c r="I1929" s="102" t="str">
        <f t="shared" si="312"/>
        <v>20275</v>
      </c>
      <c r="J1929" s="107">
        <f>IF(M1929=1,1,IFERROR(VLOOKUP(I1929,MCTI!C:O,POC!H1929,FALSE),0))</f>
        <v>0.76449999999999907</v>
      </c>
      <c r="K1929" s="102" t="str">
        <f>TEXT(VLOOKUP(B1929,Summary!G:H,2,FALSE),"yyyym")</f>
        <v>202812</v>
      </c>
      <c r="L1929" s="102">
        <f t="shared" si="313"/>
        <v>0</v>
      </c>
      <c r="M1929" s="102">
        <f t="shared" si="314"/>
        <v>0</v>
      </c>
      <c r="N1929" s="109">
        <f t="shared" si="311"/>
        <v>76.44</v>
      </c>
      <c r="P1929" s="102" t="s">
        <v>220</v>
      </c>
      <c r="Q1929" s="102" t="str">
        <f t="shared" si="309"/>
        <v/>
      </c>
    </row>
    <row r="1930" spans="1:17">
      <c r="A1930" s="102" t="s">
        <v>192</v>
      </c>
      <c r="B1930" s="115" t="s">
        <v>85</v>
      </c>
      <c r="C1930" s="115"/>
      <c r="D1930" s="112">
        <v>2027</v>
      </c>
      <c r="E1930" s="112">
        <v>6</v>
      </c>
      <c r="F1930" s="102" t="str">
        <f t="shared" si="310"/>
        <v>P3920276</v>
      </c>
      <c r="H1930" s="104">
        <f>HLOOKUP(POC!B1930,MCTI!$1:$2,2,FALSE)</f>
        <v>7</v>
      </c>
      <c r="I1930" s="102" t="str">
        <f t="shared" si="312"/>
        <v>20276</v>
      </c>
      <c r="J1930" s="107">
        <f>IF(M1930=1,1,IFERROR(VLOOKUP(I1930,MCTI!C:O,POC!H1930,FALSE),0))</f>
        <v>0.77699999999999902</v>
      </c>
      <c r="K1930" s="102" t="str">
        <f>TEXT(VLOOKUP(B1930,Summary!G:H,2,FALSE),"yyyym")</f>
        <v>202812</v>
      </c>
      <c r="L1930" s="102">
        <f t="shared" si="313"/>
        <v>0</v>
      </c>
      <c r="M1930" s="102">
        <f t="shared" si="314"/>
        <v>0</v>
      </c>
      <c r="N1930" s="109">
        <f t="shared" si="311"/>
        <v>77.69</v>
      </c>
      <c r="P1930" s="102" t="s">
        <v>220</v>
      </c>
      <c r="Q1930" s="102" t="str">
        <f t="shared" si="309"/>
        <v/>
      </c>
    </row>
    <row r="1931" spans="1:17">
      <c r="A1931" s="102" t="s">
        <v>192</v>
      </c>
      <c r="B1931" s="115" t="s">
        <v>85</v>
      </c>
      <c r="C1931" s="115"/>
      <c r="D1931" s="112">
        <v>2027</v>
      </c>
      <c r="E1931" s="112">
        <v>7</v>
      </c>
      <c r="F1931" s="102" t="str">
        <f t="shared" si="310"/>
        <v>P3920277</v>
      </c>
      <c r="H1931" s="104">
        <f>HLOOKUP(POC!B1931,MCTI!$1:$2,2,FALSE)</f>
        <v>7</v>
      </c>
      <c r="I1931" s="102" t="str">
        <f t="shared" si="312"/>
        <v>20277</v>
      </c>
      <c r="J1931" s="107">
        <f>IF(M1931=1,1,IFERROR(VLOOKUP(I1931,MCTI!C:O,POC!H1931,FALSE),0))</f>
        <v>0.78949999999999898</v>
      </c>
      <c r="K1931" s="102" t="str">
        <f>TEXT(VLOOKUP(B1931,Summary!G:H,2,FALSE),"yyyym")</f>
        <v>202812</v>
      </c>
      <c r="L1931" s="102">
        <f t="shared" si="313"/>
        <v>0</v>
      </c>
      <c r="M1931" s="102">
        <f t="shared" si="314"/>
        <v>0</v>
      </c>
      <c r="N1931" s="109">
        <f t="shared" si="311"/>
        <v>78.94</v>
      </c>
      <c r="P1931" s="102" t="s">
        <v>220</v>
      </c>
      <c r="Q1931" s="102" t="str">
        <f t="shared" si="309"/>
        <v/>
      </c>
    </row>
    <row r="1932" spans="1:17">
      <c r="A1932" s="102" t="s">
        <v>192</v>
      </c>
      <c r="B1932" s="115" t="s">
        <v>85</v>
      </c>
      <c r="C1932" s="115"/>
      <c r="D1932" s="112">
        <v>2027</v>
      </c>
      <c r="E1932" s="112">
        <v>8</v>
      </c>
      <c r="F1932" s="102" t="str">
        <f t="shared" si="310"/>
        <v>P3920278</v>
      </c>
      <c r="H1932" s="104">
        <f>HLOOKUP(POC!B1932,MCTI!$1:$2,2,FALSE)</f>
        <v>7</v>
      </c>
      <c r="I1932" s="102" t="str">
        <f t="shared" si="312"/>
        <v>20278</v>
      </c>
      <c r="J1932" s="107">
        <f>IF(M1932=1,1,IFERROR(VLOOKUP(I1932,MCTI!C:O,POC!H1932,FALSE),0))</f>
        <v>0.80199999999999894</v>
      </c>
      <c r="K1932" s="102" t="str">
        <f>TEXT(VLOOKUP(B1932,Summary!G:H,2,FALSE),"yyyym")</f>
        <v>202812</v>
      </c>
      <c r="L1932" s="102">
        <f t="shared" si="313"/>
        <v>0</v>
      </c>
      <c r="M1932" s="102">
        <f t="shared" si="314"/>
        <v>0</v>
      </c>
      <c r="N1932" s="109">
        <f t="shared" si="311"/>
        <v>80.19</v>
      </c>
      <c r="P1932" s="102" t="s">
        <v>220</v>
      </c>
      <c r="Q1932" s="102" t="str">
        <f t="shared" si="309"/>
        <v/>
      </c>
    </row>
    <row r="1933" spans="1:17">
      <c r="A1933" s="102" t="s">
        <v>192</v>
      </c>
      <c r="B1933" s="115" t="s">
        <v>85</v>
      </c>
      <c r="C1933" s="115"/>
      <c r="D1933" s="112">
        <v>2027</v>
      </c>
      <c r="E1933" s="112">
        <v>9</v>
      </c>
      <c r="F1933" s="102" t="str">
        <f t="shared" si="310"/>
        <v>P3920279</v>
      </c>
      <c r="H1933" s="104">
        <f>HLOOKUP(POC!B1933,MCTI!$1:$2,2,FALSE)</f>
        <v>7</v>
      </c>
      <c r="I1933" s="102" t="str">
        <f t="shared" ref="I1933:I1964" si="315">CONCATENATE(D1933,E1933)</f>
        <v>20279</v>
      </c>
      <c r="J1933" s="107">
        <f>IF(M1933=1,1,IFERROR(VLOOKUP(I1933,MCTI!C:O,POC!H1933,FALSE),0))</f>
        <v>0.81449999999999889</v>
      </c>
      <c r="K1933" s="102" t="str">
        <f>TEXT(VLOOKUP(B1933,Summary!G:H,2,FALSE),"yyyym")</f>
        <v>202812</v>
      </c>
      <c r="L1933" s="102">
        <f t="shared" ref="L1933:L1964" si="316">IF((LEFT(K1933,4)-D1933)&lt;&gt;0,0,IF((I1933-K1933)=0,1,0))</f>
        <v>0</v>
      </c>
      <c r="M1933" s="102">
        <f t="shared" ref="M1933:M1964" si="317">IF(B1933="",0,IF(AND(B1932=B1933,M1932=1),1,IF(L1933=1,1,0)))</f>
        <v>0</v>
      </c>
      <c r="N1933" s="109">
        <f t="shared" si="311"/>
        <v>81.44</v>
      </c>
      <c r="P1933" s="102" t="s">
        <v>220</v>
      </c>
      <c r="Q1933" s="102" t="str">
        <f t="shared" ref="Q1933:Q1972" si="318">IF(AND(N1933=0,N1934&gt;0),1,"")</f>
        <v/>
      </c>
    </row>
    <row r="1934" spans="1:17">
      <c r="A1934" s="102" t="s">
        <v>192</v>
      </c>
      <c r="B1934" s="115" t="s">
        <v>85</v>
      </c>
      <c r="C1934" s="115"/>
      <c r="D1934" s="112">
        <v>2027</v>
      </c>
      <c r="E1934" s="112">
        <v>10</v>
      </c>
      <c r="F1934" s="102" t="str">
        <f t="shared" si="310"/>
        <v>P39202710</v>
      </c>
      <c r="H1934" s="104">
        <f>HLOOKUP(POC!B1934,MCTI!$1:$2,2,FALSE)</f>
        <v>7</v>
      </c>
      <c r="I1934" s="102" t="str">
        <f t="shared" si="315"/>
        <v>202710</v>
      </c>
      <c r="J1934" s="107">
        <f>IF(M1934=1,1,IFERROR(VLOOKUP(I1934,MCTI!C:O,POC!H1934,FALSE),0))</f>
        <v>0.82699999999999885</v>
      </c>
      <c r="K1934" s="102" t="str">
        <f>TEXT(VLOOKUP(B1934,Summary!G:H,2,FALSE),"yyyym")</f>
        <v>202812</v>
      </c>
      <c r="L1934" s="102">
        <f t="shared" si="316"/>
        <v>0</v>
      </c>
      <c r="M1934" s="102">
        <f t="shared" si="317"/>
        <v>0</v>
      </c>
      <c r="N1934" s="109">
        <f t="shared" si="311"/>
        <v>82.69</v>
      </c>
      <c r="P1934" s="102" t="s">
        <v>220</v>
      </c>
      <c r="Q1934" s="102" t="str">
        <f t="shared" si="318"/>
        <v/>
      </c>
    </row>
    <row r="1935" spans="1:17">
      <c r="A1935" s="102" t="s">
        <v>192</v>
      </c>
      <c r="B1935" s="115" t="s">
        <v>85</v>
      </c>
      <c r="C1935" s="115"/>
      <c r="D1935" s="112">
        <v>2027</v>
      </c>
      <c r="E1935" s="112">
        <v>11</v>
      </c>
      <c r="F1935" s="102" t="str">
        <f t="shared" si="310"/>
        <v>P39202711</v>
      </c>
      <c r="H1935" s="104">
        <f>HLOOKUP(POC!B1935,MCTI!$1:$2,2,FALSE)</f>
        <v>7</v>
      </c>
      <c r="I1935" s="102" t="str">
        <f t="shared" si="315"/>
        <v>202711</v>
      </c>
      <c r="J1935" s="107">
        <f>IF(M1935=1,1,IFERROR(VLOOKUP(I1935,MCTI!C:O,POC!H1935,FALSE),0))</f>
        <v>0.8394999999999988</v>
      </c>
      <c r="K1935" s="102" t="str">
        <f>TEXT(VLOOKUP(B1935,Summary!G:H,2,FALSE),"yyyym")</f>
        <v>202812</v>
      </c>
      <c r="L1935" s="102">
        <f t="shared" si="316"/>
        <v>0</v>
      </c>
      <c r="M1935" s="102">
        <f t="shared" si="317"/>
        <v>0</v>
      </c>
      <c r="N1935" s="109">
        <f t="shared" si="311"/>
        <v>83.94</v>
      </c>
      <c r="P1935" s="102" t="s">
        <v>220</v>
      </c>
      <c r="Q1935" s="102" t="str">
        <f t="shared" si="318"/>
        <v/>
      </c>
    </row>
    <row r="1936" spans="1:17">
      <c r="A1936" s="102" t="s">
        <v>192</v>
      </c>
      <c r="B1936" s="115" t="s">
        <v>85</v>
      </c>
      <c r="C1936" s="115"/>
      <c r="D1936" s="112">
        <v>2027</v>
      </c>
      <c r="E1936" s="112">
        <v>12</v>
      </c>
      <c r="F1936" s="102" t="str">
        <f t="shared" si="310"/>
        <v>P39202712</v>
      </c>
      <c r="H1936" s="104">
        <f>HLOOKUP(POC!B1936,MCTI!$1:$2,2,FALSE)</f>
        <v>7</v>
      </c>
      <c r="I1936" s="102" t="str">
        <f t="shared" si="315"/>
        <v>202712</v>
      </c>
      <c r="J1936" s="107">
        <f>IF(M1936=1,1,IFERROR(VLOOKUP(I1936,MCTI!C:O,POC!H1936,FALSE),0))</f>
        <v>0.85199999999999876</v>
      </c>
      <c r="K1936" s="102" t="str">
        <f>TEXT(VLOOKUP(B1936,Summary!G:H,2,FALSE),"yyyym")</f>
        <v>202812</v>
      </c>
      <c r="L1936" s="102">
        <f t="shared" si="316"/>
        <v>0</v>
      </c>
      <c r="M1936" s="102">
        <f t="shared" si="317"/>
        <v>0</v>
      </c>
      <c r="N1936" s="109">
        <f t="shared" si="311"/>
        <v>85.19</v>
      </c>
      <c r="P1936" s="102" t="s">
        <v>220</v>
      </c>
      <c r="Q1936" s="102" t="str">
        <f t="shared" si="318"/>
        <v/>
      </c>
    </row>
    <row r="1937" spans="1:17">
      <c r="A1937" s="102" t="s">
        <v>192</v>
      </c>
      <c r="B1937" s="115" t="s">
        <v>85</v>
      </c>
      <c r="C1937" s="115"/>
      <c r="D1937" s="112">
        <v>2028</v>
      </c>
      <c r="E1937" s="112">
        <v>1</v>
      </c>
      <c r="F1937" s="102" t="str">
        <f t="shared" ref="F1937:F2000" si="319">CONCATENATE(B1937,D1937,E1937)</f>
        <v>P3920281</v>
      </c>
      <c r="H1937" s="104">
        <f>HLOOKUP(POC!B1937,MCTI!$1:$2,2,FALSE)</f>
        <v>7</v>
      </c>
      <c r="I1937" s="102" t="str">
        <f t="shared" si="315"/>
        <v>20281</v>
      </c>
      <c r="J1937" s="107">
        <f>IF(M1937=1,1,IFERROR(VLOOKUP(I1937,MCTI!C:O,POC!H1937,FALSE),0))</f>
        <v>0.86449999999999871</v>
      </c>
      <c r="K1937" s="102" t="str">
        <f>TEXT(VLOOKUP(B1937,Summary!G:H,2,FALSE),"yyyym")</f>
        <v>202812</v>
      </c>
      <c r="L1937" s="102">
        <f t="shared" si="316"/>
        <v>0</v>
      </c>
      <c r="M1937" s="102">
        <f t="shared" si="317"/>
        <v>0</v>
      </c>
      <c r="N1937" s="109">
        <f t="shared" si="311"/>
        <v>86.44</v>
      </c>
      <c r="P1937" s="102" t="s">
        <v>220</v>
      </c>
      <c r="Q1937" s="102" t="str">
        <f t="shared" si="318"/>
        <v/>
      </c>
    </row>
    <row r="1938" spans="1:17">
      <c r="A1938" s="102" t="s">
        <v>192</v>
      </c>
      <c r="B1938" s="115" t="s">
        <v>85</v>
      </c>
      <c r="C1938" s="115"/>
      <c r="D1938" s="112">
        <v>2028</v>
      </c>
      <c r="E1938" s="112">
        <v>2</v>
      </c>
      <c r="F1938" s="102" t="str">
        <f t="shared" si="319"/>
        <v>P3920282</v>
      </c>
      <c r="H1938" s="104">
        <f>HLOOKUP(POC!B1938,MCTI!$1:$2,2,FALSE)</f>
        <v>7</v>
      </c>
      <c r="I1938" s="102" t="str">
        <f t="shared" si="315"/>
        <v>20282</v>
      </c>
      <c r="J1938" s="107">
        <f>IF(M1938=1,1,IFERROR(VLOOKUP(I1938,MCTI!C:O,POC!H1938,FALSE),0))</f>
        <v>0.87699999999999867</v>
      </c>
      <c r="K1938" s="102" t="str">
        <f>TEXT(VLOOKUP(B1938,Summary!G:H,2,FALSE),"yyyym")</f>
        <v>202812</v>
      </c>
      <c r="L1938" s="102">
        <f t="shared" si="316"/>
        <v>0</v>
      </c>
      <c r="M1938" s="102">
        <f t="shared" si="317"/>
        <v>0</v>
      </c>
      <c r="N1938" s="109">
        <f t="shared" si="311"/>
        <v>87.69</v>
      </c>
      <c r="P1938" s="102" t="s">
        <v>220</v>
      </c>
      <c r="Q1938" s="102" t="str">
        <f t="shared" si="318"/>
        <v/>
      </c>
    </row>
    <row r="1939" spans="1:17">
      <c r="A1939" s="102" t="s">
        <v>192</v>
      </c>
      <c r="B1939" s="115" t="s">
        <v>85</v>
      </c>
      <c r="C1939" s="115"/>
      <c r="D1939" s="112">
        <v>2028</v>
      </c>
      <c r="E1939" s="112">
        <v>3</v>
      </c>
      <c r="F1939" s="102" t="str">
        <f t="shared" si="319"/>
        <v>P3920283</v>
      </c>
      <c r="H1939" s="104">
        <f>HLOOKUP(POC!B1939,MCTI!$1:$2,2,FALSE)</f>
        <v>7</v>
      </c>
      <c r="I1939" s="102" t="str">
        <f t="shared" si="315"/>
        <v>20283</v>
      </c>
      <c r="J1939" s="107">
        <f>IF(M1939=1,1,IFERROR(VLOOKUP(I1939,MCTI!C:O,POC!H1939,FALSE),0))</f>
        <v>0.88949999999999863</v>
      </c>
      <c r="K1939" s="102" t="str">
        <f>TEXT(VLOOKUP(B1939,Summary!G:H,2,FALSE),"yyyym")</f>
        <v>202812</v>
      </c>
      <c r="L1939" s="102">
        <f t="shared" si="316"/>
        <v>0</v>
      </c>
      <c r="M1939" s="102">
        <f t="shared" si="317"/>
        <v>0</v>
      </c>
      <c r="N1939" s="109">
        <f t="shared" si="311"/>
        <v>88.94</v>
      </c>
      <c r="P1939" s="102" t="s">
        <v>220</v>
      </c>
      <c r="Q1939" s="102" t="str">
        <f t="shared" si="318"/>
        <v/>
      </c>
    </row>
    <row r="1940" spans="1:17">
      <c r="A1940" s="102" t="s">
        <v>192</v>
      </c>
      <c r="B1940" s="115" t="s">
        <v>85</v>
      </c>
      <c r="C1940" s="115"/>
      <c r="D1940" s="112">
        <v>2028</v>
      </c>
      <c r="E1940" s="112">
        <v>4</v>
      </c>
      <c r="F1940" s="102" t="str">
        <f t="shared" si="319"/>
        <v>P3920284</v>
      </c>
      <c r="H1940" s="104">
        <f>HLOOKUP(POC!B1940,MCTI!$1:$2,2,FALSE)</f>
        <v>7</v>
      </c>
      <c r="I1940" s="102" t="str">
        <f t="shared" si="315"/>
        <v>20284</v>
      </c>
      <c r="J1940" s="107">
        <f>IF(M1940=1,1,IFERROR(VLOOKUP(I1940,MCTI!C:O,POC!H1940,FALSE),0))</f>
        <v>0.90199999999999858</v>
      </c>
      <c r="K1940" s="102" t="str">
        <f>TEXT(VLOOKUP(B1940,Summary!G:H,2,FALSE),"yyyym")</f>
        <v>202812</v>
      </c>
      <c r="L1940" s="102">
        <f t="shared" si="316"/>
        <v>0</v>
      </c>
      <c r="M1940" s="102">
        <f t="shared" si="317"/>
        <v>0</v>
      </c>
      <c r="N1940" s="109">
        <f t="shared" si="311"/>
        <v>90.19</v>
      </c>
      <c r="P1940" s="102" t="s">
        <v>220</v>
      </c>
      <c r="Q1940" s="102" t="str">
        <f t="shared" si="318"/>
        <v/>
      </c>
    </row>
    <row r="1941" spans="1:17">
      <c r="A1941" s="102" t="s">
        <v>192</v>
      </c>
      <c r="B1941" s="115" t="s">
        <v>85</v>
      </c>
      <c r="C1941" s="115"/>
      <c r="D1941" s="112">
        <v>2028</v>
      </c>
      <c r="E1941" s="112">
        <v>5</v>
      </c>
      <c r="F1941" s="102" t="str">
        <f t="shared" si="319"/>
        <v>P3920285</v>
      </c>
      <c r="H1941" s="104">
        <f>HLOOKUP(POC!B1941,MCTI!$1:$2,2,FALSE)</f>
        <v>7</v>
      </c>
      <c r="I1941" s="102" t="str">
        <f t="shared" si="315"/>
        <v>20285</v>
      </c>
      <c r="J1941" s="107">
        <f>IF(M1941=1,1,IFERROR(VLOOKUP(I1941,MCTI!C:O,POC!H1941,FALSE),0))</f>
        <v>0.91449999999999854</v>
      </c>
      <c r="K1941" s="102" t="str">
        <f>TEXT(VLOOKUP(B1941,Summary!G:H,2,FALSE),"yyyym")</f>
        <v>202812</v>
      </c>
      <c r="L1941" s="102">
        <f t="shared" si="316"/>
        <v>0</v>
      </c>
      <c r="M1941" s="102">
        <f t="shared" si="317"/>
        <v>0</v>
      </c>
      <c r="N1941" s="109">
        <f t="shared" ref="N1941:N2004" si="320">TRUNC(J1941*100,2)</f>
        <v>91.44</v>
      </c>
      <c r="P1941" s="102" t="s">
        <v>220</v>
      </c>
      <c r="Q1941" s="102" t="str">
        <f t="shared" si="318"/>
        <v/>
      </c>
    </row>
    <row r="1942" spans="1:17">
      <c r="A1942" s="102" t="s">
        <v>192</v>
      </c>
      <c r="B1942" s="115" t="s">
        <v>85</v>
      </c>
      <c r="C1942" s="115"/>
      <c r="D1942" s="112">
        <v>2028</v>
      </c>
      <c r="E1942" s="112">
        <v>6</v>
      </c>
      <c r="F1942" s="102" t="str">
        <f t="shared" si="319"/>
        <v>P3920286</v>
      </c>
      <c r="H1942" s="104">
        <f>HLOOKUP(POC!B1942,MCTI!$1:$2,2,FALSE)</f>
        <v>7</v>
      </c>
      <c r="I1942" s="102" t="str">
        <f t="shared" si="315"/>
        <v>20286</v>
      </c>
      <c r="J1942" s="107">
        <f>IF(M1942=1,1,IFERROR(VLOOKUP(I1942,MCTI!C:O,POC!H1942,FALSE),0))</f>
        <v>0.92699999999999849</v>
      </c>
      <c r="K1942" s="102" t="str">
        <f>TEXT(VLOOKUP(B1942,Summary!G:H,2,FALSE),"yyyym")</f>
        <v>202812</v>
      </c>
      <c r="L1942" s="102">
        <f t="shared" si="316"/>
        <v>0</v>
      </c>
      <c r="M1942" s="102">
        <f t="shared" si="317"/>
        <v>0</v>
      </c>
      <c r="N1942" s="109">
        <f t="shared" si="320"/>
        <v>92.69</v>
      </c>
      <c r="P1942" s="102" t="s">
        <v>220</v>
      </c>
      <c r="Q1942" s="102" t="str">
        <f t="shared" si="318"/>
        <v/>
      </c>
    </row>
    <row r="1943" spans="1:17">
      <c r="A1943" s="102" t="s">
        <v>192</v>
      </c>
      <c r="B1943" s="115" t="s">
        <v>85</v>
      </c>
      <c r="C1943" s="115"/>
      <c r="D1943" s="112">
        <v>2028</v>
      </c>
      <c r="E1943" s="112">
        <v>7</v>
      </c>
      <c r="F1943" s="102" t="str">
        <f t="shared" si="319"/>
        <v>P3920287</v>
      </c>
      <c r="H1943" s="104">
        <f>HLOOKUP(POC!B1943,MCTI!$1:$2,2,FALSE)</f>
        <v>7</v>
      </c>
      <c r="I1943" s="102" t="str">
        <f t="shared" si="315"/>
        <v>20287</v>
      </c>
      <c r="J1943" s="107">
        <f>IF(M1943=1,1,IFERROR(VLOOKUP(I1943,MCTI!C:O,POC!H1943,FALSE),0))</f>
        <v>0.93949999999999845</v>
      </c>
      <c r="K1943" s="102" t="str">
        <f>TEXT(VLOOKUP(B1943,Summary!G:H,2,FALSE),"yyyym")</f>
        <v>202812</v>
      </c>
      <c r="L1943" s="102">
        <f t="shared" si="316"/>
        <v>0</v>
      </c>
      <c r="M1943" s="102">
        <f t="shared" si="317"/>
        <v>0</v>
      </c>
      <c r="N1943" s="109">
        <f t="shared" si="320"/>
        <v>93.94</v>
      </c>
      <c r="P1943" s="102" t="s">
        <v>220</v>
      </c>
      <c r="Q1943" s="102" t="str">
        <f t="shared" si="318"/>
        <v/>
      </c>
    </row>
    <row r="1944" spans="1:17">
      <c r="A1944" s="102" t="s">
        <v>192</v>
      </c>
      <c r="B1944" s="115" t="s">
        <v>85</v>
      </c>
      <c r="C1944" s="115"/>
      <c r="D1944" s="112">
        <v>2028</v>
      </c>
      <c r="E1944" s="112">
        <v>8</v>
      </c>
      <c r="F1944" s="102" t="str">
        <f t="shared" si="319"/>
        <v>P3920288</v>
      </c>
      <c r="H1944" s="104">
        <f>HLOOKUP(POC!B1944,MCTI!$1:$2,2,FALSE)</f>
        <v>7</v>
      </c>
      <c r="I1944" s="102" t="str">
        <f t="shared" si="315"/>
        <v>20288</v>
      </c>
      <c r="J1944" s="107">
        <f>IF(M1944=1,1,IFERROR(VLOOKUP(I1944,MCTI!C:O,POC!H1944,FALSE),0))</f>
        <v>0.9519999999999984</v>
      </c>
      <c r="K1944" s="102" t="str">
        <f>TEXT(VLOOKUP(B1944,Summary!G:H,2,FALSE),"yyyym")</f>
        <v>202812</v>
      </c>
      <c r="L1944" s="102">
        <f t="shared" si="316"/>
        <v>0</v>
      </c>
      <c r="M1944" s="102">
        <f t="shared" si="317"/>
        <v>0</v>
      </c>
      <c r="N1944" s="109">
        <f t="shared" si="320"/>
        <v>95.19</v>
      </c>
      <c r="P1944" s="102" t="s">
        <v>220</v>
      </c>
      <c r="Q1944" s="102" t="str">
        <f t="shared" si="318"/>
        <v/>
      </c>
    </row>
    <row r="1945" spans="1:17">
      <c r="A1945" s="102" t="s">
        <v>192</v>
      </c>
      <c r="B1945" s="115" t="s">
        <v>85</v>
      </c>
      <c r="C1945" s="115"/>
      <c r="D1945" s="112">
        <v>2028</v>
      </c>
      <c r="E1945" s="112">
        <v>9</v>
      </c>
      <c r="F1945" s="102" t="str">
        <f t="shared" si="319"/>
        <v>P3920289</v>
      </c>
      <c r="H1945" s="104">
        <f>HLOOKUP(POC!B1945,MCTI!$1:$2,2,FALSE)</f>
        <v>7</v>
      </c>
      <c r="I1945" s="102" t="str">
        <f t="shared" si="315"/>
        <v>20289</v>
      </c>
      <c r="J1945" s="107">
        <f>IF(M1945=1,1,IFERROR(VLOOKUP(I1945,MCTI!C:O,POC!H1945,FALSE),0))</f>
        <v>0.96449999999999836</v>
      </c>
      <c r="K1945" s="102" t="str">
        <f>TEXT(VLOOKUP(B1945,Summary!G:H,2,FALSE),"yyyym")</f>
        <v>202812</v>
      </c>
      <c r="L1945" s="102">
        <f t="shared" si="316"/>
        <v>0</v>
      </c>
      <c r="M1945" s="102">
        <f t="shared" si="317"/>
        <v>0</v>
      </c>
      <c r="N1945" s="109">
        <f t="shared" si="320"/>
        <v>96.44</v>
      </c>
      <c r="P1945" s="102" t="s">
        <v>220</v>
      </c>
      <c r="Q1945" s="102" t="str">
        <f t="shared" si="318"/>
        <v/>
      </c>
    </row>
    <row r="1946" spans="1:17">
      <c r="A1946" s="102" t="s">
        <v>192</v>
      </c>
      <c r="B1946" s="115" t="s">
        <v>85</v>
      </c>
      <c r="C1946" s="115"/>
      <c r="D1946" s="112">
        <v>2028</v>
      </c>
      <c r="E1946" s="112">
        <v>10</v>
      </c>
      <c r="F1946" s="102" t="str">
        <f t="shared" si="319"/>
        <v>P39202810</v>
      </c>
      <c r="H1946" s="104">
        <f>HLOOKUP(POC!B1946,MCTI!$1:$2,2,FALSE)</f>
        <v>7</v>
      </c>
      <c r="I1946" s="102" t="str">
        <f t="shared" si="315"/>
        <v>202810</v>
      </c>
      <c r="J1946" s="107">
        <f>IF(M1946=1,1,IFERROR(VLOOKUP(I1946,MCTI!C:O,POC!H1946,FALSE),0))</f>
        <v>0.97699999999999831</v>
      </c>
      <c r="K1946" s="102" t="str">
        <f>TEXT(VLOOKUP(B1946,Summary!G:H,2,FALSE),"yyyym")</f>
        <v>202812</v>
      </c>
      <c r="L1946" s="102">
        <f t="shared" si="316"/>
        <v>0</v>
      </c>
      <c r="M1946" s="102">
        <f t="shared" si="317"/>
        <v>0</v>
      </c>
      <c r="N1946" s="109">
        <f t="shared" si="320"/>
        <v>97.69</v>
      </c>
      <c r="P1946" s="102" t="s">
        <v>220</v>
      </c>
      <c r="Q1946" s="102" t="str">
        <f t="shared" si="318"/>
        <v/>
      </c>
    </row>
    <row r="1947" spans="1:17">
      <c r="A1947" s="102" t="s">
        <v>192</v>
      </c>
      <c r="B1947" s="115" t="s">
        <v>85</v>
      </c>
      <c r="C1947" s="115"/>
      <c r="D1947" s="112">
        <v>2028</v>
      </c>
      <c r="E1947" s="112">
        <v>11</v>
      </c>
      <c r="F1947" s="102" t="str">
        <f t="shared" si="319"/>
        <v>P39202811</v>
      </c>
      <c r="H1947" s="104">
        <f>HLOOKUP(POC!B1947,MCTI!$1:$2,2,FALSE)</f>
        <v>7</v>
      </c>
      <c r="I1947" s="102" t="str">
        <f t="shared" si="315"/>
        <v>202811</v>
      </c>
      <c r="J1947" s="107">
        <f>IF(M1947=1,1,IFERROR(VLOOKUP(I1947,MCTI!C:O,POC!H1947,FALSE),0))</f>
        <v>0.98949999999999827</v>
      </c>
      <c r="K1947" s="102" t="str">
        <f>TEXT(VLOOKUP(B1947,Summary!G:H,2,FALSE),"yyyym")</f>
        <v>202812</v>
      </c>
      <c r="L1947" s="102">
        <f t="shared" si="316"/>
        <v>0</v>
      </c>
      <c r="M1947" s="102">
        <f t="shared" si="317"/>
        <v>0</v>
      </c>
      <c r="N1947" s="109">
        <f t="shared" si="320"/>
        <v>98.94</v>
      </c>
      <c r="P1947" s="102" t="s">
        <v>220</v>
      </c>
      <c r="Q1947" s="102" t="str">
        <f t="shared" si="318"/>
        <v/>
      </c>
    </row>
    <row r="1948" spans="1:17" hidden="1">
      <c r="A1948" s="102" t="s">
        <v>192</v>
      </c>
      <c r="B1948" s="115" t="s">
        <v>85</v>
      </c>
      <c r="C1948" s="115"/>
      <c r="D1948" s="112">
        <v>2028</v>
      </c>
      <c r="E1948" s="112">
        <v>12</v>
      </c>
      <c r="F1948" s="102" t="str">
        <f t="shared" si="319"/>
        <v>P39202812</v>
      </c>
      <c r="H1948" s="104">
        <f>HLOOKUP(POC!B1948,MCTI!$1:$2,2,FALSE)</f>
        <v>7</v>
      </c>
      <c r="I1948" s="102" t="str">
        <f t="shared" si="315"/>
        <v>202812</v>
      </c>
      <c r="J1948" s="107">
        <f>IF(M1948=1,1,IFERROR(VLOOKUP(I1948,MCTI!C:O,POC!H1948,FALSE),0))</f>
        <v>1</v>
      </c>
      <c r="K1948" s="102" t="str">
        <f>TEXT(VLOOKUP(B1948,Summary!G:H,2,FALSE),"yyyym")</f>
        <v>202812</v>
      </c>
      <c r="L1948" s="102">
        <f t="shared" si="316"/>
        <v>1</v>
      </c>
      <c r="M1948" s="102">
        <f t="shared" si="317"/>
        <v>1</v>
      </c>
      <c r="N1948" s="109">
        <f t="shared" si="320"/>
        <v>100</v>
      </c>
      <c r="P1948" s="102" t="s">
        <v>220</v>
      </c>
      <c r="Q1948" s="102" t="str">
        <f t="shared" si="318"/>
        <v/>
      </c>
    </row>
    <row r="1949" spans="1:17" hidden="1">
      <c r="A1949" s="102" t="s">
        <v>192</v>
      </c>
      <c r="B1949" s="115" t="s">
        <v>85</v>
      </c>
      <c r="C1949" s="115"/>
      <c r="D1949" s="103">
        <v>2029</v>
      </c>
      <c r="E1949" s="112">
        <v>1</v>
      </c>
      <c r="F1949" s="102" t="str">
        <f t="shared" si="319"/>
        <v>P3920291</v>
      </c>
      <c r="H1949" s="104">
        <f>HLOOKUP(POC!B1949,MCTI!$1:$2,2,FALSE)</f>
        <v>7</v>
      </c>
      <c r="I1949" s="102" t="str">
        <f t="shared" si="315"/>
        <v>20291</v>
      </c>
      <c r="J1949" s="107">
        <f>IF(M1949=1,1,IFERROR(VLOOKUP(I1949,MCTI!C:O,POC!H1949,FALSE),0))</f>
        <v>1</v>
      </c>
      <c r="K1949" s="102" t="str">
        <f>TEXT(VLOOKUP(B1949,Summary!G:H,2,FALSE),"yyyym")</f>
        <v>202812</v>
      </c>
      <c r="L1949" s="102">
        <f t="shared" si="316"/>
        <v>0</v>
      </c>
      <c r="M1949" s="102">
        <f t="shared" si="317"/>
        <v>1</v>
      </c>
      <c r="N1949" s="109">
        <f t="shared" si="320"/>
        <v>100</v>
      </c>
      <c r="P1949" s="102" t="str">
        <f t="shared" ref="P1929:P1973" si="321">IF(AND(M1949=1,L1949&lt;&gt;1),"X","")</f>
        <v>X</v>
      </c>
      <c r="Q1949" s="102" t="str">
        <f t="shared" si="318"/>
        <v/>
      </c>
    </row>
    <row r="1950" spans="1:17" hidden="1">
      <c r="A1950" s="102" t="s">
        <v>192</v>
      </c>
      <c r="B1950" s="115" t="s">
        <v>85</v>
      </c>
      <c r="C1950" s="115"/>
      <c r="D1950" s="103">
        <v>2029</v>
      </c>
      <c r="E1950" s="112">
        <v>2</v>
      </c>
      <c r="F1950" s="102" t="str">
        <f t="shared" si="319"/>
        <v>P3920292</v>
      </c>
      <c r="H1950" s="104">
        <f>HLOOKUP(POC!B1950,MCTI!$1:$2,2,FALSE)</f>
        <v>7</v>
      </c>
      <c r="I1950" s="102" t="str">
        <f t="shared" si="315"/>
        <v>20292</v>
      </c>
      <c r="J1950" s="107">
        <f>IF(M1950=1,1,IFERROR(VLOOKUP(I1950,MCTI!C:O,POC!H1950,FALSE),0))</f>
        <v>1</v>
      </c>
      <c r="K1950" s="102" t="str">
        <f>TEXT(VLOOKUP(B1950,Summary!G:H,2,FALSE),"yyyym")</f>
        <v>202812</v>
      </c>
      <c r="L1950" s="102">
        <f t="shared" si="316"/>
        <v>0</v>
      </c>
      <c r="M1950" s="102">
        <f t="shared" si="317"/>
        <v>1</v>
      </c>
      <c r="N1950" s="109">
        <f t="shared" si="320"/>
        <v>100</v>
      </c>
      <c r="P1950" s="102" t="str">
        <f t="shared" si="321"/>
        <v>X</v>
      </c>
      <c r="Q1950" s="102" t="str">
        <f t="shared" si="318"/>
        <v/>
      </c>
    </row>
    <row r="1951" spans="1:17" hidden="1">
      <c r="A1951" s="102" t="s">
        <v>192</v>
      </c>
      <c r="B1951" s="115" t="s">
        <v>85</v>
      </c>
      <c r="C1951" s="115"/>
      <c r="D1951" s="103">
        <v>2029</v>
      </c>
      <c r="E1951" s="112">
        <v>3</v>
      </c>
      <c r="F1951" s="102" t="str">
        <f t="shared" si="319"/>
        <v>P3920293</v>
      </c>
      <c r="H1951" s="104">
        <f>HLOOKUP(POC!B1951,MCTI!$1:$2,2,FALSE)</f>
        <v>7</v>
      </c>
      <c r="I1951" s="102" t="str">
        <f t="shared" si="315"/>
        <v>20293</v>
      </c>
      <c r="J1951" s="107">
        <f>IF(M1951=1,1,IFERROR(VLOOKUP(I1951,MCTI!C:O,POC!H1951,FALSE),0))</f>
        <v>1</v>
      </c>
      <c r="K1951" s="102" t="str">
        <f>TEXT(VLOOKUP(B1951,Summary!G:H,2,FALSE),"yyyym")</f>
        <v>202812</v>
      </c>
      <c r="L1951" s="102">
        <f t="shared" si="316"/>
        <v>0</v>
      </c>
      <c r="M1951" s="102">
        <f t="shared" si="317"/>
        <v>1</v>
      </c>
      <c r="N1951" s="109">
        <f t="shared" si="320"/>
        <v>100</v>
      </c>
      <c r="P1951" s="102" t="str">
        <f t="shared" si="321"/>
        <v>X</v>
      </c>
      <c r="Q1951" s="102" t="str">
        <f t="shared" si="318"/>
        <v/>
      </c>
    </row>
    <row r="1952" spans="1:17" hidden="1">
      <c r="A1952" s="102" t="s">
        <v>192</v>
      </c>
      <c r="B1952" s="115" t="s">
        <v>85</v>
      </c>
      <c r="C1952" s="115"/>
      <c r="D1952" s="103">
        <v>2029</v>
      </c>
      <c r="E1952" s="112">
        <v>4</v>
      </c>
      <c r="F1952" s="102" t="str">
        <f t="shared" si="319"/>
        <v>P3920294</v>
      </c>
      <c r="H1952" s="104">
        <f>HLOOKUP(POC!B1952,MCTI!$1:$2,2,FALSE)</f>
        <v>7</v>
      </c>
      <c r="I1952" s="102" t="str">
        <f t="shared" si="315"/>
        <v>20294</v>
      </c>
      <c r="J1952" s="107">
        <f>IF(M1952=1,1,IFERROR(VLOOKUP(I1952,MCTI!C:O,POC!H1952,FALSE),0))</f>
        <v>1</v>
      </c>
      <c r="K1952" s="102" t="str">
        <f>TEXT(VLOOKUP(B1952,Summary!G:H,2,FALSE),"yyyym")</f>
        <v>202812</v>
      </c>
      <c r="L1952" s="102">
        <f t="shared" si="316"/>
        <v>0</v>
      </c>
      <c r="M1952" s="102">
        <f t="shared" si="317"/>
        <v>1</v>
      </c>
      <c r="N1952" s="109">
        <f t="shared" si="320"/>
        <v>100</v>
      </c>
      <c r="P1952" s="102" t="str">
        <f t="shared" si="321"/>
        <v>X</v>
      </c>
      <c r="Q1952" s="102" t="str">
        <f t="shared" si="318"/>
        <v/>
      </c>
    </row>
    <row r="1953" spans="1:17" hidden="1">
      <c r="A1953" s="102" t="s">
        <v>192</v>
      </c>
      <c r="B1953" s="115" t="s">
        <v>85</v>
      </c>
      <c r="C1953" s="115"/>
      <c r="D1953" s="103">
        <v>2029</v>
      </c>
      <c r="E1953" s="112">
        <v>5</v>
      </c>
      <c r="F1953" s="102" t="str">
        <f t="shared" si="319"/>
        <v>P3920295</v>
      </c>
      <c r="H1953" s="104">
        <f>HLOOKUP(POC!B1953,MCTI!$1:$2,2,FALSE)</f>
        <v>7</v>
      </c>
      <c r="I1953" s="102" t="str">
        <f t="shared" si="315"/>
        <v>20295</v>
      </c>
      <c r="J1953" s="107">
        <f>IF(M1953=1,1,IFERROR(VLOOKUP(I1953,MCTI!C:O,POC!H1953,FALSE),0))</f>
        <v>1</v>
      </c>
      <c r="K1953" s="102" t="str">
        <f>TEXT(VLOOKUP(B1953,Summary!G:H,2,FALSE),"yyyym")</f>
        <v>202812</v>
      </c>
      <c r="L1953" s="102">
        <f t="shared" si="316"/>
        <v>0</v>
      </c>
      <c r="M1953" s="102">
        <f t="shared" si="317"/>
        <v>1</v>
      </c>
      <c r="N1953" s="109">
        <f t="shared" si="320"/>
        <v>100</v>
      </c>
      <c r="P1953" s="102" t="str">
        <f t="shared" si="321"/>
        <v>X</v>
      </c>
      <c r="Q1953" s="102" t="str">
        <f t="shared" si="318"/>
        <v/>
      </c>
    </row>
    <row r="1954" spans="1:17" hidden="1">
      <c r="A1954" s="102" t="s">
        <v>192</v>
      </c>
      <c r="B1954" s="115" t="s">
        <v>85</v>
      </c>
      <c r="C1954" s="115"/>
      <c r="D1954" s="103">
        <v>2029</v>
      </c>
      <c r="E1954" s="112">
        <v>6</v>
      </c>
      <c r="F1954" s="102" t="str">
        <f t="shared" si="319"/>
        <v>P3920296</v>
      </c>
      <c r="H1954" s="104">
        <f>HLOOKUP(POC!B1954,MCTI!$1:$2,2,FALSE)</f>
        <v>7</v>
      </c>
      <c r="I1954" s="102" t="str">
        <f t="shared" si="315"/>
        <v>20296</v>
      </c>
      <c r="J1954" s="107">
        <f>IF(M1954=1,1,IFERROR(VLOOKUP(I1954,MCTI!C:O,POC!H1954,FALSE),0))</f>
        <v>1</v>
      </c>
      <c r="K1954" s="102" t="str">
        <f>TEXT(VLOOKUP(B1954,Summary!G:H,2,FALSE),"yyyym")</f>
        <v>202812</v>
      </c>
      <c r="L1954" s="102">
        <f t="shared" si="316"/>
        <v>0</v>
      </c>
      <c r="M1954" s="102">
        <f t="shared" si="317"/>
        <v>1</v>
      </c>
      <c r="N1954" s="109">
        <f t="shared" si="320"/>
        <v>100</v>
      </c>
      <c r="P1954" s="102" t="str">
        <f t="shared" si="321"/>
        <v>X</v>
      </c>
      <c r="Q1954" s="102" t="str">
        <f t="shared" si="318"/>
        <v/>
      </c>
    </row>
    <row r="1955" spans="1:17" hidden="1">
      <c r="A1955" s="102" t="s">
        <v>192</v>
      </c>
      <c r="B1955" s="115" t="s">
        <v>85</v>
      </c>
      <c r="C1955" s="115"/>
      <c r="D1955" s="103">
        <v>2029</v>
      </c>
      <c r="E1955" s="112">
        <v>7</v>
      </c>
      <c r="F1955" s="102" t="str">
        <f t="shared" si="319"/>
        <v>P3920297</v>
      </c>
      <c r="H1955" s="104">
        <f>HLOOKUP(POC!B1955,MCTI!$1:$2,2,FALSE)</f>
        <v>7</v>
      </c>
      <c r="I1955" s="102" t="str">
        <f t="shared" si="315"/>
        <v>20297</v>
      </c>
      <c r="J1955" s="107">
        <f>IF(M1955=1,1,IFERROR(VLOOKUP(I1955,MCTI!C:O,POC!H1955,FALSE),0))</f>
        <v>1</v>
      </c>
      <c r="K1955" s="102" t="str">
        <f>TEXT(VLOOKUP(B1955,Summary!G:H,2,FALSE),"yyyym")</f>
        <v>202812</v>
      </c>
      <c r="L1955" s="102">
        <f t="shared" si="316"/>
        <v>0</v>
      </c>
      <c r="M1955" s="102">
        <f t="shared" si="317"/>
        <v>1</v>
      </c>
      <c r="N1955" s="109">
        <f t="shared" si="320"/>
        <v>100</v>
      </c>
      <c r="P1955" s="102" t="str">
        <f t="shared" si="321"/>
        <v>X</v>
      </c>
      <c r="Q1955" s="102" t="str">
        <f t="shared" si="318"/>
        <v/>
      </c>
    </row>
    <row r="1956" spans="1:17" hidden="1">
      <c r="A1956" s="102" t="s">
        <v>192</v>
      </c>
      <c r="B1956" s="115" t="s">
        <v>85</v>
      </c>
      <c r="C1956" s="115"/>
      <c r="D1956" s="103">
        <v>2029</v>
      </c>
      <c r="E1956" s="112">
        <v>8</v>
      </c>
      <c r="F1956" s="102" t="str">
        <f t="shared" si="319"/>
        <v>P3920298</v>
      </c>
      <c r="H1956" s="104">
        <f>HLOOKUP(POC!B1956,MCTI!$1:$2,2,FALSE)</f>
        <v>7</v>
      </c>
      <c r="I1956" s="102" t="str">
        <f t="shared" si="315"/>
        <v>20298</v>
      </c>
      <c r="J1956" s="107">
        <f>IF(M1956=1,1,IFERROR(VLOOKUP(I1956,MCTI!C:O,POC!H1956,FALSE),0))</f>
        <v>1</v>
      </c>
      <c r="K1956" s="102" t="str">
        <f>TEXT(VLOOKUP(B1956,Summary!G:H,2,FALSE),"yyyym")</f>
        <v>202812</v>
      </c>
      <c r="L1956" s="102">
        <f t="shared" si="316"/>
        <v>0</v>
      </c>
      <c r="M1956" s="102">
        <f t="shared" si="317"/>
        <v>1</v>
      </c>
      <c r="N1956" s="109">
        <f t="shared" si="320"/>
        <v>100</v>
      </c>
      <c r="P1956" s="102" t="str">
        <f t="shared" si="321"/>
        <v>X</v>
      </c>
      <c r="Q1956" s="102" t="str">
        <f t="shared" si="318"/>
        <v/>
      </c>
    </row>
    <row r="1957" spans="1:17" hidden="1">
      <c r="A1957" s="102" t="s">
        <v>192</v>
      </c>
      <c r="B1957" s="115" t="s">
        <v>85</v>
      </c>
      <c r="C1957" s="115"/>
      <c r="D1957" s="103">
        <v>2029</v>
      </c>
      <c r="E1957" s="112">
        <v>9</v>
      </c>
      <c r="F1957" s="102" t="str">
        <f t="shared" si="319"/>
        <v>P3920299</v>
      </c>
      <c r="H1957" s="104">
        <f>HLOOKUP(POC!B1957,MCTI!$1:$2,2,FALSE)</f>
        <v>7</v>
      </c>
      <c r="I1957" s="102" t="str">
        <f t="shared" si="315"/>
        <v>20299</v>
      </c>
      <c r="J1957" s="107">
        <f>IF(M1957=1,1,IFERROR(VLOOKUP(I1957,MCTI!C:O,POC!H1957,FALSE),0))</f>
        <v>1</v>
      </c>
      <c r="K1957" s="102" t="str">
        <f>TEXT(VLOOKUP(B1957,Summary!G:H,2,FALSE),"yyyym")</f>
        <v>202812</v>
      </c>
      <c r="L1957" s="102">
        <f t="shared" si="316"/>
        <v>0</v>
      </c>
      <c r="M1957" s="102">
        <f t="shared" si="317"/>
        <v>1</v>
      </c>
      <c r="N1957" s="109">
        <f t="shared" si="320"/>
        <v>100</v>
      </c>
      <c r="P1957" s="102" t="str">
        <f t="shared" si="321"/>
        <v>X</v>
      </c>
      <c r="Q1957" s="102" t="str">
        <f t="shared" si="318"/>
        <v/>
      </c>
    </row>
    <row r="1958" spans="1:17" hidden="1">
      <c r="A1958" s="102" t="s">
        <v>192</v>
      </c>
      <c r="B1958" s="115" t="s">
        <v>85</v>
      </c>
      <c r="C1958" s="115"/>
      <c r="D1958" s="103">
        <v>2029</v>
      </c>
      <c r="E1958" s="112">
        <v>10</v>
      </c>
      <c r="F1958" s="102" t="str">
        <f t="shared" si="319"/>
        <v>P39202910</v>
      </c>
      <c r="H1958" s="104">
        <f>HLOOKUP(POC!B1958,MCTI!$1:$2,2,FALSE)</f>
        <v>7</v>
      </c>
      <c r="I1958" s="102" t="str">
        <f t="shared" si="315"/>
        <v>202910</v>
      </c>
      <c r="J1958" s="107">
        <f>IF(M1958=1,1,IFERROR(VLOOKUP(I1958,MCTI!C:O,POC!H1958,FALSE),0))</f>
        <v>1</v>
      </c>
      <c r="K1958" s="102" t="str">
        <f>TEXT(VLOOKUP(B1958,Summary!G:H,2,FALSE),"yyyym")</f>
        <v>202812</v>
      </c>
      <c r="L1958" s="102">
        <f t="shared" si="316"/>
        <v>0</v>
      </c>
      <c r="M1958" s="102">
        <f t="shared" si="317"/>
        <v>1</v>
      </c>
      <c r="N1958" s="109">
        <f t="shared" si="320"/>
        <v>100</v>
      </c>
      <c r="P1958" s="102" t="str">
        <f t="shared" si="321"/>
        <v>X</v>
      </c>
      <c r="Q1958" s="102" t="str">
        <f t="shared" si="318"/>
        <v/>
      </c>
    </row>
    <row r="1959" spans="1:17" hidden="1">
      <c r="A1959" s="102" t="s">
        <v>192</v>
      </c>
      <c r="B1959" s="115" t="s">
        <v>85</v>
      </c>
      <c r="C1959" s="115"/>
      <c r="D1959" s="103">
        <v>2029</v>
      </c>
      <c r="E1959" s="112">
        <v>11</v>
      </c>
      <c r="F1959" s="102" t="str">
        <f t="shared" si="319"/>
        <v>P39202911</v>
      </c>
      <c r="H1959" s="104">
        <f>HLOOKUP(POC!B1959,MCTI!$1:$2,2,FALSE)</f>
        <v>7</v>
      </c>
      <c r="I1959" s="102" t="str">
        <f t="shared" si="315"/>
        <v>202911</v>
      </c>
      <c r="J1959" s="107">
        <f>IF(M1959=1,1,IFERROR(VLOOKUP(I1959,MCTI!C:O,POC!H1959,FALSE),0))</f>
        <v>1</v>
      </c>
      <c r="K1959" s="102" t="str">
        <f>TEXT(VLOOKUP(B1959,Summary!G:H,2,FALSE),"yyyym")</f>
        <v>202812</v>
      </c>
      <c r="L1959" s="102">
        <f t="shared" si="316"/>
        <v>0</v>
      </c>
      <c r="M1959" s="102">
        <f t="shared" si="317"/>
        <v>1</v>
      </c>
      <c r="N1959" s="109">
        <f t="shared" si="320"/>
        <v>100</v>
      </c>
      <c r="P1959" s="102" t="str">
        <f t="shared" si="321"/>
        <v>X</v>
      </c>
      <c r="Q1959" s="102" t="str">
        <f t="shared" si="318"/>
        <v/>
      </c>
    </row>
    <row r="1960" spans="1:17" hidden="1">
      <c r="A1960" s="102" t="s">
        <v>192</v>
      </c>
      <c r="B1960" s="115" t="s">
        <v>85</v>
      </c>
      <c r="C1960" s="115"/>
      <c r="D1960" s="103">
        <v>2029</v>
      </c>
      <c r="E1960" s="112">
        <v>12</v>
      </c>
      <c r="F1960" s="102" t="str">
        <f t="shared" si="319"/>
        <v>P39202912</v>
      </c>
      <c r="H1960" s="104">
        <f>HLOOKUP(POC!B1960,MCTI!$1:$2,2,FALSE)</f>
        <v>7</v>
      </c>
      <c r="I1960" s="102" t="str">
        <f t="shared" si="315"/>
        <v>202912</v>
      </c>
      <c r="J1960" s="107">
        <f>IF(M1960=1,1,IFERROR(VLOOKUP(I1960,MCTI!C:O,POC!H1960,FALSE),0))</f>
        <v>1</v>
      </c>
      <c r="K1960" s="102" t="str">
        <f>TEXT(VLOOKUP(B1960,Summary!G:H,2,FALSE),"yyyym")</f>
        <v>202812</v>
      </c>
      <c r="L1960" s="102">
        <f t="shared" si="316"/>
        <v>0</v>
      </c>
      <c r="M1960" s="102">
        <f t="shared" si="317"/>
        <v>1</v>
      </c>
      <c r="N1960" s="109">
        <f t="shared" si="320"/>
        <v>100</v>
      </c>
      <c r="P1960" s="102" t="str">
        <f t="shared" si="321"/>
        <v>X</v>
      </c>
      <c r="Q1960" s="102" t="str">
        <f t="shared" si="318"/>
        <v/>
      </c>
    </row>
    <row r="1961" spans="1:17" hidden="1">
      <c r="A1961" s="102" t="s">
        <v>192</v>
      </c>
      <c r="B1961" s="115" t="s">
        <v>85</v>
      </c>
      <c r="C1961" s="115"/>
      <c r="D1961" s="103">
        <v>2030</v>
      </c>
      <c r="E1961" s="112">
        <v>1</v>
      </c>
      <c r="F1961" s="102" t="str">
        <f t="shared" si="319"/>
        <v>P3920301</v>
      </c>
      <c r="H1961" s="104">
        <f>HLOOKUP(POC!B1961,MCTI!$1:$2,2,FALSE)</f>
        <v>7</v>
      </c>
      <c r="I1961" s="102" t="str">
        <f t="shared" si="315"/>
        <v>20301</v>
      </c>
      <c r="J1961" s="107">
        <f>IF(M1961=1,1,IFERROR(VLOOKUP(I1961,MCTI!C:O,POC!H1961,FALSE),0))</f>
        <v>1</v>
      </c>
      <c r="K1961" s="102" t="str">
        <f>TEXT(VLOOKUP(B1961,Summary!G:H,2,FALSE),"yyyym")</f>
        <v>202812</v>
      </c>
      <c r="L1961" s="102">
        <f t="shared" si="316"/>
        <v>0</v>
      </c>
      <c r="M1961" s="102">
        <f t="shared" si="317"/>
        <v>1</v>
      </c>
      <c r="N1961" s="109">
        <f t="shared" si="320"/>
        <v>100</v>
      </c>
      <c r="P1961" s="102" t="str">
        <f t="shared" si="321"/>
        <v>X</v>
      </c>
      <c r="Q1961" s="102" t="str">
        <f t="shared" si="318"/>
        <v/>
      </c>
    </row>
    <row r="1962" spans="1:17" hidden="1">
      <c r="A1962" s="102" t="s">
        <v>192</v>
      </c>
      <c r="B1962" s="115" t="s">
        <v>85</v>
      </c>
      <c r="C1962" s="115"/>
      <c r="D1962" s="103">
        <v>2030</v>
      </c>
      <c r="E1962" s="112">
        <v>2</v>
      </c>
      <c r="F1962" s="102" t="str">
        <f t="shared" si="319"/>
        <v>P3920302</v>
      </c>
      <c r="H1962" s="104">
        <f>HLOOKUP(POC!B1962,MCTI!$1:$2,2,FALSE)</f>
        <v>7</v>
      </c>
      <c r="I1962" s="102" t="str">
        <f t="shared" si="315"/>
        <v>20302</v>
      </c>
      <c r="J1962" s="107">
        <f>IF(M1962=1,1,IFERROR(VLOOKUP(I1962,MCTI!C:O,POC!H1962,FALSE),0))</f>
        <v>1</v>
      </c>
      <c r="K1962" s="102" t="str">
        <f>TEXT(VLOOKUP(B1962,Summary!G:H,2,FALSE),"yyyym")</f>
        <v>202812</v>
      </c>
      <c r="L1962" s="102">
        <f t="shared" si="316"/>
        <v>0</v>
      </c>
      <c r="M1962" s="102">
        <f t="shared" si="317"/>
        <v>1</v>
      </c>
      <c r="N1962" s="109">
        <f t="shared" si="320"/>
        <v>100</v>
      </c>
      <c r="P1962" s="102" t="str">
        <f t="shared" si="321"/>
        <v>X</v>
      </c>
      <c r="Q1962" s="102" t="str">
        <f t="shared" si="318"/>
        <v/>
      </c>
    </row>
    <row r="1963" spans="1:17" hidden="1">
      <c r="A1963" s="102" t="s">
        <v>192</v>
      </c>
      <c r="B1963" s="115" t="s">
        <v>85</v>
      </c>
      <c r="C1963" s="115"/>
      <c r="D1963" s="103">
        <v>2030</v>
      </c>
      <c r="E1963" s="112">
        <v>3</v>
      </c>
      <c r="F1963" s="102" t="str">
        <f t="shared" si="319"/>
        <v>P3920303</v>
      </c>
      <c r="H1963" s="104">
        <f>HLOOKUP(POC!B1963,MCTI!$1:$2,2,FALSE)</f>
        <v>7</v>
      </c>
      <c r="I1963" s="102" t="str">
        <f t="shared" si="315"/>
        <v>20303</v>
      </c>
      <c r="J1963" s="107">
        <f>IF(M1963=1,1,IFERROR(VLOOKUP(I1963,MCTI!C:O,POC!H1963,FALSE),0))</f>
        <v>1</v>
      </c>
      <c r="K1963" s="102" t="str">
        <f>TEXT(VLOOKUP(B1963,Summary!G:H,2,FALSE),"yyyym")</f>
        <v>202812</v>
      </c>
      <c r="L1963" s="102">
        <f t="shared" si="316"/>
        <v>0</v>
      </c>
      <c r="M1963" s="102">
        <f t="shared" si="317"/>
        <v>1</v>
      </c>
      <c r="N1963" s="109">
        <f t="shared" si="320"/>
        <v>100</v>
      </c>
      <c r="P1963" s="102" t="str">
        <f t="shared" si="321"/>
        <v>X</v>
      </c>
      <c r="Q1963" s="102" t="str">
        <f t="shared" si="318"/>
        <v/>
      </c>
    </row>
    <row r="1964" spans="1:17" hidden="1">
      <c r="A1964" s="102" t="s">
        <v>192</v>
      </c>
      <c r="B1964" s="115" t="s">
        <v>85</v>
      </c>
      <c r="C1964" s="115"/>
      <c r="D1964" s="103">
        <v>2030</v>
      </c>
      <c r="E1964" s="112">
        <v>4</v>
      </c>
      <c r="F1964" s="102" t="str">
        <f t="shared" si="319"/>
        <v>P3920304</v>
      </c>
      <c r="H1964" s="104">
        <f>HLOOKUP(POC!B1964,MCTI!$1:$2,2,FALSE)</f>
        <v>7</v>
      </c>
      <c r="I1964" s="102" t="str">
        <f t="shared" si="315"/>
        <v>20304</v>
      </c>
      <c r="J1964" s="107">
        <f>IF(M1964=1,1,IFERROR(VLOOKUP(I1964,MCTI!C:O,POC!H1964,FALSE),0))</f>
        <v>1</v>
      </c>
      <c r="K1964" s="102" t="str">
        <f>TEXT(VLOOKUP(B1964,Summary!G:H,2,FALSE),"yyyym")</f>
        <v>202812</v>
      </c>
      <c r="L1964" s="102">
        <f t="shared" si="316"/>
        <v>0</v>
      </c>
      <c r="M1964" s="102">
        <f t="shared" si="317"/>
        <v>1</v>
      </c>
      <c r="N1964" s="109">
        <f t="shared" si="320"/>
        <v>100</v>
      </c>
      <c r="P1964" s="102" t="str">
        <f t="shared" si="321"/>
        <v>X</v>
      </c>
      <c r="Q1964" s="102" t="str">
        <f t="shared" si="318"/>
        <v/>
      </c>
    </row>
    <row r="1965" spans="1:17" hidden="1">
      <c r="A1965" s="102" t="s">
        <v>192</v>
      </c>
      <c r="B1965" s="115" t="s">
        <v>85</v>
      </c>
      <c r="C1965" s="115"/>
      <c r="D1965" s="103">
        <v>2030</v>
      </c>
      <c r="E1965" s="112">
        <v>5</v>
      </c>
      <c r="F1965" s="102" t="str">
        <f t="shared" si="319"/>
        <v>P3920305</v>
      </c>
      <c r="H1965" s="104">
        <f>HLOOKUP(POC!B1965,MCTI!$1:$2,2,FALSE)</f>
        <v>7</v>
      </c>
      <c r="I1965" s="102" t="str">
        <f t="shared" ref="I1965:I1972" si="322">CONCATENATE(D1965,E1965)</f>
        <v>20305</v>
      </c>
      <c r="J1965" s="107">
        <f>IF(M1965=1,1,IFERROR(VLOOKUP(I1965,MCTI!C:O,POC!H1965,FALSE),0))</f>
        <v>1</v>
      </c>
      <c r="K1965" s="102" t="str">
        <f>TEXT(VLOOKUP(B1965,Summary!G:H,2,FALSE),"yyyym")</f>
        <v>202812</v>
      </c>
      <c r="L1965" s="102">
        <f t="shared" ref="L1965:L1972" si="323">IF((LEFT(K1965,4)-D1965)&lt;&gt;0,0,IF((I1965-K1965)=0,1,0))</f>
        <v>0</v>
      </c>
      <c r="M1965" s="102">
        <f t="shared" ref="M1965:M1972" si="324">IF(B1965="",0,IF(AND(B1964=B1965,M1964=1),1,IF(L1965=1,1,0)))</f>
        <v>1</v>
      </c>
      <c r="N1965" s="109">
        <f t="shared" si="320"/>
        <v>100</v>
      </c>
      <c r="P1965" s="102" t="str">
        <f t="shared" si="321"/>
        <v>X</v>
      </c>
      <c r="Q1965" s="102" t="str">
        <f t="shared" si="318"/>
        <v/>
      </c>
    </row>
    <row r="1966" spans="1:17" hidden="1">
      <c r="A1966" s="102" t="s">
        <v>192</v>
      </c>
      <c r="B1966" s="115" t="s">
        <v>85</v>
      </c>
      <c r="C1966" s="115"/>
      <c r="D1966" s="103">
        <v>2030</v>
      </c>
      <c r="E1966" s="112">
        <v>6</v>
      </c>
      <c r="F1966" s="102" t="str">
        <f t="shared" si="319"/>
        <v>P3920306</v>
      </c>
      <c r="H1966" s="104">
        <f>HLOOKUP(POC!B1966,MCTI!$1:$2,2,FALSE)</f>
        <v>7</v>
      </c>
      <c r="I1966" s="102" t="str">
        <f t="shared" si="322"/>
        <v>20306</v>
      </c>
      <c r="J1966" s="107">
        <f>IF(M1966=1,1,IFERROR(VLOOKUP(I1966,MCTI!C:O,POC!H1966,FALSE),0))</f>
        <v>1</v>
      </c>
      <c r="K1966" s="102" t="str">
        <f>TEXT(VLOOKUP(B1966,Summary!G:H,2,FALSE),"yyyym")</f>
        <v>202812</v>
      </c>
      <c r="L1966" s="102">
        <f t="shared" si="323"/>
        <v>0</v>
      </c>
      <c r="M1966" s="102">
        <f t="shared" si="324"/>
        <v>1</v>
      </c>
      <c r="N1966" s="109">
        <f t="shared" si="320"/>
        <v>100</v>
      </c>
      <c r="P1966" s="102" t="str">
        <f t="shared" si="321"/>
        <v>X</v>
      </c>
      <c r="Q1966" s="102" t="str">
        <f t="shared" si="318"/>
        <v/>
      </c>
    </row>
    <row r="1967" spans="1:17" hidden="1">
      <c r="A1967" s="102" t="s">
        <v>192</v>
      </c>
      <c r="B1967" s="115" t="s">
        <v>85</v>
      </c>
      <c r="C1967" s="115"/>
      <c r="D1967" s="103">
        <v>2030</v>
      </c>
      <c r="E1967" s="112">
        <v>7</v>
      </c>
      <c r="F1967" s="102" t="str">
        <f t="shared" si="319"/>
        <v>P3920307</v>
      </c>
      <c r="H1967" s="104">
        <f>HLOOKUP(POC!B1967,MCTI!$1:$2,2,FALSE)</f>
        <v>7</v>
      </c>
      <c r="I1967" s="102" t="str">
        <f t="shared" si="322"/>
        <v>20307</v>
      </c>
      <c r="J1967" s="107">
        <f>IF(M1967=1,1,IFERROR(VLOOKUP(I1967,MCTI!C:O,POC!H1967,FALSE),0))</f>
        <v>1</v>
      </c>
      <c r="K1967" s="102" t="str">
        <f>TEXT(VLOOKUP(B1967,Summary!G:H,2,FALSE),"yyyym")</f>
        <v>202812</v>
      </c>
      <c r="L1967" s="102">
        <f t="shared" si="323"/>
        <v>0</v>
      </c>
      <c r="M1967" s="102">
        <f t="shared" si="324"/>
        <v>1</v>
      </c>
      <c r="N1967" s="109">
        <f t="shared" si="320"/>
        <v>100</v>
      </c>
      <c r="P1967" s="102" t="str">
        <f t="shared" si="321"/>
        <v>X</v>
      </c>
      <c r="Q1967" s="102" t="str">
        <f t="shared" si="318"/>
        <v/>
      </c>
    </row>
    <row r="1968" spans="1:17" hidden="1">
      <c r="A1968" s="102" t="s">
        <v>192</v>
      </c>
      <c r="B1968" s="115" t="s">
        <v>85</v>
      </c>
      <c r="C1968" s="115"/>
      <c r="D1968" s="103">
        <v>2030</v>
      </c>
      <c r="E1968" s="112">
        <v>8</v>
      </c>
      <c r="F1968" s="102" t="str">
        <f t="shared" si="319"/>
        <v>P3920308</v>
      </c>
      <c r="H1968" s="104">
        <f>HLOOKUP(POC!B1968,MCTI!$1:$2,2,FALSE)</f>
        <v>7</v>
      </c>
      <c r="I1968" s="102" t="str">
        <f t="shared" si="322"/>
        <v>20308</v>
      </c>
      <c r="J1968" s="107">
        <f>IF(M1968=1,1,IFERROR(VLOOKUP(I1968,MCTI!C:O,POC!H1968,FALSE),0))</f>
        <v>1</v>
      </c>
      <c r="K1968" s="102" t="str">
        <f>TEXT(VLOOKUP(B1968,Summary!G:H,2,FALSE),"yyyym")</f>
        <v>202812</v>
      </c>
      <c r="L1968" s="102">
        <f t="shared" si="323"/>
        <v>0</v>
      </c>
      <c r="M1968" s="102">
        <f t="shared" si="324"/>
        <v>1</v>
      </c>
      <c r="N1968" s="109">
        <f t="shared" si="320"/>
        <v>100</v>
      </c>
      <c r="P1968" s="102" t="str">
        <f t="shared" si="321"/>
        <v>X</v>
      </c>
      <c r="Q1968" s="102" t="str">
        <f t="shared" si="318"/>
        <v/>
      </c>
    </row>
    <row r="1969" spans="1:17" hidden="1">
      <c r="A1969" s="102" t="s">
        <v>192</v>
      </c>
      <c r="B1969" s="115" t="s">
        <v>85</v>
      </c>
      <c r="C1969" s="115"/>
      <c r="D1969" s="103">
        <v>2030</v>
      </c>
      <c r="E1969" s="112">
        <v>9</v>
      </c>
      <c r="F1969" s="102" t="str">
        <f t="shared" si="319"/>
        <v>P3920309</v>
      </c>
      <c r="H1969" s="104">
        <f>HLOOKUP(POC!B1969,MCTI!$1:$2,2,FALSE)</f>
        <v>7</v>
      </c>
      <c r="I1969" s="102" t="str">
        <f t="shared" si="322"/>
        <v>20309</v>
      </c>
      <c r="J1969" s="107">
        <f>IF(M1969=1,1,IFERROR(VLOOKUP(I1969,MCTI!C:O,POC!H1969,FALSE),0))</f>
        <v>1</v>
      </c>
      <c r="K1969" s="102" t="str">
        <f>TEXT(VLOOKUP(B1969,Summary!G:H,2,FALSE),"yyyym")</f>
        <v>202812</v>
      </c>
      <c r="L1969" s="102">
        <f t="shared" si="323"/>
        <v>0</v>
      </c>
      <c r="M1969" s="102">
        <f t="shared" si="324"/>
        <v>1</v>
      </c>
      <c r="N1969" s="109">
        <f t="shared" si="320"/>
        <v>100</v>
      </c>
      <c r="P1969" s="102" t="str">
        <f t="shared" si="321"/>
        <v>X</v>
      </c>
      <c r="Q1969" s="102" t="str">
        <f t="shared" si="318"/>
        <v/>
      </c>
    </row>
    <row r="1970" spans="1:17" hidden="1">
      <c r="A1970" s="102" t="s">
        <v>192</v>
      </c>
      <c r="B1970" s="115" t="s">
        <v>85</v>
      </c>
      <c r="C1970" s="115"/>
      <c r="D1970" s="103">
        <v>2030</v>
      </c>
      <c r="E1970" s="112">
        <v>10</v>
      </c>
      <c r="F1970" s="102" t="str">
        <f t="shared" si="319"/>
        <v>P39203010</v>
      </c>
      <c r="H1970" s="104">
        <f>HLOOKUP(POC!B1970,MCTI!$1:$2,2,FALSE)</f>
        <v>7</v>
      </c>
      <c r="I1970" s="102" t="str">
        <f t="shared" si="322"/>
        <v>203010</v>
      </c>
      <c r="J1970" s="107">
        <f>IF(M1970=1,1,IFERROR(VLOOKUP(I1970,MCTI!C:O,POC!H1970,FALSE),0))</f>
        <v>1</v>
      </c>
      <c r="K1970" s="102" t="str">
        <f>TEXT(VLOOKUP(B1970,Summary!G:H,2,FALSE),"yyyym")</f>
        <v>202812</v>
      </c>
      <c r="L1970" s="102">
        <f t="shared" si="323"/>
        <v>0</v>
      </c>
      <c r="M1970" s="102">
        <f t="shared" si="324"/>
        <v>1</v>
      </c>
      <c r="N1970" s="109">
        <f t="shared" si="320"/>
        <v>100</v>
      </c>
      <c r="P1970" s="102" t="str">
        <f t="shared" si="321"/>
        <v>X</v>
      </c>
      <c r="Q1970" s="102" t="str">
        <f t="shared" si="318"/>
        <v/>
      </c>
    </row>
    <row r="1971" spans="1:17" hidden="1">
      <c r="A1971" s="102" t="s">
        <v>192</v>
      </c>
      <c r="B1971" s="115" t="s">
        <v>85</v>
      </c>
      <c r="C1971" s="115"/>
      <c r="D1971" s="103">
        <v>2030</v>
      </c>
      <c r="E1971" s="112">
        <v>11</v>
      </c>
      <c r="F1971" s="102" t="str">
        <f t="shared" si="319"/>
        <v>P39203011</v>
      </c>
      <c r="H1971" s="104">
        <f>HLOOKUP(POC!B1971,MCTI!$1:$2,2,FALSE)</f>
        <v>7</v>
      </c>
      <c r="I1971" s="102" t="str">
        <f t="shared" si="322"/>
        <v>203011</v>
      </c>
      <c r="J1971" s="107">
        <f>IF(M1971=1,1,IFERROR(VLOOKUP(I1971,MCTI!C:O,POC!H1971,FALSE),0))</f>
        <v>1</v>
      </c>
      <c r="K1971" s="102" t="str">
        <f>TEXT(VLOOKUP(B1971,Summary!G:H,2,FALSE),"yyyym")</f>
        <v>202812</v>
      </c>
      <c r="L1971" s="102">
        <f t="shared" si="323"/>
        <v>0</v>
      </c>
      <c r="M1971" s="102">
        <f t="shared" si="324"/>
        <v>1</v>
      </c>
      <c r="N1971" s="109">
        <f t="shared" si="320"/>
        <v>100</v>
      </c>
      <c r="P1971" s="102" t="str">
        <f t="shared" si="321"/>
        <v>X</v>
      </c>
      <c r="Q1971" s="102" t="str">
        <f t="shared" si="318"/>
        <v/>
      </c>
    </row>
    <row r="1972" spans="1:17" hidden="1">
      <c r="A1972" s="102" t="s">
        <v>192</v>
      </c>
      <c r="B1972" s="115" t="s">
        <v>85</v>
      </c>
      <c r="C1972" s="115"/>
      <c r="D1972" s="103">
        <v>2030</v>
      </c>
      <c r="E1972" s="112">
        <v>12</v>
      </c>
      <c r="F1972" s="102" t="str">
        <f t="shared" si="319"/>
        <v>P39203012</v>
      </c>
      <c r="H1972" s="104">
        <f>HLOOKUP(POC!B1972,MCTI!$1:$2,2,FALSE)</f>
        <v>7</v>
      </c>
      <c r="I1972" s="102" t="str">
        <f t="shared" si="322"/>
        <v>203012</v>
      </c>
      <c r="J1972" s="107">
        <f>IF(M1972=1,1,IFERROR(VLOOKUP(I1972,MCTI!C:O,POC!H1972,FALSE),0))</f>
        <v>1</v>
      </c>
      <c r="K1972" s="102" t="str">
        <f>TEXT(VLOOKUP(B1972,Summary!G:H,2,FALSE),"yyyym")</f>
        <v>202812</v>
      </c>
      <c r="L1972" s="102">
        <f t="shared" si="323"/>
        <v>0</v>
      </c>
      <c r="M1972" s="102">
        <f t="shared" si="324"/>
        <v>1</v>
      </c>
      <c r="N1972" s="109">
        <f t="shared" si="320"/>
        <v>100</v>
      </c>
      <c r="P1972" s="102" t="str">
        <f t="shared" si="321"/>
        <v>X</v>
      </c>
      <c r="Q1972" s="102" t="str">
        <f t="shared" si="318"/>
        <v/>
      </c>
    </row>
    <row r="1973" spans="1:17" hidden="1">
      <c r="K1973" s="102"/>
      <c r="N1973" s="109"/>
      <c r="P1973" s="102" t="str">
        <f t="shared" si="321"/>
        <v/>
      </c>
    </row>
    <row r="1974" spans="1:17" hidden="1">
      <c r="A1974" s="102" t="s">
        <v>192</v>
      </c>
      <c r="B1974" s="103" t="s">
        <v>87</v>
      </c>
      <c r="D1974" s="112">
        <v>2017</v>
      </c>
      <c r="E1974" s="112">
        <v>1</v>
      </c>
      <c r="F1974" s="102" t="str">
        <f t="shared" si="319"/>
        <v>P3620171</v>
      </c>
      <c r="H1974" s="104">
        <f>HLOOKUP(POC!B1974,MCTI!$1:$2,2,FALSE)</f>
        <v>8</v>
      </c>
      <c r="I1974" s="102" t="str">
        <f t="shared" ref="I1974:I2005" si="325">CONCATENATE(D1974,E1974)</f>
        <v>20171</v>
      </c>
      <c r="J1974" s="107">
        <f>IF(M1974=1,1,IFERROR(VLOOKUP(I1974,MCTI!C:O,POC!H1974,FALSE),0))</f>
        <v>0</v>
      </c>
      <c r="K1974" s="102" t="str">
        <f>TEXT(VLOOKUP(B1974,Summary!G:H,2,FALSE),"yyyym")</f>
        <v>203012</v>
      </c>
      <c r="L1974" s="102">
        <f t="shared" ref="L1974:L2005" si="326">IF((LEFT(K1974,4)-D1974)&lt;&gt;0,0,IF((I1974-K1974)=0,1,0))</f>
        <v>0</v>
      </c>
      <c r="M1974" s="102">
        <f t="shared" ref="M1974:M2005" si="327">IF(B1974="",0,IF(AND(B1973=B1974,M1973=1),1,IF(L1974=1,1,0)))</f>
        <v>0</v>
      </c>
      <c r="N1974" s="109">
        <f t="shared" si="320"/>
        <v>0</v>
      </c>
      <c r="Q1974" s="102" t="str">
        <f t="shared" ref="Q1974:Q2037" si="328">IF(AND(N1974=0,N1975&gt;0),1,"")</f>
        <v/>
      </c>
    </row>
    <row r="1975" spans="1:17" hidden="1">
      <c r="A1975" s="102" t="s">
        <v>192</v>
      </c>
      <c r="B1975" s="103" t="s">
        <v>87</v>
      </c>
      <c r="D1975" s="112">
        <v>2017</v>
      </c>
      <c r="E1975" s="112">
        <v>2</v>
      </c>
      <c r="F1975" s="102" t="str">
        <f t="shared" si="319"/>
        <v>P3620172</v>
      </c>
      <c r="H1975" s="104">
        <f>HLOOKUP(POC!B1975,MCTI!$1:$2,2,FALSE)</f>
        <v>8</v>
      </c>
      <c r="I1975" s="102" t="str">
        <f t="shared" si="325"/>
        <v>20172</v>
      </c>
      <c r="J1975" s="107">
        <f>IF(M1975=1,1,IFERROR(VLOOKUP(I1975,MCTI!C:O,POC!H1975,FALSE),0))</f>
        <v>0</v>
      </c>
      <c r="K1975" s="102" t="str">
        <f>TEXT(VLOOKUP(B1975,Summary!G:H,2,FALSE),"yyyym")</f>
        <v>203012</v>
      </c>
      <c r="L1975" s="102">
        <f t="shared" si="326"/>
        <v>0</v>
      </c>
      <c r="M1975" s="102">
        <f t="shared" si="327"/>
        <v>0</v>
      </c>
      <c r="N1975" s="109">
        <f t="shared" si="320"/>
        <v>0</v>
      </c>
      <c r="Q1975" s="102" t="str">
        <f t="shared" si="328"/>
        <v/>
      </c>
    </row>
    <row r="1976" spans="1:17" hidden="1">
      <c r="A1976" s="102" t="s">
        <v>192</v>
      </c>
      <c r="B1976" s="103" t="s">
        <v>87</v>
      </c>
      <c r="D1976" s="112">
        <v>2017</v>
      </c>
      <c r="E1976" s="112">
        <v>3</v>
      </c>
      <c r="F1976" s="102" t="str">
        <f t="shared" si="319"/>
        <v>P3620173</v>
      </c>
      <c r="H1976" s="104">
        <f>HLOOKUP(POC!B1976,MCTI!$1:$2,2,FALSE)</f>
        <v>8</v>
      </c>
      <c r="I1976" s="102" t="str">
        <f t="shared" si="325"/>
        <v>20173</v>
      </c>
      <c r="J1976" s="107">
        <f>IF(M1976=1,1,IFERROR(VLOOKUP(I1976,MCTI!C:O,POC!H1976,FALSE),0))</f>
        <v>0</v>
      </c>
      <c r="K1976" s="102" t="str">
        <f>TEXT(VLOOKUP(B1976,Summary!G:H,2,FALSE),"yyyym")</f>
        <v>203012</v>
      </c>
      <c r="L1976" s="102">
        <f t="shared" si="326"/>
        <v>0</v>
      </c>
      <c r="M1976" s="102">
        <f t="shared" si="327"/>
        <v>0</v>
      </c>
      <c r="N1976" s="109">
        <f t="shared" si="320"/>
        <v>0</v>
      </c>
      <c r="Q1976" s="102" t="str">
        <f t="shared" si="328"/>
        <v/>
      </c>
    </row>
    <row r="1977" spans="1:17" hidden="1">
      <c r="A1977" s="102" t="s">
        <v>192</v>
      </c>
      <c r="B1977" s="103" t="s">
        <v>87</v>
      </c>
      <c r="D1977" s="112">
        <v>2017</v>
      </c>
      <c r="E1977" s="112">
        <v>4</v>
      </c>
      <c r="F1977" s="102" t="str">
        <f t="shared" si="319"/>
        <v>P3620174</v>
      </c>
      <c r="H1977" s="104">
        <f>HLOOKUP(POC!B1977,MCTI!$1:$2,2,FALSE)</f>
        <v>8</v>
      </c>
      <c r="I1977" s="102" t="str">
        <f t="shared" si="325"/>
        <v>20174</v>
      </c>
      <c r="J1977" s="107">
        <f>IF(M1977=1,1,IFERROR(VLOOKUP(I1977,MCTI!C:O,POC!H1977,FALSE),0))</f>
        <v>0</v>
      </c>
      <c r="K1977" s="102" t="str">
        <f>TEXT(VLOOKUP(B1977,Summary!G:H,2,FALSE),"yyyym")</f>
        <v>203012</v>
      </c>
      <c r="L1977" s="102">
        <f t="shared" si="326"/>
        <v>0</v>
      </c>
      <c r="M1977" s="102">
        <f t="shared" si="327"/>
        <v>0</v>
      </c>
      <c r="N1977" s="109">
        <f t="shared" si="320"/>
        <v>0</v>
      </c>
      <c r="Q1977" s="102" t="str">
        <f t="shared" si="328"/>
        <v/>
      </c>
    </row>
    <row r="1978" spans="1:17" hidden="1">
      <c r="A1978" s="102" t="s">
        <v>192</v>
      </c>
      <c r="B1978" s="103" t="s">
        <v>87</v>
      </c>
      <c r="D1978" s="112">
        <v>2017</v>
      </c>
      <c r="E1978" s="112">
        <v>5</v>
      </c>
      <c r="F1978" s="102" t="str">
        <f t="shared" si="319"/>
        <v>P3620175</v>
      </c>
      <c r="H1978" s="104">
        <f>HLOOKUP(POC!B1978,MCTI!$1:$2,2,FALSE)</f>
        <v>8</v>
      </c>
      <c r="I1978" s="102" t="str">
        <f t="shared" si="325"/>
        <v>20175</v>
      </c>
      <c r="J1978" s="107">
        <f>IF(M1978=1,1,IFERROR(VLOOKUP(I1978,MCTI!C:O,POC!H1978,FALSE),0))</f>
        <v>0</v>
      </c>
      <c r="K1978" s="102" t="str">
        <f>TEXT(VLOOKUP(B1978,Summary!G:H,2,FALSE),"yyyym")</f>
        <v>203012</v>
      </c>
      <c r="L1978" s="102">
        <f t="shared" si="326"/>
        <v>0</v>
      </c>
      <c r="M1978" s="102">
        <f t="shared" si="327"/>
        <v>0</v>
      </c>
      <c r="N1978" s="109">
        <f t="shared" si="320"/>
        <v>0</v>
      </c>
      <c r="Q1978" s="102" t="str">
        <f t="shared" si="328"/>
        <v/>
      </c>
    </row>
    <row r="1979" spans="1:17" hidden="1">
      <c r="A1979" s="102" t="s">
        <v>192</v>
      </c>
      <c r="B1979" s="103" t="s">
        <v>87</v>
      </c>
      <c r="D1979" s="112">
        <v>2017</v>
      </c>
      <c r="E1979" s="112">
        <v>6</v>
      </c>
      <c r="F1979" s="102" t="str">
        <f t="shared" si="319"/>
        <v>P3620176</v>
      </c>
      <c r="H1979" s="104">
        <f>HLOOKUP(POC!B1979,MCTI!$1:$2,2,FALSE)</f>
        <v>8</v>
      </c>
      <c r="I1979" s="102" t="str">
        <f t="shared" si="325"/>
        <v>20176</v>
      </c>
      <c r="J1979" s="107">
        <f>IF(M1979=1,1,IFERROR(VLOOKUP(I1979,MCTI!C:O,POC!H1979,FALSE),0))</f>
        <v>0</v>
      </c>
      <c r="K1979" s="102" t="str">
        <f>TEXT(VLOOKUP(B1979,Summary!G:H,2,FALSE),"yyyym")</f>
        <v>203012</v>
      </c>
      <c r="L1979" s="102">
        <f t="shared" si="326"/>
        <v>0</v>
      </c>
      <c r="M1979" s="102">
        <f t="shared" si="327"/>
        <v>0</v>
      </c>
      <c r="N1979" s="109">
        <f t="shared" si="320"/>
        <v>0</v>
      </c>
      <c r="Q1979" s="102" t="str">
        <f t="shared" si="328"/>
        <v/>
      </c>
    </row>
    <row r="1980" spans="1:17" hidden="1">
      <c r="A1980" s="102" t="s">
        <v>192</v>
      </c>
      <c r="B1980" s="103" t="s">
        <v>87</v>
      </c>
      <c r="D1980" s="112">
        <v>2017</v>
      </c>
      <c r="E1980" s="112">
        <v>7</v>
      </c>
      <c r="F1980" s="102" t="str">
        <f t="shared" si="319"/>
        <v>P3620177</v>
      </c>
      <c r="H1980" s="104">
        <f>HLOOKUP(POC!B1980,MCTI!$1:$2,2,FALSE)</f>
        <v>8</v>
      </c>
      <c r="I1980" s="102" t="str">
        <f t="shared" si="325"/>
        <v>20177</v>
      </c>
      <c r="J1980" s="107">
        <f>IF(M1980=1,1,IFERROR(VLOOKUP(I1980,MCTI!C:O,POC!H1980,FALSE),0))</f>
        <v>0</v>
      </c>
      <c r="K1980" s="102" t="str">
        <f>TEXT(VLOOKUP(B1980,Summary!G:H,2,FALSE),"yyyym")</f>
        <v>203012</v>
      </c>
      <c r="L1980" s="102">
        <f t="shared" si="326"/>
        <v>0</v>
      </c>
      <c r="M1980" s="102">
        <f t="shared" si="327"/>
        <v>0</v>
      </c>
      <c r="N1980" s="109">
        <f t="shared" si="320"/>
        <v>0</v>
      </c>
      <c r="Q1980" s="102" t="str">
        <f t="shared" si="328"/>
        <v/>
      </c>
    </row>
    <row r="1981" spans="1:17" hidden="1">
      <c r="A1981" s="102" t="s">
        <v>192</v>
      </c>
      <c r="B1981" s="103" t="s">
        <v>87</v>
      </c>
      <c r="D1981" s="112">
        <v>2017</v>
      </c>
      <c r="E1981" s="112">
        <v>8</v>
      </c>
      <c r="F1981" s="102" t="str">
        <f t="shared" si="319"/>
        <v>P3620178</v>
      </c>
      <c r="H1981" s="104">
        <f>HLOOKUP(POC!B1981,MCTI!$1:$2,2,FALSE)</f>
        <v>8</v>
      </c>
      <c r="I1981" s="102" t="str">
        <f t="shared" si="325"/>
        <v>20178</v>
      </c>
      <c r="J1981" s="107">
        <f>IF(M1981=1,1,IFERROR(VLOOKUP(I1981,MCTI!C:O,POC!H1981,FALSE),0))</f>
        <v>0</v>
      </c>
      <c r="K1981" s="102" t="str">
        <f>TEXT(VLOOKUP(B1981,Summary!G:H,2,FALSE),"yyyym")</f>
        <v>203012</v>
      </c>
      <c r="L1981" s="102">
        <f t="shared" si="326"/>
        <v>0</v>
      </c>
      <c r="M1981" s="102">
        <f t="shared" si="327"/>
        <v>0</v>
      </c>
      <c r="N1981" s="109">
        <f t="shared" si="320"/>
        <v>0</v>
      </c>
      <c r="Q1981" s="102" t="str">
        <f t="shared" si="328"/>
        <v/>
      </c>
    </row>
    <row r="1982" spans="1:17" hidden="1">
      <c r="A1982" s="102" t="s">
        <v>192</v>
      </c>
      <c r="B1982" s="103" t="s">
        <v>87</v>
      </c>
      <c r="D1982" s="112">
        <v>2017</v>
      </c>
      <c r="E1982" s="112">
        <v>9</v>
      </c>
      <c r="F1982" s="102" t="str">
        <f t="shared" si="319"/>
        <v>P3620179</v>
      </c>
      <c r="H1982" s="104">
        <f>HLOOKUP(POC!B1982,MCTI!$1:$2,2,FALSE)</f>
        <v>8</v>
      </c>
      <c r="I1982" s="102" t="str">
        <f t="shared" si="325"/>
        <v>20179</v>
      </c>
      <c r="J1982" s="107">
        <f>IF(M1982=1,1,IFERROR(VLOOKUP(I1982,MCTI!C:O,POC!H1982,FALSE),0))</f>
        <v>0</v>
      </c>
      <c r="K1982" s="102" t="str">
        <f>TEXT(VLOOKUP(B1982,Summary!G:H,2,FALSE),"yyyym")</f>
        <v>203012</v>
      </c>
      <c r="L1982" s="102">
        <f t="shared" si="326"/>
        <v>0</v>
      </c>
      <c r="M1982" s="102">
        <f t="shared" si="327"/>
        <v>0</v>
      </c>
      <c r="N1982" s="109">
        <f t="shared" si="320"/>
        <v>0</v>
      </c>
      <c r="Q1982" s="102" t="str">
        <f t="shared" si="328"/>
        <v/>
      </c>
    </row>
    <row r="1983" spans="1:17" hidden="1">
      <c r="A1983" s="102" t="s">
        <v>192</v>
      </c>
      <c r="B1983" s="103" t="s">
        <v>87</v>
      </c>
      <c r="D1983" s="112">
        <v>2017</v>
      </c>
      <c r="E1983" s="112">
        <v>10</v>
      </c>
      <c r="F1983" s="102" t="str">
        <f t="shared" si="319"/>
        <v>P36201710</v>
      </c>
      <c r="H1983" s="104">
        <f>HLOOKUP(POC!B1983,MCTI!$1:$2,2,FALSE)</f>
        <v>8</v>
      </c>
      <c r="I1983" s="102" t="str">
        <f t="shared" si="325"/>
        <v>201710</v>
      </c>
      <c r="J1983" s="107">
        <f>IF(M1983=1,1,IFERROR(VLOOKUP(I1983,MCTI!C:O,POC!H1983,FALSE),0))</f>
        <v>0</v>
      </c>
      <c r="K1983" s="102" t="str">
        <f>TEXT(VLOOKUP(B1983,Summary!G:H,2,FALSE),"yyyym")</f>
        <v>203012</v>
      </c>
      <c r="L1983" s="102">
        <f t="shared" si="326"/>
        <v>0</v>
      </c>
      <c r="M1983" s="102">
        <f t="shared" si="327"/>
        <v>0</v>
      </c>
      <c r="N1983" s="109">
        <f t="shared" si="320"/>
        <v>0</v>
      </c>
      <c r="Q1983" s="102" t="str">
        <f t="shared" si="328"/>
        <v/>
      </c>
    </row>
    <row r="1984" spans="1:17" hidden="1">
      <c r="A1984" s="102" t="s">
        <v>192</v>
      </c>
      <c r="B1984" s="103" t="s">
        <v>87</v>
      </c>
      <c r="D1984" s="112">
        <v>2017</v>
      </c>
      <c r="E1984" s="112">
        <v>11</v>
      </c>
      <c r="F1984" s="102" t="str">
        <f t="shared" si="319"/>
        <v>P36201711</v>
      </c>
      <c r="H1984" s="104">
        <f>HLOOKUP(POC!B1984,MCTI!$1:$2,2,FALSE)</f>
        <v>8</v>
      </c>
      <c r="I1984" s="102" t="str">
        <f t="shared" si="325"/>
        <v>201711</v>
      </c>
      <c r="J1984" s="107">
        <f>IF(M1984=1,1,IFERROR(VLOOKUP(I1984,MCTI!C:O,POC!H1984,FALSE),0))</f>
        <v>0</v>
      </c>
      <c r="K1984" s="102" t="str">
        <f>TEXT(VLOOKUP(B1984,Summary!G:H,2,FALSE),"yyyym")</f>
        <v>203012</v>
      </c>
      <c r="L1984" s="102">
        <f t="shared" si="326"/>
        <v>0</v>
      </c>
      <c r="M1984" s="102">
        <f t="shared" si="327"/>
        <v>0</v>
      </c>
      <c r="N1984" s="109">
        <f t="shared" si="320"/>
        <v>0</v>
      </c>
      <c r="Q1984" s="102" t="str">
        <f t="shared" si="328"/>
        <v/>
      </c>
    </row>
    <row r="1985" spans="1:17" hidden="1">
      <c r="A1985" s="102" t="s">
        <v>192</v>
      </c>
      <c r="B1985" s="103" t="s">
        <v>87</v>
      </c>
      <c r="D1985" s="112">
        <v>2017</v>
      </c>
      <c r="E1985" s="112">
        <v>12</v>
      </c>
      <c r="F1985" s="102" t="str">
        <f t="shared" si="319"/>
        <v>P36201712</v>
      </c>
      <c r="H1985" s="104">
        <f>HLOOKUP(POC!B1985,MCTI!$1:$2,2,FALSE)</f>
        <v>8</v>
      </c>
      <c r="I1985" s="102" t="str">
        <f t="shared" si="325"/>
        <v>201712</v>
      </c>
      <c r="J1985" s="107">
        <f>IF(M1985=1,1,IFERROR(VLOOKUP(I1985,MCTI!C:O,POC!H1985,FALSE),0))</f>
        <v>0</v>
      </c>
      <c r="K1985" s="102" t="str">
        <f>TEXT(VLOOKUP(B1985,Summary!G:H,2,FALSE),"yyyym")</f>
        <v>203012</v>
      </c>
      <c r="L1985" s="102">
        <f t="shared" si="326"/>
        <v>0</v>
      </c>
      <c r="M1985" s="102">
        <f t="shared" si="327"/>
        <v>0</v>
      </c>
      <c r="N1985" s="109">
        <f t="shared" si="320"/>
        <v>0</v>
      </c>
      <c r="Q1985" s="102" t="str">
        <f t="shared" si="328"/>
        <v/>
      </c>
    </row>
    <row r="1986" spans="1:17" hidden="1">
      <c r="A1986" s="102" t="s">
        <v>192</v>
      </c>
      <c r="B1986" s="103" t="s">
        <v>87</v>
      </c>
      <c r="D1986" s="112">
        <v>2018</v>
      </c>
      <c r="E1986" s="112">
        <v>1</v>
      </c>
      <c r="F1986" s="102" t="str">
        <f t="shared" si="319"/>
        <v>P3620181</v>
      </c>
      <c r="H1986" s="104">
        <f>HLOOKUP(POC!B1986,MCTI!$1:$2,2,FALSE)</f>
        <v>8</v>
      </c>
      <c r="I1986" s="102" t="str">
        <f t="shared" si="325"/>
        <v>20181</v>
      </c>
      <c r="J1986" s="107">
        <f>IF(M1986=1,1,IFERROR(VLOOKUP(I1986,MCTI!C:O,POC!H1986,FALSE),0))</f>
        <v>0</v>
      </c>
      <c r="K1986" s="102" t="str">
        <f>TEXT(VLOOKUP(B1986,Summary!G:H,2,FALSE),"yyyym")</f>
        <v>203012</v>
      </c>
      <c r="L1986" s="102">
        <f t="shared" si="326"/>
        <v>0</v>
      </c>
      <c r="M1986" s="102">
        <f t="shared" si="327"/>
        <v>0</v>
      </c>
      <c r="N1986" s="109">
        <f t="shared" si="320"/>
        <v>0</v>
      </c>
      <c r="Q1986" s="102" t="str">
        <f t="shared" si="328"/>
        <v/>
      </c>
    </row>
    <row r="1987" spans="1:17" hidden="1">
      <c r="A1987" s="102" t="s">
        <v>192</v>
      </c>
      <c r="B1987" s="103" t="s">
        <v>87</v>
      </c>
      <c r="D1987" s="112">
        <v>2018</v>
      </c>
      <c r="E1987" s="112">
        <v>2</v>
      </c>
      <c r="F1987" s="102" t="str">
        <f t="shared" si="319"/>
        <v>P3620182</v>
      </c>
      <c r="H1987" s="104">
        <f>HLOOKUP(POC!B1987,MCTI!$1:$2,2,FALSE)</f>
        <v>8</v>
      </c>
      <c r="I1987" s="102" t="str">
        <f t="shared" si="325"/>
        <v>20182</v>
      </c>
      <c r="J1987" s="107">
        <f>IF(M1987=1,1,IFERROR(VLOOKUP(I1987,MCTI!C:O,POC!H1987,FALSE),0))</f>
        <v>0</v>
      </c>
      <c r="K1987" s="102" t="str">
        <f>TEXT(VLOOKUP(B1987,Summary!G:H,2,FALSE),"yyyym")</f>
        <v>203012</v>
      </c>
      <c r="L1987" s="102">
        <f t="shared" si="326"/>
        <v>0</v>
      </c>
      <c r="M1987" s="102">
        <f t="shared" si="327"/>
        <v>0</v>
      </c>
      <c r="N1987" s="109">
        <f t="shared" si="320"/>
        <v>0</v>
      </c>
      <c r="Q1987" s="102" t="str">
        <f t="shared" si="328"/>
        <v/>
      </c>
    </row>
    <row r="1988" spans="1:17" hidden="1">
      <c r="A1988" s="102" t="s">
        <v>192</v>
      </c>
      <c r="B1988" s="103" t="s">
        <v>87</v>
      </c>
      <c r="D1988" s="112">
        <v>2018</v>
      </c>
      <c r="E1988" s="112">
        <v>3</v>
      </c>
      <c r="F1988" s="102" t="str">
        <f t="shared" si="319"/>
        <v>P3620183</v>
      </c>
      <c r="H1988" s="104">
        <f>HLOOKUP(POC!B1988,MCTI!$1:$2,2,FALSE)</f>
        <v>8</v>
      </c>
      <c r="I1988" s="102" t="str">
        <f t="shared" si="325"/>
        <v>20183</v>
      </c>
      <c r="J1988" s="107">
        <f>IF(M1988=1,1,IFERROR(VLOOKUP(I1988,MCTI!C:O,POC!H1988,FALSE),0))</f>
        <v>0</v>
      </c>
      <c r="K1988" s="102" t="str">
        <f>TEXT(VLOOKUP(B1988,Summary!G:H,2,FALSE),"yyyym")</f>
        <v>203012</v>
      </c>
      <c r="L1988" s="102">
        <f t="shared" si="326"/>
        <v>0</v>
      </c>
      <c r="M1988" s="102">
        <f t="shared" si="327"/>
        <v>0</v>
      </c>
      <c r="N1988" s="109">
        <f t="shared" si="320"/>
        <v>0</v>
      </c>
      <c r="Q1988" s="102" t="str">
        <f t="shared" si="328"/>
        <v/>
      </c>
    </row>
    <row r="1989" spans="1:17" hidden="1">
      <c r="A1989" s="102" t="s">
        <v>192</v>
      </c>
      <c r="B1989" s="103" t="s">
        <v>87</v>
      </c>
      <c r="D1989" s="112">
        <v>2018</v>
      </c>
      <c r="E1989" s="112">
        <v>4</v>
      </c>
      <c r="F1989" s="102" t="str">
        <f t="shared" si="319"/>
        <v>P3620184</v>
      </c>
      <c r="H1989" s="104">
        <f>HLOOKUP(POC!B1989,MCTI!$1:$2,2,FALSE)</f>
        <v>8</v>
      </c>
      <c r="I1989" s="102" t="str">
        <f t="shared" si="325"/>
        <v>20184</v>
      </c>
      <c r="J1989" s="107">
        <f>IF(M1989=1,1,IFERROR(VLOOKUP(I1989,MCTI!C:O,POC!H1989,FALSE),0))</f>
        <v>0</v>
      </c>
      <c r="K1989" s="102" t="str">
        <f>TEXT(VLOOKUP(B1989,Summary!G:H,2,FALSE),"yyyym")</f>
        <v>203012</v>
      </c>
      <c r="L1989" s="102">
        <f t="shared" si="326"/>
        <v>0</v>
      </c>
      <c r="M1989" s="102">
        <f t="shared" si="327"/>
        <v>0</v>
      </c>
      <c r="N1989" s="109">
        <f t="shared" si="320"/>
        <v>0</v>
      </c>
      <c r="Q1989" s="102" t="str">
        <f t="shared" si="328"/>
        <v/>
      </c>
    </row>
    <row r="1990" spans="1:17" hidden="1">
      <c r="A1990" s="102" t="s">
        <v>192</v>
      </c>
      <c r="B1990" s="103" t="s">
        <v>87</v>
      </c>
      <c r="D1990" s="112">
        <v>2018</v>
      </c>
      <c r="E1990" s="112">
        <v>5</v>
      </c>
      <c r="F1990" s="102" t="str">
        <f t="shared" si="319"/>
        <v>P3620185</v>
      </c>
      <c r="H1990" s="104">
        <f>HLOOKUP(POC!B1990,MCTI!$1:$2,2,FALSE)</f>
        <v>8</v>
      </c>
      <c r="I1990" s="102" t="str">
        <f t="shared" si="325"/>
        <v>20185</v>
      </c>
      <c r="J1990" s="107">
        <f>IF(M1990=1,1,IFERROR(VLOOKUP(I1990,MCTI!C:O,POC!H1990,FALSE),0))</f>
        <v>0</v>
      </c>
      <c r="K1990" s="102" t="str">
        <f>TEXT(VLOOKUP(B1990,Summary!G:H,2,FALSE),"yyyym")</f>
        <v>203012</v>
      </c>
      <c r="L1990" s="102">
        <f t="shared" si="326"/>
        <v>0</v>
      </c>
      <c r="M1990" s="102">
        <f t="shared" si="327"/>
        <v>0</v>
      </c>
      <c r="N1990" s="109">
        <f t="shared" si="320"/>
        <v>0</v>
      </c>
      <c r="Q1990" s="102" t="str">
        <f t="shared" si="328"/>
        <v/>
      </c>
    </row>
    <row r="1991" spans="1:17" hidden="1">
      <c r="A1991" s="102" t="s">
        <v>192</v>
      </c>
      <c r="B1991" s="103" t="s">
        <v>87</v>
      </c>
      <c r="D1991" s="112">
        <v>2018</v>
      </c>
      <c r="E1991" s="112">
        <v>6</v>
      </c>
      <c r="F1991" s="102" t="str">
        <f t="shared" si="319"/>
        <v>P3620186</v>
      </c>
      <c r="H1991" s="104">
        <f>HLOOKUP(POC!B1991,MCTI!$1:$2,2,FALSE)</f>
        <v>8</v>
      </c>
      <c r="I1991" s="102" t="str">
        <f t="shared" si="325"/>
        <v>20186</v>
      </c>
      <c r="J1991" s="107">
        <f>IF(M1991=1,1,IFERROR(VLOOKUP(I1991,MCTI!C:O,POC!H1991,FALSE),0))</f>
        <v>0</v>
      </c>
      <c r="K1991" s="102" t="str">
        <f>TEXT(VLOOKUP(B1991,Summary!G:H,2,FALSE),"yyyym")</f>
        <v>203012</v>
      </c>
      <c r="L1991" s="102">
        <f t="shared" si="326"/>
        <v>0</v>
      </c>
      <c r="M1991" s="102">
        <f t="shared" si="327"/>
        <v>0</v>
      </c>
      <c r="N1991" s="109">
        <f t="shared" si="320"/>
        <v>0</v>
      </c>
      <c r="Q1991" s="102" t="str">
        <f t="shared" si="328"/>
        <v/>
      </c>
    </row>
    <row r="1992" spans="1:17" hidden="1">
      <c r="A1992" s="102" t="s">
        <v>192</v>
      </c>
      <c r="B1992" s="103" t="s">
        <v>87</v>
      </c>
      <c r="D1992" s="112">
        <v>2018</v>
      </c>
      <c r="E1992" s="112">
        <v>7</v>
      </c>
      <c r="F1992" s="102" t="str">
        <f t="shared" si="319"/>
        <v>P3620187</v>
      </c>
      <c r="H1992" s="104">
        <f>HLOOKUP(POC!B1992,MCTI!$1:$2,2,FALSE)</f>
        <v>8</v>
      </c>
      <c r="I1992" s="102" t="str">
        <f t="shared" si="325"/>
        <v>20187</v>
      </c>
      <c r="J1992" s="107">
        <f>IF(M1992=1,1,IFERROR(VLOOKUP(I1992,MCTI!C:O,POC!H1992,FALSE),0))</f>
        <v>0</v>
      </c>
      <c r="K1992" s="102" t="str">
        <f>TEXT(VLOOKUP(B1992,Summary!G:H,2,FALSE),"yyyym")</f>
        <v>203012</v>
      </c>
      <c r="L1992" s="102">
        <f t="shared" si="326"/>
        <v>0</v>
      </c>
      <c r="M1992" s="102">
        <f t="shared" si="327"/>
        <v>0</v>
      </c>
      <c r="N1992" s="109">
        <f t="shared" si="320"/>
        <v>0</v>
      </c>
      <c r="Q1992" s="102" t="str">
        <f t="shared" si="328"/>
        <v/>
      </c>
    </row>
    <row r="1993" spans="1:17" hidden="1">
      <c r="A1993" s="102" t="s">
        <v>192</v>
      </c>
      <c r="B1993" s="103" t="s">
        <v>87</v>
      </c>
      <c r="D1993" s="112">
        <v>2018</v>
      </c>
      <c r="E1993" s="112">
        <v>8</v>
      </c>
      <c r="F1993" s="102" t="str">
        <f t="shared" si="319"/>
        <v>P3620188</v>
      </c>
      <c r="H1993" s="104">
        <f>HLOOKUP(POC!B1993,MCTI!$1:$2,2,FALSE)</f>
        <v>8</v>
      </c>
      <c r="I1993" s="102" t="str">
        <f t="shared" si="325"/>
        <v>20188</v>
      </c>
      <c r="J1993" s="107">
        <f>IF(M1993=1,1,IFERROR(VLOOKUP(I1993,MCTI!C:O,POC!H1993,FALSE),0))</f>
        <v>0</v>
      </c>
      <c r="K1993" s="102" t="str">
        <f>TEXT(VLOOKUP(B1993,Summary!G:H,2,FALSE),"yyyym")</f>
        <v>203012</v>
      </c>
      <c r="L1993" s="102">
        <f t="shared" si="326"/>
        <v>0</v>
      </c>
      <c r="M1993" s="102">
        <f t="shared" si="327"/>
        <v>0</v>
      </c>
      <c r="N1993" s="109">
        <f t="shared" si="320"/>
        <v>0</v>
      </c>
      <c r="Q1993" s="102" t="str">
        <f t="shared" si="328"/>
        <v/>
      </c>
    </row>
    <row r="1994" spans="1:17" hidden="1">
      <c r="A1994" s="102" t="s">
        <v>192</v>
      </c>
      <c r="B1994" s="103" t="s">
        <v>87</v>
      </c>
      <c r="D1994" s="112">
        <v>2018</v>
      </c>
      <c r="E1994" s="112">
        <v>9</v>
      </c>
      <c r="F1994" s="102" t="str">
        <f t="shared" si="319"/>
        <v>P3620189</v>
      </c>
      <c r="H1994" s="104">
        <f>HLOOKUP(POC!B1994,MCTI!$1:$2,2,FALSE)</f>
        <v>8</v>
      </c>
      <c r="I1994" s="102" t="str">
        <f t="shared" si="325"/>
        <v>20189</v>
      </c>
      <c r="J1994" s="107">
        <f>IF(M1994=1,1,IFERROR(VLOOKUP(I1994,MCTI!C:O,POC!H1994,FALSE),0))</f>
        <v>0</v>
      </c>
      <c r="K1994" s="102" t="str">
        <f>TEXT(VLOOKUP(B1994,Summary!G:H,2,FALSE),"yyyym")</f>
        <v>203012</v>
      </c>
      <c r="L1994" s="102">
        <f t="shared" si="326"/>
        <v>0</v>
      </c>
      <c r="M1994" s="102">
        <f t="shared" si="327"/>
        <v>0</v>
      </c>
      <c r="N1994" s="109">
        <f t="shared" si="320"/>
        <v>0</v>
      </c>
      <c r="Q1994" s="102" t="str">
        <f t="shared" si="328"/>
        <v/>
      </c>
    </row>
    <row r="1995" spans="1:17" hidden="1">
      <c r="A1995" s="102" t="s">
        <v>192</v>
      </c>
      <c r="B1995" s="103" t="s">
        <v>87</v>
      </c>
      <c r="D1995" s="112">
        <v>2018</v>
      </c>
      <c r="E1995" s="112">
        <v>10</v>
      </c>
      <c r="F1995" s="102" t="str">
        <f t="shared" si="319"/>
        <v>P36201810</v>
      </c>
      <c r="H1995" s="104">
        <f>HLOOKUP(POC!B1995,MCTI!$1:$2,2,FALSE)</f>
        <v>8</v>
      </c>
      <c r="I1995" s="102" t="str">
        <f t="shared" si="325"/>
        <v>201810</v>
      </c>
      <c r="J1995" s="107">
        <f>IF(M1995=1,1,IFERROR(VLOOKUP(I1995,MCTI!C:O,POC!H1995,FALSE),0))</f>
        <v>0</v>
      </c>
      <c r="K1995" s="102" t="str">
        <f>TEXT(VLOOKUP(B1995,Summary!G:H,2,FALSE),"yyyym")</f>
        <v>203012</v>
      </c>
      <c r="L1995" s="102">
        <f t="shared" si="326"/>
        <v>0</v>
      </c>
      <c r="M1995" s="102">
        <f t="shared" si="327"/>
        <v>0</v>
      </c>
      <c r="N1995" s="109">
        <f t="shared" si="320"/>
        <v>0</v>
      </c>
      <c r="Q1995" s="102" t="str">
        <f t="shared" si="328"/>
        <v/>
      </c>
    </row>
    <row r="1996" spans="1:17" hidden="1">
      <c r="A1996" s="102" t="s">
        <v>192</v>
      </c>
      <c r="B1996" s="103" t="s">
        <v>87</v>
      </c>
      <c r="D1996" s="112">
        <v>2018</v>
      </c>
      <c r="E1996" s="112">
        <v>11</v>
      </c>
      <c r="F1996" s="102" t="str">
        <f t="shared" si="319"/>
        <v>P36201811</v>
      </c>
      <c r="H1996" s="104">
        <f>HLOOKUP(POC!B1996,MCTI!$1:$2,2,FALSE)</f>
        <v>8</v>
      </c>
      <c r="I1996" s="102" t="str">
        <f t="shared" si="325"/>
        <v>201811</v>
      </c>
      <c r="J1996" s="107">
        <f>IF(M1996=1,1,IFERROR(VLOOKUP(I1996,MCTI!C:O,POC!H1996,FALSE),0))</f>
        <v>0</v>
      </c>
      <c r="K1996" s="102" t="str">
        <f>TEXT(VLOOKUP(B1996,Summary!G:H,2,FALSE),"yyyym")</f>
        <v>203012</v>
      </c>
      <c r="L1996" s="102">
        <f t="shared" si="326"/>
        <v>0</v>
      </c>
      <c r="M1996" s="102">
        <f t="shared" si="327"/>
        <v>0</v>
      </c>
      <c r="N1996" s="109">
        <f t="shared" si="320"/>
        <v>0</v>
      </c>
      <c r="Q1996" s="102" t="str">
        <f t="shared" si="328"/>
        <v/>
      </c>
    </row>
    <row r="1997" spans="1:17" hidden="1">
      <c r="A1997" s="102" t="s">
        <v>192</v>
      </c>
      <c r="B1997" s="103" t="s">
        <v>87</v>
      </c>
      <c r="D1997" s="112">
        <v>2018</v>
      </c>
      <c r="E1997" s="112">
        <v>12</v>
      </c>
      <c r="F1997" s="102" t="str">
        <f t="shared" si="319"/>
        <v>P36201812</v>
      </c>
      <c r="H1997" s="104">
        <f>HLOOKUP(POC!B1997,MCTI!$1:$2,2,FALSE)</f>
        <v>8</v>
      </c>
      <c r="I1997" s="102" t="str">
        <f t="shared" si="325"/>
        <v>201812</v>
      </c>
      <c r="J1997" s="107">
        <f>IF(M1997=1,1,IFERROR(VLOOKUP(I1997,MCTI!C:O,POC!H1997,FALSE),0))</f>
        <v>0</v>
      </c>
      <c r="K1997" s="102" t="str">
        <f>TEXT(VLOOKUP(B1997,Summary!G:H,2,FALSE),"yyyym")</f>
        <v>203012</v>
      </c>
      <c r="L1997" s="102">
        <f t="shared" si="326"/>
        <v>0</v>
      </c>
      <c r="M1997" s="102">
        <f t="shared" si="327"/>
        <v>0</v>
      </c>
      <c r="N1997" s="109">
        <f t="shared" si="320"/>
        <v>0</v>
      </c>
      <c r="Q1997" s="102" t="str">
        <f t="shared" si="328"/>
        <v/>
      </c>
    </row>
    <row r="1998" spans="1:17" hidden="1">
      <c r="A1998" s="102" t="s">
        <v>192</v>
      </c>
      <c r="B1998" s="103" t="s">
        <v>87</v>
      </c>
      <c r="D1998" s="112">
        <v>2019</v>
      </c>
      <c r="E1998" s="112">
        <v>1</v>
      </c>
      <c r="F1998" s="102" t="str">
        <f t="shared" si="319"/>
        <v>P3620191</v>
      </c>
      <c r="H1998" s="104">
        <f>HLOOKUP(POC!B1998,MCTI!$1:$2,2,FALSE)</f>
        <v>8</v>
      </c>
      <c r="I1998" s="102" t="str">
        <f t="shared" si="325"/>
        <v>20191</v>
      </c>
      <c r="J1998" s="107">
        <f>IF(M1998=1,1,IFERROR(VLOOKUP(I1998,MCTI!C:O,POC!H1998,FALSE),0))</f>
        <v>0</v>
      </c>
      <c r="K1998" s="102" t="str">
        <f>TEXT(VLOOKUP(B1998,Summary!G:H,2,FALSE),"yyyym")</f>
        <v>203012</v>
      </c>
      <c r="L1998" s="102">
        <f t="shared" si="326"/>
        <v>0</v>
      </c>
      <c r="M1998" s="102">
        <f t="shared" si="327"/>
        <v>0</v>
      </c>
      <c r="N1998" s="109">
        <f t="shared" si="320"/>
        <v>0</v>
      </c>
      <c r="Q1998" s="102" t="str">
        <f t="shared" si="328"/>
        <v/>
      </c>
    </row>
    <row r="1999" spans="1:17" hidden="1">
      <c r="A1999" s="102" t="s">
        <v>192</v>
      </c>
      <c r="B1999" s="103" t="s">
        <v>87</v>
      </c>
      <c r="D1999" s="112">
        <v>2019</v>
      </c>
      <c r="E1999" s="112">
        <v>2</v>
      </c>
      <c r="F1999" s="102" t="str">
        <f t="shared" si="319"/>
        <v>P3620192</v>
      </c>
      <c r="H1999" s="104">
        <f>HLOOKUP(POC!B1999,MCTI!$1:$2,2,FALSE)</f>
        <v>8</v>
      </c>
      <c r="I1999" s="102" t="str">
        <f t="shared" si="325"/>
        <v>20192</v>
      </c>
      <c r="J1999" s="107">
        <f>IF(M1999=1,1,IFERROR(VLOOKUP(I1999,MCTI!C:O,POC!H1999,FALSE),0))</f>
        <v>0</v>
      </c>
      <c r="K1999" s="102" t="str">
        <f>TEXT(VLOOKUP(B1999,Summary!G:H,2,FALSE),"yyyym")</f>
        <v>203012</v>
      </c>
      <c r="L1999" s="102">
        <f t="shared" si="326"/>
        <v>0</v>
      </c>
      <c r="M1999" s="102">
        <f t="shared" si="327"/>
        <v>0</v>
      </c>
      <c r="N1999" s="109">
        <f t="shared" si="320"/>
        <v>0</v>
      </c>
      <c r="Q1999" s="102" t="str">
        <f t="shared" si="328"/>
        <v/>
      </c>
    </row>
    <row r="2000" spans="1:17" hidden="1">
      <c r="A2000" s="102" t="s">
        <v>192</v>
      </c>
      <c r="B2000" s="103" t="s">
        <v>87</v>
      </c>
      <c r="D2000" s="112">
        <v>2019</v>
      </c>
      <c r="E2000" s="112">
        <v>3</v>
      </c>
      <c r="F2000" s="102" t="str">
        <f t="shared" si="319"/>
        <v>P3620193</v>
      </c>
      <c r="H2000" s="104">
        <f>HLOOKUP(POC!B2000,MCTI!$1:$2,2,FALSE)</f>
        <v>8</v>
      </c>
      <c r="I2000" s="102" t="str">
        <f t="shared" si="325"/>
        <v>20193</v>
      </c>
      <c r="J2000" s="107">
        <f>IF(M2000=1,1,IFERROR(VLOOKUP(I2000,MCTI!C:O,POC!H2000,FALSE),0))</f>
        <v>0</v>
      </c>
      <c r="K2000" s="102" t="str">
        <f>TEXT(VLOOKUP(B2000,Summary!G:H,2,FALSE),"yyyym")</f>
        <v>203012</v>
      </c>
      <c r="L2000" s="102">
        <f t="shared" si="326"/>
        <v>0</v>
      </c>
      <c r="M2000" s="102">
        <f t="shared" si="327"/>
        <v>0</v>
      </c>
      <c r="N2000" s="109">
        <f t="shared" si="320"/>
        <v>0</v>
      </c>
      <c r="Q2000" s="102" t="str">
        <f t="shared" si="328"/>
        <v/>
      </c>
    </row>
    <row r="2001" spans="1:17" hidden="1">
      <c r="A2001" s="102" t="s">
        <v>192</v>
      </c>
      <c r="B2001" s="103" t="s">
        <v>87</v>
      </c>
      <c r="D2001" s="112">
        <v>2019</v>
      </c>
      <c r="E2001" s="112">
        <v>4</v>
      </c>
      <c r="F2001" s="102" t="str">
        <f t="shared" ref="F2001:F2064" si="329">CONCATENATE(B2001,D2001,E2001)</f>
        <v>P3620194</v>
      </c>
      <c r="H2001" s="104">
        <f>HLOOKUP(POC!B2001,MCTI!$1:$2,2,FALSE)</f>
        <v>8</v>
      </c>
      <c r="I2001" s="102" t="str">
        <f t="shared" si="325"/>
        <v>20194</v>
      </c>
      <c r="J2001" s="107">
        <f>IF(M2001=1,1,IFERROR(VLOOKUP(I2001,MCTI!C:O,POC!H2001,FALSE),0))</f>
        <v>0</v>
      </c>
      <c r="K2001" s="102" t="str">
        <f>TEXT(VLOOKUP(B2001,Summary!G:H,2,FALSE),"yyyym")</f>
        <v>203012</v>
      </c>
      <c r="L2001" s="102">
        <f t="shared" si="326"/>
        <v>0</v>
      </c>
      <c r="M2001" s="102">
        <f t="shared" si="327"/>
        <v>0</v>
      </c>
      <c r="N2001" s="109">
        <f t="shared" si="320"/>
        <v>0</v>
      </c>
      <c r="Q2001" s="102" t="str">
        <f t="shared" si="328"/>
        <v/>
      </c>
    </row>
    <row r="2002" spans="1:17" hidden="1">
      <c r="A2002" s="102" t="s">
        <v>192</v>
      </c>
      <c r="B2002" s="103" t="s">
        <v>87</v>
      </c>
      <c r="D2002" s="112">
        <v>2019</v>
      </c>
      <c r="E2002" s="112">
        <v>5</v>
      </c>
      <c r="F2002" s="102" t="str">
        <f t="shared" si="329"/>
        <v>P3620195</v>
      </c>
      <c r="H2002" s="104">
        <f>HLOOKUP(POC!B2002,MCTI!$1:$2,2,FALSE)</f>
        <v>8</v>
      </c>
      <c r="I2002" s="102" t="str">
        <f t="shared" si="325"/>
        <v>20195</v>
      </c>
      <c r="J2002" s="107">
        <f>IF(M2002=1,1,IFERROR(VLOOKUP(I2002,MCTI!C:O,POC!H2002,FALSE),0))</f>
        <v>0</v>
      </c>
      <c r="K2002" s="102" t="str">
        <f>TEXT(VLOOKUP(B2002,Summary!G:H,2,FALSE),"yyyym")</f>
        <v>203012</v>
      </c>
      <c r="L2002" s="102">
        <f t="shared" si="326"/>
        <v>0</v>
      </c>
      <c r="M2002" s="102">
        <f t="shared" si="327"/>
        <v>0</v>
      </c>
      <c r="N2002" s="109">
        <f t="shared" si="320"/>
        <v>0</v>
      </c>
      <c r="Q2002" s="102" t="str">
        <f t="shared" si="328"/>
        <v/>
      </c>
    </row>
    <row r="2003" spans="1:17" hidden="1">
      <c r="A2003" s="102" t="s">
        <v>192</v>
      </c>
      <c r="B2003" s="103" t="s">
        <v>87</v>
      </c>
      <c r="D2003" s="112">
        <v>2019</v>
      </c>
      <c r="E2003" s="112">
        <v>6</v>
      </c>
      <c r="F2003" s="102" t="str">
        <f t="shared" si="329"/>
        <v>P3620196</v>
      </c>
      <c r="H2003" s="104">
        <f>HLOOKUP(POC!B2003,MCTI!$1:$2,2,FALSE)</f>
        <v>8</v>
      </c>
      <c r="I2003" s="102" t="str">
        <f t="shared" si="325"/>
        <v>20196</v>
      </c>
      <c r="J2003" s="107">
        <f>IF(M2003=1,1,IFERROR(VLOOKUP(I2003,MCTI!C:O,POC!H2003,FALSE),0))</f>
        <v>0</v>
      </c>
      <c r="K2003" s="102" t="str">
        <f>TEXT(VLOOKUP(B2003,Summary!G:H,2,FALSE),"yyyym")</f>
        <v>203012</v>
      </c>
      <c r="L2003" s="102">
        <f t="shared" si="326"/>
        <v>0</v>
      </c>
      <c r="M2003" s="102">
        <f t="shared" si="327"/>
        <v>0</v>
      </c>
      <c r="N2003" s="109">
        <f t="shared" si="320"/>
        <v>0</v>
      </c>
      <c r="Q2003" s="102" t="str">
        <f t="shared" si="328"/>
        <v/>
      </c>
    </row>
    <row r="2004" spans="1:17" hidden="1">
      <c r="A2004" s="102" t="s">
        <v>192</v>
      </c>
      <c r="B2004" s="103" t="s">
        <v>87</v>
      </c>
      <c r="D2004" s="112">
        <v>2019</v>
      </c>
      <c r="E2004" s="112">
        <v>7</v>
      </c>
      <c r="F2004" s="102" t="str">
        <f t="shared" si="329"/>
        <v>P3620197</v>
      </c>
      <c r="H2004" s="104">
        <f>HLOOKUP(POC!B2004,MCTI!$1:$2,2,FALSE)</f>
        <v>8</v>
      </c>
      <c r="I2004" s="102" t="str">
        <f t="shared" si="325"/>
        <v>20197</v>
      </c>
      <c r="J2004" s="107">
        <f>IF(M2004=1,1,IFERROR(VLOOKUP(I2004,MCTI!C:O,POC!H2004,FALSE),0))</f>
        <v>0</v>
      </c>
      <c r="K2004" s="102" t="str">
        <f>TEXT(VLOOKUP(B2004,Summary!G:H,2,FALSE),"yyyym")</f>
        <v>203012</v>
      </c>
      <c r="L2004" s="102">
        <f t="shared" si="326"/>
        <v>0</v>
      </c>
      <c r="M2004" s="102">
        <f t="shared" si="327"/>
        <v>0</v>
      </c>
      <c r="N2004" s="109">
        <f t="shared" si="320"/>
        <v>0</v>
      </c>
      <c r="Q2004" s="102" t="str">
        <f t="shared" si="328"/>
        <v/>
      </c>
    </row>
    <row r="2005" spans="1:17" hidden="1">
      <c r="A2005" s="102" t="s">
        <v>192</v>
      </c>
      <c r="B2005" s="103" t="s">
        <v>87</v>
      </c>
      <c r="D2005" s="112">
        <v>2019</v>
      </c>
      <c r="E2005" s="112">
        <v>8</v>
      </c>
      <c r="F2005" s="102" t="str">
        <f t="shared" si="329"/>
        <v>P3620198</v>
      </c>
      <c r="H2005" s="104">
        <f>HLOOKUP(POC!B2005,MCTI!$1:$2,2,FALSE)</f>
        <v>8</v>
      </c>
      <c r="I2005" s="102" t="str">
        <f t="shared" si="325"/>
        <v>20198</v>
      </c>
      <c r="J2005" s="107">
        <f>IF(M2005=1,1,IFERROR(VLOOKUP(I2005,MCTI!C:O,POC!H2005,FALSE),0))</f>
        <v>0</v>
      </c>
      <c r="K2005" s="102" t="str">
        <f>TEXT(VLOOKUP(B2005,Summary!G:H,2,FALSE),"yyyym")</f>
        <v>203012</v>
      </c>
      <c r="L2005" s="102">
        <f t="shared" si="326"/>
        <v>0</v>
      </c>
      <c r="M2005" s="102">
        <f t="shared" si="327"/>
        <v>0</v>
      </c>
      <c r="N2005" s="109">
        <f t="shared" ref="N2005:N2068" si="330">TRUNC(J2005*100,2)</f>
        <v>0</v>
      </c>
      <c r="Q2005" s="102" t="str">
        <f t="shared" si="328"/>
        <v/>
      </c>
    </row>
    <row r="2006" spans="1:17" hidden="1">
      <c r="A2006" s="102" t="s">
        <v>192</v>
      </c>
      <c r="B2006" s="103" t="s">
        <v>87</v>
      </c>
      <c r="D2006" s="112">
        <v>2019</v>
      </c>
      <c r="E2006" s="112">
        <v>9</v>
      </c>
      <c r="F2006" s="102" t="str">
        <f t="shared" si="329"/>
        <v>P3620199</v>
      </c>
      <c r="H2006" s="104">
        <f>HLOOKUP(POC!B2006,MCTI!$1:$2,2,FALSE)</f>
        <v>8</v>
      </c>
      <c r="I2006" s="102" t="str">
        <f t="shared" ref="I2006:I2037" si="331">CONCATENATE(D2006,E2006)</f>
        <v>20199</v>
      </c>
      <c r="J2006" s="107">
        <f>IF(M2006=1,1,IFERROR(VLOOKUP(I2006,MCTI!C:O,POC!H2006,FALSE),0))</f>
        <v>0</v>
      </c>
      <c r="K2006" s="102" t="str">
        <f>TEXT(VLOOKUP(B2006,Summary!G:H,2,FALSE),"yyyym")</f>
        <v>203012</v>
      </c>
      <c r="L2006" s="102">
        <f t="shared" ref="L2006:L2037" si="332">IF((LEFT(K2006,4)-D2006)&lt;&gt;0,0,IF((I2006-K2006)=0,1,0))</f>
        <v>0</v>
      </c>
      <c r="M2006" s="102">
        <f t="shared" ref="M2006:M2037" si="333">IF(B2006="",0,IF(AND(B2005=B2006,M2005=1),1,IF(L2006=1,1,0)))</f>
        <v>0</v>
      </c>
      <c r="N2006" s="109">
        <f t="shared" si="330"/>
        <v>0</v>
      </c>
      <c r="Q2006" s="102" t="str">
        <f t="shared" si="328"/>
        <v/>
      </c>
    </row>
    <row r="2007" spans="1:17" hidden="1">
      <c r="A2007" s="102" t="s">
        <v>192</v>
      </c>
      <c r="B2007" s="103" t="s">
        <v>87</v>
      </c>
      <c r="D2007" s="112">
        <v>2019</v>
      </c>
      <c r="E2007" s="112">
        <v>10</v>
      </c>
      <c r="F2007" s="102" t="str">
        <f t="shared" si="329"/>
        <v>P36201910</v>
      </c>
      <c r="H2007" s="104">
        <f>HLOOKUP(POC!B2007,MCTI!$1:$2,2,FALSE)</f>
        <v>8</v>
      </c>
      <c r="I2007" s="102" t="str">
        <f t="shared" si="331"/>
        <v>201910</v>
      </c>
      <c r="J2007" s="107">
        <f>IF(M2007=1,1,IFERROR(VLOOKUP(I2007,MCTI!C:O,POC!H2007,FALSE),0))</f>
        <v>0</v>
      </c>
      <c r="K2007" s="102" t="str">
        <f>TEXT(VLOOKUP(B2007,Summary!G:H,2,FALSE),"yyyym")</f>
        <v>203012</v>
      </c>
      <c r="L2007" s="102">
        <f t="shared" si="332"/>
        <v>0</v>
      </c>
      <c r="M2007" s="102">
        <f t="shared" si="333"/>
        <v>0</v>
      </c>
      <c r="N2007" s="109">
        <f t="shared" si="330"/>
        <v>0</v>
      </c>
      <c r="Q2007" s="102" t="str">
        <f t="shared" si="328"/>
        <v/>
      </c>
    </row>
    <row r="2008" spans="1:17" hidden="1">
      <c r="A2008" s="102" t="s">
        <v>192</v>
      </c>
      <c r="B2008" s="103" t="s">
        <v>87</v>
      </c>
      <c r="D2008" s="112">
        <v>2019</v>
      </c>
      <c r="E2008" s="112">
        <v>11</v>
      </c>
      <c r="F2008" s="102" t="str">
        <f t="shared" si="329"/>
        <v>P36201911</v>
      </c>
      <c r="H2008" s="104">
        <f>HLOOKUP(POC!B2008,MCTI!$1:$2,2,FALSE)</f>
        <v>8</v>
      </c>
      <c r="I2008" s="102" t="str">
        <f t="shared" si="331"/>
        <v>201911</v>
      </c>
      <c r="J2008" s="107">
        <f>IF(M2008=1,1,IFERROR(VLOOKUP(I2008,MCTI!C:O,POC!H2008,FALSE),0))</f>
        <v>0</v>
      </c>
      <c r="K2008" s="102" t="str">
        <f>TEXT(VLOOKUP(B2008,Summary!G:H,2,FALSE),"yyyym")</f>
        <v>203012</v>
      </c>
      <c r="L2008" s="102">
        <f t="shared" si="332"/>
        <v>0</v>
      </c>
      <c r="M2008" s="102">
        <f t="shared" si="333"/>
        <v>0</v>
      </c>
      <c r="N2008" s="109">
        <f t="shared" si="330"/>
        <v>0</v>
      </c>
      <c r="Q2008" s="102" t="str">
        <f t="shared" si="328"/>
        <v/>
      </c>
    </row>
    <row r="2009" spans="1:17" hidden="1">
      <c r="A2009" s="102" t="s">
        <v>192</v>
      </c>
      <c r="B2009" s="103" t="s">
        <v>87</v>
      </c>
      <c r="D2009" s="112">
        <v>2019</v>
      </c>
      <c r="E2009" s="112">
        <v>12</v>
      </c>
      <c r="F2009" s="102" t="str">
        <f t="shared" si="329"/>
        <v>P36201912</v>
      </c>
      <c r="H2009" s="104">
        <f>HLOOKUP(POC!B2009,MCTI!$1:$2,2,FALSE)</f>
        <v>8</v>
      </c>
      <c r="I2009" s="102" t="str">
        <f t="shared" si="331"/>
        <v>201912</v>
      </c>
      <c r="J2009" s="107">
        <f>IF(M2009=1,1,IFERROR(VLOOKUP(I2009,MCTI!C:O,POC!H2009,FALSE),0))</f>
        <v>0</v>
      </c>
      <c r="K2009" s="102" t="str">
        <f>TEXT(VLOOKUP(B2009,Summary!G:H,2,FALSE),"yyyym")</f>
        <v>203012</v>
      </c>
      <c r="L2009" s="102">
        <f t="shared" si="332"/>
        <v>0</v>
      </c>
      <c r="M2009" s="102">
        <f t="shared" si="333"/>
        <v>0</v>
      </c>
      <c r="N2009" s="109">
        <f t="shared" si="330"/>
        <v>0</v>
      </c>
      <c r="Q2009" s="102" t="str">
        <f t="shared" si="328"/>
        <v/>
      </c>
    </row>
    <row r="2010" spans="1:17" hidden="1">
      <c r="A2010" s="102" t="s">
        <v>192</v>
      </c>
      <c r="B2010" s="103" t="s">
        <v>87</v>
      </c>
      <c r="D2010" s="112">
        <v>2020</v>
      </c>
      <c r="E2010" s="112">
        <v>1</v>
      </c>
      <c r="F2010" s="102" t="str">
        <f t="shared" si="329"/>
        <v>P3620201</v>
      </c>
      <c r="H2010" s="104">
        <f>HLOOKUP(POC!B2010,MCTI!$1:$2,2,FALSE)</f>
        <v>8</v>
      </c>
      <c r="I2010" s="102" t="str">
        <f t="shared" si="331"/>
        <v>20201</v>
      </c>
      <c r="J2010" s="107">
        <f>IF(M2010=1,1,IFERROR(VLOOKUP(I2010,MCTI!C:O,POC!H2010,FALSE),0))</f>
        <v>0</v>
      </c>
      <c r="K2010" s="102" t="str">
        <f>TEXT(VLOOKUP(B2010,Summary!G:H,2,FALSE),"yyyym")</f>
        <v>203012</v>
      </c>
      <c r="L2010" s="102">
        <f t="shared" si="332"/>
        <v>0</v>
      </c>
      <c r="M2010" s="102">
        <f t="shared" si="333"/>
        <v>0</v>
      </c>
      <c r="N2010" s="109">
        <f t="shared" si="330"/>
        <v>0</v>
      </c>
      <c r="Q2010" s="102" t="str">
        <f t="shared" si="328"/>
        <v/>
      </c>
    </row>
    <row r="2011" spans="1:17" hidden="1">
      <c r="A2011" s="102" t="s">
        <v>192</v>
      </c>
      <c r="B2011" s="103" t="s">
        <v>87</v>
      </c>
      <c r="D2011" s="112">
        <v>2020</v>
      </c>
      <c r="E2011" s="112">
        <v>2</v>
      </c>
      <c r="F2011" s="102" t="str">
        <f t="shared" si="329"/>
        <v>P3620202</v>
      </c>
      <c r="H2011" s="104">
        <f>HLOOKUP(POC!B2011,MCTI!$1:$2,2,FALSE)</f>
        <v>8</v>
      </c>
      <c r="I2011" s="102" t="str">
        <f t="shared" si="331"/>
        <v>20202</v>
      </c>
      <c r="J2011" s="107">
        <f>IF(M2011=1,1,IFERROR(VLOOKUP(I2011,MCTI!C:O,POC!H2011,FALSE),0))</f>
        <v>0</v>
      </c>
      <c r="K2011" s="102" t="str">
        <f>TEXT(VLOOKUP(B2011,Summary!G:H,2,FALSE),"yyyym")</f>
        <v>203012</v>
      </c>
      <c r="L2011" s="102">
        <f t="shared" si="332"/>
        <v>0</v>
      </c>
      <c r="M2011" s="102">
        <f t="shared" si="333"/>
        <v>0</v>
      </c>
      <c r="N2011" s="109">
        <f t="shared" si="330"/>
        <v>0</v>
      </c>
      <c r="Q2011" s="102" t="str">
        <f t="shared" si="328"/>
        <v/>
      </c>
    </row>
    <row r="2012" spans="1:17" hidden="1">
      <c r="A2012" s="102" t="s">
        <v>192</v>
      </c>
      <c r="B2012" s="103" t="s">
        <v>87</v>
      </c>
      <c r="D2012" s="112">
        <v>2020</v>
      </c>
      <c r="E2012" s="112">
        <v>3</v>
      </c>
      <c r="F2012" s="102" t="str">
        <f t="shared" si="329"/>
        <v>P3620203</v>
      </c>
      <c r="H2012" s="104">
        <f>HLOOKUP(POC!B2012,MCTI!$1:$2,2,FALSE)</f>
        <v>8</v>
      </c>
      <c r="I2012" s="102" t="str">
        <f t="shared" si="331"/>
        <v>20203</v>
      </c>
      <c r="J2012" s="107">
        <f>IF(M2012=1,1,IFERROR(VLOOKUP(I2012,MCTI!C:O,POC!H2012,FALSE),0))</f>
        <v>0</v>
      </c>
      <c r="K2012" s="102" t="str">
        <f>TEXT(VLOOKUP(B2012,Summary!G:H,2,FALSE),"yyyym")</f>
        <v>203012</v>
      </c>
      <c r="L2012" s="102">
        <f t="shared" si="332"/>
        <v>0</v>
      </c>
      <c r="M2012" s="102">
        <f t="shared" si="333"/>
        <v>0</v>
      </c>
      <c r="N2012" s="109">
        <f t="shared" si="330"/>
        <v>0</v>
      </c>
      <c r="Q2012" s="102" t="str">
        <f t="shared" si="328"/>
        <v/>
      </c>
    </row>
    <row r="2013" spans="1:17" hidden="1">
      <c r="A2013" s="102" t="s">
        <v>192</v>
      </c>
      <c r="B2013" s="103" t="s">
        <v>87</v>
      </c>
      <c r="D2013" s="112">
        <v>2020</v>
      </c>
      <c r="E2013" s="112">
        <v>4</v>
      </c>
      <c r="F2013" s="102" t="str">
        <f t="shared" si="329"/>
        <v>P3620204</v>
      </c>
      <c r="H2013" s="104">
        <f>HLOOKUP(POC!B2013,MCTI!$1:$2,2,FALSE)</f>
        <v>8</v>
      </c>
      <c r="I2013" s="102" t="str">
        <f t="shared" si="331"/>
        <v>20204</v>
      </c>
      <c r="J2013" s="107">
        <f>IF(M2013=1,1,IFERROR(VLOOKUP(I2013,MCTI!C:O,POC!H2013,FALSE),0))</f>
        <v>0</v>
      </c>
      <c r="K2013" s="102" t="str">
        <f>TEXT(VLOOKUP(B2013,Summary!G:H,2,FALSE),"yyyym")</f>
        <v>203012</v>
      </c>
      <c r="L2013" s="102">
        <f t="shared" si="332"/>
        <v>0</v>
      </c>
      <c r="M2013" s="102">
        <f t="shared" si="333"/>
        <v>0</v>
      </c>
      <c r="N2013" s="109">
        <f t="shared" si="330"/>
        <v>0</v>
      </c>
      <c r="Q2013" s="102" t="str">
        <f t="shared" si="328"/>
        <v/>
      </c>
    </row>
    <row r="2014" spans="1:17" hidden="1">
      <c r="A2014" s="102" t="s">
        <v>192</v>
      </c>
      <c r="B2014" s="103" t="s">
        <v>87</v>
      </c>
      <c r="D2014" s="112">
        <v>2020</v>
      </c>
      <c r="E2014" s="112">
        <v>5</v>
      </c>
      <c r="F2014" s="102" t="str">
        <f t="shared" si="329"/>
        <v>P3620205</v>
      </c>
      <c r="H2014" s="104">
        <f>HLOOKUP(POC!B2014,MCTI!$1:$2,2,FALSE)</f>
        <v>8</v>
      </c>
      <c r="I2014" s="102" t="str">
        <f t="shared" si="331"/>
        <v>20205</v>
      </c>
      <c r="J2014" s="107">
        <f>IF(M2014=1,1,IFERROR(VLOOKUP(I2014,MCTI!C:O,POC!H2014,FALSE),0))</f>
        <v>0</v>
      </c>
      <c r="K2014" s="102" t="str">
        <f>TEXT(VLOOKUP(B2014,Summary!G:H,2,FALSE),"yyyym")</f>
        <v>203012</v>
      </c>
      <c r="L2014" s="102">
        <f t="shared" si="332"/>
        <v>0</v>
      </c>
      <c r="M2014" s="102">
        <f t="shared" si="333"/>
        <v>0</v>
      </c>
      <c r="N2014" s="109">
        <f t="shared" si="330"/>
        <v>0</v>
      </c>
      <c r="Q2014" s="102" t="str">
        <f t="shared" si="328"/>
        <v/>
      </c>
    </row>
    <row r="2015" spans="1:17" hidden="1">
      <c r="A2015" s="102" t="s">
        <v>192</v>
      </c>
      <c r="B2015" s="103" t="s">
        <v>87</v>
      </c>
      <c r="D2015" s="112">
        <v>2020</v>
      </c>
      <c r="E2015" s="112">
        <v>6</v>
      </c>
      <c r="F2015" s="102" t="str">
        <f t="shared" si="329"/>
        <v>P3620206</v>
      </c>
      <c r="H2015" s="104">
        <f>HLOOKUP(POC!B2015,MCTI!$1:$2,2,FALSE)</f>
        <v>8</v>
      </c>
      <c r="I2015" s="102" t="str">
        <f t="shared" si="331"/>
        <v>20206</v>
      </c>
      <c r="J2015" s="107">
        <f>IF(M2015=1,1,IFERROR(VLOOKUP(I2015,MCTI!C:O,POC!H2015,FALSE),0))</f>
        <v>0</v>
      </c>
      <c r="K2015" s="102" t="str">
        <f>TEXT(VLOOKUP(B2015,Summary!G:H,2,FALSE),"yyyym")</f>
        <v>203012</v>
      </c>
      <c r="L2015" s="102">
        <f t="shared" si="332"/>
        <v>0</v>
      </c>
      <c r="M2015" s="102">
        <f t="shared" si="333"/>
        <v>0</v>
      </c>
      <c r="N2015" s="109">
        <f t="shared" si="330"/>
        <v>0</v>
      </c>
      <c r="Q2015" s="102" t="str">
        <f t="shared" si="328"/>
        <v/>
      </c>
    </row>
    <row r="2016" spans="1:17" hidden="1">
      <c r="A2016" s="102" t="s">
        <v>192</v>
      </c>
      <c r="B2016" s="103" t="s">
        <v>87</v>
      </c>
      <c r="D2016" s="112">
        <v>2020</v>
      </c>
      <c r="E2016" s="112">
        <v>7</v>
      </c>
      <c r="F2016" s="102" t="str">
        <f t="shared" si="329"/>
        <v>P3620207</v>
      </c>
      <c r="H2016" s="104">
        <f>HLOOKUP(POC!B2016,MCTI!$1:$2,2,FALSE)</f>
        <v>8</v>
      </c>
      <c r="I2016" s="102" t="str">
        <f t="shared" si="331"/>
        <v>20207</v>
      </c>
      <c r="J2016" s="107">
        <f>IF(M2016=1,1,IFERROR(VLOOKUP(I2016,MCTI!C:O,POC!H2016,FALSE),0))</f>
        <v>0</v>
      </c>
      <c r="K2016" s="102" t="str">
        <f>TEXT(VLOOKUP(B2016,Summary!G:H,2,FALSE),"yyyym")</f>
        <v>203012</v>
      </c>
      <c r="L2016" s="102">
        <f t="shared" si="332"/>
        <v>0</v>
      </c>
      <c r="M2016" s="102">
        <f t="shared" si="333"/>
        <v>0</v>
      </c>
      <c r="N2016" s="109">
        <f t="shared" si="330"/>
        <v>0</v>
      </c>
      <c r="Q2016" s="102" t="str">
        <f t="shared" si="328"/>
        <v/>
      </c>
    </row>
    <row r="2017" spans="1:17" hidden="1">
      <c r="A2017" s="102" t="s">
        <v>192</v>
      </c>
      <c r="B2017" s="103" t="s">
        <v>87</v>
      </c>
      <c r="D2017" s="112">
        <v>2020</v>
      </c>
      <c r="E2017" s="112">
        <v>8</v>
      </c>
      <c r="F2017" s="102" t="str">
        <f t="shared" si="329"/>
        <v>P3620208</v>
      </c>
      <c r="H2017" s="104">
        <f>HLOOKUP(POC!B2017,MCTI!$1:$2,2,FALSE)</f>
        <v>8</v>
      </c>
      <c r="I2017" s="102" t="str">
        <f t="shared" si="331"/>
        <v>20208</v>
      </c>
      <c r="J2017" s="107">
        <f>IF(M2017=1,1,IFERROR(VLOOKUP(I2017,MCTI!C:O,POC!H2017,FALSE),0))</f>
        <v>0</v>
      </c>
      <c r="K2017" s="102" t="str">
        <f>TEXT(VLOOKUP(B2017,Summary!G:H,2,FALSE),"yyyym")</f>
        <v>203012</v>
      </c>
      <c r="L2017" s="102">
        <f t="shared" si="332"/>
        <v>0</v>
      </c>
      <c r="M2017" s="102">
        <f t="shared" si="333"/>
        <v>0</v>
      </c>
      <c r="N2017" s="109">
        <f t="shared" si="330"/>
        <v>0</v>
      </c>
      <c r="Q2017" s="102" t="str">
        <f t="shared" si="328"/>
        <v/>
      </c>
    </row>
    <row r="2018" spans="1:17" hidden="1">
      <c r="A2018" s="102" t="s">
        <v>192</v>
      </c>
      <c r="B2018" s="103" t="s">
        <v>87</v>
      </c>
      <c r="D2018" s="112">
        <v>2020</v>
      </c>
      <c r="E2018" s="112">
        <v>9</v>
      </c>
      <c r="F2018" s="102" t="str">
        <f t="shared" si="329"/>
        <v>P3620209</v>
      </c>
      <c r="H2018" s="104">
        <f>HLOOKUP(POC!B2018,MCTI!$1:$2,2,FALSE)</f>
        <v>8</v>
      </c>
      <c r="I2018" s="102" t="str">
        <f t="shared" si="331"/>
        <v>20209</v>
      </c>
      <c r="J2018" s="107">
        <f>IF(M2018=1,1,IFERROR(VLOOKUP(I2018,MCTI!C:O,POC!H2018,FALSE),0))</f>
        <v>0</v>
      </c>
      <c r="K2018" s="102" t="str">
        <f>TEXT(VLOOKUP(B2018,Summary!G:H,2,FALSE),"yyyym")</f>
        <v>203012</v>
      </c>
      <c r="L2018" s="102">
        <f t="shared" si="332"/>
        <v>0</v>
      </c>
      <c r="M2018" s="102">
        <f t="shared" si="333"/>
        <v>0</v>
      </c>
      <c r="N2018" s="109">
        <f t="shared" si="330"/>
        <v>0</v>
      </c>
      <c r="Q2018" s="102" t="str">
        <f t="shared" si="328"/>
        <v/>
      </c>
    </row>
    <row r="2019" spans="1:17" hidden="1">
      <c r="A2019" s="102" t="s">
        <v>192</v>
      </c>
      <c r="B2019" s="103" t="s">
        <v>87</v>
      </c>
      <c r="D2019" s="112">
        <v>2020</v>
      </c>
      <c r="E2019" s="112">
        <v>10</v>
      </c>
      <c r="F2019" s="102" t="str">
        <f t="shared" si="329"/>
        <v>P36202010</v>
      </c>
      <c r="H2019" s="104">
        <f>HLOOKUP(POC!B2019,MCTI!$1:$2,2,FALSE)</f>
        <v>8</v>
      </c>
      <c r="I2019" s="102" t="str">
        <f t="shared" si="331"/>
        <v>202010</v>
      </c>
      <c r="J2019" s="107">
        <f>IF(M2019=1,1,IFERROR(VLOOKUP(I2019,MCTI!C:O,POC!H2019,FALSE),0))</f>
        <v>0</v>
      </c>
      <c r="K2019" s="102" t="str">
        <f>TEXT(VLOOKUP(B2019,Summary!G:H,2,FALSE),"yyyym")</f>
        <v>203012</v>
      </c>
      <c r="L2019" s="102">
        <f t="shared" si="332"/>
        <v>0</v>
      </c>
      <c r="M2019" s="102">
        <f t="shared" si="333"/>
        <v>0</v>
      </c>
      <c r="N2019" s="109">
        <f t="shared" si="330"/>
        <v>0</v>
      </c>
      <c r="Q2019" s="102" t="str">
        <f t="shared" si="328"/>
        <v/>
      </c>
    </row>
    <row r="2020" spans="1:17" hidden="1">
      <c r="A2020" s="102" t="s">
        <v>192</v>
      </c>
      <c r="B2020" s="103" t="s">
        <v>87</v>
      </c>
      <c r="D2020" s="112">
        <v>2020</v>
      </c>
      <c r="E2020" s="112">
        <v>11</v>
      </c>
      <c r="F2020" s="102" t="str">
        <f t="shared" si="329"/>
        <v>P36202011</v>
      </c>
      <c r="H2020" s="104">
        <f>HLOOKUP(POC!B2020,MCTI!$1:$2,2,FALSE)</f>
        <v>8</v>
      </c>
      <c r="I2020" s="102" t="str">
        <f t="shared" si="331"/>
        <v>202011</v>
      </c>
      <c r="J2020" s="107">
        <f>IF(M2020=1,1,IFERROR(VLOOKUP(I2020,MCTI!C:O,POC!H2020,FALSE),0))</f>
        <v>0</v>
      </c>
      <c r="K2020" s="102" t="str">
        <f>TEXT(VLOOKUP(B2020,Summary!G:H,2,FALSE),"yyyym")</f>
        <v>203012</v>
      </c>
      <c r="L2020" s="102">
        <f t="shared" si="332"/>
        <v>0</v>
      </c>
      <c r="M2020" s="102">
        <f t="shared" si="333"/>
        <v>0</v>
      </c>
      <c r="N2020" s="109">
        <f t="shared" si="330"/>
        <v>0</v>
      </c>
      <c r="Q2020" s="102" t="str">
        <f t="shared" si="328"/>
        <v/>
      </c>
    </row>
    <row r="2021" spans="1:17" hidden="1">
      <c r="A2021" s="102" t="s">
        <v>192</v>
      </c>
      <c r="B2021" s="103" t="s">
        <v>87</v>
      </c>
      <c r="D2021" s="112">
        <v>2020</v>
      </c>
      <c r="E2021" s="112">
        <v>12</v>
      </c>
      <c r="F2021" s="102" t="str">
        <f t="shared" si="329"/>
        <v>P36202012</v>
      </c>
      <c r="H2021" s="104">
        <f>HLOOKUP(POC!B2021,MCTI!$1:$2,2,FALSE)</f>
        <v>8</v>
      </c>
      <c r="I2021" s="102" t="str">
        <f t="shared" si="331"/>
        <v>202012</v>
      </c>
      <c r="J2021" s="107">
        <f>IF(M2021=1,1,IFERROR(VLOOKUP(I2021,MCTI!C:O,POC!H2021,FALSE),0))</f>
        <v>0</v>
      </c>
      <c r="K2021" s="102" t="str">
        <f>TEXT(VLOOKUP(B2021,Summary!G:H,2,FALSE),"yyyym")</f>
        <v>203012</v>
      </c>
      <c r="L2021" s="102">
        <f t="shared" si="332"/>
        <v>0</v>
      </c>
      <c r="M2021" s="102">
        <f t="shared" si="333"/>
        <v>0</v>
      </c>
      <c r="N2021" s="109">
        <f t="shared" si="330"/>
        <v>0</v>
      </c>
      <c r="Q2021" s="102" t="str">
        <f t="shared" si="328"/>
        <v/>
      </c>
    </row>
    <row r="2022" spans="1:17" hidden="1">
      <c r="A2022" s="102" t="s">
        <v>192</v>
      </c>
      <c r="B2022" s="103" t="s">
        <v>87</v>
      </c>
      <c r="D2022" s="112">
        <v>2021</v>
      </c>
      <c r="E2022" s="112">
        <v>1</v>
      </c>
      <c r="F2022" s="102" t="str">
        <f t="shared" si="329"/>
        <v>P3620211</v>
      </c>
      <c r="H2022" s="104">
        <f>HLOOKUP(POC!B2022,MCTI!$1:$2,2,FALSE)</f>
        <v>8</v>
      </c>
      <c r="I2022" s="102" t="str">
        <f t="shared" si="331"/>
        <v>20211</v>
      </c>
      <c r="J2022" s="107">
        <f>IF(M2022=1,1,IFERROR(VLOOKUP(I2022,MCTI!C:O,POC!H2022,FALSE),0))</f>
        <v>0</v>
      </c>
      <c r="K2022" s="102" t="str">
        <f>TEXT(VLOOKUP(B2022,Summary!G:H,2,FALSE),"yyyym")</f>
        <v>203012</v>
      </c>
      <c r="L2022" s="102">
        <f t="shared" si="332"/>
        <v>0</v>
      </c>
      <c r="M2022" s="102">
        <f t="shared" si="333"/>
        <v>0</v>
      </c>
      <c r="N2022" s="109">
        <f t="shared" si="330"/>
        <v>0</v>
      </c>
      <c r="Q2022" s="102" t="str">
        <f t="shared" si="328"/>
        <v/>
      </c>
    </row>
    <row r="2023" spans="1:17" hidden="1">
      <c r="A2023" s="102" t="s">
        <v>192</v>
      </c>
      <c r="B2023" s="103" t="s">
        <v>87</v>
      </c>
      <c r="D2023" s="112">
        <v>2021</v>
      </c>
      <c r="E2023" s="112">
        <v>2</v>
      </c>
      <c r="F2023" s="102" t="str">
        <f t="shared" si="329"/>
        <v>P3620212</v>
      </c>
      <c r="H2023" s="104">
        <f>HLOOKUP(POC!B2023,MCTI!$1:$2,2,FALSE)</f>
        <v>8</v>
      </c>
      <c r="I2023" s="102" t="str">
        <f t="shared" si="331"/>
        <v>20212</v>
      </c>
      <c r="J2023" s="107">
        <f>IF(M2023=1,1,IFERROR(VLOOKUP(I2023,MCTI!C:O,POC!H2023,FALSE),0))</f>
        <v>0</v>
      </c>
      <c r="K2023" s="102" t="str">
        <f>TEXT(VLOOKUP(B2023,Summary!G:H,2,FALSE),"yyyym")</f>
        <v>203012</v>
      </c>
      <c r="L2023" s="102">
        <f t="shared" si="332"/>
        <v>0</v>
      </c>
      <c r="M2023" s="102">
        <f t="shared" si="333"/>
        <v>0</v>
      </c>
      <c r="N2023" s="109">
        <f t="shared" si="330"/>
        <v>0</v>
      </c>
      <c r="Q2023" s="102" t="str">
        <f t="shared" si="328"/>
        <v/>
      </c>
    </row>
    <row r="2024" spans="1:17" hidden="1">
      <c r="A2024" s="102" t="s">
        <v>192</v>
      </c>
      <c r="B2024" s="103" t="s">
        <v>87</v>
      </c>
      <c r="D2024" s="112">
        <v>2021</v>
      </c>
      <c r="E2024" s="112">
        <v>3</v>
      </c>
      <c r="F2024" s="102" t="str">
        <f t="shared" si="329"/>
        <v>P3620213</v>
      </c>
      <c r="H2024" s="104">
        <f>HLOOKUP(POC!B2024,MCTI!$1:$2,2,FALSE)</f>
        <v>8</v>
      </c>
      <c r="I2024" s="102" t="str">
        <f t="shared" si="331"/>
        <v>20213</v>
      </c>
      <c r="J2024" s="107">
        <f>IF(M2024=1,1,IFERROR(VLOOKUP(I2024,MCTI!C:O,POC!H2024,FALSE),0))</f>
        <v>0</v>
      </c>
      <c r="K2024" s="102" t="str">
        <f>TEXT(VLOOKUP(B2024,Summary!G:H,2,FALSE),"yyyym")</f>
        <v>203012</v>
      </c>
      <c r="L2024" s="102">
        <f t="shared" si="332"/>
        <v>0</v>
      </c>
      <c r="M2024" s="102">
        <f t="shared" si="333"/>
        <v>0</v>
      </c>
      <c r="N2024" s="109">
        <f t="shared" si="330"/>
        <v>0</v>
      </c>
      <c r="Q2024" s="102" t="str">
        <f t="shared" si="328"/>
        <v/>
      </c>
    </row>
    <row r="2025" spans="1:17" hidden="1">
      <c r="A2025" s="102" t="s">
        <v>192</v>
      </c>
      <c r="B2025" s="103" t="s">
        <v>87</v>
      </c>
      <c r="D2025" s="112">
        <v>2021</v>
      </c>
      <c r="E2025" s="112">
        <v>4</v>
      </c>
      <c r="F2025" s="102" t="str">
        <f t="shared" si="329"/>
        <v>P3620214</v>
      </c>
      <c r="H2025" s="104">
        <f>HLOOKUP(POC!B2025,MCTI!$1:$2,2,FALSE)</f>
        <v>8</v>
      </c>
      <c r="I2025" s="102" t="str">
        <f t="shared" si="331"/>
        <v>20214</v>
      </c>
      <c r="J2025" s="107">
        <f>IF(M2025=1,1,IFERROR(VLOOKUP(I2025,MCTI!C:O,POC!H2025,FALSE),0))</f>
        <v>0</v>
      </c>
      <c r="K2025" s="102" t="str">
        <f>TEXT(VLOOKUP(B2025,Summary!G:H,2,FALSE),"yyyym")</f>
        <v>203012</v>
      </c>
      <c r="L2025" s="102">
        <f t="shared" si="332"/>
        <v>0</v>
      </c>
      <c r="M2025" s="102">
        <f t="shared" si="333"/>
        <v>0</v>
      </c>
      <c r="N2025" s="109">
        <f t="shared" si="330"/>
        <v>0</v>
      </c>
      <c r="Q2025" s="102" t="str">
        <f t="shared" si="328"/>
        <v/>
      </c>
    </row>
    <row r="2026" spans="1:17" hidden="1">
      <c r="A2026" s="102" t="s">
        <v>192</v>
      </c>
      <c r="B2026" s="103" t="s">
        <v>87</v>
      </c>
      <c r="D2026" s="112">
        <v>2021</v>
      </c>
      <c r="E2026" s="112">
        <v>5</v>
      </c>
      <c r="F2026" s="102" t="str">
        <f t="shared" si="329"/>
        <v>P3620215</v>
      </c>
      <c r="H2026" s="104">
        <f>HLOOKUP(POC!B2026,MCTI!$1:$2,2,FALSE)</f>
        <v>8</v>
      </c>
      <c r="I2026" s="102" t="str">
        <f t="shared" si="331"/>
        <v>20215</v>
      </c>
      <c r="J2026" s="107">
        <f>IF(M2026=1,1,IFERROR(VLOOKUP(I2026,MCTI!C:O,POC!H2026,FALSE),0))</f>
        <v>0</v>
      </c>
      <c r="K2026" s="102" t="str">
        <f>TEXT(VLOOKUP(B2026,Summary!G:H,2,FALSE),"yyyym")</f>
        <v>203012</v>
      </c>
      <c r="L2026" s="102">
        <f t="shared" si="332"/>
        <v>0</v>
      </c>
      <c r="M2026" s="102">
        <f t="shared" si="333"/>
        <v>0</v>
      </c>
      <c r="N2026" s="109">
        <f t="shared" si="330"/>
        <v>0</v>
      </c>
      <c r="Q2026" s="102" t="str">
        <f t="shared" si="328"/>
        <v/>
      </c>
    </row>
    <row r="2027" spans="1:17" hidden="1">
      <c r="A2027" s="102" t="s">
        <v>192</v>
      </c>
      <c r="B2027" s="103" t="s">
        <v>87</v>
      </c>
      <c r="D2027" s="112">
        <v>2021</v>
      </c>
      <c r="E2027" s="112">
        <v>6</v>
      </c>
      <c r="F2027" s="102" t="str">
        <f t="shared" si="329"/>
        <v>P3620216</v>
      </c>
      <c r="H2027" s="104">
        <f>HLOOKUP(POC!B2027,MCTI!$1:$2,2,FALSE)</f>
        <v>8</v>
      </c>
      <c r="I2027" s="102" t="str">
        <f t="shared" si="331"/>
        <v>20216</v>
      </c>
      <c r="J2027" s="107">
        <f>IF(M2027=1,1,IFERROR(VLOOKUP(I2027,MCTI!C:O,POC!H2027,FALSE),0))</f>
        <v>0</v>
      </c>
      <c r="K2027" s="102" t="str">
        <f>TEXT(VLOOKUP(B2027,Summary!G:H,2,FALSE),"yyyym")</f>
        <v>203012</v>
      </c>
      <c r="L2027" s="102">
        <f t="shared" si="332"/>
        <v>0</v>
      </c>
      <c r="M2027" s="102">
        <f t="shared" si="333"/>
        <v>0</v>
      </c>
      <c r="N2027" s="109">
        <f t="shared" si="330"/>
        <v>0</v>
      </c>
      <c r="Q2027" s="102" t="str">
        <f t="shared" si="328"/>
        <v/>
      </c>
    </row>
    <row r="2028" spans="1:17" hidden="1">
      <c r="A2028" s="102" t="s">
        <v>192</v>
      </c>
      <c r="B2028" s="103" t="s">
        <v>87</v>
      </c>
      <c r="D2028" s="112">
        <v>2021</v>
      </c>
      <c r="E2028" s="112">
        <v>7</v>
      </c>
      <c r="F2028" s="102" t="str">
        <f t="shared" si="329"/>
        <v>P3620217</v>
      </c>
      <c r="H2028" s="104">
        <f>HLOOKUP(POC!B2028,MCTI!$1:$2,2,FALSE)</f>
        <v>8</v>
      </c>
      <c r="I2028" s="102" t="str">
        <f t="shared" si="331"/>
        <v>20217</v>
      </c>
      <c r="J2028" s="107">
        <f>IF(M2028=1,1,IFERROR(VLOOKUP(I2028,MCTI!C:O,POC!H2028,FALSE),0))</f>
        <v>0</v>
      </c>
      <c r="K2028" s="102" t="str">
        <f>TEXT(VLOOKUP(B2028,Summary!G:H,2,FALSE),"yyyym")</f>
        <v>203012</v>
      </c>
      <c r="L2028" s="102">
        <f t="shared" si="332"/>
        <v>0</v>
      </c>
      <c r="M2028" s="102">
        <f t="shared" si="333"/>
        <v>0</v>
      </c>
      <c r="N2028" s="109">
        <f t="shared" si="330"/>
        <v>0</v>
      </c>
      <c r="Q2028" s="102" t="str">
        <f t="shared" si="328"/>
        <v/>
      </c>
    </row>
    <row r="2029" spans="1:17" hidden="1">
      <c r="A2029" s="102" t="s">
        <v>192</v>
      </c>
      <c r="B2029" s="103" t="s">
        <v>87</v>
      </c>
      <c r="D2029" s="112">
        <v>2021</v>
      </c>
      <c r="E2029" s="112">
        <v>8</v>
      </c>
      <c r="F2029" s="102" t="str">
        <f t="shared" si="329"/>
        <v>P3620218</v>
      </c>
      <c r="H2029" s="104">
        <f>HLOOKUP(POC!B2029,MCTI!$1:$2,2,FALSE)</f>
        <v>8</v>
      </c>
      <c r="I2029" s="102" t="str">
        <f t="shared" si="331"/>
        <v>20218</v>
      </c>
      <c r="J2029" s="107">
        <f>IF(M2029=1,1,IFERROR(VLOOKUP(I2029,MCTI!C:O,POC!H2029,FALSE),0))</f>
        <v>0</v>
      </c>
      <c r="K2029" s="102" t="str">
        <f>TEXT(VLOOKUP(B2029,Summary!G:H,2,FALSE),"yyyym")</f>
        <v>203012</v>
      </c>
      <c r="L2029" s="102">
        <f t="shared" si="332"/>
        <v>0</v>
      </c>
      <c r="M2029" s="102">
        <f t="shared" si="333"/>
        <v>0</v>
      </c>
      <c r="N2029" s="109">
        <f t="shared" si="330"/>
        <v>0</v>
      </c>
      <c r="Q2029" s="102" t="str">
        <f t="shared" si="328"/>
        <v/>
      </c>
    </row>
    <row r="2030" spans="1:17" hidden="1">
      <c r="A2030" s="102" t="s">
        <v>192</v>
      </c>
      <c r="B2030" s="103" t="s">
        <v>87</v>
      </c>
      <c r="D2030" s="112">
        <v>2021</v>
      </c>
      <c r="E2030" s="112">
        <v>9</v>
      </c>
      <c r="F2030" s="102" t="str">
        <f t="shared" si="329"/>
        <v>P3620219</v>
      </c>
      <c r="H2030" s="104">
        <f>HLOOKUP(POC!B2030,MCTI!$1:$2,2,FALSE)</f>
        <v>8</v>
      </c>
      <c r="I2030" s="102" t="str">
        <f t="shared" si="331"/>
        <v>20219</v>
      </c>
      <c r="J2030" s="107">
        <f>IF(M2030=1,1,IFERROR(VLOOKUP(I2030,MCTI!C:O,POC!H2030,FALSE),0))</f>
        <v>0</v>
      </c>
      <c r="K2030" s="102" t="str">
        <f>TEXT(VLOOKUP(B2030,Summary!G:H,2,FALSE),"yyyym")</f>
        <v>203012</v>
      </c>
      <c r="L2030" s="102">
        <f t="shared" si="332"/>
        <v>0</v>
      </c>
      <c r="M2030" s="102">
        <f t="shared" si="333"/>
        <v>0</v>
      </c>
      <c r="N2030" s="109">
        <f t="shared" si="330"/>
        <v>0</v>
      </c>
      <c r="Q2030" s="102" t="str">
        <f t="shared" si="328"/>
        <v/>
      </c>
    </row>
    <row r="2031" spans="1:17" hidden="1">
      <c r="A2031" s="102" t="s">
        <v>192</v>
      </c>
      <c r="B2031" s="103" t="s">
        <v>87</v>
      </c>
      <c r="D2031" s="112">
        <v>2021</v>
      </c>
      <c r="E2031" s="112">
        <v>10</v>
      </c>
      <c r="F2031" s="102" t="str">
        <f t="shared" si="329"/>
        <v>P36202110</v>
      </c>
      <c r="H2031" s="104">
        <f>HLOOKUP(POC!B2031,MCTI!$1:$2,2,FALSE)</f>
        <v>8</v>
      </c>
      <c r="I2031" s="102" t="str">
        <f t="shared" si="331"/>
        <v>202110</v>
      </c>
      <c r="J2031" s="107">
        <f>IF(M2031=1,1,IFERROR(VLOOKUP(I2031,MCTI!C:O,POC!H2031,FALSE),0))</f>
        <v>0</v>
      </c>
      <c r="K2031" s="102" t="str">
        <f>TEXT(VLOOKUP(B2031,Summary!G:H,2,FALSE),"yyyym")</f>
        <v>203012</v>
      </c>
      <c r="L2031" s="102">
        <f t="shared" si="332"/>
        <v>0</v>
      </c>
      <c r="M2031" s="102">
        <f t="shared" si="333"/>
        <v>0</v>
      </c>
      <c r="N2031" s="109">
        <f t="shared" si="330"/>
        <v>0</v>
      </c>
      <c r="Q2031" s="102" t="str">
        <f t="shared" si="328"/>
        <v/>
      </c>
    </row>
    <row r="2032" spans="1:17" hidden="1">
      <c r="A2032" s="102" t="s">
        <v>192</v>
      </c>
      <c r="B2032" s="103" t="s">
        <v>87</v>
      </c>
      <c r="D2032" s="112">
        <v>2021</v>
      </c>
      <c r="E2032" s="112">
        <v>11</v>
      </c>
      <c r="F2032" s="102" t="str">
        <f t="shared" si="329"/>
        <v>P36202111</v>
      </c>
      <c r="H2032" s="104">
        <f>HLOOKUP(POC!B2032,MCTI!$1:$2,2,FALSE)</f>
        <v>8</v>
      </c>
      <c r="I2032" s="102" t="str">
        <f t="shared" si="331"/>
        <v>202111</v>
      </c>
      <c r="J2032" s="107">
        <f>IF(M2032=1,1,IFERROR(VLOOKUP(I2032,MCTI!C:O,POC!H2032,FALSE),0))</f>
        <v>0</v>
      </c>
      <c r="K2032" s="102" t="str">
        <f>TEXT(VLOOKUP(B2032,Summary!G:H,2,FALSE),"yyyym")</f>
        <v>203012</v>
      </c>
      <c r="L2032" s="102">
        <f t="shared" si="332"/>
        <v>0</v>
      </c>
      <c r="M2032" s="102">
        <f t="shared" si="333"/>
        <v>0</v>
      </c>
      <c r="N2032" s="109">
        <f t="shared" si="330"/>
        <v>0</v>
      </c>
      <c r="Q2032" s="102" t="str">
        <f t="shared" si="328"/>
        <v/>
      </c>
    </row>
    <row r="2033" spans="1:17" hidden="1">
      <c r="A2033" s="102" t="s">
        <v>192</v>
      </c>
      <c r="B2033" s="103" t="s">
        <v>87</v>
      </c>
      <c r="D2033" s="112">
        <v>2021</v>
      </c>
      <c r="E2033" s="112">
        <v>12</v>
      </c>
      <c r="F2033" s="102" t="str">
        <f t="shared" si="329"/>
        <v>P36202112</v>
      </c>
      <c r="H2033" s="104">
        <f>HLOOKUP(POC!B2033,MCTI!$1:$2,2,FALSE)</f>
        <v>8</v>
      </c>
      <c r="I2033" s="102" t="str">
        <f t="shared" si="331"/>
        <v>202112</v>
      </c>
      <c r="J2033" s="107">
        <f>IF(M2033=1,1,IFERROR(VLOOKUP(I2033,MCTI!C:O,POC!H2033,FALSE),0))</f>
        <v>0</v>
      </c>
      <c r="K2033" s="102" t="str">
        <f>TEXT(VLOOKUP(B2033,Summary!G:H,2,FALSE),"yyyym")</f>
        <v>203012</v>
      </c>
      <c r="L2033" s="102">
        <f t="shared" si="332"/>
        <v>0</v>
      </c>
      <c r="M2033" s="102">
        <f t="shared" si="333"/>
        <v>0</v>
      </c>
      <c r="N2033" s="109">
        <f t="shared" si="330"/>
        <v>0</v>
      </c>
      <c r="Q2033" s="102" t="str">
        <f t="shared" si="328"/>
        <v/>
      </c>
    </row>
    <row r="2034" spans="1:17" hidden="1">
      <c r="A2034" s="102" t="s">
        <v>192</v>
      </c>
      <c r="B2034" s="103" t="s">
        <v>87</v>
      </c>
      <c r="D2034" s="112">
        <v>2022</v>
      </c>
      <c r="E2034" s="112">
        <v>1</v>
      </c>
      <c r="F2034" s="102" t="str">
        <f t="shared" si="329"/>
        <v>P3620221</v>
      </c>
      <c r="H2034" s="104">
        <f>HLOOKUP(POC!B2034,MCTI!$1:$2,2,FALSE)</f>
        <v>8</v>
      </c>
      <c r="I2034" s="102" t="str">
        <f t="shared" si="331"/>
        <v>20221</v>
      </c>
      <c r="J2034" s="107">
        <f>IF(M2034=1,1,IFERROR(VLOOKUP(I2034,MCTI!C:O,POC!H2034,FALSE),0))</f>
        <v>0</v>
      </c>
      <c r="K2034" s="102" t="str">
        <f>TEXT(VLOOKUP(B2034,Summary!G:H,2,FALSE),"yyyym")</f>
        <v>203012</v>
      </c>
      <c r="L2034" s="102">
        <f t="shared" si="332"/>
        <v>0</v>
      </c>
      <c r="M2034" s="102">
        <f t="shared" si="333"/>
        <v>0</v>
      </c>
      <c r="N2034" s="109">
        <f t="shared" si="330"/>
        <v>0</v>
      </c>
      <c r="Q2034" s="102" t="str">
        <f t="shared" si="328"/>
        <v/>
      </c>
    </row>
    <row r="2035" spans="1:17" hidden="1">
      <c r="A2035" s="102" t="s">
        <v>192</v>
      </c>
      <c r="B2035" s="103" t="s">
        <v>87</v>
      </c>
      <c r="D2035" s="112">
        <v>2022</v>
      </c>
      <c r="E2035" s="112">
        <v>2</v>
      </c>
      <c r="F2035" s="102" t="str">
        <f t="shared" si="329"/>
        <v>P3620222</v>
      </c>
      <c r="H2035" s="104">
        <f>HLOOKUP(POC!B2035,MCTI!$1:$2,2,FALSE)</f>
        <v>8</v>
      </c>
      <c r="I2035" s="102" t="str">
        <f t="shared" si="331"/>
        <v>20222</v>
      </c>
      <c r="J2035" s="107">
        <f>IF(M2035=1,1,IFERROR(VLOOKUP(I2035,MCTI!C:O,POC!H2035,FALSE),0))</f>
        <v>0</v>
      </c>
      <c r="K2035" s="102" t="str">
        <f>TEXT(VLOOKUP(B2035,Summary!G:H,2,FALSE),"yyyym")</f>
        <v>203012</v>
      </c>
      <c r="L2035" s="102">
        <f t="shared" si="332"/>
        <v>0</v>
      </c>
      <c r="M2035" s="102">
        <f t="shared" si="333"/>
        <v>0</v>
      </c>
      <c r="N2035" s="109">
        <f t="shared" si="330"/>
        <v>0</v>
      </c>
      <c r="Q2035" s="102" t="str">
        <f t="shared" si="328"/>
        <v/>
      </c>
    </row>
    <row r="2036" spans="1:17" hidden="1">
      <c r="A2036" s="102" t="s">
        <v>192</v>
      </c>
      <c r="B2036" s="103" t="s">
        <v>87</v>
      </c>
      <c r="D2036" s="112">
        <v>2022</v>
      </c>
      <c r="E2036" s="112">
        <v>3</v>
      </c>
      <c r="F2036" s="102" t="str">
        <f t="shared" si="329"/>
        <v>P3620223</v>
      </c>
      <c r="H2036" s="104">
        <f>HLOOKUP(POC!B2036,MCTI!$1:$2,2,FALSE)</f>
        <v>8</v>
      </c>
      <c r="I2036" s="102" t="str">
        <f t="shared" si="331"/>
        <v>20223</v>
      </c>
      <c r="J2036" s="107">
        <f>IF(M2036=1,1,IFERROR(VLOOKUP(I2036,MCTI!C:O,POC!H2036,FALSE),0))</f>
        <v>0</v>
      </c>
      <c r="K2036" s="102" t="str">
        <f>TEXT(VLOOKUP(B2036,Summary!G:H,2,FALSE),"yyyym")</f>
        <v>203012</v>
      </c>
      <c r="L2036" s="102">
        <f t="shared" si="332"/>
        <v>0</v>
      </c>
      <c r="M2036" s="102">
        <f t="shared" si="333"/>
        <v>0</v>
      </c>
      <c r="N2036" s="109">
        <f t="shared" si="330"/>
        <v>0</v>
      </c>
      <c r="Q2036" s="102" t="str">
        <f t="shared" si="328"/>
        <v/>
      </c>
    </row>
    <row r="2037" spans="1:17" hidden="1">
      <c r="A2037" s="102" t="s">
        <v>192</v>
      </c>
      <c r="B2037" s="103" t="s">
        <v>87</v>
      </c>
      <c r="D2037" s="112">
        <v>2022</v>
      </c>
      <c r="E2037" s="112">
        <v>4</v>
      </c>
      <c r="F2037" s="102" t="str">
        <f t="shared" si="329"/>
        <v>P3620224</v>
      </c>
      <c r="H2037" s="104">
        <f>HLOOKUP(POC!B2037,MCTI!$1:$2,2,FALSE)</f>
        <v>8</v>
      </c>
      <c r="I2037" s="102" t="str">
        <f t="shared" si="331"/>
        <v>20224</v>
      </c>
      <c r="J2037" s="107">
        <f>IF(M2037=1,1,IFERROR(VLOOKUP(I2037,MCTI!C:O,POC!H2037,FALSE),0))</f>
        <v>0</v>
      </c>
      <c r="K2037" s="102" t="str">
        <f>TEXT(VLOOKUP(B2037,Summary!G:H,2,FALSE),"yyyym")</f>
        <v>203012</v>
      </c>
      <c r="L2037" s="102">
        <f t="shared" si="332"/>
        <v>0</v>
      </c>
      <c r="M2037" s="102">
        <f t="shared" si="333"/>
        <v>0</v>
      </c>
      <c r="N2037" s="109">
        <f t="shared" si="330"/>
        <v>0</v>
      </c>
      <c r="Q2037" s="102" t="str">
        <f t="shared" si="328"/>
        <v/>
      </c>
    </row>
    <row r="2038" spans="1:17" hidden="1">
      <c r="A2038" s="102" t="s">
        <v>192</v>
      </c>
      <c r="B2038" s="103" t="s">
        <v>87</v>
      </c>
      <c r="D2038" s="112">
        <v>2022</v>
      </c>
      <c r="E2038" s="112">
        <v>5</v>
      </c>
      <c r="F2038" s="102" t="str">
        <f t="shared" si="329"/>
        <v>P3620225</v>
      </c>
      <c r="H2038" s="104">
        <f>HLOOKUP(POC!B2038,MCTI!$1:$2,2,FALSE)</f>
        <v>8</v>
      </c>
      <c r="I2038" s="102" t="str">
        <f t="shared" ref="I2038:I2069" si="334">CONCATENATE(D2038,E2038)</f>
        <v>20225</v>
      </c>
      <c r="J2038" s="107">
        <f>IF(M2038=1,1,IFERROR(VLOOKUP(I2038,MCTI!C:O,POC!H2038,FALSE),0))</f>
        <v>0</v>
      </c>
      <c r="K2038" s="102" t="str">
        <f>TEXT(VLOOKUP(B2038,Summary!G:H,2,FALSE),"yyyym")</f>
        <v>203012</v>
      </c>
      <c r="L2038" s="102">
        <f t="shared" ref="L2038:L2069" si="335">IF((LEFT(K2038,4)-D2038)&lt;&gt;0,0,IF((I2038-K2038)=0,1,0))</f>
        <v>0</v>
      </c>
      <c r="M2038" s="102">
        <f t="shared" ref="M2038:M2069" si="336">IF(B2038="",0,IF(AND(B2037=B2038,M2037=1),1,IF(L2038=1,1,0)))</f>
        <v>0</v>
      </c>
      <c r="N2038" s="109">
        <f t="shared" si="330"/>
        <v>0</v>
      </c>
      <c r="Q2038" s="102" t="str">
        <f t="shared" ref="Q2038:Q2057" si="337">IF(AND(N2038=0,N2039&gt;0),1,"")</f>
        <v/>
      </c>
    </row>
    <row r="2039" spans="1:17" hidden="1">
      <c r="A2039" s="102" t="s">
        <v>192</v>
      </c>
      <c r="B2039" s="103" t="s">
        <v>87</v>
      </c>
      <c r="D2039" s="112">
        <v>2022</v>
      </c>
      <c r="E2039" s="112">
        <v>6</v>
      </c>
      <c r="F2039" s="102" t="str">
        <f t="shared" si="329"/>
        <v>P3620226</v>
      </c>
      <c r="H2039" s="104">
        <f>HLOOKUP(POC!B2039,MCTI!$1:$2,2,FALSE)</f>
        <v>8</v>
      </c>
      <c r="I2039" s="102" t="str">
        <f t="shared" si="334"/>
        <v>20226</v>
      </c>
      <c r="J2039" s="107">
        <f>IF(M2039=1,1,IFERROR(VLOOKUP(I2039,MCTI!C:O,POC!H2039,FALSE),0))</f>
        <v>0</v>
      </c>
      <c r="K2039" s="102" t="str">
        <f>TEXT(VLOOKUP(B2039,Summary!G:H,2,FALSE),"yyyym")</f>
        <v>203012</v>
      </c>
      <c r="L2039" s="102">
        <f t="shared" si="335"/>
        <v>0</v>
      </c>
      <c r="M2039" s="102">
        <f t="shared" si="336"/>
        <v>0</v>
      </c>
      <c r="N2039" s="109">
        <f t="shared" si="330"/>
        <v>0</v>
      </c>
      <c r="Q2039" s="102" t="str">
        <f t="shared" si="337"/>
        <v/>
      </c>
    </row>
    <row r="2040" spans="1:17" hidden="1">
      <c r="A2040" s="102" t="s">
        <v>192</v>
      </c>
      <c r="B2040" s="103" t="s">
        <v>87</v>
      </c>
      <c r="D2040" s="112">
        <v>2022</v>
      </c>
      <c r="E2040" s="112">
        <v>7</v>
      </c>
      <c r="F2040" s="102" t="str">
        <f t="shared" si="329"/>
        <v>P3620227</v>
      </c>
      <c r="H2040" s="104">
        <f>HLOOKUP(POC!B2040,MCTI!$1:$2,2,FALSE)</f>
        <v>8</v>
      </c>
      <c r="I2040" s="102" t="str">
        <f t="shared" si="334"/>
        <v>20227</v>
      </c>
      <c r="J2040" s="107">
        <f>IF(M2040=1,1,IFERROR(VLOOKUP(I2040,MCTI!C:O,POC!H2040,FALSE),0))</f>
        <v>0</v>
      </c>
      <c r="K2040" s="102" t="str">
        <f>TEXT(VLOOKUP(B2040,Summary!G:H,2,FALSE),"yyyym")</f>
        <v>203012</v>
      </c>
      <c r="L2040" s="102">
        <f t="shared" si="335"/>
        <v>0</v>
      </c>
      <c r="M2040" s="102">
        <f t="shared" si="336"/>
        <v>0</v>
      </c>
      <c r="N2040" s="109">
        <f t="shared" si="330"/>
        <v>0</v>
      </c>
      <c r="Q2040" s="102" t="str">
        <f t="shared" si="337"/>
        <v/>
      </c>
    </row>
    <row r="2041" spans="1:17" hidden="1">
      <c r="A2041" s="102" t="s">
        <v>192</v>
      </c>
      <c r="B2041" s="103" t="s">
        <v>87</v>
      </c>
      <c r="D2041" s="112">
        <v>2022</v>
      </c>
      <c r="E2041" s="112">
        <v>8</v>
      </c>
      <c r="F2041" s="102" t="str">
        <f t="shared" si="329"/>
        <v>P3620228</v>
      </c>
      <c r="H2041" s="104">
        <f>HLOOKUP(POC!B2041,MCTI!$1:$2,2,FALSE)</f>
        <v>8</v>
      </c>
      <c r="I2041" s="102" t="str">
        <f t="shared" si="334"/>
        <v>20228</v>
      </c>
      <c r="J2041" s="107">
        <f>IF(M2041=1,1,IFERROR(VLOOKUP(I2041,MCTI!C:O,POC!H2041,FALSE),0))</f>
        <v>0</v>
      </c>
      <c r="K2041" s="102" t="str">
        <f>TEXT(VLOOKUP(B2041,Summary!G:H,2,FALSE),"yyyym")</f>
        <v>203012</v>
      </c>
      <c r="L2041" s="102">
        <f t="shared" si="335"/>
        <v>0</v>
      </c>
      <c r="M2041" s="102">
        <f t="shared" si="336"/>
        <v>0</v>
      </c>
      <c r="N2041" s="109">
        <f t="shared" si="330"/>
        <v>0</v>
      </c>
      <c r="Q2041" s="102" t="str">
        <f t="shared" si="337"/>
        <v/>
      </c>
    </row>
    <row r="2042" spans="1:17" hidden="1">
      <c r="A2042" s="102" t="s">
        <v>192</v>
      </c>
      <c r="B2042" s="103" t="s">
        <v>87</v>
      </c>
      <c r="D2042" s="112">
        <v>2022</v>
      </c>
      <c r="E2042" s="112">
        <v>9</v>
      </c>
      <c r="F2042" s="102" t="str">
        <f t="shared" si="329"/>
        <v>P3620229</v>
      </c>
      <c r="H2042" s="104">
        <f>HLOOKUP(POC!B2042,MCTI!$1:$2,2,FALSE)</f>
        <v>8</v>
      </c>
      <c r="I2042" s="102" t="str">
        <f t="shared" si="334"/>
        <v>20229</v>
      </c>
      <c r="J2042" s="107">
        <f>IF(M2042=1,1,IFERROR(VLOOKUP(I2042,MCTI!C:O,POC!H2042,FALSE),0))</f>
        <v>0</v>
      </c>
      <c r="K2042" s="102" t="str">
        <f>TEXT(VLOOKUP(B2042,Summary!G:H,2,FALSE),"yyyym")</f>
        <v>203012</v>
      </c>
      <c r="L2042" s="102">
        <f t="shared" si="335"/>
        <v>0</v>
      </c>
      <c r="M2042" s="102">
        <f t="shared" si="336"/>
        <v>0</v>
      </c>
      <c r="N2042" s="109">
        <f t="shared" si="330"/>
        <v>0</v>
      </c>
      <c r="Q2042" s="102" t="str">
        <f t="shared" si="337"/>
        <v/>
      </c>
    </row>
    <row r="2043" spans="1:17" hidden="1">
      <c r="A2043" s="102" t="s">
        <v>192</v>
      </c>
      <c r="B2043" s="103" t="s">
        <v>87</v>
      </c>
      <c r="D2043" s="112">
        <v>2022</v>
      </c>
      <c r="E2043" s="112">
        <v>10</v>
      </c>
      <c r="F2043" s="102" t="str">
        <f t="shared" si="329"/>
        <v>P36202210</v>
      </c>
      <c r="H2043" s="104">
        <f>HLOOKUP(POC!B2043,MCTI!$1:$2,2,FALSE)</f>
        <v>8</v>
      </c>
      <c r="I2043" s="102" t="str">
        <f t="shared" si="334"/>
        <v>202210</v>
      </c>
      <c r="J2043" s="107">
        <f>IF(M2043=1,1,IFERROR(VLOOKUP(I2043,MCTI!C:O,POC!H2043,FALSE),0))</f>
        <v>0</v>
      </c>
      <c r="K2043" s="102" t="str">
        <f>TEXT(VLOOKUP(B2043,Summary!G:H,2,FALSE),"yyyym")</f>
        <v>203012</v>
      </c>
      <c r="L2043" s="102">
        <f t="shared" si="335"/>
        <v>0</v>
      </c>
      <c r="M2043" s="102">
        <f t="shared" si="336"/>
        <v>0</v>
      </c>
      <c r="N2043" s="109">
        <f t="shared" si="330"/>
        <v>0</v>
      </c>
      <c r="Q2043" s="102" t="str">
        <f t="shared" si="337"/>
        <v/>
      </c>
    </row>
    <row r="2044" spans="1:17" hidden="1">
      <c r="A2044" s="102" t="s">
        <v>192</v>
      </c>
      <c r="B2044" s="103" t="s">
        <v>87</v>
      </c>
      <c r="D2044" s="112">
        <v>2022</v>
      </c>
      <c r="E2044" s="112">
        <v>11</v>
      </c>
      <c r="F2044" s="102" t="str">
        <f t="shared" si="329"/>
        <v>P36202211</v>
      </c>
      <c r="H2044" s="104">
        <f>HLOOKUP(POC!B2044,MCTI!$1:$2,2,FALSE)</f>
        <v>8</v>
      </c>
      <c r="I2044" s="102" t="str">
        <f t="shared" si="334"/>
        <v>202211</v>
      </c>
      <c r="J2044" s="107">
        <f>IF(M2044=1,1,IFERROR(VLOOKUP(I2044,MCTI!C:O,POC!H2044,FALSE),0))</f>
        <v>0</v>
      </c>
      <c r="K2044" s="102" t="str">
        <f>TEXT(VLOOKUP(B2044,Summary!G:H,2,FALSE),"yyyym")</f>
        <v>203012</v>
      </c>
      <c r="L2044" s="102">
        <f t="shared" si="335"/>
        <v>0</v>
      </c>
      <c r="M2044" s="102">
        <f t="shared" si="336"/>
        <v>0</v>
      </c>
      <c r="N2044" s="109">
        <f t="shared" si="330"/>
        <v>0</v>
      </c>
      <c r="Q2044" s="102" t="str">
        <f t="shared" si="337"/>
        <v/>
      </c>
    </row>
    <row r="2045" spans="1:17" hidden="1">
      <c r="A2045" s="102" t="s">
        <v>192</v>
      </c>
      <c r="B2045" s="103" t="s">
        <v>87</v>
      </c>
      <c r="D2045" s="112">
        <v>2022</v>
      </c>
      <c r="E2045" s="112">
        <v>12</v>
      </c>
      <c r="F2045" s="102" t="str">
        <f t="shared" si="329"/>
        <v>P36202212</v>
      </c>
      <c r="H2045" s="104">
        <f>HLOOKUP(POC!B2045,MCTI!$1:$2,2,FALSE)</f>
        <v>8</v>
      </c>
      <c r="I2045" s="102" t="str">
        <f t="shared" si="334"/>
        <v>202212</v>
      </c>
      <c r="J2045" s="107">
        <f>IF(M2045=1,1,IFERROR(VLOOKUP(I2045,MCTI!C:O,POC!H2045,FALSE),0))</f>
        <v>0</v>
      </c>
      <c r="K2045" s="102" t="str">
        <f>TEXT(VLOOKUP(B2045,Summary!G:H,2,FALSE),"yyyym")</f>
        <v>203012</v>
      </c>
      <c r="L2045" s="102">
        <f t="shared" si="335"/>
        <v>0</v>
      </c>
      <c r="M2045" s="102">
        <f t="shared" si="336"/>
        <v>0</v>
      </c>
      <c r="N2045" s="109">
        <f t="shared" si="330"/>
        <v>0</v>
      </c>
      <c r="Q2045" s="102" t="str">
        <f t="shared" si="337"/>
        <v/>
      </c>
    </row>
    <row r="2046" spans="1:17" hidden="1">
      <c r="A2046" s="102" t="s">
        <v>192</v>
      </c>
      <c r="B2046" s="103" t="s">
        <v>87</v>
      </c>
      <c r="D2046" s="112">
        <v>2023</v>
      </c>
      <c r="E2046" s="112">
        <v>1</v>
      </c>
      <c r="F2046" s="102" t="str">
        <f t="shared" si="329"/>
        <v>P3620231</v>
      </c>
      <c r="H2046" s="104">
        <f>HLOOKUP(POC!B2046,MCTI!$1:$2,2,FALSE)</f>
        <v>8</v>
      </c>
      <c r="I2046" s="102" t="str">
        <f t="shared" si="334"/>
        <v>20231</v>
      </c>
      <c r="J2046" s="107">
        <f>IF(M2046=1,1,IFERROR(VLOOKUP(I2046,MCTI!C:O,POC!H2046,FALSE),0))</f>
        <v>0</v>
      </c>
      <c r="K2046" s="102" t="str">
        <f>TEXT(VLOOKUP(B2046,Summary!G:H,2,FALSE),"yyyym")</f>
        <v>203012</v>
      </c>
      <c r="L2046" s="102">
        <f t="shared" si="335"/>
        <v>0</v>
      </c>
      <c r="M2046" s="102">
        <f t="shared" si="336"/>
        <v>0</v>
      </c>
      <c r="N2046" s="109">
        <f t="shared" si="330"/>
        <v>0</v>
      </c>
      <c r="Q2046" s="102" t="str">
        <f t="shared" si="337"/>
        <v/>
      </c>
    </row>
    <row r="2047" spans="1:17" hidden="1">
      <c r="A2047" s="102" t="s">
        <v>192</v>
      </c>
      <c r="B2047" s="103" t="s">
        <v>87</v>
      </c>
      <c r="D2047" s="112">
        <v>2023</v>
      </c>
      <c r="E2047" s="112">
        <v>2</v>
      </c>
      <c r="F2047" s="102" t="str">
        <f t="shared" si="329"/>
        <v>P3620232</v>
      </c>
      <c r="H2047" s="104">
        <f>HLOOKUP(POC!B2047,MCTI!$1:$2,2,FALSE)</f>
        <v>8</v>
      </c>
      <c r="I2047" s="102" t="str">
        <f t="shared" si="334"/>
        <v>20232</v>
      </c>
      <c r="J2047" s="107">
        <f>IF(M2047=1,1,IFERROR(VLOOKUP(I2047,MCTI!C:O,POC!H2047,FALSE),0))</f>
        <v>0</v>
      </c>
      <c r="K2047" s="102" t="str">
        <f>TEXT(VLOOKUP(B2047,Summary!G:H,2,FALSE),"yyyym")</f>
        <v>203012</v>
      </c>
      <c r="L2047" s="102">
        <f t="shared" si="335"/>
        <v>0</v>
      </c>
      <c r="M2047" s="102">
        <f t="shared" si="336"/>
        <v>0</v>
      </c>
      <c r="N2047" s="109">
        <f t="shared" si="330"/>
        <v>0</v>
      </c>
      <c r="Q2047" s="102" t="str">
        <f t="shared" si="337"/>
        <v/>
      </c>
    </row>
    <row r="2048" spans="1:17" hidden="1">
      <c r="A2048" s="102" t="s">
        <v>192</v>
      </c>
      <c r="B2048" s="103" t="s">
        <v>87</v>
      </c>
      <c r="D2048" s="112">
        <v>2023</v>
      </c>
      <c r="E2048" s="112">
        <v>3</v>
      </c>
      <c r="F2048" s="102" t="str">
        <f t="shared" si="329"/>
        <v>P3620233</v>
      </c>
      <c r="H2048" s="104">
        <f>HLOOKUP(POC!B2048,MCTI!$1:$2,2,FALSE)</f>
        <v>8</v>
      </c>
      <c r="I2048" s="102" t="str">
        <f t="shared" si="334"/>
        <v>20233</v>
      </c>
      <c r="J2048" s="107">
        <f>IF(M2048=1,1,IFERROR(VLOOKUP(I2048,MCTI!C:O,POC!H2048,FALSE),0))</f>
        <v>0</v>
      </c>
      <c r="K2048" s="102" t="str">
        <f>TEXT(VLOOKUP(B2048,Summary!G:H,2,FALSE),"yyyym")</f>
        <v>203012</v>
      </c>
      <c r="L2048" s="102">
        <f t="shared" si="335"/>
        <v>0</v>
      </c>
      <c r="M2048" s="102">
        <f t="shared" si="336"/>
        <v>0</v>
      </c>
      <c r="N2048" s="109">
        <f t="shared" si="330"/>
        <v>0</v>
      </c>
      <c r="Q2048" s="102" t="str">
        <f t="shared" si="337"/>
        <v/>
      </c>
    </row>
    <row r="2049" spans="1:17" hidden="1">
      <c r="A2049" s="102" t="s">
        <v>192</v>
      </c>
      <c r="B2049" s="103" t="s">
        <v>87</v>
      </c>
      <c r="D2049" s="112">
        <v>2023</v>
      </c>
      <c r="E2049" s="112">
        <v>4</v>
      </c>
      <c r="F2049" s="102" t="str">
        <f t="shared" si="329"/>
        <v>P3620234</v>
      </c>
      <c r="H2049" s="104">
        <f>HLOOKUP(POC!B2049,MCTI!$1:$2,2,FALSE)</f>
        <v>8</v>
      </c>
      <c r="I2049" s="102" t="str">
        <f t="shared" si="334"/>
        <v>20234</v>
      </c>
      <c r="J2049" s="107">
        <f>IF(M2049=1,1,IFERROR(VLOOKUP(I2049,MCTI!C:O,POC!H2049,FALSE),0))</f>
        <v>0</v>
      </c>
      <c r="K2049" s="102" t="str">
        <f>TEXT(VLOOKUP(B2049,Summary!G:H,2,FALSE),"yyyym")</f>
        <v>203012</v>
      </c>
      <c r="L2049" s="102">
        <f t="shared" si="335"/>
        <v>0</v>
      </c>
      <c r="M2049" s="102">
        <f t="shared" si="336"/>
        <v>0</v>
      </c>
      <c r="N2049" s="109">
        <f t="shared" si="330"/>
        <v>0</v>
      </c>
      <c r="Q2049" s="102" t="str">
        <f t="shared" si="337"/>
        <v/>
      </c>
    </row>
    <row r="2050" spans="1:17" hidden="1">
      <c r="A2050" s="102" t="s">
        <v>192</v>
      </c>
      <c r="B2050" s="103" t="s">
        <v>87</v>
      </c>
      <c r="D2050" s="112">
        <v>2023</v>
      </c>
      <c r="E2050" s="112">
        <v>5</v>
      </c>
      <c r="F2050" s="102" t="str">
        <f t="shared" si="329"/>
        <v>P3620235</v>
      </c>
      <c r="H2050" s="104">
        <f>HLOOKUP(POC!B2050,MCTI!$1:$2,2,FALSE)</f>
        <v>8</v>
      </c>
      <c r="I2050" s="102" t="str">
        <f t="shared" si="334"/>
        <v>20235</v>
      </c>
      <c r="J2050" s="107">
        <f>IF(M2050=1,1,IFERROR(VLOOKUP(I2050,MCTI!C:O,POC!H2050,FALSE),0))</f>
        <v>0</v>
      </c>
      <c r="K2050" s="102" t="str">
        <f>TEXT(VLOOKUP(B2050,Summary!G:H,2,FALSE),"yyyym")</f>
        <v>203012</v>
      </c>
      <c r="L2050" s="102">
        <f t="shared" si="335"/>
        <v>0</v>
      </c>
      <c r="M2050" s="102">
        <f t="shared" si="336"/>
        <v>0</v>
      </c>
      <c r="N2050" s="109">
        <f t="shared" si="330"/>
        <v>0</v>
      </c>
      <c r="Q2050" s="102" t="str">
        <f t="shared" si="337"/>
        <v/>
      </c>
    </row>
    <row r="2051" spans="1:17" hidden="1">
      <c r="A2051" s="102" t="s">
        <v>192</v>
      </c>
      <c r="B2051" s="103" t="s">
        <v>87</v>
      </c>
      <c r="D2051" s="112">
        <v>2023</v>
      </c>
      <c r="E2051" s="112">
        <v>6</v>
      </c>
      <c r="F2051" s="102" t="str">
        <f t="shared" si="329"/>
        <v>P3620236</v>
      </c>
      <c r="H2051" s="104">
        <f>HLOOKUP(POC!B2051,MCTI!$1:$2,2,FALSE)</f>
        <v>8</v>
      </c>
      <c r="I2051" s="102" t="str">
        <f t="shared" si="334"/>
        <v>20236</v>
      </c>
      <c r="J2051" s="107">
        <f>IF(M2051=1,1,IFERROR(VLOOKUP(I2051,MCTI!C:O,POC!H2051,FALSE),0))</f>
        <v>0</v>
      </c>
      <c r="K2051" s="102" t="str">
        <f>TEXT(VLOOKUP(B2051,Summary!G:H,2,FALSE),"yyyym")</f>
        <v>203012</v>
      </c>
      <c r="L2051" s="102">
        <f t="shared" si="335"/>
        <v>0</v>
      </c>
      <c r="M2051" s="102">
        <f t="shared" si="336"/>
        <v>0</v>
      </c>
      <c r="N2051" s="109">
        <f t="shared" si="330"/>
        <v>0</v>
      </c>
      <c r="Q2051" s="102" t="str">
        <f t="shared" si="337"/>
        <v/>
      </c>
    </row>
    <row r="2052" spans="1:17" hidden="1">
      <c r="A2052" s="102" t="s">
        <v>192</v>
      </c>
      <c r="B2052" s="103" t="s">
        <v>87</v>
      </c>
      <c r="D2052" s="112">
        <v>2023</v>
      </c>
      <c r="E2052" s="112">
        <v>7</v>
      </c>
      <c r="F2052" s="102" t="str">
        <f t="shared" si="329"/>
        <v>P3620237</v>
      </c>
      <c r="H2052" s="104">
        <f>HLOOKUP(POC!B2052,MCTI!$1:$2,2,FALSE)</f>
        <v>8</v>
      </c>
      <c r="I2052" s="102" t="str">
        <f t="shared" si="334"/>
        <v>20237</v>
      </c>
      <c r="J2052" s="107">
        <f>IF(M2052=1,1,IFERROR(VLOOKUP(I2052,MCTI!C:O,POC!H2052,FALSE),0))</f>
        <v>0</v>
      </c>
      <c r="K2052" s="102" t="str">
        <f>TEXT(VLOOKUP(B2052,Summary!G:H,2,FALSE),"yyyym")</f>
        <v>203012</v>
      </c>
      <c r="L2052" s="102">
        <f t="shared" si="335"/>
        <v>0</v>
      </c>
      <c r="M2052" s="102">
        <f t="shared" si="336"/>
        <v>0</v>
      </c>
      <c r="N2052" s="109">
        <f t="shared" si="330"/>
        <v>0</v>
      </c>
      <c r="Q2052" s="102" t="str">
        <f t="shared" si="337"/>
        <v/>
      </c>
    </row>
    <row r="2053" spans="1:17" hidden="1">
      <c r="A2053" s="102" t="s">
        <v>192</v>
      </c>
      <c r="B2053" s="103" t="s">
        <v>87</v>
      </c>
      <c r="D2053" s="112">
        <v>2023</v>
      </c>
      <c r="E2053" s="112">
        <v>8</v>
      </c>
      <c r="F2053" s="102" t="str">
        <f t="shared" si="329"/>
        <v>P3620238</v>
      </c>
      <c r="H2053" s="104">
        <f>HLOOKUP(POC!B2053,MCTI!$1:$2,2,FALSE)</f>
        <v>8</v>
      </c>
      <c r="I2053" s="102" t="str">
        <f t="shared" si="334"/>
        <v>20238</v>
      </c>
      <c r="J2053" s="107">
        <f>IF(M2053=1,1,IFERROR(VLOOKUP(I2053,MCTI!C:O,POC!H2053,FALSE),0))</f>
        <v>0</v>
      </c>
      <c r="K2053" s="102" t="str">
        <f>TEXT(VLOOKUP(B2053,Summary!G:H,2,FALSE),"yyyym")</f>
        <v>203012</v>
      </c>
      <c r="L2053" s="102">
        <f t="shared" si="335"/>
        <v>0</v>
      </c>
      <c r="M2053" s="102">
        <f t="shared" si="336"/>
        <v>0</v>
      </c>
      <c r="N2053" s="109">
        <f t="shared" si="330"/>
        <v>0</v>
      </c>
      <c r="Q2053" s="102" t="str">
        <f t="shared" si="337"/>
        <v/>
      </c>
    </row>
    <row r="2054" spans="1:17" hidden="1">
      <c r="A2054" s="102" t="s">
        <v>192</v>
      </c>
      <c r="B2054" s="103" t="s">
        <v>87</v>
      </c>
      <c r="D2054" s="112">
        <v>2023</v>
      </c>
      <c r="E2054" s="112">
        <v>9</v>
      </c>
      <c r="F2054" s="102" t="str">
        <f t="shared" si="329"/>
        <v>P3620239</v>
      </c>
      <c r="H2054" s="104">
        <f>HLOOKUP(POC!B2054,MCTI!$1:$2,2,FALSE)</f>
        <v>8</v>
      </c>
      <c r="I2054" s="102" t="str">
        <f t="shared" si="334"/>
        <v>20239</v>
      </c>
      <c r="J2054" s="107">
        <f>IF(M2054=1,1,IFERROR(VLOOKUP(I2054,MCTI!C:O,POC!H2054,FALSE),0))</f>
        <v>0</v>
      </c>
      <c r="K2054" s="102" t="str">
        <f>TEXT(VLOOKUP(B2054,Summary!G:H,2,FALSE),"yyyym")</f>
        <v>203012</v>
      </c>
      <c r="L2054" s="102">
        <f t="shared" si="335"/>
        <v>0</v>
      </c>
      <c r="M2054" s="102">
        <f t="shared" si="336"/>
        <v>0</v>
      </c>
      <c r="N2054" s="109">
        <f t="shared" si="330"/>
        <v>0</v>
      </c>
      <c r="Q2054" s="102" t="str">
        <f t="shared" si="337"/>
        <v/>
      </c>
    </row>
    <row r="2055" spans="1:17" hidden="1">
      <c r="A2055" s="102" t="s">
        <v>192</v>
      </c>
      <c r="B2055" s="103" t="s">
        <v>87</v>
      </c>
      <c r="D2055" s="112">
        <v>2023</v>
      </c>
      <c r="E2055" s="112">
        <v>10</v>
      </c>
      <c r="F2055" s="102" t="str">
        <f t="shared" si="329"/>
        <v>P36202310</v>
      </c>
      <c r="H2055" s="104">
        <f>HLOOKUP(POC!B2055,MCTI!$1:$2,2,FALSE)</f>
        <v>8</v>
      </c>
      <c r="I2055" s="102" t="str">
        <f t="shared" si="334"/>
        <v>202310</v>
      </c>
      <c r="J2055" s="107">
        <f>IF(M2055=1,1,IFERROR(VLOOKUP(I2055,MCTI!C:O,POC!H2055,FALSE),0))</f>
        <v>0</v>
      </c>
      <c r="K2055" s="102" t="str">
        <f>TEXT(VLOOKUP(B2055,Summary!G:H,2,FALSE),"yyyym")</f>
        <v>203012</v>
      </c>
      <c r="L2055" s="102">
        <f t="shared" si="335"/>
        <v>0</v>
      </c>
      <c r="M2055" s="102">
        <f t="shared" si="336"/>
        <v>0</v>
      </c>
      <c r="N2055" s="109">
        <f t="shared" si="330"/>
        <v>0</v>
      </c>
      <c r="Q2055" s="102" t="str">
        <f t="shared" si="337"/>
        <v/>
      </c>
    </row>
    <row r="2056" spans="1:17" hidden="1">
      <c r="A2056" s="102" t="s">
        <v>192</v>
      </c>
      <c r="B2056" s="103" t="s">
        <v>87</v>
      </c>
      <c r="D2056" s="112">
        <v>2023</v>
      </c>
      <c r="E2056" s="112">
        <v>11</v>
      </c>
      <c r="F2056" s="102" t="str">
        <f t="shared" si="329"/>
        <v>P36202311</v>
      </c>
      <c r="H2056" s="104">
        <f>HLOOKUP(POC!B2056,MCTI!$1:$2,2,FALSE)</f>
        <v>8</v>
      </c>
      <c r="I2056" s="102" t="str">
        <f t="shared" si="334"/>
        <v>202311</v>
      </c>
      <c r="J2056" s="107">
        <f>IF(M2056=1,1,IFERROR(VLOOKUP(I2056,MCTI!C:O,POC!H2056,FALSE),0))</f>
        <v>0</v>
      </c>
      <c r="K2056" s="102" t="str">
        <f>TEXT(VLOOKUP(B2056,Summary!G:H,2,FALSE),"yyyym")</f>
        <v>203012</v>
      </c>
      <c r="L2056" s="102">
        <f t="shared" si="335"/>
        <v>0</v>
      </c>
      <c r="M2056" s="102">
        <f t="shared" si="336"/>
        <v>0</v>
      </c>
      <c r="N2056" s="109">
        <f t="shared" si="330"/>
        <v>0</v>
      </c>
      <c r="Q2056" s="102" t="str">
        <f t="shared" si="337"/>
        <v/>
      </c>
    </row>
    <row r="2057" spans="1:17">
      <c r="A2057" s="102" t="s">
        <v>192</v>
      </c>
      <c r="B2057" s="103" t="s">
        <v>87</v>
      </c>
      <c r="D2057" s="112">
        <v>2023</v>
      </c>
      <c r="E2057" s="112">
        <v>12</v>
      </c>
      <c r="F2057" s="102" t="str">
        <f t="shared" si="329"/>
        <v>P36202312</v>
      </c>
      <c r="H2057" s="104">
        <f>HLOOKUP(POC!B2057,MCTI!$1:$2,2,FALSE)</f>
        <v>8</v>
      </c>
      <c r="I2057" s="102" t="str">
        <f t="shared" si="334"/>
        <v>202312</v>
      </c>
      <c r="J2057" s="107">
        <f>IF(M2057=1,1,IFERROR(VLOOKUP(I2057,MCTI!C:O,POC!H2057,FALSE),0))</f>
        <v>0</v>
      </c>
      <c r="K2057" s="102" t="str">
        <f>TEXT(VLOOKUP(B2057,Summary!G:H,2,FALSE),"yyyym")</f>
        <v>203012</v>
      </c>
      <c r="L2057" s="102">
        <f t="shared" si="335"/>
        <v>0</v>
      </c>
      <c r="M2057" s="102">
        <f t="shared" si="336"/>
        <v>0</v>
      </c>
      <c r="N2057" s="109">
        <f t="shared" si="330"/>
        <v>0</v>
      </c>
      <c r="P2057" s="102" t="s">
        <v>220</v>
      </c>
      <c r="Q2057" s="102">
        <f t="shared" si="337"/>
        <v>1</v>
      </c>
    </row>
    <row r="2058" spans="1:17">
      <c r="A2058" s="102" t="s">
        <v>192</v>
      </c>
      <c r="B2058" s="103" t="s">
        <v>87</v>
      </c>
      <c r="D2058" s="112">
        <v>2024</v>
      </c>
      <c r="E2058" s="112">
        <v>1</v>
      </c>
      <c r="F2058" s="102" t="str">
        <f t="shared" si="329"/>
        <v>P3620241</v>
      </c>
      <c r="H2058" s="104">
        <f>HLOOKUP(POC!B2058,MCTI!$1:$2,2,FALSE)</f>
        <v>8</v>
      </c>
      <c r="I2058" s="102" t="str">
        <f t="shared" si="334"/>
        <v>20241</v>
      </c>
      <c r="J2058" s="107">
        <f>IF(M2058=1,1,IFERROR(VLOOKUP(I2058,MCTI!C:O,POC!H2058,FALSE),0))</f>
        <v>2.5000000000000001E-3</v>
      </c>
      <c r="K2058" s="102" t="str">
        <f>TEXT(VLOOKUP(B2058,Summary!G:H,2,FALSE),"yyyym")</f>
        <v>203012</v>
      </c>
      <c r="L2058" s="102">
        <f t="shared" si="335"/>
        <v>0</v>
      </c>
      <c r="M2058" s="102">
        <f t="shared" si="336"/>
        <v>0</v>
      </c>
      <c r="N2058" s="109">
        <f t="shared" si="330"/>
        <v>0.25</v>
      </c>
      <c r="P2058" s="102" t="s">
        <v>220</v>
      </c>
      <c r="Q2058" s="102" t="str">
        <f t="shared" ref="Q2038:Q2101" si="338">IF(AND(N2058=0,N2059&gt;0),1,"")</f>
        <v/>
      </c>
    </row>
    <row r="2059" spans="1:17">
      <c r="A2059" s="102" t="s">
        <v>192</v>
      </c>
      <c r="B2059" s="103" t="s">
        <v>87</v>
      </c>
      <c r="D2059" s="112">
        <v>2024</v>
      </c>
      <c r="E2059" s="112">
        <v>2</v>
      </c>
      <c r="F2059" s="102" t="str">
        <f t="shared" si="329"/>
        <v>P3620242</v>
      </c>
      <c r="H2059" s="104">
        <f>HLOOKUP(POC!B2059,MCTI!$1:$2,2,FALSE)</f>
        <v>8</v>
      </c>
      <c r="I2059" s="102" t="str">
        <f t="shared" si="334"/>
        <v>20242</v>
      </c>
      <c r="J2059" s="107">
        <f>IF(M2059=1,1,IFERROR(VLOOKUP(I2059,MCTI!C:O,POC!H2059,FALSE),0))</f>
        <v>3.56E-2</v>
      </c>
      <c r="K2059" s="102" t="str">
        <f>TEXT(VLOOKUP(B2059,Summary!G:H,2,FALSE),"yyyym")</f>
        <v>203012</v>
      </c>
      <c r="L2059" s="102">
        <f t="shared" si="335"/>
        <v>0</v>
      </c>
      <c r="M2059" s="102">
        <f t="shared" si="336"/>
        <v>0</v>
      </c>
      <c r="N2059" s="109">
        <f t="shared" si="330"/>
        <v>3.56</v>
      </c>
      <c r="P2059" s="102" t="s">
        <v>220</v>
      </c>
      <c r="Q2059" s="102" t="str">
        <f t="shared" si="338"/>
        <v/>
      </c>
    </row>
    <row r="2060" spans="1:17">
      <c r="A2060" s="102" t="s">
        <v>192</v>
      </c>
      <c r="B2060" s="103" t="s">
        <v>87</v>
      </c>
      <c r="D2060" s="112">
        <v>2024</v>
      </c>
      <c r="E2060" s="112">
        <v>3</v>
      </c>
      <c r="F2060" s="102" t="str">
        <f t="shared" si="329"/>
        <v>P3620243</v>
      </c>
      <c r="H2060" s="104">
        <f>HLOOKUP(POC!B2060,MCTI!$1:$2,2,FALSE)</f>
        <v>8</v>
      </c>
      <c r="I2060" s="102" t="str">
        <f t="shared" si="334"/>
        <v>20243</v>
      </c>
      <c r="J2060" s="107">
        <f>IF(M2060=1,1,IFERROR(VLOOKUP(I2060,MCTI!C:O,POC!H2060,FALSE),0))</f>
        <v>4.7500000000000001E-2</v>
      </c>
      <c r="K2060" s="102" t="str">
        <f>TEXT(VLOOKUP(B2060,Summary!G:H,2,FALSE),"yyyym")</f>
        <v>203012</v>
      </c>
      <c r="L2060" s="102">
        <f t="shared" si="335"/>
        <v>0</v>
      </c>
      <c r="M2060" s="102">
        <f t="shared" si="336"/>
        <v>0</v>
      </c>
      <c r="N2060" s="109">
        <f t="shared" si="330"/>
        <v>4.75</v>
      </c>
      <c r="P2060" s="102" t="s">
        <v>220</v>
      </c>
      <c r="Q2060" s="102" t="str">
        <f t="shared" si="338"/>
        <v/>
      </c>
    </row>
    <row r="2061" spans="1:17">
      <c r="A2061" s="102" t="s">
        <v>192</v>
      </c>
      <c r="B2061" s="103" t="s">
        <v>87</v>
      </c>
      <c r="D2061" s="112">
        <v>2024</v>
      </c>
      <c r="E2061" s="112">
        <v>4</v>
      </c>
      <c r="F2061" s="102" t="str">
        <f t="shared" si="329"/>
        <v>P3620244</v>
      </c>
      <c r="H2061" s="104">
        <f>HLOOKUP(POC!B2061,MCTI!$1:$2,2,FALSE)</f>
        <v>8</v>
      </c>
      <c r="I2061" s="102" t="str">
        <f t="shared" si="334"/>
        <v>20244</v>
      </c>
      <c r="J2061" s="107">
        <f>IF(M2061=1,1,IFERROR(VLOOKUP(I2061,MCTI!C:O,POC!H2061,FALSE),0))</f>
        <v>5.9259259259259262E-2</v>
      </c>
      <c r="K2061" s="102" t="str">
        <f>TEXT(VLOOKUP(B2061,Summary!G:H,2,FALSE),"yyyym")</f>
        <v>203012</v>
      </c>
      <c r="L2061" s="102">
        <f t="shared" si="335"/>
        <v>0</v>
      </c>
      <c r="M2061" s="102">
        <f t="shared" si="336"/>
        <v>0</v>
      </c>
      <c r="N2061" s="109">
        <f t="shared" si="330"/>
        <v>5.92</v>
      </c>
      <c r="P2061" s="102" t="s">
        <v>220</v>
      </c>
      <c r="Q2061" s="102" t="str">
        <f t="shared" si="338"/>
        <v/>
      </c>
    </row>
    <row r="2062" spans="1:17">
      <c r="A2062" s="102" t="s">
        <v>192</v>
      </c>
      <c r="B2062" s="103" t="s">
        <v>87</v>
      </c>
      <c r="D2062" s="112">
        <v>2024</v>
      </c>
      <c r="E2062" s="112">
        <v>5</v>
      </c>
      <c r="F2062" s="102" t="str">
        <f t="shared" si="329"/>
        <v>P3620245</v>
      </c>
      <c r="H2062" s="104">
        <f>HLOOKUP(POC!B2062,MCTI!$1:$2,2,FALSE)</f>
        <v>8</v>
      </c>
      <c r="I2062" s="102" t="str">
        <f t="shared" si="334"/>
        <v>20245</v>
      </c>
      <c r="J2062" s="107">
        <f>IF(M2062=1,1,IFERROR(VLOOKUP(I2062,MCTI!C:O,POC!H2062,FALSE),0))</f>
        <v>7.1018518518518522E-2</v>
      </c>
      <c r="K2062" s="102" t="str">
        <f>TEXT(VLOOKUP(B2062,Summary!G:H,2,FALSE),"yyyym")</f>
        <v>203012</v>
      </c>
      <c r="L2062" s="102">
        <f t="shared" si="335"/>
        <v>0</v>
      </c>
      <c r="M2062" s="102">
        <f t="shared" si="336"/>
        <v>0</v>
      </c>
      <c r="N2062" s="109">
        <f t="shared" si="330"/>
        <v>7.1</v>
      </c>
      <c r="P2062" s="102" t="s">
        <v>220</v>
      </c>
      <c r="Q2062" s="102" t="str">
        <f t="shared" si="338"/>
        <v/>
      </c>
    </row>
    <row r="2063" spans="1:17">
      <c r="A2063" s="102" t="s">
        <v>192</v>
      </c>
      <c r="B2063" s="103" t="s">
        <v>87</v>
      </c>
      <c r="D2063" s="112">
        <v>2024</v>
      </c>
      <c r="E2063" s="112">
        <v>6</v>
      </c>
      <c r="F2063" s="102" t="str">
        <f t="shared" si="329"/>
        <v>P3620246</v>
      </c>
      <c r="H2063" s="104">
        <f>HLOOKUP(POC!B2063,MCTI!$1:$2,2,FALSE)</f>
        <v>8</v>
      </c>
      <c r="I2063" s="102" t="str">
        <f t="shared" si="334"/>
        <v>20246</v>
      </c>
      <c r="J2063" s="107">
        <f>IF(M2063=1,1,IFERROR(VLOOKUP(I2063,MCTI!C:O,POC!H2063,FALSE),0))</f>
        <v>8.2777777777777783E-2</v>
      </c>
      <c r="K2063" s="102" t="str">
        <f>TEXT(VLOOKUP(B2063,Summary!G:H,2,FALSE),"yyyym")</f>
        <v>203012</v>
      </c>
      <c r="L2063" s="102">
        <f t="shared" si="335"/>
        <v>0</v>
      </c>
      <c r="M2063" s="102">
        <f t="shared" si="336"/>
        <v>0</v>
      </c>
      <c r="N2063" s="109">
        <f t="shared" si="330"/>
        <v>8.27</v>
      </c>
      <c r="P2063" s="102" t="s">
        <v>220</v>
      </c>
      <c r="Q2063" s="102" t="str">
        <f t="shared" si="338"/>
        <v/>
      </c>
    </row>
    <row r="2064" spans="1:17">
      <c r="A2064" s="102" t="s">
        <v>192</v>
      </c>
      <c r="B2064" s="103" t="s">
        <v>87</v>
      </c>
      <c r="D2064" s="112">
        <v>2024</v>
      </c>
      <c r="E2064" s="112">
        <v>7</v>
      </c>
      <c r="F2064" s="102" t="str">
        <f t="shared" si="329"/>
        <v>P3620247</v>
      </c>
      <c r="H2064" s="104">
        <f>HLOOKUP(POC!B2064,MCTI!$1:$2,2,FALSE)</f>
        <v>8</v>
      </c>
      <c r="I2064" s="102" t="str">
        <f t="shared" si="334"/>
        <v>20247</v>
      </c>
      <c r="J2064" s="107">
        <f>IF(M2064=1,1,IFERROR(VLOOKUP(I2064,MCTI!C:O,POC!H2064,FALSE),0))</f>
        <v>9.4537037037037044E-2</v>
      </c>
      <c r="K2064" s="102" t="str">
        <f>TEXT(VLOOKUP(B2064,Summary!G:H,2,FALSE),"yyyym")</f>
        <v>203012</v>
      </c>
      <c r="L2064" s="102">
        <f t="shared" si="335"/>
        <v>0</v>
      </c>
      <c r="M2064" s="102">
        <f t="shared" si="336"/>
        <v>0</v>
      </c>
      <c r="N2064" s="109">
        <f t="shared" si="330"/>
        <v>9.4499999999999993</v>
      </c>
      <c r="P2064" s="102" t="s">
        <v>220</v>
      </c>
      <c r="Q2064" s="102" t="str">
        <f t="shared" si="338"/>
        <v/>
      </c>
    </row>
    <row r="2065" spans="1:17">
      <c r="A2065" s="102" t="s">
        <v>192</v>
      </c>
      <c r="B2065" s="103" t="s">
        <v>87</v>
      </c>
      <c r="D2065" s="112">
        <v>2024</v>
      </c>
      <c r="E2065" s="112">
        <v>8</v>
      </c>
      <c r="F2065" s="102" t="str">
        <f t="shared" ref="F2065:F2128" si="339">CONCATENATE(B2065,D2065,E2065)</f>
        <v>P3620248</v>
      </c>
      <c r="H2065" s="104">
        <f>HLOOKUP(POC!B2065,MCTI!$1:$2,2,FALSE)</f>
        <v>8</v>
      </c>
      <c r="I2065" s="102" t="str">
        <f t="shared" si="334"/>
        <v>20248</v>
      </c>
      <c r="J2065" s="107">
        <f>IF(M2065=1,1,IFERROR(VLOOKUP(I2065,MCTI!C:O,POC!H2065,FALSE),0))</f>
        <v>0.10629629629629631</v>
      </c>
      <c r="K2065" s="102" t="str">
        <f>TEXT(VLOOKUP(B2065,Summary!G:H,2,FALSE),"yyyym")</f>
        <v>203012</v>
      </c>
      <c r="L2065" s="102">
        <f t="shared" si="335"/>
        <v>0</v>
      </c>
      <c r="M2065" s="102">
        <f t="shared" si="336"/>
        <v>0</v>
      </c>
      <c r="N2065" s="109">
        <f t="shared" si="330"/>
        <v>10.62</v>
      </c>
      <c r="P2065" s="102" t="s">
        <v>220</v>
      </c>
      <c r="Q2065" s="102" t="str">
        <f t="shared" si="338"/>
        <v/>
      </c>
    </row>
    <row r="2066" spans="1:17">
      <c r="A2066" s="102" t="s">
        <v>192</v>
      </c>
      <c r="B2066" s="103" t="s">
        <v>87</v>
      </c>
      <c r="D2066" s="112">
        <v>2024</v>
      </c>
      <c r="E2066" s="112">
        <v>9</v>
      </c>
      <c r="F2066" s="102" t="str">
        <f t="shared" si="339"/>
        <v>P3620249</v>
      </c>
      <c r="H2066" s="104">
        <f>HLOOKUP(POC!B2066,MCTI!$1:$2,2,FALSE)</f>
        <v>8</v>
      </c>
      <c r="I2066" s="102" t="str">
        <f t="shared" si="334"/>
        <v>20249</v>
      </c>
      <c r="J2066" s="107">
        <f>IF(M2066=1,1,IFERROR(VLOOKUP(I2066,MCTI!C:O,POC!H2066,FALSE),0))</f>
        <v>0.11805555555555557</v>
      </c>
      <c r="K2066" s="102" t="str">
        <f>TEXT(VLOOKUP(B2066,Summary!G:H,2,FALSE),"yyyym")</f>
        <v>203012</v>
      </c>
      <c r="L2066" s="102">
        <f t="shared" si="335"/>
        <v>0</v>
      </c>
      <c r="M2066" s="102">
        <f t="shared" si="336"/>
        <v>0</v>
      </c>
      <c r="N2066" s="109">
        <f t="shared" si="330"/>
        <v>11.8</v>
      </c>
      <c r="P2066" s="102" t="s">
        <v>220</v>
      </c>
      <c r="Q2066" s="102" t="str">
        <f t="shared" si="338"/>
        <v/>
      </c>
    </row>
    <row r="2067" spans="1:17">
      <c r="A2067" s="102" t="s">
        <v>192</v>
      </c>
      <c r="B2067" s="103" t="s">
        <v>87</v>
      </c>
      <c r="D2067" s="112">
        <v>2024</v>
      </c>
      <c r="E2067" s="112">
        <v>10</v>
      </c>
      <c r="F2067" s="102" t="str">
        <f t="shared" si="339"/>
        <v>P36202410</v>
      </c>
      <c r="H2067" s="104">
        <f>HLOOKUP(POC!B2067,MCTI!$1:$2,2,FALSE)</f>
        <v>8</v>
      </c>
      <c r="I2067" s="102" t="str">
        <f t="shared" si="334"/>
        <v>202410</v>
      </c>
      <c r="J2067" s="107">
        <f>IF(M2067=1,1,IFERROR(VLOOKUP(I2067,MCTI!C:O,POC!H2067,FALSE),0))</f>
        <v>0.12981481481481483</v>
      </c>
      <c r="K2067" s="102" t="str">
        <f>TEXT(VLOOKUP(B2067,Summary!G:H,2,FALSE),"yyyym")</f>
        <v>203012</v>
      </c>
      <c r="L2067" s="102">
        <f t="shared" si="335"/>
        <v>0</v>
      </c>
      <c r="M2067" s="102">
        <f t="shared" si="336"/>
        <v>0</v>
      </c>
      <c r="N2067" s="109">
        <f t="shared" si="330"/>
        <v>12.98</v>
      </c>
      <c r="P2067" s="102" t="s">
        <v>220</v>
      </c>
      <c r="Q2067" s="102" t="str">
        <f t="shared" si="338"/>
        <v/>
      </c>
    </row>
    <row r="2068" spans="1:17">
      <c r="A2068" s="102" t="s">
        <v>192</v>
      </c>
      <c r="B2068" s="103" t="s">
        <v>87</v>
      </c>
      <c r="D2068" s="112">
        <v>2024</v>
      </c>
      <c r="E2068" s="112">
        <v>11</v>
      </c>
      <c r="F2068" s="102" t="str">
        <f t="shared" si="339"/>
        <v>P36202411</v>
      </c>
      <c r="H2068" s="104">
        <f>HLOOKUP(POC!B2068,MCTI!$1:$2,2,FALSE)</f>
        <v>8</v>
      </c>
      <c r="I2068" s="102" t="str">
        <f t="shared" si="334"/>
        <v>202411</v>
      </c>
      <c r="J2068" s="107">
        <f>IF(M2068=1,1,IFERROR(VLOOKUP(I2068,MCTI!C:O,POC!H2068,FALSE),0))</f>
        <v>0.14157407407407407</v>
      </c>
      <c r="K2068" s="102" t="str">
        <f>TEXT(VLOOKUP(B2068,Summary!G:H,2,FALSE),"yyyym")</f>
        <v>203012</v>
      </c>
      <c r="L2068" s="102">
        <f t="shared" si="335"/>
        <v>0</v>
      </c>
      <c r="M2068" s="102">
        <f t="shared" si="336"/>
        <v>0</v>
      </c>
      <c r="N2068" s="109">
        <f t="shared" si="330"/>
        <v>14.15</v>
      </c>
      <c r="P2068" s="102" t="s">
        <v>220</v>
      </c>
      <c r="Q2068" s="102" t="str">
        <f t="shared" si="338"/>
        <v/>
      </c>
    </row>
    <row r="2069" spans="1:17">
      <c r="A2069" s="102" t="s">
        <v>192</v>
      </c>
      <c r="B2069" s="103" t="s">
        <v>87</v>
      </c>
      <c r="D2069" s="112">
        <v>2024</v>
      </c>
      <c r="E2069" s="112">
        <v>12</v>
      </c>
      <c r="F2069" s="102" t="str">
        <f t="shared" si="339"/>
        <v>P36202412</v>
      </c>
      <c r="H2069" s="104">
        <f>HLOOKUP(POC!B2069,MCTI!$1:$2,2,FALSE)</f>
        <v>8</v>
      </c>
      <c r="I2069" s="102" t="str">
        <f t="shared" si="334"/>
        <v>202412</v>
      </c>
      <c r="J2069" s="107">
        <f>IF(M2069=1,1,IFERROR(VLOOKUP(I2069,MCTI!C:O,POC!H2069,FALSE),0))</f>
        <v>0.28610000000000002</v>
      </c>
      <c r="K2069" s="102" t="str">
        <f>TEXT(VLOOKUP(B2069,Summary!G:H,2,FALSE),"yyyym")</f>
        <v>203012</v>
      </c>
      <c r="L2069" s="102">
        <f t="shared" si="335"/>
        <v>0</v>
      </c>
      <c r="M2069" s="102">
        <f t="shared" si="336"/>
        <v>0</v>
      </c>
      <c r="N2069" s="109">
        <f t="shared" ref="N2069:N2132" si="340">TRUNC(J2069*100,2)</f>
        <v>28.61</v>
      </c>
      <c r="O2069" s="102" t="str">
        <f>PROPER(VLOOKUP(B2069,'[1]TO year'!C:D,2,FALSE))</f>
        <v>Savoy Hotel Capital Town</v>
      </c>
      <c r="P2069" s="102" t="s">
        <v>220</v>
      </c>
      <c r="Q2069" s="102" t="str">
        <f t="shared" si="338"/>
        <v/>
      </c>
    </row>
    <row r="2070" spans="1:17">
      <c r="A2070" s="102" t="s">
        <v>192</v>
      </c>
      <c r="B2070" s="103" t="s">
        <v>87</v>
      </c>
      <c r="D2070" s="112">
        <v>2025</v>
      </c>
      <c r="E2070" s="112">
        <v>1</v>
      </c>
      <c r="F2070" s="102" t="str">
        <f t="shared" si="339"/>
        <v>P3620251</v>
      </c>
      <c r="H2070" s="104">
        <f>HLOOKUP(POC!B2070,MCTI!$1:$2,2,FALSE)</f>
        <v>8</v>
      </c>
      <c r="I2070" s="102" t="str">
        <f t="shared" ref="I2070:I2101" si="341">CONCATENATE(D2070,E2070)</f>
        <v>20251</v>
      </c>
      <c r="J2070" s="107">
        <f>IF(M2070=1,1,IFERROR(VLOOKUP(I2070,MCTI!C:O,POC!H2070,FALSE),0))</f>
        <v>0.28610000000000002</v>
      </c>
      <c r="K2070" s="102" t="str">
        <f>TEXT(VLOOKUP(B2070,Summary!G:H,2,FALSE),"yyyym")</f>
        <v>203012</v>
      </c>
      <c r="L2070" s="102">
        <f t="shared" ref="L2070:L2101" si="342">IF((LEFT(K2070,4)-D2070)&lt;&gt;0,0,IF((I2070-K2070)=0,1,0))</f>
        <v>0</v>
      </c>
      <c r="M2070" s="102">
        <f t="shared" ref="M2070:M2101" si="343">IF(B2070="",0,IF(AND(B2069=B2070,M2069=1),1,IF(L2070=1,1,0)))</f>
        <v>0</v>
      </c>
      <c r="N2070" s="109">
        <f t="shared" si="340"/>
        <v>28.61</v>
      </c>
      <c r="P2070" s="102" t="s">
        <v>220</v>
      </c>
      <c r="Q2070" s="102" t="str">
        <f t="shared" si="338"/>
        <v/>
      </c>
    </row>
    <row r="2071" spans="1:17">
      <c r="A2071" s="102" t="s">
        <v>192</v>
      </c>
      <c r="B2071" s="103" t="s">
        <v>87</v>
      </c>
      <c r="D2071" s="112">
        <v>2025</v>
      </c>
      <c r="E2071" s="112">
        <v>2</v>
      </c>
      <c r="F2071" s="102" t="str">
        <f t="shared" si="339"/>
        <v>P3620252</v>
      </c>
      <c r="H2071" s="104">
        <f>HLOOKUP(POC!B2071,MCTI!$1:$2,2,FALSE)</f>
        <v>8</v>
      </c>
      <c r="I2071" s="102" t="str">
        <f t="shared" si="341"/>
        <v>20252</v>
      </c>
      <c r="J2071" s="107">
        <f>IF(M2071=1,1,IFERROR(VLOOKUP(I2071,MCTI!C:O,POC!H2071,FALSE),0))</f>
        <v>0.28610000000000002</v>
      </c>
      <c r="K2071" s="102" t="str">
        <f>TEXT(VLOOKUP(B2071,Summary!G:H,2,FALSE),"yyyym")</f>
        <v>203012</v>
      </c>
      <c r="L2071" s="102">
        <f t="shared" si="342"/>
        <v>0</v>
      </c>
      <c r="M2071" s="102">
        <f t="shared" si="343"/>
        <v>0</v>
      </c>
      <c r="N2071" s="109">
        <f t="shared" si="340"/>
        <v>28.61</v>
      </c>
      <c r="P2071" s="102" t="s">
        <v>220</v>
      </c>
      <c r="Q2071" s="102" t="str">
        <f t="shared" si="338"/>
        <v/>
      </c>
    </row>
    <row r="2072" spans="1:17">
      <c r="A2072" s="102" t="s">
        <v>192</v>
      </c>
      <c r="B2072" s="103" t="s">
        <v>87</v>
      </c>
      <c r="D2072" s="112">
        <v>2025</v>
      </c>
      <c r="E2072" s="112">
        <v>3</v>
      </c>
      <c r="F2072" s="102" t="str">
        <f t="shared" si="339"/>
        <v>P3620253</v>
      </c>
      <c r="H2072" s="104">
        <f>HLOOKUP(POC!B2072,MCTI!$1:$2,2,FALSE)</f>
        <v>8</v>
      </c>
      <c r="I2072" s="102" t="str">
        <f t="shared" si="341"/>
        <v>20253</v>
      </c>
      <c r="J2072" s="107">
        <f>IF(M2072=1,1,IFERROR(VLOOKUP(I2072,MCTI!C:O,POC!H2072,FALSE),0))</f>
        <v>0.28610000000000002</v>
      </c>
      <c r="K2072" s="102" t="str">
        <f>TEXT(VLOOKUP(B2072,Summary!G:H,2,FALSE),"yyyym")</f>
        <v>203012</v>
      </c>
      <c r="L2072" s="102">
        <f t="shared" si="342"/>
        <v>0</v>
      </c>
      <c r="M2072" s="102">
        <f t="shared" si="343"/>
        <v>0</v>
      </c>
      <c r="N2072" s="109">
        <f t="shared" si="340"/>
        <v>28.61</v>
      </c>
      <c r="O2072" s="102" t="str">
        <f>PROPER(VLOOKUP(B2072,'[1]TO year'!C:D,2,FALSE))</f>
        <v>Savoy Hotel Capital Town</v>
      </c>
      <c r="P2072" s="102" t="s">
        <v>220</v>
      </c>
      <c r="Q2072" s="102" t="str">
        <f t="shared" si="338"/>
        <v/>
      </c>
    </row>
    <row r="2073" spans="1:17">
      <c r="A2073" s="102" t="s">
        <v>192</v>
      </c>
      <c r="B2073" s="103" t="s">
        <v>87</v>
      </c>
      <c r="D2073" s="112">
        <v>2025</v>
      </c>
      <c r="E2073" s="112">
        <v>4</v>
      </c>
      <c r="F2073" s="102" t="str">
        <f t="shared" si="339"/>
        <v>P3620254</v>
      </c>
      <c r="H2073" s="104">
        <f>HLOOKUP(POC!B2073,MCTI!$1:$2,2,FALSE)</f>
        <v>8</v>
      </c>
      <c r="I2073" s="102" t="str">
        <f t="shared" si="341"/>
        <v>20254</v>
      </c>
      <c r="J2073" s="107">
        <f>IF(M2073=1,1,IFERROR(VLOOKUP(I2073,MCTI!C:O,POC!H2073,FALSE),0))</f>
        <v>0.2964</v>
      </c>
      <c r="K2073" s="102" t="str">
        <f>TEXT(VLOOKUP(B2073,Summary!G:H,2,FALSE),"yyyym")</f>
        <v>203012</v>
      </c>
      <c r="L2073" s="102">
        <f t="shared" si="342"/>
        <v>0</v>
      </c>
      <c r="M2073" s="102">
        <f t="shared" si="343"/>
        <v>0</v>
      </c>
      <c r="N2073" s="109">
        <f t="shared" si="340"/>
        <v>29.64</v>
      </c>
      <c r="P2073" s="102" t="s">
        <v>220</v>
      </c>
      <c r="Q2073" s="102" t="str">
        <f t="shared" si="338"/>
        <v/>
      </c>
    </row>
    <row r="2074" spans="1:17">
      <c r="A2074" s="102" t="s">
        <v>192</v>
      </c>
      <c r="B2074" s="103" t="s">
        <v>87</v>
      </c>
      <c r="D2074" s="112">
        <v>2025</v>
      </c>
      <c r="E2074" s="112">
        <v>5</v>
      </c>
      <c r="F2074" s="102" t="str">
        <f t="shared" si="339"/>
        <v>P3620255</v>
      </c>
      <c r="H2074" s="104">
        <f>HLOOKUP(POC!B2074,MCTI!$1:$2,2,FALSE)</f>
        <v>8</v>
      </c>
      <c r="I2074" s="102" t="str">
        <f t="shared" si="341"/>
        <v>20255</v>
      </c>
      <c r="J2074" s="107">
        <f>IF(M2074=1,1,IFERROR(VLOOKUP(I2074,MCTI!C:O,POC!H2074,FALSE),0))</f>
        <v>0.30669999999999997</v>
      </c>
      <c r="K2074" s="102" t="str">
        <f>TEXT(VLOOKUP(B2074,Summary!G:H,2,FALSE),"yyyym")</f>
        <v>203012</v>
      </c>
      <c r="L2074" s="102">
        <f t="shared" si="342"/>
        <v>0</v>
      </c>
      <c r="M2074" s="102">
        <f t="shared" si="343"/>
        <v>0</v>
      </c>
      <c r="N2074" s="109">
        <f t="shared" si="340"/>
        <v>30.67</v>
      </c>
      <c r="P2074" s="102" t="s">
        <v>220</v>
      </c>
      <c r="Q2074" s="102" t="str">
        <f t="shared" si="338"/>
        <v/>
      </c>
    </row>
    <row r="2075" spans="1:17">
      <c r="A2075" s="102" t="s">
        <v>192</v>
      </c>
      <c r="B2075" s="103" t="s">
        <v>87</v>
      </c>
      <c r="D2075" s="112">
        <v>2025</v>
      </c>
      <c r="E2075" s="112">
        <v>6</v>
      </c>
      <c r="F2075" s="102" t="str">
        <f t="shared" si="339"/>
        <v>P3620256</v>
      </c>
      <c r="H2075" s="104">
        <f>HLOOKUP(POC!B2075,MCTI!$1:$2,2,FALSE)</f>
        <v>8</v>
      </c>
      <c r="I2075" s="102" t="str">
        <f t="shared" si="341"/>
        <v>20256</v>
      </c>
      <c r="J2075" s="107">
        <f>IF(M2075=1,1,IFERROR(VLOOKUP(I2075,MCTI!C:O,POC!H2075,FALSE),0))</f>
        <v>0.31699999999999995</v>
      </c>
      <c r="K2075" s="102" t="str">
        <f>TEXT(VLOOKUP(B2075,Summary!G:H,2,FALSE),"yyyym")</f>
        <v>203012</v>
      </c>
      <c r="L2075" s="102">
        <f t="shared" si="342"/>
        <v>0</v>
      </c>
      <c r="M2075" s="102">
        <f t="shared" si="343"/>
        <v>0</v>
      </c>
      <c r="N2075" s="109">
        <f t="shared" si="340"/>
        <v>31.7</v>
      </c>
      <c r="P2075" s="102" t="s">
        <v>220</v>
      </c>
      <c r="Q2075" s="102" t="str">
        <f t="shared" si="338"/>
        <v/>
      </c>
    </row>
    <row r="2076" spans="1:17">
      <c r="A2076" s="102" t="s">
        <v>192</v>
      </c>
      <c r="B2076" s="103" t="s">
        <v>87</v>
      </c>
      <c r="D2076" s="112">
        <v>2025</v>
      </c>
      <c r="E2076" s="112">
        <v>7</v>
      </c>
      <c r="F2076" s="102" t="str">
        <f t="shared" si="339"/>
        <v>P3620257</v>
      </c>
      <c r="H2076" s="104">
        <f>HLOOKUP(POC!B2076,MCTI!$1:$2,2,FALSE)</f>
        <v>8</v>
      </c>
      <c r="I2076" s="102" t="str">
        <f t="shared" si="341"/>
        <v>20257</v>
      </c>
      <c r="J2076" s="107">
        <f>IF(M2076=1,1,IFERROR(VLOOKUP(I2076,MCTI!C:O,POC!H2076,FALSE),0))</f>
        <v>0.32729999999999992</v>
      </c>
      <c r="K2076" s="102" t="str">
        <f>TEXT(VLOOKUP(B2076,Summary!G:H,2,FALSE),"yyyym")</f>
        <v>203012</v>
      </c>
      <c r="L2076" s="102">
        <f t="shared" si="342"/>
        <v>0</v>
      </c>
      <c r="M2076" s="102">
        <f t="shared" si="343"/>
        <v>0</v>
      </c>
      <c r="N2076" s="109">
        <f t="shared" si="340"/>
        <v>32.729999999999997</v>
      </c>
      <c r="P2076" s="102" t="s">
        <v>220</v>
      </c>
      <c r="Q2076" s="102" t="str">
        <f t="shared" si="338"/>
        <v/>
      </c>
    </row>
    <row r="2077" spans="1:17">
      <c r="A2077" s="102" t="s">
        <v>192</v>
      </c>
      <c r="B2077" s="103" t="s">
        <v>87</v>
      </c>
      <c r="D2077" s="112">
        <v>2025</v>
      </c>
      <c r="E2077" s="112">
        <v>8</v>
      </c>
      <c r="F2077" s="102" t="str">
        <f t="shared" si="339"/>
        <v>P3620258</v>
      </c>
      <c r="H2077" s="104">
        <f>HLOOKUP(POC!B2077,MCTI!$1:$2,2,FALSE)</f>
        <v>8</v>
      </c>
      <c r="I2077" s="102" t="str">
        <f t="shared" si="341"/>
        <v>20258</v>
      </c>
      <c r="J2077" s="107">
        <f>IF(M2077=1,1,IFERROR(VLOOKUP(I2077,MCTI!C:O,POC!H2077,FALSE),0))</f>
        <v>0.3375999999999999</v>
      </c>
      <c r="K2077" s="102" t="str">
        <f>TEXT(VLOOKUP(B2077,Summary!G:H,2,FALSE),"yyyym")</f>
        <v>203012</v>
      </c>
      <c r="L2077" s="102">
        <f t="shared" si="342"/>
        <v>0</v>
      </c>
      <c r="M2077" s="102">
        <f t="shared" si="343"/>
        <v>0</v>
      </c>
      <c r="N2077" s="109">
        <f t="shared" si="340"/>
        <v>33.76</v>
      </c>
      <c r="P2077" s="102" t="s">
        <v>220</v>
      </c>
      <c r="Q2077" s="102" t="str">
        <f t="shared" si="338"/>
        <v/>
      </c>
    </row>
    <row r="2078" spans="1:17">
      <c r="A2078" s="102" t="s">
        <v>192</v>
      </c>
      <c r="B2078" s="103" t="s">
        <v>87</v>
      </c>
      <c r="D2078" s="112">
        <v>2025</v>
      </c>
      <c r="E2078" s="112">
        <v>9</v>
      </c>
      <c r="F2078" s="102" t="str">
        <f t="shared" si="339"/>
        <v>P3620259</v>
      </c>
      <c r="H2078" s="104">
        <f>HLOOKUP(POC!B2078,MCTI!$1:$2,2,FALSE)</f>
        <v>8</v>
      </c>
      <c r="I2078" s="102" t="str">
        <f t="shared" si="341"/>
        <v>20259</v>
      </c>
      <c r="J2078" s="107">
        <f>IF(M2078=1,1,IFERROR(VLOOKUP(I2078,MCTI!C:O,POC!H2078,FALSE),0))</f>
        <v>0.34789999999999988</v>
      </c>
      <c r="K2078" s="102" t="str">
        <f>TEXT(VLOOKUP(B2078,Summary!G:H,2,FALSE),"yyyym")</f>
        <v>203012</v>
      </c>
      <c r="L2078" s="102">
        <f t="shared" si="342"/>
        <v>0</v>
      </c>
      <c r="M2078" s="102">
        <f t="shared" si="343"/>
        <v>0</v>
      </c>
      <c r="N2078" s="109">
        <f t="shared" si="340"/>
        <v>34.79</v>
      </c>
      <c r="P2078" s="102" t="s">
        <v>220</v>
      </c>
      <c r="Q2078" s="102" t="str">
        <f t="shared" si="338"/>
        <v/>
      </c>
    </row>
    <row r="2079" spans="1:17">
      <c r="A2079" s="102" t="s">
        <v>192</v>
      </c>
      <c r="B2079" s="103" t="s">
        <v>87</v>
      </c>
      <c r="D2079" s="112">
        <v>2025</v>
      </c>
      <c r="E2079" s="112">
        <v>10</v>
      </c>
      <c r="F2079" s="102" t="str">
        <f t="shared" si="339"/>
        <v>P36202510</v>
      </c>
      <c r="H2079" s="104">
        <f>HLOOKUP(POC!B2079,MCTI!$1:$2,2,FALSE)</f>
        <v>8</v>
      </c>
      <c r="I2079" s="102" t="str">
        <f t="shared" si="341"/>
        <v>202510</v>
      </c>
      <c r="J2079" s="107">
        <f>IF(M2079=1,1,IFERROR(VLOOKUP(I2079,MCTI!C:O,POC!H2079,FALSE),0))</f>
        <v>0.35819999999999985</v>
      </c>
      <c r="K2079" s="102" t="str">
        <f>TEXT(VLOOKUP(B2079,Summary!G:H,2,FALSE),"yyyym")</f>
        <v>203012</v>
      </c>
      <c r="L2079" s="102">
        <f t="shared" si="342"/>
        <v>0</v>
      </c>
      <c r="M2079" s="102">
        <f t="shared" si="343"/>
        <v>0</v>
      </c>
      <c r="N2079" s="109">
        <f t="shared" si="340"/>
        <v>35.82</v>
      </c>
      <c r="P2079" s="102" t="s">
        <v>220</v>
      </c>
      <c r="Q2079" s="102" t="str">
        <f t="shared" si="338"/>
        <v/>
      </c>
    </row>
    <row r="2080" spans="1:17">
      <c r="A2080" s="102" t="s">
        <v>192</v>
      </c>
      <c r="B2080" s="103" t="s">
        <v>87</v>
      </c>
      <c r="D2080" s="112">
        <v>2025</v>
      </c>
      <c r="E2080" s="112">
        <v>11</v>
      </c>
      <c r="F2080" s="102" t="str">
        <f t="shared" si="339"/>
        <v>P36202511</v>
      </c>
      <c r="H2080" s="104">
        <f>HLOOKUP(POC!B2080,MCTI!$1:$2,2,FALSE)</f>
        <v>8</v>
      </c>
      <c r="I2080" s="102" t="str">
        <f t="shared" si="341"/>
        <v>202511</v>
      </c>
      <c r="J2080" s="107">
        <f>IF(M2080=1,1,IFERROR(VLOOKUP(I2080,MCTI!C:O,POC!H2080,FALSE),0))</f>
        <v>0.36849999999999983</v>
      </c>
      <c r="K2080" s="102" t="str">
        <f>TEXT(VLOOKUP(B2080,Summary!G:H,2,FALSE),"yyyym")</f>
        <v>203012</v>
      </c>
      <c r="L2080" s="102">
        <f t="shared" si="342"/>
        <v>0</v>
      </c>
      <c r="M2080" s="102">
        <f t="shared" si="343"/>
        <v>0</v>
      </c>
      <c r="N2080" s="109">
        <f t="shared" si="340"/>
        <v>36.85</v>
      </c>
      <c r="P2080" s="102" t="s">
        <v>220</v>
      </c>
      <c r="Q2080" s="102" t="str">
        <f t="shared" si="338"/>
        <v/>
      </c>
    </row>
    <row r="2081" spans="1:17">
      <c r="A2081" s="102" t="s">
        <v>192</v>
      </c>
      <c r="B2081" s="103" t="s">
        <v>87</v>
      </c>
      <c r="D2081" s="112">
        <v>2025</v>
      </c>
      <c r="E2081" s="112">
        <v>12</v>
      </c>
      <c r="F2081" s="102" t="str">
        <f t="shared" si="339"/>
        <v>P36202512</v>
      </c>
      <c r="H2081" s="104">
        <f>HLOOKUP(POC!B2081,MCTI!$1:$2,2,FALSE)</f>
        <v>8</v>
      </c>
      <c r="I2081" s="102" t="str">
        <f t="shared" si="341"/>
        <v>202512</v>
      </c>
      <c r="J2081" s="107">
        <f>IF(M2081=1,1,IFERROR(VLOOKUP(I2081,MCTI!C:O,POC!H2081,FALSE),0))</f>
        <v>0.3787999999999998</v>
      </c>
      <c r="K2081" s="102" t="str">
        <f>TEXT(VLOOKUP(B2081,Summary!G:H,2,FALSE),"yyyym")</f>
        <v>203012</v>
      </c>
      <c r="L2081" s="102">
        <f t="shared" si="342"/>
        <v>0</v>
      </c>
      <c r="M2081" s="102">
        <f t="shared" si="343"/>
        <v>0</v>
      </c>
      <c r="N2081" s="109">
        <f t="shared" si="340"/>
        <v>37.880000000000003</v>
      </c>
      <c r="P2081" s="102" t="s">
        <v>220</v>
      </c>
      <c r="Q2081" s="102" t="str">
        <f t="shared" si="338"/>
        <v/>
      </c>
    </row>
    <row r="2082" spans="1:17">
      <c r="A2082" s="102" t="s">
        <v>192</v>
      </c>
      <c r="B2082" s="103" t="s">
        <v>87</v>
      </c>
      <c r="D2082" s="112">
        <v>2026</v>
      </c>
      <c r="E2082" s="112">
        <v>1</v>
      </c>
      <c r="F2082" s="102" t="str">
        <f t="shared" si="339"/>
        <v>P3620261</v>
      </c>
      <c r="H2082" s="104">
        <f>HLOOKUP(POC!B2082,MCTI!$1:$2,2,FALSE)</f>
        <v>8</v>
      </c>
      <c r="I2082" s="102" t="str">
        <f t="shared" si="341"/>
        <v>20261</v>
      </c>
      <c r="J2082" s="107">
        <f>IF(M2082=1,1,IFERROR(VLOOKUP(I2082,MCTI!C:O,POC!H2082,FALSE),0))</f>
        <v>0.38909999999999978</v>
      </c>
      <c r="K2082" s="102" t="str">
        <f>TEXT(VLOOKUP(B2082,Summary!G:H,2,FALSE),"yyyym")</f>
        <v>203012</v>
      </c>
      <c r="L2082" s="102">
        <f t="shared" si="342"/>
        <v>0</v>
      </c>
      <c r="M2082" s="102">
        <f t="shared" si="343"/>
        <v>0</v>
      </c>
      <c r="N2082" s="109">
        <f t="shared" si="340"/>
        <v>38.909999999999997</v>
      </c>
      <c r="P2082" s="102" t="s">
        <v>220</v>
      </c>
      <c r="Q2082" s="102" t="str">
        <f t="shared" si="338"/>
        <v/>
      </c>
    </row>
    <row r="2083" spans="1:17">
      <c r="A2083" s="102" t="s">
        <v>192</v>
      </c>
      <c r="B2083" s="103" t="s">
        <v>87</v>
      </c>
      <c r="D2083" s="112">
        <v>2026</v>
      </c>
      <c r="E2083" s="112">
        <v>2</v>
      </c>
      <c r="F2083" s="102" t="str">
        <f t="shared" si="339"/>
        <v>P3620262</v>
      </c>
      <c r="H2083" s="104">
        <f>HLOOKUP(POC!B2083,MCTI!$1:$2,2,FALSE)</f>
        <v>8</v>
      </c>
      <c r="I2083" s="102" t="str">
        <f t="shared" si="341"/>
        <v>20262</v>
      </c>
      <c r="J2083" s="107">
        <f>IF(M2083=1,1,IFERROR(VLOOKUP(I2083,MCTI!C:O,POC!H2083,FALSE),0))</f>
        <v>0.39939999999999976</v>
      </c>
      <c r="K2083" s="102" t="str">
        <f>TEXT(VLOOKUP(B2083,Summary!G:H,2,FALSE),"yyyym")</f>
        <v>203012</v>
      </c>
      <c r="L2083" s="102">
        <f t="shared" si="342"/>
        <v>0</v>
      </c>
      <c r="M2083" s="102">
        <f t="shared" si="343"/>
        <v>0</v>
      </c>
      <c r="N2083" s="109">
        <f t="shared" si="340"/>
        <v>39.94</v>
      </c>
      <c r="P2083" s="102" t="s">
        <v>220</v>
      </c>
      <c r="Q2083" s="102" t="str">
        <f t="shared" si="338"/>
        <v/>
      </c>
    </row>
    <row r="2084" spans="1:17">
      <c r="A2084" s="102" t="s">
        <v>192</v>
      </c>
      <c r="B2084" s="103" t="s">
        <v>87</v>
      </c>
      <c r="D2084" s="112">
        <v>2026</v>
      </c>
      <c r="E2084" s="112">
        <v>3</v>
      </c>
      <c r="F2084" s="102" t="str">
        <f t="shared" si="339"/>
        <v>P3620263</v>
      </c>
      <c r="H2084" s="104">
        <f>HLOOKUP(POC!B2084,MCTI!$1:$2,2,FALSE)</f>
        <v>8</v>
      </c>
      <c r="I2084" s="102" t="str">
        <f t="shared" si="341"/>
        <v>20263</v>
      </c>
      <c r="J2084" s="107">
        <f>IF(M2084=1,1,IFERROR(VLOOKUP(I2084,MCTI!C:O,POC!H2084,FALSE),0))</f>
        <v>0.40969999999999973</v>
      </c>
      <c r="K2084" s="102" t="str">
        <f>TEXT(VLOOKUP(B2084,Summary!G:H,2,FALSE),"yyyym")</f>
        <v>203012</v>
      </c>
      <c r="L2084" s="102">
        <f t="shared" si="342"/>
        <v>0</v>
      </c>
      <c r="M2084" s="102">
        <f t="shared" si="343"/>
        <v>0</v>
      </c>
      <c r="N2084" s="109">
        <f t="shared" si="340"/>
        <v>40.97</v>
      </c>
      <c r="P2084" s="102" t="s">
        <v>220</v>
      </c>
      <c r="Q2084" s="102" t="str">
        <f t="shared" si="338"/>
        <v/>
      </c>
    </row>
    <row r="2085" spans="1:17">
      <c r="A2085" s="102" t="s">
        <v>192</v>
      </c>
      <c r="B2085" s="103" t="s">
        <v>87</v>
      </c>
      <c r="D2085" s="112">
        <v>2026</v>
      </c>
      <c r="E2085" s="112">
        <v>4</v>
      </c>
      <c r="F2085" s="102" t="str">
        <f t="shared" si="339"/>
        <v>P3620264</v>
      </c>
      <c r="H2085" s="104">
        <f>HLOOKUP(POC!B2085,MCTI!$1:$2,2,FALSE)</f>
        <v>8</v>
      </c>
      <c r="I2085" s="102" t="str">
        <f t="shared" si="341"/>
        <v>20264</v>
      </c>
      <c r="J2085" s="107">
        <f>IF(M2085=1,1,IFERROR(VLOOKUP(I2085,MCTI!C:O,POC!H2085,FALSE),0))</f>
        <v>0.41999999999999971</v>
      </c>
      <c r="K2085" s="102" t="str">
        <f>TEXT(VLOOKUP(B2085,Summary!G:H,2,FALSE),"yyyym")</f>
        <v>203012</v>
      </c>
      <c r="L2085" s="102">
        <f t="shared" si="342"/>
        <v>0</v>
      </c>
      <c r="M2085" s="102">
        <f t="shared" si="343"/>
        <v>0</v>
      </c>
      <c r="N2085" s="109">
        <f t="shared" si="340"/>
        <v>42</v>
      </c>
      <c r="P2085" s="102" t="s">
        <v>220</v>
      </c>
      <c r="Q2085" s="102" t="str">
        <f t="shared" si="338"/>
        <v/>
      </c>
    </row>
    <row r="2086" spans="1:17">
      <c r="A2086" s="102" t="s">
        <v>192</v>
      </c>
      <c r="B2086" s="103" t="s">
        <v>87</v>
      </c>
      <c r="D2086" s="112">
        <v>2026</v>
      </c>
      <c r="E2086" s="112">
        <v>5</v>
      </c>
      <c r="F2086" s="102" t="str">
        <f t="shared" si="339"/>
        <v>P3620265</v>
      </c>
      <c r="H2086" s="104">
        <f>HLOOKUP(POC!B2086,MCTI!$1:$2,2,FALSE)</f>
        <v>8</v>
      </c>
      <c r="I2086" s="102" t="str">
        <f t="shared" si="341"/>
        <v>20265</v>
      </c>
      <c r="J2086" s="107">
        <f>IF(M2086=1,1,IFERROR(VLOOKUP(I2086,MCTI!C:O,POC!H2086,FALSE),0))</f>
        <v>0.43029999999999968</v>
      </c>
      <c r="K2086" s="102" t="str">
        <f>TEXT(VLOOKUP(B2086,Summary!G:H,2,FALSE),"yyyym")</f>
        <v>203012</v>
      </c>
      <c r="L2086" s="102">
        <f t="shared" si="342"/>
        <v>0</v>
      </c>
      <c r="M2086" s="102">
        <f t="shared" si="343"/>
        <v>0</v>
      </c>
      <c r="N2086" s="109">
        <f t="shared" si="340"/>
        <v>43.03</v>
      </c>
      <c r="P2086" s="102" t="s">
        <v>220</v>
      </c>
      <c r="Q2086" s="102" t="str">
        <f t="shared" si="338"/>
        <v/>
      </c>
    </row>
    <row r="2087" spans="1:17">
      <c r="A2087" s="102" t="s">
        <v>192</v>
      </c>
      <c r="B2087" s="103" t="s">
        <v>87</v>
      </c>
      <c r="D2087" s="112">
        <v>2026</v>
      </c>
      <c r="E2087" s="112">
        <v>6</v>
      </c>
      <c r="F2087" s="102" t="str">
        <f t="shared" si="339"/>
        <v>P3620266</v>
      </c>
      <c r="H2087" s="104">
        <f>HLOOKUP(POC!B2087,MCTI!$1:$2,2,FALSE)</f>
        <v>8</v>
      </c>
      <c r="I2087" s="102" t="str">
        <f t="shared" si="341"/>
        <v>20266</v>
      </c>
      <c r="J2087" s="107">
        <f>IF(M2087=1,1,IFERROR(VLOOKUP(I2087,MCTI!C:O,POC!H2087,FALSE),0))</f>
        <v>0.44059999999999966</v>
      </c>
      <c r="K2087" s="102" t="str">
        <f>TEXT(VLOOKUP(B2087,Summary!G:H,2,FALSE),"yyyym")</f>
        <v>203012</v>
      </c>
      <c r="L2087" s="102">
        <f t="shared" si="342"/>
        <v>0</v>
      </c>
      <c r="M2087" s="102">
        <f t="shared" si="343"/>
        <v>0</v>
      </c>
      <c r="N2087" s="109">
        <f t="shared" si="340"/>
        <v>44.06</v>
      </c>
      <c r="P2087" s="102" t="s">
        <v>220</v>
      </c>
      <c r="Q2087" s="102" t="str">
        <f t="shared" si="338"/>
        <v/>
      </c>
    </row>
    <row r="2088" spans="1:17">
      <c r="A2088" s="102" t="s">
        <v>192</v>
      </c>
      <c r="B2088" s="103" t="s">
        <v>87</v>
      </c>
      <c r="D2088" s="112">
        <v>2026</v>
      </c>
      <c r="E2088" s="112">
        <v>7</v>
      </c>
      <c r="F2088" s="102" t="str">
        <f t="shared" si="339"/>
        <v>P3620267</v>
      </c>
      <c r="H2088" s="104">
        <f>HLOOKUP(POC!B2088,MCTI!$1:$2,2,FALSE)</f>
        <v>8</v>
      </c>
      <c r="I2088" s="102" t="str">
        <f t="shared" si="341"/>
        <v>20267</v>
      </c>
      <c r="J2088" s="107">
        <f>IF(M2088=1,1,IFERROR(VLOOKUP(I2088,MCTI!C:O,POC!H2088,FALSE),0))</f>
        <v>0.45089999999999963</v>
      </c>
      <c r="K2088" s="102" t="str">
        <f>TEXT(VLOOKUP(B2088,Summary!G:H,2,FALSE),"yyyym")</f>
        <v>203012</v>
      </c>
      <c r="L2088" s="102">
        <f t="shared" si="342"/>
        <v>0</v>
      </c>
      <c r="M2088" s="102">
        <f t="shared" si="343"/>
        <v>0</v>
      </c>
      <c r="N2088" s="109">
        <f t="shared" si="340"/>
        <v>45.09</v>
      </c>
      <c r="P2088" s="102" t="s">
        <v>220</v>
      </c>
      <c r="Q2088" s="102" t="str">
        <f t="shared" si="338"/>
        <v/>
      </c>
    </row>
    <row r="2089" spans="1:17">
      <c r="A2089" s="102" t="s">
        <v>192</v>
      </c>
      <c r="B2089" s="103" t="s">
        <v>87</v>
      </c>
      <c r="D2089" s="112">
        <v>2026</v>
      </c>
      <c r="E2089" s="112">
        <v>8</v>
      </c>
      <c r="F2089" s="102" t="str">
        <f t="shared" si="339"/>
        <v>P3620268</v>
      </c>
      <c r="H2089" s="104">
        <f>HLOOKUP(POC!B2089,MCTI!$1:$2,2,FALSE)</f>
        <v>8</v>
      </c>
      <c r="I2089" s="102" t="str">
        <f t="shared" si="341"/>
        <v>20268</v>
      </c>
      <c r="J2089" s="107">
        <f>IF(M2089=1,1,IFERROR(VLOOKUP(I2089,MCTI!C:O,POC!H2089,FALSE),0))</f>
        <v>0.46119999999999961</v>
      </c>
      <c r="K2089" s="102" t="str">
        <f>TEXT(VLOOKUP(B2089,Summary!G:H,2,FALSE),"yyyym")</f>
        <v>203012</v>
      </c>
      <c r="L2089" s="102">
        <f t="shared" si="342"/>
        <v>0</v>
      </c>
      <c r="M2089" s="102">
        <f t="shared" si="343"/>
        <v>0</v>
      </c>
      <c r="N2089" s="109">
        <f t="shared" si="340"/>
        <v>46.12</v>
      </c>
      <c r="P2089" s="102" t="s">
        <v>220</v>
      </c>
      <c r="Q2089" s="102" t="str">
        <f t="shared" si="338"/>
        <v/>
      </c>
    </row>
    <row r="2090" spans="1:17">
      <c r="A2090" s="102" t="s">
        <v>192</v>
      </c>
      <c r="B2090" s="103" t="s">
        <v>87</v>
      </c>
      <c r="D2090" s="112">
        <v>2026</v>
      </c>
      <c r="E2090" s="112">
        <v>9</v>
      </c>
      <c r="F2090" s="102" t="str">
        <f t="shared" si="339"/>
        <v>P3620269</v>
      </c>
      <c r="H2090" s="104">
        <f>HLOOKUP(POC!B2090,MCTI!$1:$2,2,FALSE)</f>
        <v>8</v>
      </c>
      <c r="I2090" s="102" t="str">
        <f t="shared" si="341"/>
        <v>20269</v>
      </c>
      <c r="J2090" s="107">
        <f>IF(M2090=1,1,IFERROR(VLOOKUP(I2090,MCTI!C:O,POC!H2090,FALSE),0))</f>
        <v>0.47149999999999959</v>
      </c>
      <c r="K2090" s="102" t="str">
        <f>TEXT(VLOOKUP(B2090,Summary!G:H,2,FALSE),"yyyym")</f>
        <v>203012</v>
      </c>
      <c r="L2090" s="102">
        <f t="shared" si="342"/>
        <v>0</v>
      </c>
      <c r="M2090" s="102">
        <f t="shared" si="343"/>
        <v>0</v>
      </c>
      <c r="N2090" s="109">
        <f t="shared" si="340"/>
        <v>47.15</v>
      </c>
      <c r="P2090" s="102" t="s">
        <v>220</v>
      </c>
      <c r="Q2090" s="102" t="str">
        <f t="shared" si="338"/>
        <v/>
      </c>
    </row>
    <row r="2091" spans="1:17">
      <c r="A2091" s="102" t="s">
        <v>192</v>
      </c>
      <c r="B2091" s="103" t="s">
        <v>87</v>
      </c>
      <c r="D2091" s="112">
        <v>2026</v>
      </c>
      <c r="E2091" s="112">
        <v>10</v>
      </c>
      <c r="F2091" s="102" t="str">
        <f t="shared" si="339"/>
        <v>P36202610</v>
      </c>
      <c r="H2091" s="104">
        <f>HLOOKUP(POC!B2091,MCTI!$1:$2,2,FALSE)</f>
        <v>8</v>
      </c>
      <c r="I2091" s="102" t="str">
        <f t="shared" si="341"/>
        <v>202610</v>
      </c>
      <c r="J2091" s="107">
        <f>IF(M2091=1,1,IFERROR(VLOOKUP(I2091,MCTI!C:O,POC!H2091,FALSE),0))</f>
        <v>0.48179999999999956</v>
      </c>
      <c r="K2091" s="102" t="str">
        <f>TEXT(VLOOKUP(B2091,Summary!G:H,2,FALSE),"yyyym")</f>
        <v>203012</v>
      </c>
      <c r="L2091" s="102">
        <f t="shared" si="342"/>
        <v>0</v>
      </c>
      <c r="M2091" s="102">
        <f t="shared" si="343"/>
        <v>0</v>
      </c>
      <c r="N2091" s="109">
        <f t="shared" si="340"/>
        <v>48.18</v>
      </c>
      <c r="P2091" s="102" t="s">
        <v>220</v>
      </c>
      <c r="Q2091" s="102" t="str">
        <f t="shared" si="338"/>
        <v/>
      </c>
    </row>
    <row r="2092" spans="1:17">
      <c r="A2092" s="102" t="s">
        <v>192</v>
      </c>
      <c r="B2092" s="103" t="s">
        <v>87</v>
      </c>
      <c r="D2092" s="112">
        <v>2026</v>
      </c>
      <c r="E2092" s="112">
        <v>11</v>
      </c>
      <c r="F2092" s="102" t="str">
        <f t="shared" si="339"/>
        <v>P36202611</v>
      </c>
      <c r="H2092" s="104">
        <f>HLOOKUP(POC!B2092,MCTI!$1:$2,2,FALSE)</f>
        <v>8</v>
      </c>
      <c r="I2092" s="102" t="str">
        <f t="shared" si="341"/>
        <v>202611</v>
      </c>
      <c r="J2092" s="107">
        <f>IF(M2092=1,1,IFERROR(VLOOKUP(I2092,MCTI!C:O,POC!H2092,FALSE),0))</f>
        <v>0.49209999999999954</v>
      </c>
      <c r="K2092" s="102" t="str">
        <f>TEXT(VLOOKUP(B2092,Summary!G:H,2,FALSE),"yyyym")</f>
        <v>203012</v>
      </c>
      <c r="L2092" s="102">
        <f t="shared" si="342"/>
        <v>0</v>
      </c>
      <c r="M2092" s="102">
        <f t="shared" si="343"/>
        <v>0</v>
      </c>
      <c r="N2092" s="109">
        <f t="shared" si="340"/>
        <v>49.21</v>
      </c>
      <c r="P2092" s="102" t="s">
        <v>220</v>
      </c>
      <c r="Q2092" s="102" t="str">
        <f t="shared" si="338"/>
        <v/>
      </c>
    </row>
    <row r="2093" spans="1:17">
      <c r="A2093" s="102" t="s">
        <v>192</v>
      </c>
      <c r="B2093" s="103" t="s">
        <v>87</v>
      </c>
      <c r="D2093" s="112">
        <v>2026</v>
      </c>
      <c r="E2093" s="112">
        <v>12</v>
      </c>
      <c r="F2093" s="102" t="str">
        <f t="shared" si="339"/>
        <v>P36202612</v>
      </c>
      <c r="H2093" s="104">
        <f>HLOOKUP(POC!B2093,MCTI!$1:$2,2,FALSE)</f>
        <v>8</v>
      </c>
      <c r="I2093" s="102" t="str">
        <f t="shared" si="341"/>
        <v>202612</v>
      </c>
      <c r="J2093" s="107">
        <f>IF(M2093=1,1,IFERROR(VLOOKUP(I2093,MCTI!C:O,POC!H2093,FALSE),0))</f>
        <v>0.50239999999999951</v>
      </c>
      <c r="K2093" s="102" t="str">
        <f>TEXT(VLOOKUP(B2093,Summary!G:H,2,FALSE),"yyyym")</f>
        <v>203012</v>
      </c>
      <c r="L2093" s="102">
        <f t="shared" si="342"/>
        <v>0</v>
      </c>
      <c r="M2093" s="102">
        <f t="shared" si="343"/>
        <v>0</v>
      </c>
      <c r="N2093" s="109">
        <f t="shared" si="340"/>
        <v>50.24</v>
      </c>
      <c r="P2093" s="102" t="s">
        <v>220</v>
      </c>
      <c r="Q2093" s="102" t="str">
        <f t="shared" si="338"/>
        <v/>
      </c>
    </row>
    <row r="2094" spans="1:17">
      <c r="A2094" s="102" t="s">
        <v>192</v>
      </c>
      <c r="B2094" s="103" t="s">
        <v>87</v>
      </c>
      <c r="D2094" s="112">
        <v>2027</v>
      </c>
      <c r="E2094" s="112">
        <v>1</v>
      </c>
      <c r="F2094" s="102" t="str">
        <f t="shared" si="339"/>
        <v>P3620271</v>
      </c>
      <c r="H2094" s="104">
        <f>HLOOKUP(POC!B2094,MCTI!$1:$2,2,FALSE)</f>
        <v>8</v>
      </c>
      <c r="I2094" s="102" t="str">
        <f t="shared" si="341"/>
        <v>20271</v>
      </c>
      <c r="J2094" s="107">
        <f>IF(M2094=1,1,IFERROR(VLOOKUP(I2094,MCTI!C:O,POC!H2094,FALSE),0))</f>
        <v>0.51269999999999949</v>
      </c>
      <c r="K2094" s="102" t="str">
        <f>TEXT(VLOOKUP(B2094,Summary!G:H,2,FALSE),"yyyym")</f>
        <v>203012</v>
      </c>
      <c r="L2094" s="102">
        <f t="shared" si="342"/>
        <v>0</v>
      </c>
      <c r="M2094" s="102">
        <f t="shared" si="343"/>
        <v>0</v>
      </c>
      <c r="N2094" s="109">
        <f t="shared" si="340"/>
        <v>51.26</v>
      </c>
      <c r="P2094" s="102" t="s">
        <v>220</v>
      </c>
      <c r="Q2094" s="102" t="str">
        <f t="shared" si="338"/>
        <v/>
      </c>
    </row>
    <row r="2095" spans="1:17">
      <c r="A2095" s="102" t="s">
        <v>192</v>
      </c>
      <c r="B2095" s="103" t="s">
        <v>87</v>
      </c>
      <c r="D2095" s="112">
        <v>2027</v>
      </c>
      <c r="E2095" s="112">
        <v>2</v>
      </c>
      <c r="F2095" s="102" t="str">
        <f t="shared" si="339"/>
        <v>P3620272</v>
      </c>
      <c r="H2095" s="104">
        <f>HLOOKUP(POC!B2095,MCTI!$1:$2,2,FALSE)</f>
        <v>8</v>
      </c>
      <c r="I2095" s="102" t="str">
        <f t="shared" si="341"/>
        <v>20272</v>
      </c>
      <c r="J2095" s="107">
        <f>IF(M2095=1,1,IFERROR(VLOOKUP(I2095,MCTI!C:O,POC!H2095,FALSE),0))</f>
        <v>0.52299999999999947</v>
      </c>
      <c r="K2095" s="102" t="str">
        <f>TEXT(VLOOKUP(B2095,Summary!G:H,2,FALSE),"yyyym")</f>
        <v>203012</v>
      </c>
      <c r="L2095" s="102">
        <f t="shared" si="342"/>
        <v>0</v>
      </c>
      <c r="M2095" s="102">
        <f t="shared" si="343"/>
        <v>0</v>
      </c>
      <c r="N2095" s="109">
        <f t="shared" si="340"/>
        <v>52.29</v>
      </c>
      <c r="P2095" s="102" t="s">
        <v>220</v>
      </c>
      <c r="Q2095" s="102" t="str">
        <f t="shared" si="338"/>
        <v/>
      </c>
    </row>
    <row r="2096" spans="1:17">
      <c r="A2096" s="102" t="s">
        <v>192</v>
      </c>
      <c r="B2096" s="103" t="s">
        <v>87</v>
      </c>
      <c r="D2096" s="112">
        <v>2027</v>
      </c>
      <c r="E2096" s="112">
        <v>3</v>
      </c>
      <c r="F2096" s="102" t="str">
        <f t="shared" si="339"/>
        <v>P3620273</v>
      </c>
      <c r="H2096" s="104">
        <f>HLOOKUP(POC!B2096,MCTI!$1:$2,2,FALSE)</f>
        <v>8</v>
      </c>
      <c r="I2096" s="102" t="str">
        <f t="shared" si="341"/>
        <v>20273</v>
      </c>
      <c r="J2096" s="107">
        <f>IF(M2096=1,1,IFERROR(VLOOKUP(I2096,MCTI!C:O,POC!H2096,FALSE),0))</f>
        <v>0.53329999999999944</v>
      </c>
      <c r="K2096" s="102" t="str">
        <f>TEXT(VLOOKUP(B2096,Summary!G:H,2,FALSE),"yyyym")</f>
        <v>203012</v>
      </c>
      <c r="L2096" s="102">
        <f t="shared" si="342"/>
        <v>0</v>
      </c>
      <c r="M2096" s="102">
        <f t="shared" si="343"/>
        <v>0</v>
      </c>
      <c r="N2096" s="109">
        <f t="shared" si="340"/>
        <v>53.32</v>
      </c>
      <c r="P2096" s="102" t="s">
        <v>220</v>
      </c>
      <c r="Q2096" s="102" t="str">
        <f t="shared" si="338"/>
        <v/>
      </c>
    </row>
    <row r="2097" spans="1:17">
      <c r="A2097" s="102" t="s">
        <v>192</v>
      </c>
      <c r="B2097" s="103" t="s">
        <v>87</v>
      </c>
      <c r="D2097" s="112">
        <v>2027</v>
      </c>
      <c r="E2097" s="112">
        <v>4</v>
      </c>
      <c r="F2097" s="102" t="str">
        <f t="shared" si="339"/>
        <v>P3620274</v>
      </c>
      <c r="H2097" s="104">
        <f>HLOOKUP(POC!B2097,MCTI!$1:$2,2,FALSE)</f>
        <v>8</v>
      </c>
      <c r="I2097" s="102" t="str">
        <f t="shared" si="341"/>
        <v>20274</v>
      </c>
      <c r="J2097" s="107">
        <f>IF(M2097=1,1,IFERROR(VLOOKUP(I2097,MCTI!C:O,POC!H2097,FALSE),0))</f>
        <v>0.54359999999999942</v>
      </c>
      <c r="K2097" s="102" t="str">
        <f>TEXT(VLOOKUP(B2097,Summary!G:H,2,FALSE),"yyyym")</f>
        <v>203012</v>
      </c>
      <c r="L2097" s="102">
        <f t="shared" si="342"/>
        <v>0</v>
      </c>
      <c r="M2097" s="102">
        <f t="shared" si="343"/>
        <v>0</v>
      </c>
      <c r="N2097" s="109">
        <f t="shared" si="340"/>
        <v>54.35</v>
      </c>
      <c r="P2097" s="102" t="s">
        <v>220</v>
      </c>
      <c r="Q2097" s="102" t="str">
        <f t="shared" si="338"/>
        <v/>
      </c>
    </row>
    <row r="2098" spans="1:17">
      <c r="A2098" s="102" t="s">
        <v>192</v>
      </c>
      <c r="B2098" s="103" t="s">
        <v>87</v>
      </c>
      <c r="D2098" s="112">
        <v>2027</v>
      </c>
      <c r="E2098" s="112">
        <v>5</v>
      </c>
      <c r="F2098" s="102" t="str">
        <f t="shared" si="339"/>
        <v>P3620275</v>
      </c>
      <c r="H2098" s="104">
        <f>HLOOKUP(POC!B2098,MCTI!$1:$2,2,FALSE)</f>
        <v>8</v>
      </c>
      <c r="I2098" s="102" t="str">
        <f t="shared" si="341"/>
        <v>20275</v>
      </c>
      <c r="J2098" s="107">
        <f>IF(M2098=1,1,IFERROR(VLOOKUP(I2098,MCTI!C:O,POC!H2098,FALSE),0))</f>
        <v>0.55389999999999939</v>
      </c>
      <c r="K2098" s="102" t="str">
        <f>TEXT(VLOOKUP(B2098,Summary!G:H,2,FALSE),"yyyym")</f>
        <v>203012</v>
      </c>
      <c r="L2098" s="102">
        <f t="shared" si="342"/>
        <v>0</v>
      </c>
      <c r="M2098" s="102">
        <f t="shared" si="343"/>
        <v>0</v>
      </c>
      <c r="N2098" s="109">
        <f t="shared" si="340"/>
        <v>55.38</v>
      </c>
      <c r="P2098" s="102" t="s">
        <v>220</v>
      </c>
      <c r="Q2098" s="102" t="str">
        <f t="shared" si="338"/>
        <v/>
      </c>
    </row>
    <row r="2099" spans="1:17">
      <c r="A2099" s="102" t="s">
        <v>192</v>
      </c>
      <c r="B2099" s="103" t="s">
        <v>87</v>
      </c>
      <c r="D2099" s="112">
        <v>2027</v>
      </c>
      <c r="E2099" s="112">
        <v>6</v>
      </c>
      <c r="F2099" s="102" t="str">
        <f t="shared" si="339"/>
        <v>P3620276</v>
      </c>
      <c r="H2099" s="104">
        <f>HLOOKUP(POC!B2099,MCTI!$1:$2,2,FALSE)</f>
        <v>8</v>
      </c>
      <c r="I2099" s="102" t="str">
        <f t="shared" si="341"/>
        <v>20276</v>
      </c>
      <c r="J2099" s="107">
        <f>IF(M2099=1,1,IFERROR(VLOOKUP(I2099,MCTI!C:O,POC!H2099,FALSE),0))</f>
        <v>0.56419999999999937</v>
      </c>
      <c r="K2099" s="102" t="str">
        <f>TEXT(VLOOKUP(B2099,Summary!G:H,2,FALSE),"yyyym")</f>
        <v>203012</v>
      </c>
      <c r="L2099" s="102">
        <f t="shared" si="342"/>
        <v>0</v>
      </c>
      <c r="M2099" s="102">
        <f t="shared" si="343"/>
        <v>0</v>
      </c>
      <c r="N2099" s="109">
        <f t="shared" si="340"/>
        <v>56.41</v>
      </c>
      <c r="P2099" s="102" t="s">
        <v>220</v>
      </c>
      <c r="Q2099" s="102" t="str">
        <f t="shared" si="338"/>
        <v/>
      </c>
    </row>
    <row r="2100" spans="1:17">
      <c r="A2100" s="102" t="s">
        <v>192</v>
      </c>
      <c r="B2100" s="103" t="s">
        <v>87</v>
      </c>
      <c r="D2100" s="112">
        <v>2027</v>
      </c>
      <c r="E2100" s="112">
        <v>7</v>
      </c>
      <c r="F2100" s="102" t="str">
        <f t="shared" si="339"/>
        <v>P3620277</v>
      </c>
      <c r="H2100" s="104">
        <f>HLOOKUP(POC!B2100,MCTI!$1:$2,2,FALSE)</f>
        <v>8</v>
      </c>
      <c r="I2100" s="102" t="str">
        <f t="shared" si="341"/>
        <v>20277</v>
      </c>
      <c r="J2100" s="107">
        <f>IF(M2100=1,1,IFERROR(VLOOKUP(I2100,MCTI!C:O,POC!H2100,FALSE),0))</f>
        <v>0.57449999999999934</v>
      </c>
      <c r="K2100" s="102" t="str">
        <f>TEXT(VLOOKUP(B2100,Summary!G:H,2,FALSE),"yyyym")</f>
        <v>203012</v>
      </c>
      <c r="L2100" s="102">
        <f t="shared" si="342"/>
        <v>0</v>
      </c>
      <c r="M2100" s="102">
        <f t="shared" si="343"/>
        <v>0</v>
      </c>
      <c r="N2100" s="109">
        <f t="shared" si="340"/>
        <v>57.44</v>
      </c>
      <c r="P2100" s="102" t="s">
        <v>220</v>
      </c>
      <c r="Q2100" s="102" t="str">
        <f t="shared" si="338"/>
        <v/>
      </c>
    </row>
    <row r="2101" spans="1:17">
      <c r="A2101" s="102" t="s">
        <v>192</v>
      </c>
      <c r="B2101" s="103" t="s">
        <v>87</v>
      </c>
      <c r="D2101" s="112">
        <v>2027</v>
      </c>
      <c r="E2101" s="112">
        <v>8</v>
      </c>
      <c r="F2101" s="102" t="str">
        <f t="shared" si="339"/>
        <v>P3620278</v>
      </c>
      <c r="H2101" s="104">
        <f>HLOOKUP(POC!B2101,MCTI!$1:$2,2,FALSE)</f>
        <v>8</v>
      </c>
      <c r="I2101" s="102" t="str">
        <f t="shared" si="341"/>
        <v>20278</v>
      </c>
      <c r="J2101" s="107">
        <f>IF(M2101=1,1,IFERROR(VLOOKUP(I2101,MCTI!C:O,POC!H2101,FALSE),0))</f>
        <v>0.58479999999999932</v>
      </c>
      <c r="K2101" s="102" t="str">
        <f>TEXT(VLOOKUP(B2101,Summary!G:H,2,FALSE),"yyyym")</f>
        <v>203012</v>
      </c>
      <c r="L2101" s="102">
        <f t="shared" si="342"/>
        <v>0</v>
      </c>
      <c r="M2101" s="102">
        <f t="shared" si="343"/>
        <v>0</v>
      </c>
      <c r="N2101" s="109">
        <f t="shared" si="340"/>
        <v>58.47</v>
      </c>
      <c r="P2101" s="102" t="s">
        <v>220</v>
      </c>
      <c r="Q2101" s="102" t="str">
        <f t="shared" si="338"/>
        <v/>
      </c>
    </row>
    <row r="2102" spans="1:17">
      <c r="A2102" s="102" t="s">
        <v>192</v>
      </c>
      <c r="B2102" s="103" t="s">
        <v>87</v>
      </c>
      <c r="D2102" s="112">
        <v>2027</v>
      </c>
      <c r="E2102" s="112">
        <v>9</v>
      </c>
      <c r="F2102" s="102" t="str">
        <f t="shared" si="339"/>
        <v>P3620279</v>
      </c>
      <c r="H2102" s="104">
        <f>HLOOKUP(POC!B2102,MCTI!$1:$2,2,FALSE)</f>
        <v>8</v>
      </c>
      <c r="I2102" s="102" t="str">
        <f t="shared" ref="I2102:I2133" si="344">CONCATENATE(D2102,E2102)</f>
        <v>20279</v>
      </c>
      <c r="J2102" s="107">
        <f>IF(M2102=1,1,IFERROR(VLOOKUP(I2102,MCTI!C:O,POC!H2102,FALSE),0))</f>
        <v>0.5950999999999993</v>
      </c>
      <c r="K2102" s="102" t="str">
        <f>TEXT(VLOOKUP(B2102,Summary!G:H,2,FALSE),"yyyym")</f>
        <v>203012</v>
      </c>
      <c r="L2102" s="102">
        <f t="shared" ref="L2102:L2133" si="345">IF((LEFT(K2102,4)-D2102)&lt;&gt;0,0,IF((I2102-K2102)=0,1,0))</f>
        <v>0</v>
      </c>
      <c r="M2102" s="102">
        <f t="shared" ref="M2102:M2133" si="346">IF(B2102="",0,IF(AND(B2101=B2102,M2101=1),1,IF(L2102=1,1,0)))</f>
        <v>0</v>
      </c>
      <c r="N2102" s="109">
        <f t="shared" si="340"/>
        <v>59.5</v>
      </c>
      <c r="P2102" s="102" t="s">
        <v>220</v>
      </c>
      <c r="Q2102" s="102" t="str">
        <f t="shared" ref="Q2102:Q2143" si="347">IF(AND(N2102=0,N2103&gt;0),1,"")</f>
        <v/>
      </c>
    </row>
    <row r="2103" spans="1:17">
      <c r="A2103" s="102" t="s">
        <v>192</v>
      </c>
      <c r="B2103" s="103" t="s">
        <v>87</v>
      </c>
      <c r="D2103" s="112">
        <v>2027</v>
      </c>
      <c r="E2103" s="112">
        <v>10</v>
      </c>
      <c r="F2103" s="102" t="str">
        <f t="shared" si="339"/>
        <v>P36202710</v>
      </c>
      <c r="H2103" s="104">
        <f>HLOOKUP(POC!B2103,MCTI!$1:$2,2,FALSE)</f>
        <v>8</v>
      </c>
      <c r="I2103" s="102" t="str">
        <f t="shared" si="344"/>
        <v>202710</v>
      </c>
      <c r="J2103" s="107">
        <f>IF(M2103=1,1,IFERROR(VLOOKUP(I2103,MCTI!C:O,POC!H2103,FALSE),0))</f>
        <v>0.60539999999999927</v>
      </c>
      <c r="K2103" s="102" t="str">
        <f>TEXT(VLOOKUP(B2103,Summary!G:H,2,FALSE),"yyyym")</f>
        <v>203012</v>
      </c>
      <c r="L2103" s="102">
        <f t="shared" si="345"/>
        <v>0</v>
      </c>
      <c r="M2103" s="102">
        <f t="shared" si="346"/>
        <v>0</v>
      </c>
      <c r="N2103" s="109">
        <f t="shared" si="340"/>
        <v>60.53</v>
      </c>
      <c r="P2103" s="102" t="s">
        <v>220</v>
      </c>
      <c r="Q2103" s="102" t="str">
        <f t="shared" si="347"/>
        <v/>
      </c>
    </row>
    <row r="2104" spans="1:17">
      <c r="A2104" s="102" t="s">
        <v>192</v>
      </c>
      <c r="B2104" s="103" t="s">
        <v>87</v>
      </c>
      <c r="D2104" s="112">
        <v>2027</v>
      </c>
      <c r="E2104" s="112">
        <v>11</v>
      </c>
      <c r="F2104" s="102" t="str">
        <f t="shared" si="339"/>
        <v>P36202711</v>
      </c>
      <c r="H2104" s="104">
        <f>HLOOKUP(POC!B2104,MCTI!$1:$2,2,FALSE)</f>
        <v>8</v>
      </c>
      <c r="I2104" s="102" t="str">
        <f t="shared" si="344"/>
        <v>202711</v>
      </c>
      <c r="J2104" s="107">
        <f>IF(M2104=1,1,IFERROR(VLOOKUP(I2104,MCTI!C:O,POC!H2104,FALSE),0))</f>
        <v>0.61569999999999925</v>
      </c>
      <c r="K2104" s="102" t="str">
        <f>TEXT(VLOOKUP(B2104,Summary!G:H,2,FALSE),"yyyym")</f>
        <v>203012</v>
      </c>
      <c r="L2104" s="102">
        <f t="shared" si="345"/>
        <v>0</v>
      </c>
      <c r="M2104" s="102">
        <f t="shared" si="346"/>
        <v>0</v>
      </c>
      <c r="N2104" s="109">
        <f t="shared" si="340"/>
        <v>61.56</v>
      </c>
      <c r="P2104" s="102" t="s">
        <v>220</v>
      </c>
      <c r="Q2104" s="102" t="str">
        <f t="shared" si="347"/>
        <v/>
      </c>
    </row>
    <row r="2105" spans="1:17">
      <c r="A2105" s="102" t="s">
        <v>192</v>
      </c>
      <c r="B2105" s="103" t="s">
        <v>87</v>
      </c>
      <c r="D2105" s="112">
        <v>2027</v>
      </c>
      <c r="E2105" s="112">
        <v>12</v>
      </c>
      <c r="F2105" s="102" t="str">
        <f t="shared" si="339"/>
        <v>P36202712</v>
      </c>
      <c r="H2105" s="104">
        <f>HLOOKUP(POC!B2105,MCTI!$1:$2,2,FALSE)</f>
        <v>8</v>
      </c>
      <c r="I2105" s="102" t="str">
        <f t="shared" si="344"/>
        <v>202712</v>
      </c>
      <c r="J2105" s="107">
        <f>IF(M2105=1,1,IFERROR(VLOOKUP(I2105,MCTI!C:O,POC!H2105,FALSE),0))</f>
        <v>0.62599999999999922</v>
      </c>
      <c r="K2105" s="102" t="str">
        <f>TEXT(VLOOKUP(B2105,Summary!G:H,2,FALSE),"yyyym")</f>
        <v>203012</v>
      </c>
      <c r="L2105" s="102">
        <f t="shared" si="345"/>
        <v>0</v>
      </c>
      <c r="M2105" s="102">
        <f t="shared" si="346"/>
        <v>0</v>
      </c>
      <c r="N2105" s="109">
        <f t="shared" si="340"/>
        <v>62.59</v>
      </c>
      <c r="P2105" s="102" t="s">
        <v>220</v>
      </c>
      <c r="Q2105" s="102" t="str">
        <f t="shared" si="347"/>
        <v/>
      </c>
    </row>
    <row r="2106" spans="1:17">
      <c r="A2106" s="102" t="s">
        <v>192</v>
      </c>
      <c r="B2106" s="103" t="s">
        <v>87</v>
      </c>
      <c r="D2106" s="112">
        <v>2028</v>
      </c>
      <c r="E2106" s="112">
        <v>1</v>
      </c>
      <c r="F2106" s="102" t="str">
        <f t="shared" si="339"/>
        <v>P3620281</v>
      </c>
      <c r="H2106" s="104">
        <f>HLOOKUP(POC!B2106,MCTI!$1:$2,2,FALSE)</f>
        <v>8</v>
      </c>
      <c r="I2106" s="102" t="str">
        <f t="shared" si="344"/>
        <v>20281</v>
      </c>
      <c r="J2106" s="107">
        <f>IF(M2106=1,1,IFERROR(VLOOKUP(I2106,MCTI!C:O,POC!H2106,FALSE),0))</f>
        <v>0.6362999999999992</v>
      </c>
      <c r="K2106" s="102" t="str">
        <f>TEXT(VLOOKUP(B2106,Summary!G:H,2,FALSE),"yyyym")</f>
        <v>203012</v>
      </c>
      <c r="L2106" s="102">
        <f t="shared" si="345"/>
        <v>0</v>
      </c>
      <c r="M2106" s="102">
        <f t="shared" si="346"/>
        <v>0</v>
      </c>
      <c r="N2106" s="109">
        <f t="shared" si="340"/>
        <v>63.62</v>
      </c>
      <c r="P2106" s="102" t="s">
        <v>220</v>
      </c>
      <c r="Q2106" s="102" t="str">
        <f t="shared" si="347"/>
        <v/>
      </c>
    </row>
    <row r="2107" spans="1:17">
      <c r="A2107" s="102" t="s">
        <v>192</v>
      </c>
      <c r="B2107" s="103" t="s">
        <v>87</v>
      </c>
      <c r="D2107" s="112">
        <v>2028</v>
      </c>
      <c r="E2107" s="112">
        <v>2</v>
      </c>
      <c r="F2107" s="102" t="str">
        <f t="shared" si="339"/>
        <v>P3620282</v>
      </c>
      <c r="H2107" s="104">
        <f>HLOOKUP(POC!B2107,MCTI!$1:$2,2,FALSE)</f>
        <v>8</v>
      </c>
      <c r="I2107" s="102" t="str">
        <f t="shared" si="344"/>
        <v>20282</v>
      </c>
      <c r="J2107" s="107">
        <f>IF(M2107=1,1,IFERROR(VLOOKUP(I2107,MCTI!C:O,POC!H2107,FALSE),0))</f>
        <v>0.64659999999999918</v>
      </c>
      <c r="K2107" s="102" t="str">
        <f>TEXT(VLOOKUP(B2107,Summary!G:H,2,FALSE),"yyyym")</f>
        <v>203012</v>
      </c>
      <c r="L2107" s="102">
        <f t="shared" si="345"/>
        <v>0</v>
      </c>
      <c r="M2107" s="102">
        <f t="shared" si="346"/>
        <v>0</v>
      </c>
      <c r="N2107" s="109">
        <f t="shared" si="340"/>
        <v>64.650000000000006</v>
      </c>
      <c r="P2107" s="102" t="s">
        <v>220</v>
      </c>
      <c r="Q2107" s="102" t="str">
        <f t="shared" si="347"/>
        <v/>
      </c>
    </row>
    <row r="2108" spans="1:17">
      <c r="A2108" s="102" t="s">
        <v>192</v>
      </c>
      <c r="B2108" s="103" t="s">
        <v>87</v>
      </c>
      <c r="D2108" s="112">
        <v>2028</v>
      </c>
      <c r="E2108" s="112">
        <v>3</v>
      </c>
      <c r="F2108" s="102" t="str">
        <f t="shared" si="339"/>
        <v>P3620283</v>
      </c>
      <c r="H2108" s="104">
        <f>HLOOKUP(POC!B2108,MCTI!$1:$2,2,FALSE)</f>
        <v>8</v>
      </c>
      <c r="I2108" s="102" t="str">
        <f t="shared" si="344"/>
        <v>20283</v>
      </c>
      <c r="J2108" s="107">
        <f>IF(M2108=1,1,IFERROR(VLOOKUP(I2108,MCTI!C:O,POC!H2108,FALSE),0))</f>
        <v>0.65689999999999915</v>
      </c>
      <c r="K2108" s="102" t="str">
        <f>TEXT(VLOOKUP(B2108,Summary!G:H,2,FALSE),"yyyym")</f>
        <v>203012</v>
      </c>
      <c r="L2108" s="102">
        <f t="shared" si="345"/>
        <v>0</v>
      </c>
      <c r="M2108" s="102">
        <f t="shared" si="346"/>
        <v>0</v>
      </c>
      <c r="N2108" s="109">
        <f t="shared" si="340"/>
        <v>65.680000000000007</v>
      </c>
      <c r="P2108" s="102" t="s">
        <v>220</v>
      </c>
      <c r="Q2108" s="102" t="str">
        <f t="shared" si="347"/>
        <v/>
      </c>
    </row>
    <row r="2109" spans="1:17">
      <c r="A2109" s="102" t="s">
        <v>192</v>
      </c>
      <c r="B2109" s="103" t="s">
        <v>87</v>
      </c>
      <c r="D2109" s="112">
        <v>2028</v>
      </c>
      <c r="E2109" s="112">
        <v>4</v>
      </c>
      <c r="F2109" s="102" t="str">
        <f t="shared" si="339"/>
        <v>P3620284</v>
      </c>
      <c r="H2109" s="104">
        <f>HLOOKUP(POC!B2109,MCTI!$1:$2,2,FALSE)</f>
        <v>8</v>
      </c>
      <c r="I2109" s="102" t="str">
        <f t="shared" si="344"/>
        <v>20284</v>
      </c>
      <c r="J2109" s="107">
        <f>IF(M2109=1,1,IFERROR(VLOOKUP(I2109,MCTI!C:O,POC!H2109,FALSE),0))</f>
        <v>0.66719999999999913</v>
      </c>
      <c r="K2109" s="102" t="str">
        <f>TEXT(VLOOKUP(B2109,Summary!G:H,2,FALSE),"yyyym")</f>
        <v>203012</v>
      </c>
      <c r="L2109" s="102">
        <f t="shared" si="345"/>
        <v>0</v>
      </c>
      <c r="M2109" s="102">
        <f t="shared" si="346"/>
        <v>0</v>
      </c>
      <c r="N2109" s="109">
        <f t="shared" si="340"/>
        <v>66.709999999999994</v>
      </c>
      <c r="P2109" s="102" t="s">
        <v>220</v>
      </c>
      <c r="Q2109" s="102" t="str">
        <f t="shared" si="347"/>
        <v/>
      </c>
    </row>
    <row r="2110" spans="1:17">
      <c r="A2110" s="102" t="s">
        <v>192</v>
      </c>
      <c r="B2110" s="103" t="s">
        <v>87</v>
      </c>
      <c r="D2110" s="112">
        <v>2028</v>
      </c>
      <c r="E2110" s="112">
        <v>5</v>
      </c>
      <c r="F2110" s="102" t="str">
        <f t="shared" si="339"/>
        <v>P3620285</v>
      </c>
      <c r="H2110" s="104">
        <f>HLOOKUP(POC!B2110,MCTI!$1:$2,2,FALSE)</f>
        <v>8</v>
      </c>
      <c r="I2110" s="102" t="str">
        <f t="shared" si="344"/>
        <v>20285</v>
      </c>
      <c r="J2110" s="107">
        <f>IF(M2110=1,1,IFERROR(VLOOKUP(I2110,MCTI!C:O,POC!H2110,FALSE),0))</f>
        <v>0.6774999999999991</v>
      </c>
      <c r="K2110" s="102" t="str">
        <f>TEXT(VLOOKUP(B2110,Summary!G:H,2,FALSE),"yyyym")</f>
        <v>203012</v>
      </c>
      <c r="L2110" s="102">
        <f t="shared" si="345"/>
        <v>0</v>
      </c>
      <c r="M2110" s="102">
        <f t="shared" si="346"/>
        <v>0</v>
      </c>
      <c r="N2110" s="109">
        <f t="shared" si="340"/>
        <v>67.739999999999995</v>
      </c>
      <c r="P2110" s="102" t="s">
        <v>220</v>
      </c>
      <c r="Q2110" s="102" t="str">
        <f t="shared" si="347"/>
        <v/>
      </c>
    </row>
    <row r="2111" spans="1:17">
      <c r="A2111" s="102" t="s">
        <v>192</v>
      </c>
      <c r="B2111" s="103" t="s">
        <v>87</v>
      </c>
      <c r="D2111" s="112">
        <v>2028</v>
      </c>
      <c r="E2111" s="112">
        <v>6</v>
      </c>
      <c r="F2111" s="102" t="str">
        <f t="shared" si="339"/>
        <v>P3620286</v>
      </c>
      <c r="H2111" s="104">
        <f>HLOOKUP(POC!B2111,MCTI!$1:$2,2,FALSE)</f>
        <v>8</v>
      </c>
      <c r="I2111" s="102" t="str">
        <f t="shared" si="344"/>
        <v>20286</v>
      </c>
      <c r="J2111" s="107">
        <f>IF(M2111=1,1,IFERROR(VLOOKUP(I2111,MCTI!C:O,POC!H2111,FALSE),0))</f>
        <v>0.68779999999999908</v>
      </c>
      <c r="K2111" s="102" t="str">
        <f>TEXT(VLOOKUP(B2111,Summary!G:H,2,FALSE),"yyyym")</f>
        <v>203012</v>
      </c>
      <c r="L2111" s="102">
        <f t="shared" si="345"/>
        <v>0</v>
      </c>
      <c r="M2111" s="102">
        <f t="shared" si="346"/>
        <v>0</v>
      </c>
      <c r="N2111" s="109">
        <f t="shared" si="340"/>
        <v>68.77</v>
      </c>
      <c r="P2111" s="102" t="s">
        <v>220</v>
      </c>
      <c r="Q2111" s="102" t="str">
        <f t="shared" si="347"/>
        <v/>
      </c>
    </row>
    <row r="2112" spans="1:17">
      <c r="A2112" s="102" t="s">
        <v>192</v>
      </c>
      <c r="B2112" s="103" t="s">
        <v>87</v>
      </c>
      <c r="D2112" s="112">
        <v>2028</v>
      </c>
      <c r="E2112" s="112">
        <v>7</v>
      </c>
      <c r="F2112" s="102" t="str">
        <f t="shared" si="339"/>
        <v>P3620287</v>
      </c>
      <c r="H2112" s="104">
        <f>HLOOKUP(POC!B2112,MCTI!$1:$2,2,FALSE)</f>
        <v>8</v>
      </c>
      <c r="I2112" s="102" t="str">
        <f t="shared" si="344"/>
        <v>20287</v>
      </c>
      <c r="J2112" s="107">
        <f>IF(M2112=1,1,IFERROR(VLOOKUP(I2112,MCTI!C:O,POC!H2112,FALSE),0))</f>
        <v>0.69809999999999905</v>
      </c>
      <c r="K2112" s="102" t="str">
        <f>TEXT(VLOOKUP(B2112,Summary!G:H,2,FALSE),"yyyym")</f>
        <v>203012</v>
      </c>
      <c r="L2112" s="102">
        <f t="shared" si="345"/>
        <v>0</v>
      </c>
      <c r="M2112" s="102">
        <f t="shared" si="346"/>
        <v>0</v>
      </c>
      <c r="N2112" s="109">
        <f t="shared" si="340"/>
        <v>69.8</v>
      </c>
      <c r="P2112" s="102" t="s">
        <v>220</v>
      </c>
      <c r="Q2112" s="102" t="str">
        <f t="shared" si="347"/>
        <v/>
      </c>
    </row>
    <row r="2113" spans="1:17">
      <c r="A2113" s="102" t="s">
        <v>192</v>
      </c>
      <c r="B2113" s="103" t="s">
        <v>87</v>
      </c>
      <c r="D2113" s="112">
        <v>2028</v>
      </c>
      <c r="E2113" s="112">
        <v>8</v>
      </c>
      <c r="F2113" s="102" t="str">
        <f t="shared" si="339"/>
        <v>P3620288</v>
      </c>
      <c r="H2113" s="104">
        <f>HLOOKUP(POC!B2113,MCTI!$1:$2,2,FALSE)</f>
        <v>8</v>
      </c>
      <c r="I2113" s="102" t="str">
        <f t="shared" si="344"/>
        <v>20288</v>
      </c>
      <c r="J2113" s="107">
        <f>IF(M2113=1,1,IFERROR(VLOOKUP(I2113,MCTI!C:O,POC!H2113,FALSE),0))</f>
        <v>0.70839999999999903</v>
      </c>
      <c r="K2113" s="102" t="str">
        <f>TEXT(VLOOKUP(B2113,Summary!G:H,2,FALSE),"yyyym")</f>
        <v>203012</v>
      </c>
      <c r="L2113" s="102">
        <f t="shared" si="345"/>
        <v>0</v>
      </c>
      <c r="M2113" s="102">
        <f t="shared" si="346"/>
        <v>0</v>
      </c>
      <c r="N2113" s="109">
        <f t="shared" si="340"/>
        <v>70.83</v>
      </c>
      <c r="P2113" s="102" t="s">
        <v>220</v>
      </c>
      <c r="Q2113" s="102" t="str">
        <f t="shared" si="347"/>
        <v/>
      </c>
    </row>
    <row r="2114" spans="1:17">
      <c r="A2114" s="102" t="s">
        <v>192</v>
      </c>
      <c r="B2114" s="103" t="s">
        <v>87</v>
      </c>
      <c r="D2114" s="112">
        <v>2028</v>
      </c>
      <c r="E2114" s="112">
        <v>9</v>
      </c>
      <c r="F2114" s="102" t="str">
        <f t="shared" si="339"/>
        <v>P3620289</v>
      </c>
      <c r="H2114" s="104">
        <f>HLOOKUP(POC!B2114,MCTI!$1:$2,2,FALSE)</f>
        <v>8</v>
      </c>
      <c r="I2114" s="102" t="str">
        <f t="shared" si="344"/>
        <v>20289</v>
      </c>
      <c r="J2114" s="107">
        <f>IF(M2114=1,1,IFERROR(VLOOKUP(I2114,MCTI!C:O,POC!H2114,FALSE),0))</f>
        <v>0.71869999999999901</v>
      </c>
      <c r="K2114" s="102" t="str">
        <f>TEXT(VLOOKUP(B2114,Summary!G:H,2,FALSE),"yyyym")</f>
        <v>203012</v>
      </c>
      <c r="L2114" s="102">
        <f t="shared" si="345"/>
        <v>0</v>
      </c>
      <c r="M2114" s="102">
        <f t="shared" si="346"/>
        <v>0</v>
      </c>
      <c r="N2114" s="109">
        <f t="shared" si="340"/>
        <v>71.86</v>
      </c>
      <c r="P2114" s="102" t="s">
        <v>220</v>
      </c>
      <c r="Q2114" s="102" t="str">
        <f t="shared" si="347"/>
        <v/>
      </c>
    </row>
    <row r="2115" spans="1:17">
      <c r="A2115" s="102" t="s">
        <v>192</v>
      </c>
      <c r="B2115" s="103" t="s">
        <v>87</v>
      </c>
      <c r="D2115" s="112">
        <v>2028</v>
      </c>
      <c r="E2115" s="112">
        <v>10</v>
      </c>
      <c r="F2115" s="102" t="str">
        <f t="shared" si="339"/>
        <v>P36202810</v>
      </c>
      <c r="H2115" s="104">
        <f>HLOOKUP(POC!B2115,MCTI!$1:$2,2,FALSE)</f>
        <v>8</v>
      </c>
      <c r="I2115" s="102" t="str">
        <f t="shared" si="344"/>
        <v>202810</v>
      </c>
      <c r="J2115" s="107">
        <f>IF(M2115=1,1,IFERROR(VLOOKUP(I2115,MCTI!C:O,POC!H2115,FALSE),0))</f>
        <v>0.72899999999999898</v>
      </c>
      <c r="K2115" s="102" t="str">
        <f>TEXT(VLOOKUP(B2115,Summary!G:H,2,FALSE),"yyyym")</f>
        <v>203012</v>
      </c>
      <c r="L2115" s="102">
        <f t="shared" si="345"/>
        <v>0</v>
      </c>
      <c r="M2115" s="102">
        <f t="shared" si="346"/>
        <v>0</v>
      </c>
      <c r="N2115" s="109">
        <f t="shared" si="340"/>
        <v>72.89</v>
      </c>
      <c r="P2115" s="102" t="s">
        <v>220</v>
      </c>
      <c r="Q2115" s="102" t="str">
        <f t="shared" si="347"/>
        <v/>
      </c>
    </row>
    <row r="2116" spans="1:17">
      <c r="A2116" s="102" t="s">
        <v>192</v>
      </c>
      <c r="B2116" s="103" t="s">
        <v>87</v>
      </c>
      <c r="D2116" s="112">
        <v>2028</v>
      </c>
      <c r="E2116" s="112">
        <v>11</v>
      </c>
      <c r="F2116" s="102" t="str">
        <f t="shared" si="339"/>
        <v>P36202811</v>
      </c>
      <c r="H2116" s="104">
        <f>HLOOKUP(POC!B2116,MCTI!$1:$2,2,FALSE)</f>
        <v>8</v>
      </c>
      <c r="I2116" s="102" t="str">
        <f t="shared" si="344"/>
        <v>202811</v>
      </c>
      <c r="J2116" s="107">
        <f>IF(M2116=1,1,IFERROR(VLOOKUP(I2116,MCTI!C:O,POC!H2116,FALSE),0))</f>
        <v>0.73929999999999896</v>
      </c>
      <c r="K2116" s="102" t="str">
        <f>TEXT(VLOOKUP(B2116,Summary!G:H,2,FALSE),"yyyym")</f>
        <v>203012</v>
      </c>
      <c r="L2116" s="102">
        <f t="shared" si="345"/>
        <v>0</v>
      </c>
      <c r="M2116" s="102">
        <f t="shared" si="346"/>
        <v>0</v>
      </c>
      <c r="N2116" s="109">
        <f t="shared" si="340"/>
        <v>73.92</v>
      </c>
      <c r="P2116" s="102" t="s">
        <v>220</v>
      </c>
      <c r="Q2116" s="102" t="str">
        <f t="shared" si="347"/>
        <v/>
      </c>
    </row>
    <row r="2117" spans="1:17">
      <c r="A2117" s="102" t="s">
        <v>192</v>
      </c>
      <c r="B2117" s="103" t="s">
        <v>87</v>
      </c>
      <c r="D2117" s="112">
        <v>2028</v>
      </c>
      <c r="E2117" s="112">
        <v>12</v>
      </c>
      <c r="F2117" s="102" t="str">
        <f t="shared" si="339"/>
        <v>P36202812</v>
      </c>
      <c r="H2117" s="104">
        <f>HLOOKUP(POC!B2117,MCTI!$1:$2,2,FALSE)</f>
        <v>8</v>
      </c>
      <c r="I2117" s="102" t="str">
        <f t="shared" si="344"/>
        <v>202812</v>
      </c>
      <c r="J2117" s="107">
        <f>IF(M2117=1,1,IFERROR(VLOOKUP(I2117,MCTI!C:O,POC!H2117,FALSE),0))</f>
        <v>0.74959999999999893</v>
      </c>
      <c r="K2117" s="102" t="str">
        <f>TEXT(VLOOKUP(B2117,Summary!G:H,2,FALSE),"yyyym")</f>
        <v>203012</v>
      </c>
      <c r="L2117" s="102">
        <f t="shared" si="345"/>
        <v>0</v>
      </c>
      <c r="M2117" s="102">
        <f t="shared" si="346"/>
        <v>0</v>
      </c>
      <c r="N2117" s="109">
        <f t="shared" si="340"/>
        <v>74.95</v>
      </c>
      <c r="P2117" s="102" t="s">
        <v>220</v>
      </c>
      <c r="Q2117" s="102" t="str">
        <f t="shared" si="347"/>
        <v/>
      </c>
    </row>
    <row r="2118" spans="1:17">
      <c r="A2118" s="102" t="s">
        <v>192</v>
      </c>
      <c r="B2118" s="103" t="s">
        <v>87</v>
      </c>
      <c r="D2118" s="103">
        <v>2029</v>
      </c>
      <c r="E2118" s="112">
        <v>1</v>
      </c>
      <c r="F2118" s="102" t="str">
        <f t="shared" si="339"/>
        <v>P3620291</v>
      </c>
      <c r="H2118" s="104">
        <f>HLOOKUP(POC!B2118,MCTI!$1:$2,2,FALSE)</f>
        <v>8</v>
      </c>
      <c r="I2118" s="102" t="str">
        <f t="shared" si="344"/>
        <v>20291</v>
      </c>
      <c r="J2118" s="107">
        <f>IF(M2118=1,1,IFERROR(VLOOKUP(I2118,MCTI!C:O,POC!H2118,FALSE),0))</f>
        <v>0.75989999999999891</v>
      </c>
      <c r="K2118" s="102" t="str">
        <f>TEXT(VLOOKUP(B2118,Summary!G:H,2,FALSE),"yyyym")</f>
        <v>203012</v>
      </c>
      <c r="L2118" s="102">
        <f t="shared" si="345"/>
        <v>0</v>
      </c>
      <c r="M2118" s="102">
        <f t="shared" si="346"/>
        <v>0</v>
      </c>
      <c r="N2118" s="109">
        <f t="shared" si="340"/>
        <v>75.98</v>
      </c>
      <c r="P2118" s="102" t="s">
        <v>220</v>
      </c>
      <c r="Q2118" s="102" t="str">
        <f t="shared" si="347"/>
        <v/>
      </c>
    </row>
    <row r="2119" spans="1:17">
      <c r="A2119" s="102" t="s">
        <v>192</v>
      </c>
      <c r="B2119" s="103" t="s">
        <v>87</v>
      </c>
      <c r="D2119" s="103">
        <v>2029</v>
      </c>
      <c r="E2119" s="112">
        <v>2</v>
      </c>
      <c r="F2119" s="102" t="str">
        <f t="shared" si="339"/>
        <v>P3620292</v>
      </c>
      <c r="H2119" s="104">
        <f>HLOOKUP(POC!B2119,MCTI!$1:$2,2,FALSE)</f>
        <v>8</v>
      </c>
      <c r="I2119" s="102" t="str">
        <f t="shared" si="344"/>
        <v>20292</v>
      </c>
      <c r="J2119" s="107">
        <f>IF(M2119=1,1,IFERROR(VLOOKUP(I2119,MCTI!C:O,POC!H2119,FALSE),0))</f>
        <v>0.77019999999999889</v>
      </c>
      <c r="K2119" s="102" t="str">
        <f>TEXT(VLOOKUP(B2119,Summary!G:H,2,FALSE),"yyyym")</f>
        <v>203012</v>
      </c>
      <c r="L2119" s="102">
        <f t="shared" si="345"/>
        <v>0</v>
      </c>
      <c r="M2119" s="102">
        <f t="shared" si="346"/>
        <v>0</v>
      </c>
      <c r="N2119" s="109">
        <f t="shared" si="340"/>
        <v>77.010000000000005</v>
      </c>
      <c r="P2119" s="102" t="s">
        <v>220</v>
      </c>
      <c r="Q2119" s="102" t="str">
        <f t="shared" si="347"/>
        <v/>
      </c>
    </row>
    <row r="2120" spans="1:17">
      <c r="A2120" s="102" t="s">
        <v>192</v>
      </c>
      <c r="B2120" s="103" t="s">
        <v>87</v>
      </c>
      <c r="D2120" s="103">
        <v>2029</v>
      </c>
      <c r="E2120" s="112">
        <v>3</v>
      </c>
      <c r="F2120" s="102" t="str">
        <f t="shared" si="339"/>
        <v>P3620293</v>
      </c>
      <c r="H2120" s="104">
        <f>HLOOKUP(POC!B2120,MCTI!$1:$2,2,FALSE)</f>
        <v>8</v>
      </c>
      <c r="I2120" s="102" t="str">
        <f t="shared" si="344"/>
        <v>20293</v>
      </c>
      <c r="J2120" s="107">
        <f>IF(M2120=1,1,IFERROR(VLOOKUP(I2120,MCTI!C:O,POC!H2120,FALSE),0))</f>
        <v>0.78049999999999886</v>
      </c>
      <c r="K2120" s="102" t="str">
        <f>TEXT(VLOOKUP(B2120,Summary!G:H,2,FALSE),"yyyym")</f>
        <v>203012</v>
      </c>
      <c r="L2120" s="102">
        <f t="shared" si="345"/>
        <v>0</v>
      </c>
      <c r="M2120" s="102">
        <f t="shared" si="346"/>
        <v>0</v>
      </c>
      <c r="N2120" s="109">
        <f t="shared" si="340"/>
        <v>78.040000000000006</v>
      </c>
      <c r="P2120" s="102" t="s">
        <v>220</v>
      </c>
      <c r="Q2120" s="102" t="str">
        <f t="shared" si="347"/>
        <v/>
      </c>
    </row>
    <row r="2121" spans="1:17">
      <c r="A2121" s="102" t="s">
        <v>192</v>
      </c>
      <c r="B2121" s="103" t="s">
        <v>87</v>
      </c>
      <c r="D2121" s="103">
        <v>2029</v>
      </c>
      <c r="E2121" s="112">
        <v>4</v>
      </c>
      <c r="F2121" s="102" t="str">
        <f t="shared" si="339"/>
        <v>P3620294</v>
      </c>
      <c r="H2121" s="104">
        <f>HLOOKUP(POC!B2121,MCTI!$1:$2,2,FALSE)</f>
        <v>8</v>
      </c>
      <c r="I2121" s="102" t="str">
        <f t="shared" si="344"/>
        <v>20294</v>
      </c>
      <c r="J2121" s="107">
        <f>IF(M2121=1,1,IFERROR(VLOOKUP(I2121,MCTI!C:O,POC!H2121,FALSE),0))</f>
        <v>0.79079999999999884</v>
      </c>
      <c r="K2121" s="102" t="str">
        <f>TEXT(VLOOKUP(B2121,Summary!G:H,2,FALSE),"yyyym")</f>
        <v>203012</v>
      </c>
      <c r="L2121" s="102">
        <f t="shared" si="345"/>
        <v>0</v>
      </c>
      <c r="M2121" s="102">
        <f t="shared" si="346"/>
        <v>0</v>
      </c>
      <c r="N2121" s="109">
        <f t="shared" si="340"/>
        <v>79.069999999999993</v>
      </c>
      <c r="P2121" s="102" t="s">
        <v>220</v>
      </c>
      <c r="Q2121" s="102" t="str">
        <f t="shared" si="347"/>
        <v/>
      </c>
    </row>
    <row r="2122" spans="1:17">
      <c r="A2122" s="102" t="s">
        <v>192</v>
      </c>
      <c r="B2122" s="103" t="s">
        <v>87</v>
      </c>
      <c r="D2122" s="103">
        <v>2029</v>
      </c>
      <c r="E2122" s="112">
        <v>5</v>
      </c>
      <c r="F2122" s="102" t="str">
        <f t="shared" si="339"/>
        <v>P3620295</v>
      </c>
      <c r="H2122" s="104">
        <f>HLOOKUP(POC!B2122,MCTI!$1:$2,2,FALSE)</f>
        <v>8</v>
      </c>
      <c r="I2122" s="102" t="str">
        <f t="shared" si="344"/>
        <v>20295</v>
      </c>
      <c r="J2122" s="107">
        <f>IF(M2122=1,1,IFERROR(VLOOKUP(I2122,MCTI!C:O,POC!H2122,FALSE),0))</f>
        <v>0.80109999999999881</v>
      </c>
      <c r="K2122" s="102" t="str">
        <f>TEXT(VLOOKUP(B2122,Summary!G:H,2,FALSE),"yyyym")</f>
        <v>203012</v>
      </c>
      <c r="L2122" s="102">
        <f t="shared" si="345"/>
        <v>0</v>
      </c>
      <c r="M2122" s="102">
        <f t="shared" si="346"/>
        <v>0</v>
      </c>
      <c r="N2122" s="109">
        <f t="shared" si="340"/>
        <v>80.099999999999994</v>
      </c>
      <c r="P2122" s="102" t="s">
        <v>220</v>
      </c>
      <c r="Q2122" s="102" t="str">
        <f t="shared" si="347"/>
        <v/>
      </c>
    </row>
    <row r="2123" spans="1:17">
      <c r="A2123" s="102" t="s">
        <v>192</v>
      </c>
      <c r="B2123" s="103" t="s">
        <v>87</v>
      </c>
      <c r="D2123" s="103">
        <v>2029</v>
      </c>
      <c r="E2123" s="112">
        <v>6</v>
      </c>
      <c r="F2123" s="102" t="str">
        <f t="shared" si="339"/>
        <v>P3620296</v>
      </c>
      <c r="H2123" s="104">
        <f>HLOOKUP(POC!B2123,MCTI!$1:$2,2,FALSE)</f>
        <v>8</v>
      </c>
      <c r="I2123" s="102" t="str">
        <f t="shared" si="344"/>
        <v>20296</v>
      </c>
      <c r="J2123" s="107">
        <f>IF(M2123=1,1,IFERROR(VLOOKUP(I2123,MCTI!C:O,POC!H2123,FALSE),0))</f>
        <v>0.81139999999999879</v>
      </c>
      <c r="K2123" s="102" t="str">
        <f>TEXT(VLOOKUP(B2123,Summary!G:H,2,FALSE),"yyyym")</f>
        <v>203012</v>
      </c>
      <c r="L2123" s="102">
        <f t="shared" si="345"/>
        <v>0</v>
      </c>
      <c r="M2123" s="102">
        <f t="shared" si="346"/>
        <v>0</v>
      </c>
      <c r="N2123" s="109">
        <f t="shared" si="340"/>
        <v>81.13</v>
      </c>
      <c r="P2123" s="102" t="s">
        <v>220</v>
      </c>
      <c r="Q2123" s="102" t="str">
        <f t="shared" si="347"/>
        <v/>
      </c>
    </row>
    <row r="2124" spans="1:17">
      <c r="A2124" s="102" t="s">
        <v>192</v>
      </c>
      <c r="B2124" s="103" t="s">
        <v>87</v>
      </c>
      <c r="D2124" s="103">
        <v>2029</v>
      </c>
      <c r="E2124" s="112">
        <v>7</v>
      </c>
      <c r="F2124" s="102" t="str">
        <f t="shared" si="339"/>
        <v>P3620297</v>
      </c>
      <c r="H2124" s="104">
        <f>HLOOKUP(POC!B2124,MCTI!$1:$2,2,FALSE)</f>
        <v>8</v>
      </c>
      <c r="I2124" s="102" t="str">
        <f t="shared" si="344"/>
        <v>20297</v>
      </c>
      <c r="J2124" s="107">
        <f>IF(M2124=1,1,IFERROR(VLOOKUP(I2124,MCTI!C:O,POC!H2124,FALSE),0))</f>
        <v>0.82169999999999876</v>
      </c>
      <c r="K2124" s="102" t="str">
        <f>TEXT(VLOOKUP(B2124,Summary!G:H,2,FALSE),"yyyym")</f>
        <v>203012</v>
      </c>
      <c r="L2124" s="102">
        <f t="shared" si="345"/>
        <v>0</v>
      </c>
      <c r="M2124" s="102">
        <f t="shared" si="346"/>
        <v>0</v>
      </c>
      <c r="N2124" s="109">
        <f t="shared" si="340"/>
        <v>82.16</v>
      </c>
      <c r="P2124" s="102" t="s">
        <v>220</v>
      </c>
      <c r="Q2124" s="102" t="str">
        <f t="shared" si="347"/>
        <v/>
      </c>
    </row>
    <row r="2125" spans="1:17">
      <c r="A2125" s="102" t="s">
        <v>192</v>
      </c>
      <c r="B2125" s="103" t="s">
        <v>87</v>
      </c>
      <c r="D2125" s="103">
        <v>2029</v>
      </c>
      <c r="E2125" s="112">
        <v>8</v>
      </c>
      <c r="F2125" s="102" t="str">
        <f t="shared" si="339"/>
        <v>P3620298</v>
      </c>
      <c r="H2125" s="104">
        <f>HLOOKUP(POC!B2125,MCTI!$1:$2,2,FALSE)</f>
        <v>8</v>
      </c>
      <c r="I2125" s="102" t="str">
        <f t="shared" si="344"/>
        <v>20298</v>
      </c>
      <c r="J2125" s="107">
        <f>IF(M2125=1,1,IFERROR(VLOOKUP(I2125,MCTI!C:O,POC!H2125,FALSE),0))</f>
        <v>0.83199999999999874</v>
      </c>
      <c r="K2125" s="102" t="str">
        <f>TEXT(VLOOKUP(B2125,Summary!G:H,2,FALSE),"yyyym")</f>
        <v>203012</v>
      </c>
      <c r="L2125" s="102">
        <f t="shared" si="345"/>
        <v>0</v>
      </c>
      <c r="M2125" s="102">
        <f t="shared" si="346"/>
        <v>0</v>
      </c>
      <c r="N2125" s="109">
        <f t="shared" si="340"/>
        <v>83.19</v>
      </c>
      <c r="P2125" s="102" t="s">
        <v>220</v>
      </c>
      <c r="Q2125" s="102" t="str">
        <f t="shared" si="347"/>
        <v/>
      </c>
    </row>
    <row r="2126" spans="1:17">
      <c r="A2126" s="102" t="s">
        <v>192</v>
      </c>
      <c r="B2126" s="103" t="s">
        <v>87</v>
      </c>
      <c r="D2126" s="103">
        <v>2029</v>
      </c>
      <c r="E2126" s="112">
        <v>9</v>
      </c>
      <c r="F2126" s="102" t="str">
        <f t="shared" si="339"/>
        <v>P3620299</v>
      </c>
      <c r="H2126" s="104">
        <f>HLOOKUP(POC!B2126,MCTI!$1:$2,2,FALSE)</f>
        <v>8</v>
      </c>
      <c r="I2126" s="102" t="str">
        <f t="shared" si="344"/>
        <v>20299</v>
      </c>
      <c r="J2126" s="107">
        <f>IF(M2126=1,1,IFERROR(VLOOKUP(I2126,MCTI!C:O,POC!H2126,FALSE),0))</f>
        <v>0.84229999999999872</v>
      </c>
      <c r="K2126" s="102" t="str">
        <f>TEXT(VLOOKUP(B2126,Summary!G:H,2,FALSE),"yyyym")</f>
        <v>203012</v>
      </c>
      <c r="L2126" s="102">
        <f t="shared" si="345"/>
        <v>0</v>
      </c>
      <c r="M2126" s="102">
        <f t="shared" si="346"/>
        <v>0</v>
      </c>
      <c r="N2126" s="109">
        <f t="shared" si="340"/>
        <v>84.22</v>
      </c>
      <c r="P2126" s="102" t="s">
        <v>220</v>
      </c>
      <c r="Q2126" s="102" t="str">
        <f t="shared" si="347"/>
        <v/>
      </c>
    </row>
    <row r="2127" spans="1:17">
      <c r="A2127" s="102" t="s">
        <v>192</v>
      </c>
      <c r="B2127" s="103" t="s">
        <v>87</v>
      </c>
      <c r="D2127" s="103">
        <v>2029</v>
      </c>
      <c r="E2127" s="112">
        <v>10</v>
      </c>
      <c r="F2127" s="102" t="str">
        <f t="shared" si="339"/>
        <v>P36202910</v>
      </c>
      <c r="H2127" s="104">
        <f>HLOOKUP(POC!B2127,MCTI!$1:$2,2,FALSE)</f>
        <v>8</v>
      </c>
      <c r="I2127" s="102" t="str">
        <f t="shared" si="344"/>
        <v>202910</v>
      </c>
      <c r="J2127" s="107">
        <f>IF(M2127=1,1,IFERROR(VLOOKUP(I2127,MCTI!C:O,POC!H2127,FALSE),0))</f>
        <v>0.85259999999999869</v>
      </c>
      <c r="K2127" s="102" t="str">
        <f>TEXT(VLOOKUP(B2127,Summary!G:H,2,FALSE),"yyyym")</f>
        <v>203012</v>
      </c>
      <c r="L2127" s="102">
        <f t="shared" si="345"/>
        <v>0</v>
      </c>
      <c r="M2127" s="102">
        <f t="shared" si="346"/>
        <v>0</v>
      </c>
      <c r="N2127" s="109">
        <f t="shared" si="340"/>
        <v>85.25</v>
      </c>
      <c r="P2127" s="102" t="s">
        <v>220</v>
      </c>
      <c r="Q2127" s="102" t="str">
        <f t="shared" si="347"/>
        <v/>
      </c>
    </row>
    <row r="2128" spans="1:17">
      <c r="A2128" s="102" t="s">
        <v>192</v>
      </c>
      <c r="B2128" s="103" t="s">
        <v>87</v>
      </c>
      <c r="D2128" s="103">
        <v>2029</v>
      </c>
      <c r="E2128" s="112">
        <v>11</v>
      </c>
      <c r="F2128" s="102" t="str">
        <f t="shared" si="339"/>
        <v>P36202911</v>
      </c>
      <c r="H2128" s="104">
        <f>HLOOKUP(POC!B2128,MCTI!$1:$2,2,FALSE)</f>
        <v>8</v>
      </c>
      <c r="I2128" s="102" t="str">
        <f t="shared" si="344"/>
        <v>202911</v>
      </c>
      <c r="J2128" s="107">
        <f>IF(M2128=1,1,IFERROR(VLOOKUP(I2128,MCTI!C:O,POC!H2128,FALSE),0))</f>
        <v>0.86289999999999867</v>
      </c>
      <c r="K2128" s="102" t="str">
        <f>TEXT(VLOOKUP(B2128,Summary!G:H,2,FALSE),"yyyym")</f>
        <v>203012</v>
      </c>
      <c r="L2128" s="102">
        <f t="shared" si="345"/>
        <v>0</v>
      </c>
      <c r="M2128" s="102">
        <f t="shared" si="346"/>
        <v>0</v>
      </c>
      <c r="N2128" s="109">
        <f t="shared" si="340"/>
        <v>86.28</v>
      </c>
      <c r="P2128" s="102" t="s">
        <v>220</v>
      </c>
      <c r="Q2128" s="102" t="str">
        <f t="shared" si="347"/>
        <v/>
      </c>
    </row>
    <row r="2129" spans="1:17">
      <c r="A2129" s="102" t="s">
        <v>192</v>
      </c>
      <c r="B2129" s="103" t="s">
        <v>87</v>
      </c>
      <c r="D2129" s="103">
        <v>2029</v>
      </c>
      <c r="E2129" s="112">
        <v>12</v>
      </c>
      <c r="F2129" s="102" t="str">
        <f t="shared" ref="F2129:F2142" si="348">CONCATENATE(B2129,D2129,E2129)</f>
        <v>P36202912</v>
      </c>
      <c r="H2129" s="104">
        <f>HLOOKUP(POC!B2129,MCTI!$1:$2,2,FALSE)</f>
        <v>8</v>
      </c>
      <c r="I2129" s="102" t="str">
        <f t="shared" si="344"/>
        <v>202912</v>
      </c>
      <c r="J2129" s="107">
        <f>IF(M2129=1,1,IFERROR(VLOOKUP(I2129,MCTI!C:O,POC!H2129,FALSE),0))</f>
        <v>0.87319999999999864</v>
      </c>
      <c r="K2129" s="102" t="str">
        <f>TEXT(VLOOKUP(B2129,Summary!G:H,2,FALSE),"yyyym")</f>
        <v>203012</v>
      </c>
      <c r="L2129" s="102">
        <f t="shared" si="345"/>
        <v>0</v>
      </c>
      <c r="M2129" s="102">
        <f t="shared" si="346"/>
        <v>0</v>
      </c>
      <c r="N2129" s="109">
        <f t="shared" si="340"/>
        <v>87.31</v>
      </c>
      <c r="P2129" s="102" t="s">
        <v>220</v>
      </c>
      <c r="Q2129" s="102" t="str">
        <f t="shared" si="347"/>
        <v/>
      </c>
    </row>
    <row r="2130" spans="1:17">
      <c r="A2130" s="102" t="s">
        <v>192</v>
      </c>
      <c r="B2130" s="103" t="s">
        <v>87</v>
      </c>
      <c r="D2130" s="103">
        <v>2030</v>
      </c>
      <c r="E2130" s="112">
        <v>1</v>
      </c>
      <c r="F2130" s="102" t="str">
        <f t="shared" si="348"/>
        <v>P3620301</v>
      </c>
      <c r="H2130" s="104">
        <f>HLOOKUP(POC!B2130,MCTI!$1:$2,2,FALSE)</f>
        <v>8</v>
      </c>
      <c r="I2130" s="102" t="str">
        <f t="shared" si="344"/>
        <v>20301</v>
      </c>
      <c r="J2130" s="107">
        <f>IF(M2130=1,1,IFERROR(VLOOKUP(I2130,MCTI!C:O,POC!H2130,FALSE),0))</f>
        <v>0.88349999999999862</v>
      </c>
      <c r="K2130" s="102" t="str">
        <f>TEXT(VLOOKUP(B2130,Summary!G:H,2,FALSE),"yyyym")</f>
        <v>203012</v>
      </c>
      <c r="L2130" s="102">
        <f t="shared" si="345"/>
        <v>0</v>
      </c>
      <c r="M2130" s="102">
        <f t="shared" si="346"/>
        <v>0</v>
      </c>
      <c r="N2130" s="109">
        <f t="shared" si="340"/>
        <v>88.34</v>
      </c>
      <c r="P2130" s="102" t="s">
        <v>220</v>
      </c>
      <c r="Q2130" s="102" t="str">
        <f t="shared" si="347"/>
        <v/>
      </c>
    </row>
    <row r="2131" spans="1:17">
      <c r="A2131" s="102" t="s">
        <v>192</v>
      </c>
      <c r="B2131" s="103" t="s">
        <v>87</v>
      </c>
      <c r="D2131" s="103">
        <v>2030</v>
      </c>
      <c r="E2131" s="112">
        <v>2</v>
      </c>
      <c r="F2131" s="102" t="str">
        <f t="shared" si="348"/>
        <v>P3620302</v>
      </c>
      <c r="H2131" s="104">
        <f>HLOOKUP(POC!B2131,MCTI!$1:$2,2,FALSE)</f>
        <v>8</v>
      </c>
      <c r="I2131" s="102" t="str">
        <f t="shared" si="344"/>
        <v>20302</v>
      </c>
      <c r="J2131" s="107">
        <f>IF(M2131=1,1,IFERROR(VLOOKUP(I2131,MCTI!C:O,POC!H2131,FALSE),0))</f>
        <v>0.8937999999999986</v>
      </c>
      <c r="K2131" s="102" t="str">
        <f>TEXT(VLOOKUP(B2131,Summary!G:H,2,FALSE),"yyyym")</f>
        <v>203012</v>
      </c>
      <c r="L2131" s="102">
        <f t="shared" si="345"/>
        <v>0</v>
      </c>
      <c r="M2131" s="102">
        <f t="shared" si="346"/>
        <v>0</v>
      </c>
      <c r="N2131" s="109">
        <f t="shared" si="340"/>
        <v>89.37</v>
      </c>
      <c r="P2131" s="102" t="s">
        <v>220</v>
      </c>
      <c r="Q2131" s="102" t="str">
        <f t="shared" si="347"/>
        <v/>
      </c>
    </row>
    <row r="2132" spans="1:17">
      <c r="A2132" s="102" t="s">
        <v>192</v>
      </c>
      <c r="B2132" s="103" t="s">
        <v>87</v>
      </c>
      <c r="D2132" s="103">
        <v>2030</v>
      </c>
      <c r="E2132" s="112">
        <v>3</v>
      </c>
      <c r="F2132" s="102" t="str">
        <f t="shared" si="348"/>
        <v>P3620303</v>
      </c>
      <c r="H2132" s="104">
        <f>HLOOKUP(POC!B2132,MCTI!$1:$2,2,FALSE)</f>
        <v>8</v>
      </c>
      <c r="I2132" s="102" t="str">
        <f t="shared" si="344"/>
        <v>20303</v>
      </c>
      <c r="J2132" s="107">
        <f>IF(M2132=1,1,IFERROR(VLOOKUP(I2132,MCTI!C:O,POC!H2132,FALSE),0))</f>
        <v>0.90409999999999857</v>
      </c>
      <c r="K2132" s="102" t="str">
        <f>TEXT(VLOOKUP(B2132,Summary!G:H,2,FALSE),"yyyym")</f>
        <v>203012</v>
      </c>
      <c r="L2132" s="102">
        <f t="shared" si="345"/>
        <v>0</v>
      </c>
      <c r="M2132" s="102">
        <f t="shared" si="346"/>
        <v>0</v>
      </c>
      <c r="N2132" s="109">
        <f t="shared" si="340"/>
        <v>90.4</v>
      </c>
      <c r="P2132" s="102" t="s">
        <v>220</v>
      </c>
      <c r="Q2132" s="102" t="str">
        <f t="shared" si="347"/>
        <v/>
      </c>
    </row>
    <row r="2133" spans="1:17">
      <c r="A2133" s="102" t="s">
        <v>192</v>
      </c>
      <c r="B2133" s="103" t="s">
        <v>87</v>
      </c>
      <c r="D2133" s="103">
        <v>2030</v>
      </c>
      <c r="E2133" s="112">
        <v>4</v>
      </c>
      <c r="F2133" s="102" t="str">
        <f t="shared" si="348"/>
        <v>P3620304</v>
      </c>
      <c r="H2133" s="104">
        <f>HLOOKUP(POC!B2133,MCTI!$1:$2,2,FALSE)</f>
        <v>8</v>
      </c>
      <c r="I2133" s="102" t="str">
        <f t="shared" si="344"/>
        <v>20304</v>
      </c>
      <c r="J2133" s="107">
        <f>IF(M2133=1,1,IFERROR(VLOOKUP(I2133,MCTI!C:O,POC!H2133,FALSE),0))</f>
        <v>0.91439999999999855</v>
      </c>
      <c r="K2133" s="102" t="str">
        <f>TEXT(VLOOKUP(B2133,Summary!G:H,2,FALSE),"yyyym")</f>
        <v>203012</v>
      </c>
      <c r="L2133" s="102">
        <f t="shared" si="345"/>
        <v>0</v>
      </c>
      <c r="M2133" s="102">
        <f t="shared" si="346"/>
        <v>0</v>
      </c>
      <c r="N2133" s="109">
        <f t="shared" ref="N2133:N2142" si="349">TRUNC(J2133*100,2)</f>
        <v>91.43</v>
      </c>
      <c r="P2133" s="102" t="s">
        <v>220</v>
      </c>
      <c r="Q2133" s="102" t="str">
        <f t="shared" si="347"/>
        <v/>
      </c>
    </row>
    <row r="2134" spans="1:17">
      <c r="A2134" s="102" t="s">
        <v>192</v>
      </c>
      <c r="B2134" s="103" t="s">
        <v>87</v>
      </c>
      <c r="D2134" s="103">
        <v>2030</v>
      </c>
      <c r="E2134" s="112">
        <v>5</v>
      </c>
      <c r="F2134" s="102" t="str">
        <f t="shared" si="348"/>
        <v>P3620305</v>
      </c>
      <c r="H2134" s="104">
        <f>HLOOKUP(POC!B2134,MCTI!$1:$2,2,FALSE)</f>
        <v>8</v>
      </c>
      <c r="I2134" s="102" t="str">
        <f t="shared" ref="I2134:I2143" si="350">CONCATENATE(D2134,E2134)</f>
        <v>20305</v>
      </c>
      <c r="J2134" s="107">
        <f>IF(M2134=1,1,IFERROR(VLOOKUP(I2134,MCTI!C:O,POC!H2134,FALSE),0))</f>
        <v>0.92469999999999852</v>
      </c>
      <c r="K2134" s="102" t="str">
        <f>TEXT(VLOOKUP(B2134,Summary!G:H,2,FALSE),"yyyym")</f>
        <v>203012</v>
      </c>
      <c r="L2134" s="102">
        <f t="shared" ref="L2134:L2143" si="351">IF((LEFT(K2134,4)-D2134)&lt;&gt;0,0,IF((I2134-K2134)=0,1,0))</f>
        <v>0</v>
      </c>
      <c r="M2134" s="102">
        <f t="shared" ref="M2134:M2143" si="352">IF(B2134="",0,IF(AND(B2133=B2134,M2133=1),1,IF(L2134=1,1,0)))</f>
        <v>0</v>
      </c>
      <c r="N2134" s="109">
        <f t="shared" si="349"/>
        <v>92.46</v>
      </c>
      <c r="P2134" s="102" t="s">
        <v>220</v>
      </c>
      <c r="Q2134" s="102" t="str">
        <f t="shared" si="347"/>
        <v/>
      </c>
    </row>
    <row r="2135" spans="1:17">
      <c r="A2135" s="102" t="s">
        <v>192</v>
      </c>
      <c r="B2135" s="103" t="s">
        <v>87</v>
      </c>
      <c r="D2135" s="103">
        <v>2030</v>
      </c>
      <c r="E2135" s="112">
        <v>6</v>
      </c>
      <c r="F2135" s="102" t="str">
        <f t="shared" si="348"/>
        <v>P3620306</v>
      </c>
      <c r="H2135" s="104">
        <f>HLOOKUP(POC!B2135,MCTI!$1:$2,2,FALSE)</f>
        <v>8</v>
      </c>
      <c r="I2135" s="102" t="str">
        <f t="shared" si="350"/>
        <v>20306</v>
      </c>
      <c r="J2135" s="107">
        <f>IF(M2135=1,1,IFERROR(VLOOKUP(I2135,MCTI!C:O,POC!H2135,FALSE),0))</f>
        <v>0.9349999999999985</v>
      </c>
      <c r="K2135" s="102" t="str">
        <f>TEXT(VLOOKUP(B2135,Summary!G:H,2,FALSE),"yyyym")</f>
        <v>203012</v>
      </c>
      <c r="L2135" s="102">
        <f t="shared" si="351"/>
        <v>0</v>
      </c>
      <c r="M2135" s="102">
        <f t="shared" si="352"/>
        <v>0</v>
      </c>
      <c r="N2135" s="109">
        <f t="shared" si="349"/>
        <v>93.49</v>
      </c>
      <c r="P2135" s="102" t="s">
        <v>220</v>
      </c>
      <c r="Q2135" s="102" t="str">
        <f t="shared" si="347"/>
        <v/>
      </c>
    </row>
    <row r="2136" spans="1:17">
      <c r="A2136" s="102" t="s">
        <v>192</v>
      </c>
      <c r="B2136" s="103" t="s">
        <v>87</v>
      </c>
      <c r="D2136" s="103">
        <v>2030</v>
      </c>
      <c r="E2136" s="112">
        <v>7</v>
      </c>
      <c r="F2136" s="102" t="str">
        <f t="shared" si="348"/>
        <v>P3620307</v>
      </c>
      <c r="H2136" s="104">
        <f>HLOOKUP(POC!B2136,MCTI!$1:$2,2,FALSE)</f>
        <v>8</v>
      </c>
      <c r="I2136" s="102" t="str">
        <f t="shared" si="350"/>
        <v>20307</v>
      </c>
      <c r="J2136" s="107">
        <f>IF(M2136=1,1,IFERROR(VLOOKUP(I2136,MCTI!C:O,POC!H2136,FALSE),0))</f>
        <v>0.94529999999999847</v>
      </c>
      <c r="K2136" s="102" t="str">
        <f>TEXT(VLOOKUP(B2136,Summary!G:H,2,FALSE),"yyyym")</f>
        <v>203012</v>
      </c>
      <c r="L2136" s="102">
        <f t="shared" si="351"/>
        <v>0</v>
      </c>
      <c r="M2136" s="102">
        <f t="shared" si="352"/>
        <v>0</v>
      </c>
      <c r="N2136" s="109">
        <f t="shared" si="349"/>
        <v>94.52</v>
      </c>
      <c r="P2136" s="102" t="s">
        <v>220</v>
      </c>
      <c r="Q2136" s="102" t="str">
        <f t="shared" si="347"/>
        <v/>
      </c>
    </row>
    <row r="2137" spans="1:17">
      <c r="A2137" s="102" t="s">
        <v>192</v>
      </c>
      <c r="B2137" s="103" t="s">
        <v>87</v>
      </c>
      <c r="D2137" s="103">
        <v>2030</v>
      </c>
      <c r="E2137" s="112">
        <v>8</v>
      </c>
      <c r="F2137" s="102" t="str">
        <f t="shared" si="348"/>
        <v>P3620308</v>
      </c>
      <c r="H2137" s="104">
        <f>HLOOKUP(POC!B2137,MCTI!$1:$2,2,FALSE)</f>
        <v>8</v>
      </c>
      <c r="I2137" s="102" t="str">
        <f t="shared" si="350"/>
        <v>20308</v>
      </c>
      <c r="J2137" s="107">
        <f>IF(M2137=1,1,IFERROR(VLOOKUP(I2137,MCTI!C:O,POC!H2137,FALSE),0))</f>
        <v>0.95559999999999845</v>
      </c>
      <c r="K2137" s="102" t="str">
        <f>TEXT(VLOOKUP(B2137,Summary!G:H,2,FALSE),"yyyym")</f>
        <v>203012</v>
      </c>
      <c r="L2137" s="102">
        <f t="shared" si="351"/>
        <v>0</v>
      </c>
      <c r="M2137" s="102">
        <f t="shared" si="352"/>
        <v>0</v>
      </c>
      <c r="N2137" s="109">
        <f t="shared" si="349"/>
        <v>95.55</v>
      </c>
      <c r="P2137" s="102" t="s">
        <v>220</v>
      </c>
      <c r="Q2137" s="102" t="str">
        <f t="shared" si="347"/>
        <v/>
      </c>
    </row>
    <row r="2138" spans="1:17">
      <c r="A2138" s="102" t="s">
        <v>192</v>
      </c>
      <c r="B2138" s="103" t="s">
        <v>87</v>
      </c>
      <c r="D2138" s="103">
        <v>2030</v>
      </c>
      <c r="E2138" s="112">
        <v>9</v>
      </c>
      <c r="F2138" s="102" t="str">
        <f t="shared" si="348"/>
        <v>P3620309</v>
      </c>
      <c r="H2138" s="104">
        <f>HLOOKUP(POC!B2138,MCTI!$1:$2,2,FALSE)</f>
        <v>8</v>
      </c>
      <c r="I2138" s="102" t="str">
        <f t="shared" si="350"/>
        <v>20309</v>
      </c>
      <c r="J2138" s="107">
        <f>IF(M2138=1,1,IFERROR(VLOOKUP(I2138,MCTI!C:O,POC!H2138,FALSE),0))</f>
        <v>0.96589999999999843</v>
      </c>
      <c r="K2138" s="102" t="str">
        <f>TEXT(VLOOKUP(B2138,Summary!G:H,2,FALSE),"yyyym")</f>
        <v>203012</v>
      </c>
      <c r="L2138" s="102">
        <f t="shared" si="351"/>
        <v>0</v>
      </c>
      <c r="M2138" s="102">
        <f t="shared" si="352"/>
        <v>0</v>
      </c>
      <c r="N2138" s="109">
        <f t="shared" si="349"/>
        <v>96.58</v>
      </c>
      <c r="P2138" s="102" t="s">
        <v>220</v>
      </c>
      <c r="Q2138" s="102" t="str">
        <f t="shared" si="347"/>
        <v/>
      </c>
    </row>
    <row r="2139" spans="1:17">
      <c r="A2139" s="102" t="s">
        <v>192</v>
      </c>
      <c r="B2139" s="103" t="s">
        <v>87</v>
      </c>
      <c r="D2139" s="103">
        <v>2030</v>
      </c>
      <c r="E2139" s="112">
        <v>10</v>
      </c>
      <c r="F2139" s="102" t="str">
        <f t="shared" si="348"/>
        <v>P36203010</v>
      </c>
      <c r="H2139" s="104">
        <f>HLOOKUP(POC!B2139,MCTI!$1:$2,2,FALSE)</f>
        <v>8</v>
      </c>
      <c r="I2139" s="102" t="str">
        <f t="shared" si="350"/>
        <v>203010</v>
      </c>
      <c r="J2139" s="107">
        <f>IF(M2139=1,1,IFERROR(VLOOKUP(I2139,MCTI!C:O,POC!H2139,FALSE),0))</f>
        <v>0.9761999999999984</v>
      </c>
      <c r="K2139" s="102" t="str">
        <f>TEXT(VLOOKUP(B2139,Summary!G:H,2,FALSE),"yyyym")</f>
        <v>203012</v>
      </c>
      <c r="L2139" s="102">
        <f t="shared" si="351"/>
        <v>0</v>
      </c>
      <c r="M2139" s="102">
        <f t="shared" si="352"/>
        <v>0</v>
      </c>
      <c r="N2139" s="109">
        <f t="shared" si="349"/>
        <v>97.61</v>
      </c>
      <c r="P2139" s="102" t="s">
        <v>220</v>
      </c>
      <c r="Q2139" s="102" t="str">
        <f t="shared" si="347"/>
        <v/>
      </c>
    </row>
    <row r="2140" spans="1:17">
      <c r="A2140" s="102" t="s">
        <v>192</v>
      </c>
      <c r="B2140" s="103" t="s">
        <v>87</v>
      </c>
      <c r="D2140" s="103">
        <v>2030</v>
      </c>
      <c r="E2140" s="112">
        <v>11</v>
      </c>
      <c r="F2140" s="102" t="str">
        <f t="shared" si="348"/>
        <v>P36203011</v>
      </c>
      <c r="H2140" s="104">
        <f>HLOOKUP(POC!B2140,MCTI!$1:$2,2,FALSE)</f>
        <v>8</v>
      </c>
      <c r="I2140" s="102" t="str">
        <f t="shared" si="350"/>
        <v>203011</v>
      </c>
      <c r="J2140" s="107">
        <f>IF(M2140=1,1,IFERROR(VLOOKUP(I2140,MCTI!C:O,POC!H2140,FALSE),0))</f>
        <v>0.98649999999999838</v>
      </c>
      <c r="K2140" s="102" t="str">
        <f>TEXT(VLOOKUP(B2140,Summary!G:H,2,FALSE),"yyyym")</f>
        <v>203012</v>
      </c>
      <c r="L2140" s="102">
        <f t="shared" si="351"/>
        <v>0</v>
      </c>
      <c r="M2140" s="102">
        <f t="shared" si="352"/>
        <v>0</v>
      </c>
      <c r="N2140" s="109">
        <f t="shared" si="349"/>
        <v>98.64</v>
      </c>
      <c r="P2140" s="102" t="s">
        <v>220</v>
      </c>
      <c r="Q2140" s="102" t="str">
        <f t="shared" si="347"/>
        <v/>
      </c>
    </row>
    <row r="2141" spans="1:17" hidden="1">
      <c r="A2141" s="102" t="s">
        <v>192</v>
      </c>
      <c r="B2141" s="103" t="s">
        <v>87</v>
      </c>
      <c r="D2141" s="103">
        <v>2030</v>
      </c>
      <c r="E2141" s="112">
        <v>12</v>
      </c>
      <c r="F2141" s="102" t="str">
        <f t="shared" si="348"/>
        <v>P36203012</v>
      </c>
      <c r="H2141" s="104">
        <f>HLOOKUP(POC!B2141,MCTI!$1:$2,2,FALSE)</f>
        <v>8</v>
      </c>
      <c r="I2141" s="102" t="str">
        <f t="shared" si="350"/>
        <v>203012</v>
      </c>
      <c r="J2141" s="107">
        <f>IF(M2141=1,1,IFERROR(VLOOKUP(I2141,MCTI!C:O,POC!H2141,FALSE),0))</f>
        <v>1</v>
      </c>
      <c r="K2141" s="102" t="str">
        <f>TEXT(VLOOKUP(B2141,Summary!G:H,2,FALSE),"yyyym")</f>
        <v>203012</v>
      </c>
      <c r="L2141" s="102">
        <f t="shared" si="351"/>
        <v>1</v>
      </c>
      <c r="M2141" s="102">
        <f t="shared" si="352"/>
        <v>1</v>
      </c>
      <c r="N2141" s="109">
        <f t="shared" si="349"/>
        <v>100</v>
      </c>
      <c r="P2141" s="102" t="s">
        <v>220</v>
      </c>
      <c r="Q2141" s="102" t="str">
        <f t="shared" si="347"/>
        <v/>
      </c>
    </row>
    <row r="2142" spans="1:17" hidden="1">
      <c r="A2142" s="102" t="s">
        <v>192</v>
      </c>
      <c r="B2142" s="103" t="s">
        <v>87</v>
      </c>
      <c r="D2142" s="103">
        <v>2031</v>
      </c>
      <c r="E2142" s="103">
        <v>7</v>
      </c>
      <c r="F2142" s="102" t="str">
        <f t="shared" si="348"/>
        <v>P3620317</v>
      </c>
      <c r="H2142" s="104">
        <f>HLOOKUP(POC!B2142,MCTI!$1:$2,2,FALSE)</f>
        <v>8</v>
      </c>
      <c r="I2142" s="102" t="str">
        <f t="shared" si="350"/>
        <v>20317</v>
      </c>
      <c r="J2142" s="107">
        <f>IF(M2142=1,1,IFERROR(VLOOKUP(I2142,MCTI!C:O,POC!H2142,FALSE),0))</f>
        <v>1</v>
      </c>
      <c r="K2142" s="102" t="str">
        <f>TEXT(VLOOKUP(B2142,Summary!G:H,2,FALSE),"yyyym")</f>
        <v>203012</v>
      </c>
      <c r="L2142" s="102">
        <f t="shared" si="351"/>
        <v>0</v>
      </c>
      <c r="M2142" s="102">
        <f t="shared" si="352"/>
        <v>1</v>
      </c>
      <c r="N2142" s="109">
        <f t="shared" si="349"/>
        <v>100</v>
      </c>
      <c r="P2142" s="102" t="str">
        <f t="shared" ref="P2122:P2145" si="353">IF(AND(M2142=1,L2142&lt;&gt;1),"X","")</f>
        <v>X</v>
      </c>
      <c r="Q2142" s="102" t="str">
        <f t="shared" si="347"/>
        <v/>
      </c>
    </row>
    <row r="2143" spans="1:17" hidden="1">
      <c r="A2143" s="102" t="s">
        <v>192</v>
      </c>
      <c r="B2143" s="103" t="s">
        <v>87</v>
      </c>
      <c r="D2143" s="103">
        <v>2031</v>
      </c>
      <c r="E2143" s="103">
        <v>11</v>
      </c>
      <c r="F2143" s="102" t="str">
        <f>CONCATENATE(B2143,D2143,E2143)</f>
        <v>P36203111</v>
      </c>
      <c r="H2143" s="104">
        <f>HLOOKUP(POC!B2143,MCTI!$1:$2,2,FALSE)</f>
        <v>8</v>
      </c>
      <c r="I2143" s="102" t="str">
        <f t="shared" si="350"/>
        <v>203111</v>
      </c>
      <c r="J2143" s="107">
        <f>IF(M2143=1,1,IFERROR(VLOOKUP(I2143,MCTI!C:O,POC!H2143,FALSE),0))</f>
        <v>1</v>
      </c>
      <c r="K2143" s="102" t="str">
        <f>TEXT(VLOOKUP(B2143,Summary!G:H,2,FALSE),"yyyym")</f>
        <v>203012</v>
      </c>
      <c r="L2143" s="102">
        <f t="shared" si="351"/>
        <v>0</v>
      </c>
      <c r="M2143" s="102">
        <f t="shared" si="352"/>
        <v>1</v>
      </c>
      <c r="N2143" s="109">
        <f>TRUNC(J2143*100,2)</f>
        <v>100</v>
      </c>
      <c r="P2143" s="102" t="str">
        <f t="shared" si="353"/>
        <v>X</v>
      </c>
      <c r="Q2143" s="102" t="str">
        <f t="shared" si="347"/>
        <v/>
      </c>
    </row>
    <row r="2144" spans="1:17" hidden="1">
      <c r="K2144" s="102"/>
      <c r="N2144" s="109"/>
      <c r="P2144" s="102" t="str">
        <f t="shared" si="353"/>
        <v/>
      </c>
    </row>
    <row r="2145" spans="1:17" hidden="1">
      <c r="K2145" s="102"/>
      <c r="N2145" s="109"/>
      <c r="P2145" s="102" t="str">
        <f t="shared" si="353"/>
        <v/>
      </c>
    </row>
    <row r="2146" spans="1:17" hidden="1">
      <c r="A2146" s="102" t="s">
        <v>193</v>
      </c>
      <c r="B2146" s="103" t="s">
        <v>101</v>
      </c>
      <c r="D2146" s="139">
        <v>2023</v>
      </c>
      <c r="E2146" s="112">
        <v>1</v>
      </c>
      <c r="F2146" s="102" t="str">
        <f t="shared" ref="F2146:F2209" si="354">CONCATENATE(B2146,D2146,E2146)</f>
        <v>ARPP20231</v>
      </c>
      <c r="H2146" s="104">
        <v>2</v>
      </c>
      <c r="I2146" s="102" t="str">
        <f t="shared" ref="I2146:I2177" si="355">CONCATENATE(D2146,E2146)</f>
        <v>20231</v>
      </c>
      <c r="J2146" s="107">
        <f>IF(M2146=1,1,IFERROR(VLOOKUP(I2146,API!E:G,POC!H2146,FALSE),0))</f>
        <v>0</v>
      </c>
      <c r="K2146" s="102" t="str">
        <f>TEXT(VLOOKUP(B2146,Summary!G:H,2,FALSE),"yyyym")</f>
        <v>20307</v>
      </c>
      <c r="L2146" s="102">
        <f t="shared" ref="L2146:L2177" si="356">IF((LEFT(K2146,4)-D2146)&lt;&gt;0,0,IF((I2146-K2146)=0,1,0))</f>
        <v>0</v>
      </c>
      <c r="M2146" s="102">
        <f t="shared" ref="M2146:M2177" si="357">IF(B2146="",0,IF(AND(B2145=B2146,M2145=1),1,IF(L2146=1,1,0)))</f>
        <v>0</v>
      </c>
      <c r="N2146" s="109">
        <f>TRUNC(J2146*100,2)</f>
        <v>0</v>
      </c>
      <c r="Q2146" s="102" t="str">
        <f t="shared" ref="Q2146:Q2148" si="358">IF(AND(N2146=0,N2147&gt;0),1,"")</f>
        <v/>
      </c>
    </row>
    <row r="2147" spans="1:17" hidden="1">
      <c r="A2147" s="102" t="s">
        <v>193</v>
      </c>
      <c r="B2147" s="103" t="s">
        <v>101</v>
      </c>
      <c r="D2147" s="139">
        <v>2023</v>
      </c>
      <c r="E2147" s="112">
        <v>2</v>
      </c>
      <c r="F2147" s="102" t="str">
        <f t="shared" si="354"/>
        <v>ARPP20232</v>
      </c>
      <c r="H2147" s="104">
        <v>2</v>
      </c>
      <c r="I2147" s="102" t="str">
        <f t="shared" si="355"/>
        <v>20232</v>
      </c>
      <c r="J2147" s="107">
        <f>IF(M2147=1,1,IFERROR(VLOOKUP(I2147,API!E:G,POC!H2147,FALSE),0))</f>
        <v>0</v>
      </c>
      <c r="K2147" s="102" t="str">
        <f>TEXT(VLOOKUP(B2147,Summary!G:H,2,FALSE),"yyyym")</f>
        <v>20307</v>
      </c>
      <c r="L2147" s="102">
        <f t="shared" si="356"/>
        <v>0</v>
      </c>
      <c r="M2147" s="102">
        <f t="shared" si="357"/>
        <v>0</v>
      </c>
      <c r="N2147" s="109">
        <f t="shared" ref="N2147:N2210" si="359">TRUNC(J2147*100,2)</f>
        <v>0</v>
      </c>
      <c r="Q2147" s="102" t="str">
        <f t="shared" si="358"/>
        <v/>
      </c>
    </row>
    <row r="2148" spans="1:17" hidden="1">
      <c r="A2148" s="102" t="s">
        <v>193</v>
      </c>
      <c r="B2148" s="103" t="s">
        <v>101</v>
      </c>
      <c r="D2148" s="139">
        <v>2023</v>
      </c>
      <c r="E2148" s="112">
        <v>3</v>
      </c>
      <c r="F2148" s="102" t="str">
        <f t="shared" si="354"/>
        <v>ARPP20233</v>
      </c>
      <c r="H2148" s="104">
        <v>2</v>
      </c>
      <c r="I2148" s="102" t="str">
        <f t="shared" si="355"/>
        <v>20233</v>
      </c>
      <c r="J2148" s="107">
        <f>IF(M2148=1,1,IFERROR(VLOOKUP(I2148,API!E:G,POC!H2148,FALSE),0))</f>
        <v>0</v>
      </c>
      <c r="K2148" s="102" t="str">
        <f>TEXT(VLOOKUP(B2148,Summary!G:H,2,FALSE),"yyyym")</f>
        <v>20307</v>
      </c>
      <c r="L2148" s="102">
        <f t="shared" si="356"/>
        <v>0</v>
      </c>
      <c r="M2148" s="102">
        <f t="shared" si="357"/>
        <v>0</v>
      </c>
      <c r="N2148" s="109">
        <f t="shared" si="359"/>
        <v>0</v>
      </c>
      <c r="P2148" s="102" t="s">
        <v>220</v>
      </c>
      <c r="Q2148" s="102">
        <f t="shared" si="358"/>
        <v>1</v>
      </c>
    </row>
    <row r="2149" spans="1:17" hidden="1">
      <c r="A2149" s="102" t="s">
        <v>193</v>
      </c>
      <c r="B2149" s="103" t="s">
        <v>101</v>
      </c>
      <c r="D2149" s="139">
        <v>2023</v>
      </c>
      <c r="E2149" s="112">
        <v>4</v>
      </c>
      <c r="F2149" s="102" t="str">
        <f t="shared" si="354"/>
        <v>ARPP20234</v>
      </c>
      <c r="H2149" s="104">
        <v>2</v>
      </c>
      <c r="I2149" s="102" t="str">
        <f t="shared" si="355"/>
        <v>20234</v>
      </c>
      <c r="J2149" s="107">
        <f>IF(M2149=1,1,IFERROR(VLOOKUP(I2149,API!E:G,POC!H2149,FALSE),0))</f>
        <v>8.3000000000000001E-3</v>
      </c>
      <c r="K2149" s="102" t="str">
        <f>TEXT(VLOOKUP(B2149,Summary!G:H,2,FALSE),"yyyym")</f>
        <v>20307</v>
      </c>
      <c r="L2149" s="102">
        <f t="shared" si="356"/>
        <v>0</v>
      </c>
      <c r="M2149" s="102">
        <f t="shared" si="357"/>
        <v>0</v>
      </c>
      <c r="N2149" s="109">
        <f t="shared" si="359"/>
        <v>0.83</v>
      </c>
      <c r="P2149" s="102" t="s">
        <v>220</v>
      </c>
    </row>
    <row r="2150" spans="1:17" hidden="1">
      <c r="A2150" s="102" t="s">
        <v>193</v>
      </c>
      <c r="B2150" s="103" t="s">
        <v>101</v>
      </c>
      <c r="D2150" s="139">
        <v>2023</v>
      </c>
      <c r="E2150" s="112">
        <v>5</v>
      </c>
      <c r="F2150" s="102" t="str">
        <f t="shared" si="354"/>
        <v>ARPP20235</v>
      </c>
      <c r="H2150" s="104">
        <v>2</v>
      </c>
      <c r="I2150" s="102" t="str">
        <f t="shared" si="355"/>
        <v>20235</v>
      </c>
      <c r="J2150" s="107">
        <f>IF(M2150=1,1,IFERROR(VLOOKUP(I2150,API!E:G,POC!H2150,FALSE),0))</f>
        <v>9.1000000000000004E-3</v>
      </c>
      <c r="K2150" s="102" t="str">
        <f>TEXT(VLOOKUP(B2150,Summary!G:H,2,FALSE),"yyyym")</f>
        <v>20307</v>
      </c>
      <c r="L2150" s="102">
        <f t="shared" si="356"/>
        <v>0</v>
      </c>
      <c r="M2150" s="102">
        <f t="shared" si="357"/>
        <v>0</v>
      </c>
      <c r="N2150" s="109">
        <f t="shared" si="359"/>
        <v>0.91</v>
      </c>
      <c r="P2150" s="102" t="s">
        <v>220</v>
      </c>
    </row>
    <row r="2151" spans="1:17" hidden="1">
      <c r="A2151" s="102" t="s">
        <v>193</v>
      </c>
      <c r="B2151" s="103" t="s">
        <v>101</v>
      </c>
      <c r="D2151" s="139">
        <v>2023</v>
      </c>
      <c r="E2151" s="112">
        <v>6</v>
      </c>
      <c r="F2151" s="102" t="str">
        <f t="shared" si="354"/>
        <v>ARPP20236</v>
      </c>
      <c r="H2151" s="104">
        <v>2</v>
      </c>
      <c r="I2151" s="102" t="str">
        <f t="shared" si="355"/>
        <v>20236</v>
      </c>
      <c r="J2151" s="107">
        <f>IF(M2151=1,1,IFERROR(VLOOKUP(I2151,API!E:G,POC!H2151,FALSE),0))</f>
        <v>9.7000000000000003E-3</v>
      </c>
      <c r="K2151" s="102" t="str">
        <f>TEXT(VLOOKUP(B2151,Summary!G:H,2,FALSE),"yyyym")</f>
        <v>20307</v>
      </c>
      <c r="L2151" s="102">
        <f t="shared" si="356"/>
        <v>0</v>
      </c>
      <c r="M2151" s="102">
        <f t="shared" si="357"/>
        <v>0</v>
      </c>
      <c r="N2151" s="109">
        <f t="shared" si="359"/>
        <v>0.97</v>
      </c>
      <c r="P2151" s="102" t="s">
        <v>220</v>
      </c>
    </row>
    <row r="2152" spans="1:17" hidden="1">
      <c r="A2152" s="102" t="s">
        <v>193</v>
      </c>
      <c r="B2152" s="103" t="s">
        <v>101</v>
      </c>
      <c r="D2152" s="139">
        <v>2023</v>
      </c>
      <c r="E2152" s="112">
        <v>7</v>
      </c>
      <c r="F2152" s="102" t="str">
        <f t="shared" si="354"/>
        <v>ARPP20237</v>
      </c>
      <c r="H2152" s="104">
        <v>2</v>
      </c>
      <c r="I2152" s="102" t="str">
        <f t="shared" si="355"/>
        <v>20237</v>
      </c>
      <c r="J2152" s="107">
        <f>IF(M2152=1,1,IFERROR(VLOOKUP(I2152,API!E:G,POC!H2152,FALSE),0))</f>
        <v>1.0200000000000001E-2</v>
      </c>
      <c r="K2152" s="102" t="str">
        <f>TEXT(VLOOKUP(B2152,Summary!G:H,2,FALSE),"yyyym")</f>
        <v>20307</v>
      </c>
      <c r="L2152" s="102">
        <f t="shared" si="356"/>
        <v>0</v>
      </c>
      <c r="M2152" s="102">
        <f t="shared" si="357"/>
        <v>0</v>
      </c>
      <c r="N2152" s="109">
        <f t="shared" si="359"/>
        <v>1.02</v>
      </c>
      <c r="P2152" s="102" t="s">
        <v>220</v>
      </c>
    </row>
    <row r="2153" spans="1:17" hidden="1">
      <c r="A2153" s="102" t="s">
        <v>193</v>
      </c>
      <c r="B2153" s="103" t="s">
        <v>101</v>
      </c>
      <c r="D2153" s="139">
        <v>2023</v>
      </c>
      <c r="E2153" s="112">
        <v>8</v>
      </c>
      <c r="F2153" s="102" t="str">
        <f t="shared" si="354"/>
        <v>ARPP20238</v>
      </c>
      <c r="H2153" s="104">
        <v>2</v>
      </c>
      <c r="I2153" s="102" t="str">
        <f t="shared" si="355"/>
        <v>20238</v>
      </c>
      <c r="J2153" s="107">
        <f>IF(M2153=1,1,IFERROR(VLOOKUP(I2153,API!E:G,POC!H2153,FALSE),0))</f>
        <v>1.06E-2</v>
      </c>
      <c r="K2153" s="102" t="str">
        <f>TEXT(VLOOKUP(B2153,Summary!G:H,2,FALSE),"yyyym")</f>
        <v>20307</v>
      </c>
      <c r="L2153" s="102">
        <f t="shared" si="356"/>
        <v>0</v>
      </c>
      <c r="M2153" s="102">
        <f t="shared" si="357"/>
        <v>0</v>
      </c>
      <c r="N2153" s="109">
        <f t="shared" si="359"/>
        <v>1.06</v>
      </c>
      <c r="P2153" s="102" t="s">
        <v>220</v>
      </c>
    </row>
    <row r="2154" spans="1:17" hidden="1">
      <c r="A2154" s="102" t="s">
        <v>193</v>
      </c>
      <c r="B2154" s="103" t="s">
        <v>101</v>
      </c>
      <c r="D2154" s="139">
        <v>2023</v>
      </c>
      <c r="E2154" s="112">
        <v>9</v>
      </c>
      <c r="F2154" s="102" t="str">
        <f t="shared" si="354"/>
        <v>ARPP20239</v>
      </c>
      <c r="H2154" s="104">
        <v>2</v>
      </c>
      <c r="I2154" s="102" t="str">
        <f t="shared" si="355"/>
        <v>20239</v>
      </c>
      <c r="J2154" s="107">
        <f>IF(M2154=1,1,IFERROR(VLOOKUP(I2154,API!E:G,POC!H2154,FALSE),0))</f>
        <v>1.2E-2</v>
      </c>
      <c r="K2154" s="102" t="str">
        <f>TEXT(VLOOKUP(B2154,Summary!G:H,2,FALSE),"yyyym")</f>
        <v>20307</v>
      </c>
      <c r="L2154" s="102">
        <f t="shared" si="356"/>
        <v>0</v>
      </c>
      <c r="M2154" s="102">
        <f t="shared" si="357"/>
        <v>0</v>
      </c>
      <c r="N2154" s="109">
        <f t="shared" si="359"/>
        <v>1.2</v>
      </c>
      <c r="P2154" s="102" t="s">
        <v>220</v>
      </c>
    </row>
    <row r="2155" spans="1:17" hidden="1">
      <c r="A2155" s="102" t="s">
        <v>193</v>
      </c>
      <c r="B2155" s="103" t="s">
        <v>101</v>
      </c>
      <c r="D2155" s="139">
        <v>2023</v>
      </c>
      <c r="E2155" s="112">
        <v>10</v>
      </c>
      <c r="F2155" s="102" t="str">
        <f t="shared" si="354"/>
        <v>ARPP202310</v>
      </c>
      <c r="H2155" s="104">
        <v>2</v>
      </c>
      <c r="I2155" s="102" t="str">
        <f t="shared" si="355"/>
        <v>202310</v>
      </c>
      <c r="J2155" s="107">
        <f>IF(M2155=1,1,IFERROR(VLOOKUP(I2155,API!E:G,POC!H2155,FALSE),0))</f>
        <v>1.2699999999999999E-2</v>
      </c>
      <c r="K2155" s="102" t="str">
        <f>TEXT(VLOOKUP(B2155,Summary!G:H,2,FALSE),"yyyym")</f>
        <v>20307</v>
      </c>
      <c r="L2155" s="102">
        <f t="shared" si="356"/>
        <v>0</v>
      </c>
      <c r="M2155" s="102">
        <f t="shared" si="357"/>
        <v>0</v>
      </c>
      <c r="N2155" s="109">
        <f t="shared" si="359"/>
        <v>1.27</v>
      </c>
      <c r="P2155" s="102" t="s">
        <v>220</v>
      </c>
    </row>
    <row r="2156" spans="1:17" hidden="1">
      <c r="A2156" s="102" t="s">
        <v>193</v>
      </c>
      <c r="B2156" s="103" t="s">
        <v>101</v>
      </c>
      <c r="D2156" s="139">
        <v>2023</v>
      </c>
      <c r="E2156" s="112">
        <v>11</v>
      </c>
      <c r="F2156" s="102" t="str">
        <f t="shared" si="354"/>
        <v>ARPP202311</v>
      </c>
      <c r="H2156" s="104">
        <v>2</v>
      </c>
      <c r="I2156" s="102" t="str">
        <f t="shared" si="355"/>
        <v>202311</v>
      </c>
      <c r="J2156" s="107">
        <f>IF(M2156=1,1,IFERROR(VLOOKUP(I2156,API!E:G,POC!H2156,FALSE),0))</f>
        <v>1.2999999999999999E-2</v>
      </c>
      <c r="K2156" s="102" t="str">
        <f>TEXT(VLOOKUP(B2156,Summary!G:H,2,FALSE),"yyyym")</f>
        <v>20307</v>
      </c>
      <c r="L2156" s="102">
        <f t="shared" si="356"/>
        <v>0</v>
      </c>
      <c r="M2156" s="102">
        <f t="shared" si="357"/>
        <v>0</v>
      </c>
      <c r="N2156" s="109">
        <f t="shared" si="359"/>
        <v>1.3</v>
      </c>
      <c r="P2156" s="102" t="s">
        <v>220</v>
      </c>
    </row>
    <row r="2157" spans="1:17" hidden="1">
      <c r="A2157" s="102" t="s">
        <v>193</v>
      </c>
      <c r="B2157" s="103" t="s">
        <v>101</v>
      </c>
      <c r="D2157" s="139">
        <v>2023</v>
      </c>
      <c r="E2157" s="112">
        <v>12</v>
      </c>
      <c r="F2157" s="102" t="str">
        <f t="shared" si="354"/>
        <v>ARPP202312</v>
      </c>
      <c r="H2157" s="104">
        <v>2</v>
      </c>
      <c r="I2157" s="102" t="str">
        <f t="shared" si="355"/>
        <v>202312</v>
      </c>
      <c r="J2157" s="107">
        <f>IF(M2157=1,1,IFERROR(VLOOKUP(I2157,API!E:G,POC!H2157,FALSE),0))</f>
        <v>1.37E-2</v>
      </c>
      <c r="K2157" s="102" t="str">
        <f>TEXT(VLOOKUP(B2157,Summary!G:H,2,FALSE),"yyyym")</f>
        <v>20307</v>
      </c>
      <c r="L2157" s="102">
        <f t="shared" si="356"/>
        <v>0</v>
      </c>
      <c r="M2157" s="102">
        <f t="shared" si="357"/>
        <v>0</v>
      </c>
      <c r="N2157" s="109">
        <f t="shared" si="359"/>
        <v>1.37</v>
      </c>
      <c r="P2157" s="102" t="s">
        <v>220</v>
      </c>
    </row>
    <row r="2158" spans="1:17" hidden="1">
      <c r="A2158" s="102" t="s">
        <v>193</v>
      </c>
      <c r="B2158" s="103" t="s">
        <v>101</v>
      </c>
      <c r="D2158" s="139">
        <v>2024</v>
      </c>
      <c r="E2158" s="112">
        <v>1</v>
      </c>
      <c r="F2158" s="102" t="str">
        <f t="shared" si="354"/>
        <v>ARPP20241</v>
      </c>
      <c r="H2158" s="104">
        <v>2</v>
      </c>
      <c r="I2158" s="102" t="str">
        <f t="shared" si="355"/>
        <v>20241</v>
      </c>
      <c r="J2158" s="107">
        <f>IF(M2158=1,1,IFERROR(VLOOKUP(I2158,API!E:G,POC!H2158,FALSE),0))</f>
        <v>1.43E-2</v>
      </c>
      <c r="K2158" s="102" t="str">
        <f>TEXT(VLOOKUP(B2158,Summary!G:H,2,FALSE),"yyyym")</f>
        <v>20307</v>
      </c>
      <c r="L2158" s="102">
        <f t="shared" si="356"/>
        <v>0</v>
      </c>
      <c r="M2158" s="102">
        <f t="shared" si="357"/>
        <v>0</v>
      </c>
      <c r="N2158" s="109">
        <f t="shared" si="359"/>
        <v>1.43</v>
      </c>
      <c r="P2158" s="102" t="s">
        <v>220</v>
      </c>
    </row>
    <row r="2159" spans="1:17" hidden="1">
      <c r="A2159" s="102" t="s">
        <v>193</v>
      </c>
      <c r="B2159" s="103" t="s">
        <v>101</v>
      </c>
      <c r="D2159" s="139">
        <v>2024</v>
      </c>
      <c r="E2159" s="112">
        <v>2</v>
      </c>
      <c r="F2159" s="102" t="str">
        <f t="shared" si="354"/>
        <v>ARPP20242</v>
      </c>
      <c r="H2159" s="104">
        <v>2</v>
      </c>
      <c r="I2159" s="102" t="str">
        <f t="shared" si="355"/>
        <v>20242</v>
      </c>
      <c r="J2159" s="107">
        <f>IF(M2159=1,1,IFERROR(VLOOKUP(I2159,API!E:G,POC!H2159,FALSE),0))</f>
        <v>2.0899999999999998E-2</v>
      </c>
      <c r="K2159" s="102" t="str">
        <f>TEXT(VLOOKUP(B2159,Summary!G:H,2,FALSE),"yyyym")</f>
        <v>20307</v>
      </c>
      <c r="L2159" s="102">
        <f t="shared" si="356"/>
        <v>0</v>
      </c>
      <c r="M2159" s="102">
        <f t="shared" si="357"/>
        <v>0</v>
      </c>
      <c r="N2159" s="109">
        <f t="shared" si="359"/>
        <v>2.09</v>
      </c>
      <c r="P2159" s="102" t="s">
        <v>220</v>
      </c>
    </row>
    <row r="2160" spans="1:17" hidden="1">
      <c r="A2160" s="102" t="s">
        <v>193</v>
      </c>
      <c r="B2160" s="103" t="s">
        <v>101</v>
      </c>
      <c r="D2160" s="139">
        <v>2024</v>
      </c>
      <c r="E2160" s="112">
        <v>3</v>
      </c>
      <c r="F2160" s="102" t="str">
        <f t="shared" si="354"/>
        <v>ARPP20243</v>
      </c>
      <c r="H2160" s="104">
        <v>2</v>
      </c>
      <c r="I2160" s="102" t="str">
        <f t="shared" si="355"/>
        <v>20243</v>
      </c>
      <c r="J2160" s="107">
        <f>IF(M2160=1,1,IFERROR(VLOOKUP(I2160,API!E:G,POC!H2160,FALSE),0))</f>
        <v>2.18E-2</v>
      </c>
      <c r="K2160" s="102" t="str">
        <f>TEXT(VLOOKUP(B2160,Summary!G:H,2,FALSE),"yyyym")</f>
        <v>20307</v>
      </c>
      <c r="L2160" s="102">
        <f t="shared" si="356"/>
        <v>0</v>
      </c>
      <c r="M2160" s="102">
        <f t="shared" si="357"/>
        <v>0</v>
      </c>
      <c r="N2160" s="109">
        <f t="shared" si="359"/>
        <v>2.1800000000000002</v>
      </c>
      <c r="P2160" s="102" t="s">
        <v>220</v>
      </c>
    </row>
    <row r="2161" spans="1:16" hidden="1">
      <c r="A2161" s="102" t="s">
        <v>193</v>
      </c>
      <c r="B2161" s="103" t="s">
        <v>101</v>
      </c>
      <c r="D2161" s="139">
        <v>2024</v>
      </c>
      <c r="E2161" s="112">
        <v>4</v>
      </c>
      <c r="F2161" s="102" t="str">
        <f t="shared" si="354"/>
        <v>ARPP20244</v>
      </c>
      <c r="H2161" s="104">
        <v>2</v>
      </c>
      <c r="I2161" s="102" t="str">
        <f t="shared" si="355"/>
        <v>20244</v>
      </c>
      <c r="J2161" s="107">
        <f>IF(M2161=1,1,IFERROR(VLOOKUP(I2161,API!E:G,POC!H2161,FALSE),0))</f>
        <v>3.6200000000000003E-2</v>
      </c>
      <c r="K2161" s="102" t="str">
        <f>TEXT(VLOOKUP(B2161,Summary!G:H,2,FALSE),"yyyym")</f>
        <v>20307</v>
      </c>
      <c r="L2161" s="102">
        <f t="shared" si="356"/>
        <v>0</v>
      </c>
      <c r="M2161" s="102">
        <f t="shared" si="357"/>
        <v>0</v>
      </c>
      <c r="N2161" s="109">
        <f t="shared" si="359"/>
        <v>3.62</v>
      </c>
      <c r="P2161" s="102" t="s">
        <v>220</v>
      </c>
    </row>
    <row r="2162" spans="1:16" hidden="1">
      <c r="A2162" s="102" t="s">
        <v>193</v>
      </c>
      <c r="B2162" s="103" t="s">
        <v>101</v>
      </c>
      <c r="D2162" s="139">
        <v>2024</v>
      </c>
      <c r="E2162" s="112">
        <v>5</v>
      </c>
      <c r="F2162" s="102" t="str">
        <f t="shared" si="354"/>
        <v>ARPP20245</v>
      </c>
      <c r="H2162" s="104">
        <v>2</v>
      </c>
      <c r="I2162" s="102" t="str">
        <f t="shared" si="355"/>
        <v>20245</v>
      </c>
      <c r="J2162" s="107">
        <f>IF(M2162=1,1,IFERROR(VLOOKUP(I2162,API!E:G,POC!H2162,FALSE),0))</f>
        <v>6.8699999999999997E-2</v>
      </c>
      <c r="K2162" s="102" t="str">
        <f>TEXT(VLOOKUP(B2162,Summary!G:H,2,FALSE),"yyyym")</f>
        <v>20307</v>
      </c>
      <c r="L2162" s="102">
        <f t="shared" si="356"/>
        <v>0</v>
      </c>
      <c r="M2162" s="102">
        <f t="shared" si="357"/>
        <v>0</v>
      </c>
      <c r="N2162" s="109">
        <f t="shared" si="359"/>
        <v>6.87</v>
      </c>
      <c r="P2162" s="102" t="s">
        <v>220</v>
      </c>
    </row>
    <row r="2163" spans="1:16" hidden="1">
      <c r="A2163" s="102" t="s">
        <v>193</v>
      </c>
      <c r="B2163" s="103" t="s">
        <v>101</v>
      </c>
      <c r="D2163" s="139">
        <v>2024</v>
      </c>
      <c r="E2163" s="112">
        <v>6</v>
      </c>
      <c r="F2163" s="102" t="str">
        <f t="shared" si="354"/>
        <v>ARPP20246</v>
      </c>
      <c r="H2163" s="104">
        <v>2</v>
      </c>
      <c r="I2163" s="102" t="str">
        <f t="shared" si="355"/>
        <v>20246</v>
      </c>
      <c r="J2163" s="107">
        <f>IF(M2163=1,1,IFERROR(VLOOKUP(I2163,API!E:G,POC!H2163,FALSE),0))</f>
        <v>7.51E-2</v>
      </c>
      <c r="K2163" s="102" t="str">
        <f>TEXT(VLOOKUP(B2163,Summary!G:H,2,FALSE),"yyyym")</f>
        <v>20307</v>
      </c>
      <c r="L2163" s="102">
        <f t="shared" si="356"/>
        <v>0</v>
      </c>
      <c r="M2163" s="102">
        <f t="shared" si="357"/>
        <v>0</v>
      </c>
      <c r="N2163" s="109">
        <f t="shared" si="359"/>
        <v>7.51</v>
      </c>
      <c r="P2163" s="102" t="s">
        <v>220</v>
      </c>
    </row>
    <row r="2164" spans="1:16" hidden="1">
      <c r="A2164" s="102" t="s">
        <v>193</v>
      </c>
      <c r="B2164" s="103" t="s">
        <v>101</v>
      </c>
      <c r="D2164" s="139">
        <v>2024</v>
      </c>
      <c r="E2164" s="112">
        <v>7</v>
      </c>
      <c r="F2164" s="102" t="str">
        <f t="shared" si="354"/>
        <v>ARPP20247</v>
      </c>
      <c r="H2164" s="104">
        <v>2</v>
      </c>
      <c r="I2164" s="102" t="str">
        <f t="shared" si="355"/>
        <v>20247</v>
      </c>
      <c r="J2164" s="107">
        <f>IF(M2164=1,1,IFERROR(VLOOKUP(I2164,API!E:G,POC!H2164,FALSE),0))</f>
        <v>8.8800000000000004E-2</v>
      </c>
      <c r="K2164" s="102" t="str">
        <f>TEXT(VLOOKUP(B2164,Summary!G:H,2,FALSE),"yyyym")</f>
        <v>20307</v>
      </c>
      <c r="L2164" s="102">
        <f t="shared" si="356"/>
        <v>0</v>
      </c>
      <c r="M2164" s="102">
        <f t="shared" si="357"/>
        <v>0</v>
      </c>
      <c r="N2164" s="109">
        <f t="shared" si="359"/>
        <v>8.8800000000000008</v>
      </c>
      <c r="P2164" s="102" t="s">
        <v>220</v>
      </c>
    </row>
    <row r="2165" spans="1:16" hidden="1">
      <c r="A2165" s="102" t="s">
        <v>193</v>
      </c>
      <c r="B2165" s="103" t="s">
        <v>101</v>
      </c>
      <c r="D2165" s="139">
        <v>2024</v>
      </c>
      <c r="E2165" s="112">
        <v>8</v>
      </c>
      <c r="F2165" s="102" t="str">
        <f t="shared" si="354"/>
        <v>ARPP20248</v>
      </c>
      <c r="H2165" s="104">
        <v>2</v>
      </c>
      <c r="I2165" s="102" t="str">
        <f t="shared" si="355"/>
        <v>20248</v>
      </c>
      <c r="J2165" s="107">
        <f>IF(M2165=1,1,IFERROR(VLOOKUP(I2165,API!E:G,POC!H2165,FALSE),0))</f>
        <v>9.8000000000000004E-2</v>
      </c>
      <c r="K2165" s="102" t="str">
        <f>TEXT(VLOOKUP(B2165,Summary!G:H,2,FALSE),"yyyym")</f>
        <v>20307</v>
      </c>
      <c r="L2165" s="102">
        <f t="shared" si="356"/>
        <v>0</v>
      </c>
      <c r="M2165" s="102">
        <f t="shared" si="357"/>
        <v>0</v>
      </c>
      <c r="N2165" s="109">
        <f t="shared" si="359"/>
        <v>9.8000000000000007</v>
      </c>
      <c r="P2165" s="102" t="s">
        <v>220</v>
      </c>
    </row>
    <row r="2166" spans="1:16" hidden="1">
      <c r="A2166" s="102" t="s">
        <v>193</v>
      </c>
      <c r="B2166" s="103" t="s">
        <v>101</v>
      </c>
      <c r="D2166" s="139">
        <v>2024</v>
      </c>
      <c r="E2166" s="112">
        <v>9</v>
      </c>
      <c r="F2166" s="102" t="str">
        <f t="shared" si="354"/>
        <v>ARPP20249</v>
      </c>
      <c r="H2166" s="104">
        <v>2</v>
      </c>
      <c r="I2166" s="102" t="str">
        <f t="shared" si="355"/>
        <v>20249</v>
      </c>
      <c r="J2166" s="107">
        <f>IF(M2166=1,1,IFERROR(VLOOKUP(I2166,API!E:G,POC!H2166,FALSE),0))</f>
        <v>0.1137</v>
      </c>
      <c r="K2166" s="102" t="str">
        <f>TEXT(VLOOKUP(B2166,Summary!G:H,2,FALSE),"yyyym")</f>
        <v>20307</v>
      </c>
      <c r="L2166" s="102">
        <f t="shared" si="356"/>
        <v>0</v>
      </c>
      <c r="M2166" s="102">
        <f t="shared" si="357"/>
        <v>0</v>
      </c>
      <c r="N2166" s="109">
        <f t="shared" si="359"/>
        <v>11.37</v>
      </c>
      <c r="P2166" s="102" t="s">
        <v>220</v>
      </c>
    </row>
    <row r="2167" spans="1:16" hidden="1">
      <c r="A2167" s="102" t="s">
        <v>193</v>
      </c>
      <c r="B2167" s="103" t="s">
        <v>101</v>
      </c>
      <c r="D2167" s="139">
        <v>2024</v>
      </c>
      <c r="E2167" s="112">
        <v>10</v>
      </c>
      <c r="F2167" s="102" t="str">
        <f t="shared" si="354"/>
        <v>ARPP202410</v>
      </c>
      <c r="H2167" s="104">
        <v>2</v>
      </c>
      <c r="I2167" s="102" t="str">
        <f t="shared" si="355"/>
        <v>202410</v>
      </c>
      <c r="J2167" s="107">
        <f>IF(M2167=1,1,IFERROR(VLOOKUP(I2167,API!E:G,POC!H2167,FALSE),0))</f>
        <v>0.12479999999999999</v>
      </c>
      <c r="K2167" s="102" t="str">
        <f>TEXT(VLOOKUP(B2167,Summary!G:H,2,FALSE),"yyyym")</f>
        <v>20307</v>
      </c>
      <c r="L2167" s="102">
        <f t="shared" si="356"/>
        <v>0</v>
      </c>
      <c r="M2167" s="102">
        <f t="shared" si="357"/>
        <v>0</v>
      </c>
      <c r="N2167" s="109">
        <f t="shared" si="359"/>
        <v>12.48</v>
      </c>
      <c r="P2167" s="102" t="s">
        <v>220</v>
      </c>
    </row>
    <row r="2168" spans="1:16" hidden="1">
      <c r="A2168" s="102" t="s">
        <v>193</v>
      </c>
      <c r="B2168" s="103" t="s">
        <v>101</v>
      </c>
      <c r="D2168" s="139">
        <v>2024</v>
      </c>
      <c r="E2168" s="112">
        <v>11</v>
      </c>
      <c r="F2168" s="102" t="str">
        <f t="shared" si="354"/>
        <v>ARPP202411</v>
      </c>
      <c r="H2168" s="104">
        <v>2</v>
      </c>
      <c r="I2168" s="102" t="str">
        <f t="shared" si="355"/>
        <v>202411</v>
      </c>
      <c r="J2168" s="107">
        <f>IF(M2168=1,1,IFERROR(VLOOKUP(I2168,API!E:G,POC!H2168,FALSE),0))</f>
        <v>0.15040000000000001</v>
      </c>
      <c r="K2168" s="102" t="str">
        <f>TEXT(VLOOKUP(B2168,Summary!G:H,2,FALSE),"yyyym")</f>
        <v>20307</v>
      </c>
      <c r="L2168" s="102">
        <f t="shared" si="356"/>
        <v>0</v>
      </c>
      <c r="M2168" s="102">
        <f t="shared" si="357"/>
        <v>0</v>
      </c>
      <c r="N2168" s="109">
        <f t="shared" si="359"/>
        <v>15.04</v>
      </c>
      <c r="P2168" s="102" t="s">
        <v>220</v>
      </c>
    </row>
    <row r="2169" spans="1:16" hidden="1">
      <c r="A2169" s="102" t="s">
        <v>193</v>
      </c>
      <c r="B2169" s="103" t="s">
        <v>101</v>
      </c>
      <c r="D2169" s="139">
        <v>2024</v>
      </c>
      <c r="E2169" s="112">
        <v>12</v>
      </c>
      <c r="F2169" s="102" t="str">
        <f t="shared" si="354"/>
        <v>ARPP202412</v>
      </c>
      <c r="H2169" s="104">
        <v>2</v>
      </c>
      <c r="I2169" s="102" t="str">
        <f t="shared" si="355"/>
        <v>202412</v>
      </c>
      <c r="J2169" s="107">
        <f>IF(M2169=1,1,IFERROR(VLOOKUP(I2169,API!E:G,POC!H2169,FALSE),0))</f>
        <v>0.16300000000000001</v>
      </c>
      <c r="K2169" s="102" t="str">
        <f>TEXT(VLOOKUP(B2169,Summary!G:H,2,FALSE),"yyyym")</f>
        <v>20307</v>
      </c>
      <c r="L2169" s="102">
        <f t="shared" si="356"/>
        <v>0</v>
      </c>
      <c r="M2169" s="102">
        <f t="shared" si="357"/>
        <v>0</v>
      </c>
      <c r="N2169" s="109">
        <f t="shared" si="359"/>
        <v>16.3</v>
      </c>
      <c r="O2169" s="102" t="str">
        <f>PROPER(VLOOKUP(B2169,'[1]TO year'!C:D,2,FALSE))</f>
        <v>Arcovia Parkplace</v>
      </c>
      <c r="P2169" s="102" t="s">
        <v>220</v>
      </c>
    </row>
    <row r="2170" spans="1:16" hidden="1">
      <c r="A2170" s="102" t="s">
        <v>193</v>
      </c>
      <c r="B2170" s="103" t="s">
        <v>101</v>
      </c>
      <c r="D2170" s="139">
        <v>2025</v>
      </c>
      <c r="E2170" s="112">
        <v>1</v>
      </c>
      <c r="F2170" s="102" t="str">
        <f t="shared" si="354"/>
        <v>ARPP20251</v>
      </c>
      <c r="H2170" s="104">
        <v>2</v>
      </c>
      <c r="I2170" s="102" t="str">
        <f t="shared" si="355"/>
        <v>20251</v>
      </c>
      <c r="J2170" s="107">
        <f>IF(M2170=1,1,IFERROR(VLOOKUP(I2170,API!E:G,POC!H2170,FALSE),0))</f>
        <v>0.17810000000000001</v>
      </c>
      <c r="K2170" s="102" t="str">
        <f>TEXT(VLOOKUP(B2170,Summary!G:H,2,FALSE),"yyyym")</f>
        <v>20307</v>
      </c>
      <c r="L2170" s="102">
        <f t="shared" si="356"/>
        <v>0</v>
      </c>
      <c r="M2170" s="102">
        <f t="shared" si="357"/>
        <v>0</v>
      </c>
      <c r="N2170" s="109">
        <f t="shared" si="359"/>
        <v>17.809999999999999</v>
      </c>
      <c r="P2170" s="102" t="s">
        <v>220</v>
      </c>
    </row>
    <row r="2171" spans="1:16" hidden="1">
      <c r="A2171" s="102" t="s">
        <v>193</v>
      </c>
      <c r="B2171" s="103" t="s">
        <v>101</v>
      </c>
      <c r="D2171" s="139">
        <v>2025</v>
      </c>
      <c r="E2171" s="112">
        <v>2</v>
      </c>
      <c r="F2171" s="102" t="str">
        <f t="shared" si="354"/>
        <v>ARPP20252</v>
      </c>
      <c r="H2171" s="104">
        <v>2</v>
      </c>
      <c r="I2171" s="102" t="str">
        <f t="shared" si="355"/>
        <v>20252</v>
      </c>
      <c r="J2171" s="107">
        <f>IF(M2171=1,1,IFERROR(VLOOKUP(I2171,API!E:G,POC!H2171,FALSE),0))</f>
        <v>0.19500000000000001</v>
      </c>
      <c r="K2171" s="102" t="str">
        <f>TEXT(VLOOKUP(B2171,Summary!G:H,2,FALSE),"yyyym")</f>
        <v>20307</v>
      </c>
      <c r="L2171" s="102">
        <f t="shared" si="356"/>
        <v>0</v>
      </c>
      <c r="M2171" s="102">
        <f t="shared" si="357"/>
        <v>0</v>
      </c>
      <c r="N2171" s="109">
        <f t="shared" si="359"/>
        <v>19.5</v>
      </c>
      <c r="P2171" s="102" t="s">
        <v>220</v>
      </c>
    </row>
    <row r="2172" spans="1:16" hidden="1">
      <c r="A2172" s="102" t="s">
        <v>193</v>
      </c>
      <c r="B2172" s="103" t="s">
        <v>101</v>
      </c>
      <c r="D2172" s="139">
        <v>2025</v>
      </c>
      <c r="E2172" s="112">
        <v>3</v>
      </c>
      <c r="F2172" s="102" t="str">
        <f t="shared" si="354"/>
        <v>ARPP20253</v>
      </c>
      <c r="H2172" s="104">
        <v>2</v>
      </c>
      <c r="I2172" s="102" t="str">
        <f t="shared" si="355"/>
        <v>20253</v>
      </c>
      <c r="J2172" s="107">
        <f>IF(M2172=1,1,IFERROR(VLOOKUP(I2172,API!E:G,POC!H2172,FALSE),0))</f>
        <v>0.2109</v>
      </c>
      <c r="K2172" s="102" t="str">
        <f>TEXT(VLOOKUP(B2172,Summary!G:H,2,FALSE),"yyyym")</f>
        <v>20307</v>
      </c>
      <c r="L2172" s="102">
        <f t="shared" si="356"/>
        <v>0</v>
      </c>
      <c r="M2172" s="102">
        <f t="shared" si="357"/>
        <v>0</v>
      </c>
      <c r="N2172" s="109">
        <f t="shared" si="359"/>
        <v>21.09</v>
      </c>
      <c r="O2172" s="102" t="str">
        <f>PROPER(VLOOKUP(B2172,'[1]TO year'!C:D,2,FALSE))</f>
        <v>Arcovia Parkplace</v>
      </c>
      <c r="P2172" s="102" t="s">
        <v>220</v>
      </c>
    </row>
    <row r="2173" spans="1:16" hidden="1">
      <c r="A2173" s="102" t="s">
        <v>193</v>
      </c>
      <c r="B2173" s="103" t="s">
        <v>101</v>
      </c>
      <c r="D2173" s="139">
        <v>2025</v>
      </c>
      <c r="E2173" s="112">
        <v>4</v>
      </c>
      <c r="F2173" s="102" t="str">
        <f t="shared" si="354"/>
        <v>ARPP20254</v>
      </c>
      <c r="H2173" s="104">
        <v>2</v>
      </c>
      <c r="I2173" s="102" t="str">
        <f t="shared" si="355"/>
        <v>20254</v>
      </c>
      <c r="J2173" s="107">
        <f>IF(M2173=1,1,IFERROR(VLOOKUP(I2173,API!E:G,POC!H2173,FALSE),0))</f>
        <v>0.2233</v>
      </c>
      <c r="K2173" s="102" t="str">
        <f>TEXT(VLOOKUP(B2173,Summary!G:H,2,FALSE),"yyyym")</f>
        <v>20307</v>
      </c>
      <c r="L2173" s="102">
        <f t="shared" si="356"/>
        <v>0</v>
      </c>
      <c r="M2173" s="102">
        <f t="shared" si="357"/>
        <v>0</v>
      </c>
      <c r="N2173" s="109">
        <f t="shared" si="359"/>
        <v>22.33</v>
      </c>
      <c r="P2173" s="102" t="s">
        <v>220</v>
      </c>
    </row>
    <row r="2174" spans="1:16" hidden="1">
      <c r="A2174" s="102" t="s">
        <v>193</v>
      </c>
      <c r="B2174" s="103" t="s">
        <v>101</v>
      </c>
      <c r="D2174" s="139">
        <v>2025</v>
      </c>
      <c r="E2174" s="112">
        <v>5</v>
      </c>
      <c r="F2174" s="102" t="str">
        <f t="shared" si="354"/>
        <v>ARPP20255</v>
      </c>
      <c r="H2174" s="104">
        <v>2</v>
      </c>
      <c r="I2174" s="102" t="str">
        <f t="shared" si="355"/>
        <v>20255</v>
      </c>
      <c r="J2174" s="107">
        <f>IF(M2174=1,1,IFERROR(VLOOKUP(I2174,API!E:G,POC!H2174,FALSE),0))</f>
        <v>0.23580000000000001</v>
      </c>
      <c r="K2174" s="102" t="str">
        <f>TEXT(VLOOKUP(B2174,Summary!G:H,2,FALSE),"yyyym")</f>
        <v>20307</v>
      </c>
      <c r="L2174" s="102">
        <f t="shared" si="356"/>
        <v>0</v>
      </c>
      <c r="M2174" s="102">
        <f t="shared" si="357"/>
        <v>0</v>
      </c>
      <c r="N2174" s="109">
        <f t="shared" si="359"/>
        <v>23.58</v>
      </c>
      <c r="P2174" s="102" t="s">
        <v>220</v>
      </c>
    </row>
    <row r="2175" spans="1:16" hidden="1">
      <c r="A2175" s="102" t="s">
        <v>193</v>
      </c>
      <c r="B2175" s="103" t="s">
        <v>101</v>
      </c>
      <c r="D2175" s="139">
        <v>2025</v>
      </c>
      <c r="E2175" s="112">
        <v>6</v>
      </c>
      <c r="F2175" s="102" t="str">
        <f t="shared" si="354"/>
        <v>ARPP20256</v>
      </c>
      <c r="H2175" s="104">
        <v>2</v>
      </c>
      <c r="I2175" s="102" t="str">
        <f t="shared" si="355"/>
        <v>20256</v>
      </c>
      <c r="J2175" s="107">
        <f>IF(M2175=1,1,IFERROR(VLOOKUP(I2175,API!E:G,POC!H2175,FALSE),0))</f>
        <v>0.2482</v>
      </c>
      <c r="K2175" s="102" t="str">
        <f>TEXT(VLOOKUP(B2175,Summary!G:H,2,FALSE),"yyyym")</f>
        <v>20307</v>
      </c>
      <c r="L2175" s="102">
        <f t="shared" si="356"/>
        <v>0</v>
      </c>
      <c r="M2175" s="102">
        <f t="shared" si="357"/>
        <v>0</v>
      </c>
      <c r="N2175" s="109">
        <f t="shared" si="359"/>
        <v>24.82</v>
      </c>
      <c r="P2175" s="102" t="s">
        <v>220</v>
      </c>
    </row>
    <row r="2176" spans="1:16" hidden="1">
      <c r="A2176" s="102" t="s">
        <v>193</v>
      </c>
      <c r="B2176" s="103" t="s">
        <v>101</v>
      </c>
      <c r="D2176" s="139">
        <v>2025</v>
      </c>
      <c r="E2176" s="112">
        <v>7</v>
      </c>
      <c r="F2176" s="102" t="str">
        <f t="shared" si="354"/>
        <v>ARPP20257</v>
      </c>
      <c r="H2176" s="104">
        <v>2</v>
      </c>
      <c r="I2176" s="102" t="str">
        <f t="shared" si="355"/>
        <v>20257</v>
      </c>
      <c r="J2176" s="107">
        <f>IF(M2176=1,1,IFERROR(VLOOKUP(I2176,API!E:G,POC!H2176,FALSE),0))</f>
        <v>0.26069999999999999</v>
      </c>
      <c r="K2176" s="102" t="str">
        <f>TEXT(VLOOKUP(B2176,Summary!G:H,2,FALSE),"yyyym")</f>
        <v>20307</v>
      </c>
      <c r="L2176" s="102">
        <f t="shared" si="356"/>
        <v>0</v>
      </c>
      <c r="M2176" s="102">
        <f t="shared" si="357"/>
        <v>0</v>
      </c>
      <c r="N2176" s="109">
        <f t="shared" si="359"/>
        <v>26.07</v>
      </c>
      <c r="P2176" s="102" t="s">
        <v>220</v>
      </c>
    </row>
    <row r="2177" spans="1:16" hidden="1">
      <c r="A2177" s="102" t="s">
        <v>193</v>
      </c>
      <c r="B2177" s="103" t="s">
        <v>101</v>
      </c>
      <c r="D2177" s="139">
        <v>2025</v>
      </c>
      <c r="E2177" s="112">
        <v>8</v>
      </c>
      <c r="F2177" s="102" t="str">
        <f t="shared" si="354"/>
        <v>ARPP20258</v>
      </c>
      <c r="H2177" s="104">
        <v>2</v>
      </c>
      <c r="I2177" s="102" t="str">
        <f t="shared" si="355"/>
        <v>20258</v>
      </c>
      <c r="J2177" s="107">
        <f>IF(M2177=1,1,IFERROR(VLOOKUP(I2177,API!E:G,POC!H2177,FALSE),0))</f>
        <v>0.27310000000000001</v>
      </c>
      <c r="K2177" s="102" t="str">
        <f>TEXT(VLOOKUP(B2177,Summary!G:H,2,FALSE),"yyyym")</f>
        <v>20307</v>
      </c>
      <c r="L2177" s="102">
        <f t="shared" si="356"/>
        <v>0</v>
      </c>
      <c r="M2177" s="102">
        <f t="shared" si="357"/>
        <v>0</v>
      </c>
      <c r="N2177" s="109">
        <f t="shared" si="359"/>
        <v>27.31</v>
      </c>
      <c r="P2177" s="102" t="s">
        <v>220</v>
      </c>
    </row>
    <row r="2178" spans="1:16" hidden="1">
      <c r="A2178" s="102" t="s">
        <v>193</v>
      </c>
      <c r="B2178" s="103" t="s">
        <v>101</v>
      </c>
      <c r="D2178" s="139">
        <v>2025</v>
      </c>
      <c r="E2178" s="112">
        <v>9</v>
      </c>
      <c r="F2178" s="102" t="str">
        <f t="shared" si="354"/>
        <v>ARPP20259</v>
      </c>
      <c r="H2178" s="104">
        <v>2</v>
      </c>
      <c r="I2178" s="102" t="str">
        <f t="shared" ref="I2178:I2209" si="360">CONCATENATE(D2178,E2178)</f>
        <v>20259</v>
      </c>
      <c r="J2178" s="107">
        <f>IF(M2178=1,1,IFERROR(VLOOKUP(I2178,API!E:G,POC!H2178,FALSE),0))</f>
        <v>0.28560000000000002</v>
      </c>
      <c r="K2178" s="102" t="str">
        <f>TEXT(VLOOKUP(B2178,Summary!G:H,2,FALSE),"yyyym")</f>
        <v>20307</v>
      </c>
      <c r="L2178" s="102">
        <f t="shared" ref="L2178:L2209" si="361">IF((LEFT(K2178,4)-D2178)&lt;&gt;0,0,IF((I2178-K2178)=0,1,0))</f>
        <v>0</v>
      </c>
      <c r="M2178" s="102">
        <f t="shared" ref="M2178:M2209" si="362">IF(B2178="",0,IF(AND(B2177=B2178,M2177=1),1,IF(L2178=1,1,0)))</f>
        <v>0</v>
      </c>
      <c r="N2178" s="109">
        <f t="shared" si="359"/>
        <v>28.56</v>
      </c>
      <c r="P2178" s="102" t="s">
        <v>220</v>
      </c>
    </row>
    <row r="2179" spans="1:16" hidden="1">
      <c r="A2179" s="102" t="s">
        <v>193</v>
      </c>
      <c r="B2179" s="103" t="s">
        <v>101</v>
      </c>
      <c r="D2179" s="139">
        <v>2025</v>
      </c>
      <c r="E2179" s="112">
        <v>10</v>
      </c>
      <c r="F2179" s="102" t="str">
        <f t="shared" si="354"/>
        <v>ARPP202510</v>
      </c>
      <c r="H2179" s="104">
        <v>2</v>
      </c>
      <c r="I2179" s="102" t="str">
        <f t="shared" si="360"/>
        <v>202510</v>
      </c>
      <c r="J2179" s="107">
        <f>IF(M2179=1,1,IFERROR(VLOOKUP(I2179,API!E:G,POC!H2179,FALSE),0))</f>
        <v>0.29799999999999999</v>
      </c>
      <c r="K2179" s="102" t="str">
        <f>TEXT(VLOOKUP(B2179,Summary!G:H,2,FALSE),"yyyym")</f>
        <v>20307</v>
      </c>
      <c r="L2179" s="102">
        <f t="shared" si="361"/>
        <v>0</v>
      </c>
      <c r="M2179" s="102">
        <f t="shared" si="362"/>
        <v>0</v>
      </c>
      <c r="N2179" s="109">
        <f t="shared" si="359"/>
        <v>29.8</v>
      </c>
      <c r="P2179" s="102" t="s">
        <v>220</v>
      </c>
    </row>
    <row r="2180" spans="1:16" hidden="1">
      <c r="A2180" s="102" t="s">
        <v>193</v>
      </c>
      <c r="B2180" s="103" t="s">
        <v>101</v>
      </c>
      <c r="D2180" s="139">
        <v>2025</v>
      </c>
      <c r="E2180" s="112">
        <v>11</v>
      </c>
      <c r="F2180" s="102" t="str">
        <f t="shared" si="354"/>
        <v>ARPP202511</v>
      </c>
      <c r="H2180" s="104">
        <v>2</v>
      </c>
      <c r="I2180" s="102" t="str">
        <f t="shared" si="360"/>
        <v>202511</v>
      </c>
      <c r="J2180" s="107">
        <f>IF(M2180=1,1,IFERROR(VLOOKUP(I2180,API!E:G,POC!H2180,FALSE),0))</f>
        <v>0.31040000000000001</v>
      </c>
      <c r="K2180" s="102" t="str">
        <f>TEXT(VLOOKUP(B2180,Summary!G:H,2,FALSE),"yyyym")</f>
        <v>20307</v>
      </c>
      <c r="L2180" s="102">
        <f t="shared" si="361"/>
        <v>0</v>
      </c>
      <c r="M2180" s="102">
        <f t="shared" si="362"/>
        <v>0</v>
      </c>
      <c r="N2180" s="109">
        <f t="shared" si="359"/>
        <v>31.04</v>
      </c>
      <c r="P2180" s="102" t="s">
        <v>220</v>
      </c>
    </row>
    <row r="2181" spans="1:16" hidden="1">
      <c r="A2181" s="102" t="s">
        <v>193</v>
      </c>
      <c r="B2181" s="103" t="s">
        <v>101</v>
      </c>
      <c r="D2181" s="139">
        <v>2025</v>
      </c>
      <c r="E2181" s="112">
        <v>12</v>
      </c>
      <c r="F2181" s="102" t="str">
        <f t="shared" si="354"/>
        <v>ARPP202512</v>
      </c>
      <c r="H2181" s="104">
        <v>2</v>
      </c>
      <c r="I2181" s="102" t="str">
        <f t="shared" si="360"/>
        <v>202512</v>
      </c>
      <c r="J2181" s="107">
        <f>IF(M2181=1,1,IFERROR(VLOOKUP(I2181,API!E:G,POC!H2181,FALSE),0))</f>
        <v>0.32290000000000002</v>
      </c>
      <c r="K2181" s="102" t="str">
        <f>TEXT(VLOOKUP(B2181,Summary!G:H,2,FALSE),"yyyym")</f>
        <v>20307</v>
      </c>
      <c r="L2181" s="102">
        <f t="shared" si="361"/>
        <v>0</v>
      </c>
      <c r="M2181" s="102">
        <f t="shared" si="362"/>
        <v>0</v>
      </c>
      <c r="N2181" s="109">
        <f t="shared" si="359"/>
        <v>32.29</v>
      </c>
      <c r="P2181" s="102" t="s">
        <v>220</v>
      </c>
    </row>
    <row r="2182" spans="1:16" hidden="1">
      <c r="A2182" s="102" t="s">
        <v>193</v>
      </c>
      <c r="B2182" s="103" t="s">
        <v>101</v>
      </c>
      <c r="D2182" s="139">
        <v>2026</v>
      </c>
      <c r="E2182" s="112">
        <v>1</v>
      </c>
      <c r="F2182" s="102" t="str">
        <f t="shared" si="354"/>
        <v>ARPP20261</v>
      </c>
      <c r="H2182" s="104">
        <v>2</v>
      </c>
      <c r="I2182" s="102" t="str">
        <f t="shared" si="360"/>
        <v>20261</v>
      </c>
      <c r="J2182" s="107">
        <f>IF(M2182=1,1,IFERROR(VLOOKUP(I2182,API!E:G,POC!H2182,FALSE),0))</f>
        <v>0.33529999999999999</v>
      </c>
      <c r="K2182" s="102" t="str">
        <f>TEXT(VLOOKUP(B2182,Summary!G:H,2,FALSE),"yyyym")</f>
        <v>20307</v>
      </c>
      <c r="L2182" s="102">
        <f t="shared" si="361"/>
        <v>0</v>
      </c>
      <c r="M2182" s="102">
        <f t="shared" si="362"/>
        <v>0</v>
      </c>
      <c r="N2182" s="109">
        <f t="shared" si="359"/>
        <v>33.53</v>
      </c>
      <c r="P2182" s="102" t="s">
        <v>220</v>
      </c>
    </row>
    <row r="2183" spans="1:16" hidden="1">
      <c r="A2183" s="102" t="s">
        <v>193</v>
      </c>
      <c r="B2183" s="103" t="s">
        <v>101</v>
      </c>
      <c r="D2183" s="139">
        <v>2026</v>
      </c>
      <c r="E2183" s="112">
        <v>2</v>
      </c>
      <c r="F2183" s="102" t="str">
        <f t="shared" si="354"/>
        <v>ARPP20262</v>
      </c>
      <c r="H2183" s="104">
        <v>2</v>
      </c>
      <c r="I2183" s="102" t="str">
        <f t="shared" si="360"/>
        <v>20262</v>
      </c>
      <c r="J2183" s="107">
        <f>IF(M2183=1,1,IFERROR(VLOOKUP(I2183,API!E:G,POC!H2183,FALSE),0))</f>
        <v>0.3478</v>
      </c>
      <c r="K2183" s="102" t="str">
        <f>TEXT(VLOOKUP(B2183,Summary!G:H,2,FALSE),"yyyym")</f>
        <v>20307</v>
      </c>
      <c r="L2183" s="102">
        <f t="shared" si="361"/>
        <v>0</v>
      </c>
      <c r="M2183" s="102">
        <f t="shared" si="362"/>
        <v>0</v>
      </c>
      <c r="N2183" s="109">
        <f t="shared" si="359"/>
        <v>34.78</v>
      </c>
      <c r="P2183" s="102" t="s">
        <v>220</v>
      </c>
    </row>
    <row r="2184" spans="1:16" hidden="1">
      <c r="A2184" s="102" t="s">
        <v>193</v>
      </c>
      <c r="B2184" s="103" t="s">
        <v>101</v>
      </c>
      <c r="D2184" s="139">
        <v>2026</v>
      </c>
      <c r="E2184" s="112">
        <v>3</v>
      </c>
      <c r="F2184" s="102" t="str">
        <f t="shared" si="354"/>
        <v>ARPP20263</v>
      </c>
      <c r="H2184" s="104">
        <v>2</v>
      </c>
      <c r="I2184" s="102" t="str">
        <f t="shared" si="360"/>
        <v>20263</v>
      </c>
      <c r="J2184" s="107">
        <f>IF(M2184=1,1,IFERROR(VLOOKUP(I2184,API!E:G,POC!H2184,FALSE),0))</f>
        <v>0.36020000000000002</v>
      </c>
      <c r="K2184" s="102" t="str">
        <f>TEXT(VLOOKUP(B2184,Summary!G:H,2,FALSE),"yyyym")</f>
        <v>20307</v>
      </c>
      <c r="L2184" s="102">
        <f t="shared" si="361"/>
        <v>0</v>
      </c>
      <c r="M2184" s="102">
        <f t="shared" si="362"/>
        <v>0</v>
      </c>
      <c r="N2184" s="109">
        <f t="shared" si="359"/>
        <v>36.020000000000003</v>
      </c>
      <c r="P2184" s="102" t="s">
        <v>220</v>
      </c>
    </row>
    <row r="2185" spans="1:16" hidden="1">
      <c r="A2185" s="102" t="s">
        <v>193</v>
      </c>
      <c r="B2185" s="103" t="s">
        <v>101</v>
      </c>
      <c r="D2185" s="139">
        <v>2026</v>
      </c>
      <c r="E2185" s="112">
        <v>4</v>
      </c>
      <c r="F2185" s="102" t="str">
        <f t="shared" si="354"/>
        <v>ARPP20264</v>
      </c>
      <c r="H2185" s="104">
        <v>2</v>
      </c>
      <c r="I2185" s="102" t="str">
        <f t="shared" si="360"/>
        <v>20264</v>
      </c>
      <c r="J2185" s="107">
        <f>IF(M2185=1,1,IFERROR(VLOOKUP(I2185,API!E:G,POC!H2185,FALSE),0))</f>
        <v>0.37259999999999999</v>
      </c>
      <c r="K2185" s="102" t="str">
        <f>TEXT(VLOOKUP(B2185,Summary!G:H,2,FALSE),"yyyym")</f>
        <v>20307</v>
      </c>
      <c r="L2185" s="102">
        <f t="shared" si="361"/>
        <v>0</v>
      </c>
      <c r="M2185" s="102">
        <f t="shared" si="362"/>
        <v>0</v>
      </c>
      <c r="N2185" s="109">
        <f t="shared" si="359"/>
        <v>37.26</v>
      </c>
      <c r="P2185" s="102" t="s">
        <v>220</v>
      </c>
    </row>
    <row r="2186" spans="1:16" hidden="1">
      <c r="A2186" s="102" t="s">
        <v>193</v>
      </c>
      <c r="B2186" s="103" t="s">
        <v>101</v>
      </c>
      <c r="D2186" s="139">
        <v>2026</v>
      </c>
      <c r="E2186" s="112">
        <v>5</v>
      </c>
      <c r="F2186" s="102" t="str">
        <f t="shared" si="354"/>
        <v>ARPP20265</v>
      </c>
      <c r="H2186" s="104">
        <v>2</v>
      </c>
      <c r="I2186" s="102" t="str">
        <f t="shared" si="360"/>
        <v>20265</v>
      </c>
      <c r="J2186" s="107">
        <f>IF(M2186=1,1,IFERROR(VLOOKUP(I2186,API!E:G,POC!H2186,FALSE),0))</f>
        <v>0.3851</v>
      </c>
      <c r="K2186" s="102" t="str">
        <f>TEXT(VLOOKUP(B2186,Summary!G:H,2,FALSE),"yyyym")</f>
        <v>20307</v>
      </c>
      <c r="L2186" s="102">
        <f t="shared" si="361"/>
        <v>0</v>
      </c>
      <c r="M2186" s="102">
        <f t="shared" si="362"/>
        <v>0</v>
      </c>
      <c r="N2186" s="109">
        <f t="shared" si="359"/>
        <v>38.51</v>
      </c>
      <c r="P2186" s="102" t="s">
        <v>220</v>
      </c>
    </row>
    <row r="2187" spans="1:16" hidden="1">
      <c r="A2187" s="102" t="s">
        <v>193</v>
      </c>
      <c r="B2187" s="103" t="s">
        <v>101</v>
      </c>
      <c r="D2187" s="139">
        <v>2026</v>
      </c>
      <c r="E2187" s="112">
        <v>6</v>
      </c>
      <c r="F2187" s="102" t="str">
        <f t="shared" si="354"/>
        <v>ARPP20266</v>
      </c>
      <c r="H2187" s="104">
        <v>2</v>
      </c>
      <c r="I2187" s="102" t="str">
        <f t="shared" si="360"/>
        <v>20266</v>
      </c>
      <c r="J2187" s="107">
        <f>IF(M2187=1,1,IFERROR(VLOOKUP(I2187,API!E:G,POC!H2187,FALSE),0))</f>
        <v>0.39750000000000002</v>
      </c>
      <c r="K2187" s="102" t="str">
        <f>TEXT(VLOOKUP(B2187,Summary!G:H,2,FALSE),"yyyym")</f>
        <v>20307</v>
      </c>
      <c r="L2187" s="102">
        <f t="shared" si="361"/>
        <v>0</v>
      </c>
      <c r="M2187" s="102">
        <f t="shared" si="362"/>
        <v>0</v>
      </c>
      <c r="N2187" s="109">
        <f t="shared" si="359"/>
        <v>39.75</v>
      </c>
      <c r="P2187" s="102" t="s">
        <v>220</v>
      </c>
    </row>
    <row r="2188" spans="1:16" hidden="1">
      <c r="A2188" s="102" t="s">
        <v>193</v>
      </c>
      <c r="B2188" s="103" t="s">
        <v>101</v>
      </c>
      <c r="D2188" s="139">
        <v>2026</v>
      </c>
      <c r="E2188" s="112">
        <v>7</v>
      </c>
      <c r="F2188" s="102" t="str">
        <f t="shared" si="354"/>
        <v>ARPP20267</v>
      </c>
      <c r="H2188" s="104">
        <v>2</v>
      </c>
      <c r="I2188" s="102" t="str">
        <f t="shared" si="360"/>
        <v>20267</v>
      </c>
      <c r="J2188" s="107">
        <f>IF(M2188=1,1,IFERROR(VLOOKUP(I2188,API!E:G,POC!H2188,FALSE),0))</f>
        <v>0.41</v>
      </c>
      <c r="K2188" s="102" t="str">
        <f>TEXT(VLOOKUP(B2188,Summary!G:H,2,FALSE),"yyyym")</f>
        <v>20307</v>
      </c>
      <c r="L2188" s="102">
        <f t="shared" si="361"/>
        <v>0</v>
      </c>
      <c r="M2188" s="102">
        <f t="shared" si="362"/>
        <v>0</v>
      </c>
      <c r="N2188" s="109">
        <f t="shared" si="359"/>
        <v>41</v>
      </c>
      <c r="P2188" s="102" t="s">
        <v>220</v>
      </c>
    </row>
    <row r="2189" spans="1:16" hidden="1">
      <c r="A2189" s="102" t="s">
        <v>193</v>
      </c>
      <c r="B2189" s="103" t="s">
        <v>101</v>
      </c>
      <c r="D2189" s="139">
        <v>2026</v>
      </c>
      <c r="E2189" s="112">
        <v>8</v>
      </c>
      <c r="F2189" s="102" t="str">
        <f t="shared" si="354"/>
        <v>ARPP20268</v>
      </c>
      <c r="H2189" s="104">
        <v>2</v>
      </c>
      <c r="I2189" s="102" t="str">
        <f t="shared" si="360"/>
        <v>20268</v>
      </c>
      <c r="J2189" s="107">
        <f>IF(M2189=1,1,IFERROR(VLOOKUP(I2189,API!E:G,POC!H2189,FALSE),0))</f>
        <v>0.4224</v>
      </c>
      <c r="K2189" s="102" t="str">
        <f>TEXT(VLOOKUP(B2189,Summary!G:H,2,FALSE),"yyyym")</f>
        <v>20307</v>
      </c>
      <c r="L2189" s="102">
        <f t="shared" si="361"/>
        <v>0</v>
      </c>
      <c r="M2189" s="102">
        <f t="shared" si="362"/>
        <v>0</v>
      </c>
      <c r="N2189" s="109">
        <f t="shared" si="359"/>
        <v>42.24</v>
      </c>
      <c r="P2189" s="102" t="s">
        <v>220</v>
      </c>
    </row>
    <row r="2190" spans="1:16" hidden="1">
      <c r="A2190" s="102" t="s">
        <v>193</v>
      </c>
      <c r="B2190" s="103" t="s">
        <v>101</v>
      </c>
      <c r="D2190" s="139">
        <v>2026</v>
      </c>
      <c r="E2190" s="112">
        <v>9</v>
      </c>
      <c r="F2190" s="102" t="str">
        <f t="shared" si="354"/>
        <v>ARPP20269</v>
      </c>
      <c r="H2190" s="104">
        <v>2</v>
      </c>
      <c r="I2190" s="102" t="str">
        <f t="shared" si="360"/>
        <v>20269</v>
      </c>
      <c r="J2190" s="107">
        <f>IF(M2190=1,1,IFERROR(VLOOKUP(I2190,API!E:G,POC!H2190,FALSE),0))</f>
        <v>0.43490000000000001</v>
      </c>
      <c r="K2190" s="102" t="str">
        <f>TEXT(VLOOKUP(B2190,Summary!G:H,2,FALSE),"yyyym")</f>
        <v>20307</v>
      </c>
      <c r="L2190" s="102">
        <f t="shared" si="361"/>
        <v>0</v>
      </c>
      <c r="M2190" s="102">
        <f t="shared" si="362"/>
        <v>0</v>
      </c>
      <c r="N2190" s="109">
        <f t="shared" si="359"/>
        <v>43.49</v>
      </c>
      <c r="P2190" s="102" t="s">
        <v>220</v>
      </c>
    </row>
    <row r="2191" spans="1:16" hidden="1">
      <c r="A2191" s="102" t="s">
        <v>193</v>
      </c>
      <c r="B2191" s="103" t="s">
        <v>101</v>
      </c>
      <c r="D2191" s="139">
        <v>2026</v>
      </c>
      <c r="E2191" s="112">
        <v>10</v>
      </c>
      <c r="F2191" s="102" t="str">
        <f t="shared" si="354"/>
        <v>ARPP202610</v>
      </c>
      <c r="H2191" s="104">
        <v>2</v>
      </c>
      <c r="I2191" s="102" t="str">
        <f t="shared" si="360"/>
        <v>202610</v>
      </c>
      <c r="J2191" s="107">
        <f>IF(M2191=1,1,IFERROR(VLOOKUP(I2191,API!E:G,POC!H2191,FALSE),0))</f>
        <v>0.44729999999999998</v>
      </c>
      <c r="K2191" s="102" t="str">
        <f>TEXT(VLOOKUP(B2191,Summary!G:H,2,FALSE),"yyyym")</f>
        <v>20307</v>
      </c>
      <c r="L2191" s="102">
        <f t="shared" si="361"/>
        <v>0</v>
      </c>
      <c r="M2191" s="102">
        <f t="shared" si="362"/>
        <v>0</v>
      </c>
      <c r="N2191" s="109">
        <f t="shared" si="359"/>
        <v>44.73</v>
      </c>
      <c r="P2191" s="102" t="s">
        <v>220</v>
      </c>
    </row>
    <row r="2192" spans="1:16" hidden="1">
      <c r="A2192" s="102" t="s">
        <v>193</v>
      </c>
      <c r="B2192" s="103" t="s">
        <v>101</v>
      </c>
      <c r="D2192" s="139">
        <v>2026</v>
      </c>
      <c r="E2192" s="112">
        <v>11</v>
      </c>
      <c r="F2192" s="102" t="str">
        <f t="shared" si="354"/>
        <v>ARPP202611</v>
      </c>
      <c r="H2192" s="104">
        <v>2</v>
      </c>
      <c r="I2192" s="102" t="str">
        <f t="shared" si="360"/>
        <v>202611</v>
      </c>
      <c r="J2192" s="107">
        <f>IF(M2192=1,1,IFERROR(VLOOKUP(I2192,API!E:G,POC!H2192,FALSE),0))</f>
        <v>0.4597</v>
      </c>
      <c r="K2192" s="102" t="str">
        <f>TEXT(VLOOKUP(B2192,Summary!G:H,2,FALSE),"yyyym")</f>
        <v>20307</v>
      </c>
      <c r="L2192" s="102">
        <f t="shared" si="361"/>
        <v>0</v>
      </c>
      <c r="M2192" s="102">
        <f t="shared" si="362"/>
        <v>0</v>
      </c>
      <c r="N2192" s="109">
        <f t="shared" si="359"/>
        <v>45.97</v>
      </c>
      <c r="P2192" s="102" t="s">
        <v>220</v>
      </c>
    </row>
    <row r="2193" spans="1:16" hidden="1">
      <c r="A2193" s="102" t="s">
        <v>193</v>
      </c>
      <c r="B2193" s="103" t="s">
        <v>101</v>
      </c>
      <c r="D2193" s="139">
        <v>2026</v>
      </c>
      <c r="E2193" s="112">
        <v>12</v>
      </c>
      <c r="F2193" s="102" t="str">
        <f t="shared" si="354"/>
        <v>ARPP202612</v>
      </c>
      <c r="H2193" s="104">
        <v>2</v>
      </c>
      <c r="I2193" s="102" t="str">
        <f t="shared" si="360"/>
        <v>202612</v>
      </c>
      <c r="J2193" s="107">
        <f>IF(M2193=1,1,IFERROR(VLOOKUP(I2193,API!E:G,POC!H2193,FALSE),0))</f>
        <v>0.47220000000000001</v>
      </c>
      <c r="K2193" s="102" t="str">
        <f>TEXT(VLOOKUP(B2193,Summary!G:H,2,FALSE),"yyyym")</f>
        <v>20307</v>
      </c>
      <c r="L2193" s="102">
        <f t="shared" si="361"/>
        <v>0</v>
      </c>
      <c r="M2193" s="102">
        <f t="shared" si="362"/>
        <v>0</v>
      </c>
      <c r="N2193" s="109">
        <f t="shared" si="359"/>
        <v>47.22</v>
      </c>
      <c r="P2193" s="102" t="s">
        <v>220</v>
      </c>
    </row>
    <row r="2194" spans="1:16" hidden="1">
      <c r="A2194" s="102" t="s">
        <v>193</v>
      </c>
      <c r="B2194" s="103" t="s">
        <v>101</v>
      </c>
      <c r="D2194" s="139">
        <v>2027</v>
      </c>
      <c r="E2194" s="112">
        <v>1</v>
      </c>
      <c r="F2194" s="102" t="str">
        <f t="shared" si="354"/>
        <v>ARPP20271</v>
      </c>
      <c r="H2194" s="104">
        <v>2</v>
      </c>
      <c r="I2194" s="102" t="str">
        <f t="shared" si="360"/>
        <v>20271</v>
      </c>
      <c r="J2194" s="107">
        <f>IF(M2194=1,1,IFERROR(VLOOKUP(I2194,API!E:G,POC!H2194,FALSE),0))</f>
        <v>0.48459999999999998</v>
      </c>
      <c r="K2194" s="102" t="str">
        <f>TEXT(VLOOKUP(B2194,Summary!G:H,2,FALSE),"yyyym")</f>
        <v>20307</v>
      </c>
      <c r="L2194" s="102">
        <f t="shared" si="361"/>
        <v>0</v>
      </c>
      <c r="M2194" s="102">
        <f t="shared" si="362"/>
        <v>0</v>
      </c>
      <c r="N2194" s="109">
        <f t="shared" si="359"/>
        <v>48.46</v>
      </c>
      <c r="P2194" s="102" t="s">
        <v>220</v>
      </c>
    </row>
    <row r="2195" spans="1:16" hidden="1">
      <c r="A2195" s="102" t="s">
        <v>193</v>
      </c>
      <c r="B2195" s="103" t="s">
        <v>101</v>
      </c>
      <c r="D2195" s="139">
        <v>2027</v>
      </c>
      <c r="E2195" s="112">
        <v>2</v>
      </c>
      <c r="F2195" s="102" t="str">
        <f t="shared" si="354"/>
        <v>ARPP20272</v>
      </c>
      <c r="H2195" s="104">
        <v>2</v>
      </c>
      <c r="I2195" s="102" t="str">
        <f t="shared" si="360"/>
        <v>20272</v>
      </c>
      <c r="J2195" s="107">
        <f>IF(M2195=1,1,IFERROR(VLOOKUP(I2195,API!E:G,POC!H2195,FALSE),0))</f>
        <v>0.49709999999999999</v>
      </c>
      <c r="K2195" s="102" t="str">
        <f>TEXT(VLOOKUP(B2195,Summary!G:H,2,FALSE),"yyyym")</f>
        <v>20307</v>
      </c>
      <c r="L2195" s="102">
        <f t="shared" si="361"/>
        <v>0</v>
      </c>
      <c r="M2195" s="102">
        <f t="shared" si="362"/>
        <v>0</v>
      </c>
      <c r="N2195" s="109">
        <f t="shared" si="359"/>
        <v>49.71</v>
      </c>
      <c r="P2195" s="102" t="s">
        <v>220</v>
      </c>
    </row>
    <row r="2196" spans="1:16" hidden="1">
      <c r="A2196" s="102" t="s">
        <v>193</v>
      </c>
      <c r="B2196" s="103" t="s">
        <v>101</v>
      </c>
      <c r="D2196" s="139">
        <v>2027</v>
      </c>
      <c r="E2196" s="112">
        <v>3</v>
      </c>
      <c r="F2196" s="102" t="str">
        <f t="shared" si="354"/>
        <v>ARPP20273</v>
      </c>
      <c r="H2196" s="104">
        <v>2</v>
      </c>
      <c r="I2196" s="102" t="str">
        <f t="shared" si="360"/>
        <v>20273</v>
      </c>
      <c r="J2196" s="107">
        <f>IF(M2196=1,1,IFERROR(VLOOKUP(I2196,API!E:G,POC!H2196,FALSE),0))</f>
        <v>0.50949999999999995</v>
      </c>
      <c r="K2196" s="102" t="str">
        <f>TEXT(VLOOKUP(B2196,Summary!G:H,2,FALSE),"yyyym")</f>
        <v>20307</v>
      </c>
      <c r="L2196" s="102">
        <f t="shared" si="361"/>
        <v>0</v>
      </c>
      <c r="M2196" s="102">
        <f t="shared" si="362"/>
        <v>0</v>
      </c>
      <c r="N2196" s="109">
        <f t="shared" si="359"/>
        <v>50.95</v>
      </c>
      <c r="P2196" s="102" t="s">
        <v>220</v>
      </c>
    </row>
    <row r="2197" spans="1:16" hidden="1">
      <c r="A2197" s="102" t="s">
        <v>193</v>
      </c>
      <c r="B2197" s="103" t="s">
        <v>101</v>
      </c>
      <c r="D2197" s="139">
        <v>2027</v>
      </c>
      <c r="E2197" s="112">
        <v>4</v>
      </c>
      <c r="F2197" s="102" t="str">
        <f t="shared" si="354"/>
        <v>ARPP20274</v>
      </c>
      <c r="H2197" s="104">
        <v>2</v>
      </c>
      <c r="I2197" s="102" t="str">
        <f t="shared" si="360"/>
        <v>20274</v>
      </c>
      <c r="J2197" s="107">
        <f>IF(M2197=1,1,IFERROR(VLOOKUP(I2197,API!E:G,POC!H2197,FALSE),0))</f>
        <v>0.52190000000000003</v>
      </c>
      <c r="K2197" s="102" t="str">
        <f>TEXT(VLOOKUP(B2197,Summary!G:H,2,FALSE),"yyyym")</f>
        <v>20307</v>
      </c>
      <c r="L2197" s="102">
        <f t="shared" si="361"/>
        <v>0</v>
      </c>
      <c r="M2197" s="102">
        <f t="shared" si="362"/>
        <v>0</v>
      </c>
      <c r="N2197" s="109">
        <f t="shared" si="359"/>
        <v>52.19</v>
      </c>
      <c r="P2197" s="102" t="s">
        <v>220</v>
      </c>
    </row>
    <row r="2198" spans="1:16" hidden="1">
      <c r="A2198" s="102" t="s">
        <v>193</v>
      </c>
      <c r="B2198" s="103" t="s">
        <v>101</v>
      </c>
      <c r="D2198" s="139">
        <v>2027</v>
      </c>
      <c r="E2198" s="112">
        <v>5</v>
      </c>
      <c r="F2198" s="102" t="str">
        <f t="shared" si="354"/>
        <v>ARPP20275</v>
      </c>
      <c r="H2198" s="104">
        <v>2</v>
      </c>
      <c r="I2198" s="102" t="str">
        <f t="shared" si="360"/>
        <v>20275</v>
      </c>
      <c r="J2198" s="107">
        <f>IF(M2198=1,1,IFERROR(VLOOKUP(I2198,API!E:G,POC!H2198,FALSE),0))</f>
        <v>0.53439999999999999</v>
      </c>
      <c r="K2198" s="102" t="str">
        <f>TEXT(VLOOKUP(B2198,Summary!G:H,2,FALSE),"yyyym")</f>
        <v>20307</v>
      </c>
      <c r="L2198" s="102">
        <f t="shared" si="361"/>
        <v>0</v>
      </c>
      <c r="M2198" s="102">
        <f t="shared" si="362"/>
        <v>0</v>
      </c>
      <c r="N2198" s="109">
        <f t="shared" si="359"/>
        <v>53.44</v>
      </c>
      <c r="P2198" s="102" t="s">
        <v>220</v>
      </c>
    </row>
    <row r="2199" spans="1:16" hidden="1">
      <c r="A2199" s="102" t="s">
        <v>193</v>
      </c>
      <c r="B2199" s="103" t="s">
        <v>101</v>
      </c>
      <c r="D2199" s="139">
        <v>2027</v>
      </c>
      <c r="E2199" s="112">
        <v>6</v>
      </c>
      <c r="F2199" s="102" t="str">
        <f t="shared" si="354"/>
        <v>ARPP20276</v>
      </c>
      <c r="H2199" s="104">
        <v>2</v>
      </c>
      <c r="I2199" s="102" t="str">
        <f t="shared" si="360"/>
        <v>20276</v>
      </c>
      <c r="J2199" s="107">
        <f>IF(M2199=1,1,IFERROR(VLOOKUP(I2199,API!E:G,POC!H2199,FALSE),0))</f>
        <v>0.54679999999999995</v>
      </c>
      <c r="K2199" s="102" t="str">
        <f>TEXT(VLOOKUP(B2199,Summary!G:H,2,FALSE),"yyyym")</f>
        <v>20307</v>
      </c>
      <c r="L2199" s="102">
        <f t="shared" si="361"/>
        <v>0</v>
      </c>
      <c r="M2199" s="102">
        <f t="shared" si="362"/>
        <v>0</v>
      </c>
      <c r="N2199" s="109">
        <f t="shared" si="359"/>
        <v>54.68</v>
      </c>
      <c r="P2199" s="102" t="s">
        <v>220</v>
      </c>
    </row>
    <row r="2200" spans="1:16" hidden="1">
      <c r="A2200" s="102" t="s">
        <v>193</v>
      </c>
      <c r="B2200" s="103" t="s">
        <v>101</v>
      </c>
      <c r="D2200" s="139">
        <v>2027</v>
      </c>
      <c r="E2200" s="112">
        <v>7</v>
      </c>
      <c r="F2200" s="102" t="str">
        <f t="shared" si="354"/>
        <v>ARPP20277</v>
      </c>
      <c r="H2200" s="104">
        <v>2</v>
      </c>
      <c r="I2200" s="102" t="str">
        <f t="shared" si="360"/>
        <v>20277</v>
      </c>
      <c r="J2200" s="107">
        <f>IF(M2200=1,1,IFERROR(VLOOKUP(I2200,API!E:G,POC!H2200,FALSE),0))</f>
        <v>0.55930000000000002</v>
      </c>
      <c r="K2200" s="102" t="str">
        <f>TEXT(VLOOKUP(B2200,Summary!G:H,2,FALSE),"yyyym")</f>
        <v>20307</v>
      </c>
      <c r="L2200" s="102">
        <f t="shared" si="361"/>
        <v>0</v>
      </c>
      <c r="M2200" s="102">
        <f t="shared" si="362"/>
        <v>0</v>
      </c>
      <c r="N2200" s="109">
        <f t="shared" si="359"/>
        <v>55.93</v>
      </c>
      <c r="P2200" s="102" t="s">
        <v>220</v>
      </c>
    </row>
    <row r="2201" spans="1:16" hidden="1">
      <c r="A2201" s="102" t="s">
        <v>193</v>
      </c>
      <c r="B2201" s="103" t="s">
        <v>101</v>
      </c>
      <c r="D2201" s="139">
        <v>2027</v>
      </c>
      <c r="E2201" s="112">
        <v>8</v>
      </c>
      <c r="F2201" s="102" t="str">
        <f t="shared" si="354"/>
        <v>ARPP20278</v>
      </c>
      <c r="H2201" s="104">
        <v>2</v>
      </c>
      <c r="I2201" s="102" t="str">
        <f t="shared" si="360"/>
        <v>20278</v>
      </c>
      <c r="J2201" s="107">
        <f>IF(M2201=1,1,IFERROR(VLOOKUP(I2201,API!E:G,POC!H2201,FALSE),0))</f>
        <v>0.57169999999999999</v>
      </c>
      <c r="K2201" s="102" t="str">
        <f>TEXT(VLOOKUP(B2201,Summary!G:H,2,FALSE),"yyyym")</f>
        <v>20307</v>
      </c>
      <c r="L2201" s="102">
        <f t="shared" si="361"/>
        <v>0</v>
      </c>
      <c r="M2201" s="102">
        <f t="shared" si="362"/>
        <v>0</v>
      </c>
      <c r="N2201" s="109">
        <f t="shared" si="359"/>
        <v>57.17</v>
      </c>
      <c r="P2201" s="102" t="s">
        <v>220</v>
      </c>
    </row>
    <row r="2202" spans="1:16" hidden="1">
      <c r="A2202" s="102" t="s">
        <v>193</v>
      </c>
      <c r="B2202" s="103" t="s">
        <v>101</v>
      </c>
      <c r="D2202" s="139">
        <v>2027</v>
      </c>
      <c r="E2202" s="112">
        <v>9</v>
      </c>
      <c r="F2202" s="102" t="str">
        <f t="shared" si="354"/>
        <v>ARPP20279</v>
      </c>
      <c r="H2202" s="104">
        <v>2</v>
      </c>
      <c r="I2202" s="102" t="str">
        <f t="shared" si="360"/>
        <v>20279</v>
      </c>
      <c r="J2202" s="107">
        <f>IF(M2202=1,1,IFERROR(VLOOKUP(I2202,API!E:G,POC!H2202,FALSE),0))</f>
        <v>0.58420000000000005</v>
      </c>
      <c r="K2202" s="102" t="str">
        <f>TEXT(VLOOKUP(B2202,Summary!G:H,2,FALSE),"yyyym")</f>
        <v>20307</v>
      </c>
      <c r="L2202" s="102">
        <f t="shared" si="361"/>
        <v>0</v>
      </c>
      <c r="M2202" s="102">
        <f t="shared" si="362"/>
        <v>0</v>
      </c>
      <c r="N2202" s="109">
        <f t="shared" si="359"/>
        <v>58.42</v>
      </c>
      <c r="P2202" s="102" t="s">
        <v>220</v>
      </c>
    </row>
    <row r="2203" spans="1:16" hidden="1">
      <c r="A2203" s="102" t="s">
        <v>193</v>
      </c>
      <c r="B2203" s="103" t="s">
        <v>101</v>
      </c>
      <c r="D2203" s="139">
        <v>2027</v>
      </c>
      <c r="E2203" s="112">
        <v>10</v>
      </c>
      <c r="F2203" s="102" t="str">
        <f t="shared" si="354"/>
        <v>ARPP202710</v>
      </c>
      <c r="H2203" s="104">
        <v>2</v>
      </c>
      <c r="I2203" s="102" t="str">
        <f t="shared" si="360"/>
        <v>202710</v>
      </c>
      <c r="J2203" s="107">
        <f>IF(M2203=1,1,IFERROR(VLOOKUP(I2203,API!E:G,POC!H2203,FALSE),0))</f>
        <v>0.59660000000000002</v>
      </c>
      <c r="K2203" s="102" t="str">
        <f>TEXT(VLOOKUP(B2203,Summary!G:H,2,FALSE),"yyyym")</f>
        <v>20307</v>
      </c>
      <c r="L2203" s="102">
        <f t="shared" si="361"/>
        <v>0</v>
      </c>
      <c r="M2203" s="102">
        <f t="shared" si="362"/>
        <v>0</v>
      </c>
      <c r="N2203" s="109">
        <f t="shared" si="359"/>
        <v>59.66</v>
      </c>
      <c r="P2203" s="102" t="s">
        <v>220</v>
      </c>
    </row>
    <row r="2204" spans="1:16" hidden="1">
      <c r="A2204" s="102" t="s">
        <v>193</v>
      </c>
      <c r="B2204" s="103" t="s">
        <v>101</v>
      </c>
      <c r="D2204" s="139">
        <v>2027</v>
      </c>
      <c r="E2204" s="112">
        <v>11</v>
      </c>
      <c r="F2204" s="102" t="str">
        <f t="shared" si="354"/>
        <v>ARPP202711</v>
      </c>
      <c r="H2204" s="104">
        <v>2</v>
      </c>
      <c r="I2204" s="102" t="str">
        <f t="shared" si="360"/>
        <v>202711</v>
      </c>
      <c r="J2204" s="107">
        <f>IF(M2204=1,1,IFERROR(VLOOKUP(I2204,API!E:G,POC!H2204,FALSE),0))</f>
        <v>0.60899999999999999</v>
      </c>
      <c r="K2204" s="102" t="str">
        <f>TEXT(VLOOKUP(B2204,Summary!G:H,2,FALSE),"yyyym")</f>
        <v>20307</v>
      </c>
      <c r="L2204" s="102">
        <f t="shared" si="361"/>
        <v>0</v>
      </c>
      <c r="M2204" s="102">
        <f t="shared" si="362"/>
        <v>0</v>
      </c>
      <c r="N2204" s="109">
        <f t="shared" si="359"/>
        <v>60.9</v>
      </c>
      <c r="P2204" s="102" t="s">
        <v>220</v>
      </c>
    </row>
    <row r="2205" spans="1:16" hidden="1">
      <c r="A2205" s="102" t="s">
        <v>193</v>
      </c>
      <c r="B2205" s="103" t="s">
        <v>101</v>
      </c>
      <c r="D2205" s="139">
        <v>2027</v>
      </c>
      <c r="E2205" s="112">
        <v>12</v>
      </c>
      <c r="F2205" s="102" t="str">
        <f t="shared" si="354"/>
        <v>ARPP202712</v>
      </c>
      <c r="H2205" s="104">
        <v>2</v>
      </c>
      <c r="I2205" s="102" t="str">
        <f t="shared" si="360"/>
        <v>202712</v>
      </c>
      <c r="J2205" s="107">
        <f>IF(M2205=1,1,IFERROR(VLOOKUP(I2205,API!E:G,POC!H2205,FALSE),0))</f>
        <v>0.62150000000000005</v>
      </c>
      <c r="K2205" s="102" t="str">
        <f>TEXT(VLOOKUP(B2205,Summary!G:H,2,FALSE),"yyyym")</f>
        <v>20307</v>
      </c>
      <c r="L2205" s="102">
        <f t="shared" si="361"/>
        <v>0</v>
      </c>
      <c r="M2205" s="102">
        <f t="shared" si="362"/>
        <v>0</v>
      </c>
      <c r="N2205" s="109">
        <f t="shared" si="359"/>
        <v>62.15</v>
      </c>
      <c r="P2205" s="102" t="s">
        <v>220</v>
      </c>
    </row>
    <row r="2206" spans="1:16" hidden="1">
      <c r="A2206" s="102" t="s">
        <v>193</v>
      </c>
      <c r="B2206" s="103" t="s">
        <v>101</v>
      </c>
      <c r="D2206" s="139">
        <v>2028</v>
      </c>
      <c r="E2206" s="112">
        <v>1</v>
      </c>
      <c r="F2206" s="102" t="str">
        <f t="shared" si="354"/>
        <v>ARPP20281</v>
      </c>
      <c r="H2206" s="104">
        <v>2</v>
      </c>
      <c r="I2206" s="102" t="str">
        <f t="shared" si="360"/>
        <v>20281</v>
      </c>
      <c r="J2206" s="107">
        <f>IF(M2206=1,1,IFERROR(VLOOKUP(I2206,API!E:G,POC!H2206,FALSE),0))</f>
        <v>0.63390000000000002</v>
      </c>
      <c r="K2206" s="102" t="str">
        <f>TEXT(VLOOKUP(B2206,Summary!G:H,2,FALSE),"yyyym")</f>
        <v>20307</v>
      </c>
      <c r="L2206" s="102">
        <f t="shared" si="361"/>
        <v>0</v>
      </c>
      <c r="M2206" s="102">
        <f t="shared" si="362"/>
        <v>0</v>
      </c>
      <c r="N2206" s="109">
        <f t="shared" si="359"/>
        <v>63.39</v>
      </c>
      <c r="P2206" s="102" t="s">
        <v>220</v>
      </c>
    </row>
    <row r="2207" spans="1:16" hidden="1">
      <c r="A2207" s="102" t="s">
        <v>193</v>
      </c>
      <c r="B2207" s="103" t="s">
        <v>101</v>
      </c>
      <c r="D2207" s="139">
        <v>2028</v>
      </c>
      <c r="E2207" s="112">
        <v>2</v>
      </c>
      <c r="F2207" s="102" t="str">
        <f t="shared" si="354"/>
        <v>ARPP20282</v>
      </c>
      <c r="H2207" s="104">
        <v>2</v>
      </c>
      <c r="I2207" s="102" t="str">
        <f t="shared" si="360"/>
        <v>20282</v>
      </c>
      <c r="J2207" s="107">
        <f>IF(M2207=1,1,IFERROR(VLOOKUP(I2207,API!E:G,POC!H2207,FALSE),0))</f>
        <v>0.64639999999999997</v>
      </c>
      <c r="K2207" s="102" t="str">
        <f>TEXT(VLOOKUP(B2207,Summary!G:H,2,FALSE),"yyyym")</f>
        <v>20307</v>
      </c>
      <c r="L2207" s="102">
        <f t="shared" si="361"/>
        <v>0</v>
      </c>
      <c r="M2207" s="102">
        <f t="shared" si="362"/>
        <v>0</v>
      </c>
      <c r="N2207" s="109">
        <f t="shared" si="359"/>
        <v>64.64</v>
      </c>
      <c r="P2207" s="102" t="s">
        <v>220</v>
      </c>
    </row>
    <row r="2208" spans="1:16" hidden="1">
      <c r="A2208" s="102" t="s">
        <v>193</v>
      </c>
      <c r="B2208" s="103" t="s">
        <v>101</v>
      </c>
      <c r="D2208" s="139">
        <v>2028</v>
      </c>
      <c r="E2208" s="112">
        <v>3</v>
      </c>
      <c r="F2208" s="102" t="str">
        <f t="shared" si="354"/>
        <v>ARPP20283</v>
      </c>
      <c r="H2208" s="104">
        <v>2</v>
      </c>
      <c r="I2208" s="102" t="str">
        <f t="shared" si="360"/>
        <v>20283</v>
      </c>
      <c r="J2208" s="107">
        <f>IF(M2208=1,1,IFERROR(VLOOKUP(I2208,API!E:G,POC!H2208,FALSE),0))</f>
        <v>0.65880000000000005</v>
      </c>
      <c r="K2208" s="102" t="str">
        <f>TEXT(VLOOKUP(B2208,Summary!G:H,2,FALSE),"yyyym")</f>
        <v>20307</v>
      </c>
      <c r="L2208" s="102">
        <f t="shared" si="361"/>
        <v>0</v>
      </c>
      <c r="M2208" s="102">
        <f t="shared" si="362"/>
        <v>0</v>
      </c>
      <c r="N2208" s="109">
        <f t="shared" si="359"/>
        <v>65.88</v>
      </c>
      <c r="P2208" s="102" t="s">
        <v>220</v>
      </c>
    </row>
    <row r="2209" spans="1:16" hidden="1">
      <c r="A2209" s="102" t="s">
        <v>193</v>
      </c>
      <c r="B2209" s="103" t="s">
        <v>101</v>
      </c>
      <c r="D2209" s="139">
        <v>2028</v>
      </c>
      <c r="E2209" s="112">
        <v>4</v>
      </c>
      <c r="F2209" s="102" t="str">
        <f t="shared" si="354"/>
        <v>ARPP20284</v>
      </c>
      <c r="H2209" s="104">
        <v>2</v>
      </c>
      <c r="I2209" s="102" t="str">
        <f t="shared" si="360"/>
        <v>20284</v>
      </c>
      <c r="J2209" s="107">
        <f>IF(M2209=1,1,IFERROR(VLOOKUP(I2209,API!E:G,POC!H2209,FALSE),0))</f>
        <v>0.67120000000000002</v>
      </c>
      <c r="K2209" s="102" t="str">
        <f>TEXT(VLOOKUP(B2209,Summary!G:H,2,FALSE),"yyyym")</f>
        <v>20307</v>
      </c>
      <c r="L2209" s="102">
        <f t="shared" si="361"/>
        <v>0</v>
      </c>
      <c r="M2209" s="102">
        <f t="shared" si="362"/>
        <v>0</v>
      </c>
      <c r="N2209" s="109">
        <f t="shared" si="359"/>
        <v>67.12</v>
      </c>
      <c r="P2209" s="102" t="s">
        <v>220</v>
      </c>
    </row>
    <row r="2210" spans="1:16" hidden="1">
      <c r="A2210" s="102" t="s">
        <v>193</v>
      </c>
      <c r="B2210" s="103" t="s">
        <v>101</v>
      </c>
      <c r="D2210" s="139">
        <v>2028</v>
      </c>
      <c r="E2210" s="112">
        <v>5</v>
      </c>
      <c r="F2210" s="102" t="str">
        <f t="shared" ref="F2210:F2265" si="363">CONCATENATE(B2210,D2210,E2210)</f>
        <v>ARPP20285</v>
      </c>
      <c r="H2210" s="104">
        <v>2</v>
      </c>
      <c r="I2210" s="102" t="str">
        <f t="shared" ref="I2210:I2241" si="364">CONCATENATE(D2210,E2210)</f>
        <v>20285</v>
      </c>
      <c r="J2210" s="107">
        <f>IF(M2210=1,1,IFERROR(VLOOKUP(I2210,API!E:G,POC!H2210,FALSE),0))</f>
        <v>0.68369999999999997</v>
      </c>
      <c r="K2210" s="102" t="str">
        <f>TEXT(VLOOKUP(B2210,Summary!G:H,2,FALSE),"yyyym")</f>
        <v>20307</v>
      </c>
      <c r="L2210" s="102">
        <f t="shared" ref="L2210:L2241" si="365">IF((LEFT(K2210,4)-D2210)&lt;&gt;0,0,IF((I2210-K2210)=0,1,0))</f>
        <v>0</v>
      </c>
      <c r="M2210" s="102">
        <f t="shared" ref="M2210:M2241" si="366">IF(B2210="",0,IF(AND(B2209=B2210,M2209=1),1,IF(L2210=1,1,0)))</f>
        <v>0</v>
      </c>
      <c r="N2210" s="109">
        <f t="shared" si="359"/>
        <v>68.37</v>
      </c>
      <c r="P2210" s="102" t="s">
        <v>220</v>
      </c>
    </row>
    <row r="2211" spans="1:16" hidden="1">
      <c r="A2211" s="102" t="s">
        <v>193</v>
      </c>
      <c r="B2211" s="103" t="s">
        <v>101</v>
      </c>
      <c r="D2211" s="139">
        <v>2028</v>
      </c>
      <c r="E2211" s="112">
        <v>6</v>
      </c>
      <c r="F2211" s="102" t="str">
        <f t="shared" si="363"/>
        <v>ARPP20286</v>
      </c>
      <c r="H2211" s="104">
        <v>2</v>
      </c>
      <c r="I2211" s="102" t="str">
        <f t="shared" si="364"/>
        <v>20286</v>
      </c>
      <c r="J2211" s="107">
        <f>IF(M2211=1,1,IFERROR(VLOOKUP(I2211,API!E:G,POC!H2211,FALSE),0))</f>
        <v>0.69610000000000005</v>
      </c>
      <c r="K2211" s="102" t="str">
        <f>TEXT(VLOOKUP(B2211,Summary!G:H,2,FALSE),"yyyym")</f>
        <v>20307</v>
      </c>
      <c r="L2211" s="102">
        <f t="shared" si="365"/>
        <v>0</v>
      </c>
      <c r="M2211" s="102">
        <f t="shared" si="366"/>
        <v>0</v>
      </c>
      <c r="N2211" s="109">
        <f t="shared" ref="N2211:N2274" si="367">TRUNC(J2211*100,2)</f>
        <v>69.61</v>
      </c>
      <c r="P2211" s="102" t="s">
        <v>220</v>
      </c>
    </row>
    <row r="2212" spans="1:16" hidden="1">
      <c r="A2212" s="102" t="s">
        <v>193</v>
      </c>
      <c r="B2212" s="103" t="s">
        <v>101</v>
      </c>
      <c r="D2212" s="139">
        <v>2028</v>
      </c>
      <c r="E2212" s="112">
        <v>7</v>
      </c>
      <c r="F2212" s="102" t="str">
        <f t="shared" si="363"/>
        <v>ARPP20287</v>
      </c>
      <c r="H2212" s="104">
        <v>2</v>
      </c>
      <c r="I2212" s="102" t="str">
        <f t="shared" si="364"/>
        <v>20287</v>
      </c>
      <c r="J2212" s="107">
        <f>IF(M2212=1,1,IFERROR(VLOOKUP(I2212,API!E:G,POC!H2212,FALSE),0))</f>
        <v>0.70860000000000001</v>
      </c>
      <c r="K2212" s="102" t="str">
        <f>TEXT(VLOOKUP(B2212,Summary!G:H,2,FALSE),"yyyym")</f>
        <v>20307</v>
      </c>
      <c r="L2212" s="102">
        <f t="shared" si="365"/>
        <v>0</v>
      </c>
      <c r="M2212" s="102">
        <f t="shared" si="366"/>
        <v>0</v>
      </c>
      <c r="N2212" s="109">
        <f t="shared" si="367"/>
        <v>70.86</v>
      </c>
      <c r="P2212" s="102" t="s">
        <v>220</v>
      </c>
    </row>
    <row r="2213" spans="1:16" hidden="1">
      <c r="A2213" s="102" t="s">
        <v>193</v>
      </c>
      <c r="B2213" s="103" t="s">
        <v>101</v>
      </c>
      <c r="D2213" s="139">
        <v>2028</v>
      </c>
      <c r="E2213" s="112">
        <v>8</v>
      </c>
      <c r="F2213" s="102" t="str">
        <f t="shared" si="363"/>
        <v>ARPP20288</v>
      </c>
      <c r="H2213" s="104">
        <v>2</v>
      </c>
      <c r="I2213" s="102" t="str">
        <f t="shared" si="364"/>
        <v>20288</v>
      </c>
      <c r="J2213" s="107">
        <f>IF(M2213=1,1,IFERROR(VLOOKUP(I2213,API!E:G,POC!H2213,FALSE),0))</f>
        <v>0.72099999999999997</v>
      </c>
      <c r="K2213" s="102" t="str">
        <f>TEXT(VLOOKUP(B2213,Summary!G:H,2,FALSE),"yyyym")</f>
        <v>20307</v>
      </c>
      <c r="L2213" s="102">
        <f t="shared" si="365"/>
        <v>0</v>
      </c>
      <c r="M2213" s="102">
        <f t="shared" si="366"/>
        <v>0</v>
      </c>
      <c r="N2213" s="109">
        <f t="shared" si="367"/>
        <v>72.099999999999994</v>
      </c>
      <c r="P2213" s="102" t="s">
        <v>220</v>
      </c>
    </row>
    <row r="2214" spans="1:16" hidden="1">
      <c r="A2214" s="102" t="s">
        <v>193</v>
      </c>
      <c r="B2214" s="103" t="s">
        <v>101</v>
      </c>
      <c r="D2214" s="139">
        <v>2028</v>
      </c>
      <c r="E2214" s="112">
        <v>9</v>
      </c>
      <c r="F2214" s="102" t="str">
        <f t="shared" si="363"/>
        <v>ARPP20289</v>
      </c>
      <c r="H2214" s="104">
        <v>2</v>
      </c>
      <c r="I2214" s="102" t="str">
        <f t="shared" si="364"/>
        <v>20289</v>
      </c>
      <c r="J2214" s="107">
        <f>IF(M2214=1,1,IFERROR(VLOOKUP(I2214,API!E:G,POC!H2214,FALSE),0))</f>
        <v>0.73350000000000004</v>
      </c>
      <c r="K2214" s="102" t="str">
        <f>TEXT(VLOOKUP(B2214,Summary!G:H,2,FALSE),"yyyym")</f>
        <v>20307</v>
      </c>
      <c r="L2214" s="102">
        <f t="shared" si="365"/>
        <v>0</v>
      </c>
      <c r="M2214" s="102">
        <f t="shared" si="366"/>
        <v>0</v>
      </c>
      <c r="N2214" s="109">
        <f t="shared" si="367"/>
        <v>73.349999999999994</v>
      </c>
      <c r="P2214" s="102" t="s">
        <v>220</v>
      </c>
    </row>
    <row r="2215" spans="1:16" hidden="1">
      <c r="A2215" s="102" t="s">
        <v>193</v>
      </c>
      <c r="B2215" s="103" t="s">
        <v>101</v>
      </c>
      <c r="D2215" s="139">
        <v>2028</v>
      </c>
      <c r="E2215" s="112">
        <v>10</v>
      </c>
      <c r="F2215" s="102" t="str">
        <f t="shared" si="363"/>
        <v>ARPP202810</v>
      </c>
      <c r="H2215" s="104">
        <v>2</v>
      </c>
      <c r="I2215" s="102" t="str">
        <f t="shared" si="364"/>
        <v>202810</v>
      </c>
      <c r="J2215" s="107">
        <f>IF(M2215=1,1,IFERROR(VLOOKUP(I2215,API!E:G,POC!H2215,FALSE),0))</f>
        <v>0.74590000000000001</v>
      </c>
      <c r="K2215" s="102" t="str">
        <f>TEXT(VLOOKUP(B2215,Summary!G:H,2,FALSE),"yyyym")</f>
        <v>20307</v>
      </c>
      <c r="L2215" s="102">
        <f t="shared" si="365"/>
        <v>0</v>
      </c>
      <c r="M2215" s="102">
        <f t="shared" si="366"/>
        <v>0</v>
      </c>
      <c r="N2215" s="109">
        <f t="shared" si="367"/>
        <v>74.59</v>
      </c>
      <c r="P2215" s="102" t="s">
        <v>220</v>
      </c>
    </row>
    <row r="2216" spans="1:16" hidden="1">
      <c r="A2216" s="102" t="s">
        <v>193</v>
      </c>
      <c r="B2216" s="103" t="s">
        <v>101</v>
      </c>
      <c r="D2216" s="139">
        <v>2028</v>
      </c>
      <c r="E2216" s="112">
        <v>11</v>
      </c>
      <c r="F2216" s="102" t="str">
        <f t="shared" si="363"/>
        <v>ARPP202811</v>
      </c>
      <c r="H2216" s="104">
        <v>2</v>
      </c>
      <c r="I2216" s="102" t="str">
        <f t="shared" si="364"/>
        <v>202811</v>
      </c>
      <c r="J2216" s="107">
        <f>IF(M2216=1,1,IFERROR(VLOOKUP(I2216,API!E:G,POC!H2216,FALSE),0))</f>
        <v>0.75829999999999997</v>
      </c>
      <c r="K2216" s="102" t="str">
        <f>TEXT(VLOOKUP(B2216,Summary!G:H,2,FALSE),"yyyym")</f>
        <v>20307</v>
      </c>
      <c r="L2216" s="102">
        <f t="shared" si="365"/>
        <v>0</v>
      </c>
      <c r="M2216" s="102">
        <f t="shared" si="366"/>
        <v>0</v>
      </c>
      <c r="N2216" s="109">
        <f t="shared" si="367"/>
        <v>75.83</v>
      </c>
      <c r="P2216" s="102" t="s">
        <v>220</v>
      </c>
    </row>
    <row r="2217" spans="1:16" hidden="1">
      <c r="A2217" s="102" t="s">
        <v>193</v>
      </c>
      <c r="B2217" s="103" t="s">
        <v>101</v>
      </c>
      <c r="D2217" s="139">
        <v>2028</v>
      </c>
      <c r="E2217" s="112">
        <v>12</v>
      </c>
      <c r="F2217" s="102" t="str">
        <f t="shared" si="363"/>
        <v>ARPP202812</v>
      </c>
      <c r="H2217" s="104">
        <v>2</v>
      </c>
      <c r="I2217" s="102" t="str">
        <f t="shared" si="364"/>
        <v>202812</v>
      </c>
      <c r="J2217" s="107">
        <f>IF(M2217=1,1,IFERROR(VLOOKUP(I2217,API!E:G,POC!H2217,FALSE),0))</f>
        <v>0.77080000000000004</v>
      </c>
      <c r="K2217" s="102" t="str">
        <f>TEXT(VLOOKUP(B2217,Summary!G:H,2,FALSE),"yyyym")</f>
        <v>20307</v>
      </c>
      <c r="L2217" s="102">
        <f t="shared" si="365"/>
        <v>0</v>
      </c>
      <c r="M2217" s="102">
        <f t="shared" si="366"/>
        <v>0</v>
      </c>
      <c r="N2217" s="109">
        <f t="shared" si="367"/>
        <v>77.08</v>
      </c>
      <c r="P2217" s="102" t="s">
        <v>220</v>
      </c>
    </row>
    <row r="2218" spans="1:16" hidden="1">
      <c r="A2218" s="102" t="s">
        <v>193</v>
      </c>
      <c r="B2218" s="103" t="s">
        <v>101</v>
      </c>
      <c r="D2218" s="139">
        <v>2029</v>
      </c>
      <c r="E2218" s="112">
        <v>1</v>
      </c>
      <c r="F2218" s="102" t="str">
        <f t="shared" si="363"/>
        <v>ARPP20291</v>
      </c>
      <c r="H2218" s="104">
        <v>2</v>
      </c>
      <c r="I2218" s="102" t="str">
        <f t="shared" si="364"/>
        <v>20291</v>
      </c>
      <c r="J2218" s="107">
        <f>IF(M2218=1,1,IFERROR(VLOOKUP(I2218,API!E:G,POC!H2218,FALSE),0))</f>
        <v>0.78320000000000001</v>
      </c>
      <c r="K2218" s="102" t="str">
        <f>TEXT(VLOOKUP(B2218,Summary!G:H,2,FALSE),"yyyym")</f>
        <v>20307</v>
      </c>
      <c r="L2218" s="102">
        <f t="shared" si="365"/>
        <v>0</v>
      </c>
      <c r="M2218" s="102">
        <f t="shared" si="366"/>
        <v>0</v>
      </c>
      <c r="N2218" s="109">
        <f t="shared" si="367"/>
        <v>78.319999999999993</v>
      </c>
      <c r="P2218" s="102" t="s">
        <v>220</v>
      </c>
    </row>
    <row r="2219" spans="1:16" hidden="1">
      <c r="A2219" s="102" t="s">
        <v>193</v>
      </c>
      <c r="B2219" s="103" t="s">
        <v>101</v>
      </c>
      <c r="D2219" s="139">
        <v>2029</v>
      </c>
      <c r="E2219" s="112">
        <v>2</v>
      </c>
      <c r="F2219" s="102" t="str">
        <f t="shared" si="363"/>
        <v>ARPP20292</v>
      </c>
      <c r="H2219" s="104">
        <v>2</v>
      </c>
      <c r="I2219" s="102" t="str">
        <f t="shared" si="364"/>
        <v>20292</v>
      </c>
      <c r="J2219" s="107">
        <f>IF(M2219=1,1,IFERROR(VLOOKUP(I2219,API!E:G,POC!H2219,FALSE),0))</f>
        <v>0.79569999999999996</v>
      </c>
      <c r="K2219" s="102" t="str">
        <f>TEXT(VLOOKUP(B2219,Summary!G:H,2,FALSE),"yyyym")</f>
        <v>20307</v>
      </c>
      <c r="L2219" s="102">
        <f t="shared" si="365"/>
        <v>0</v>
      </c>
      <c r="M2219" s="102">
        <f t="shared" si="366"/>
        <v>0</v>
      </c>
      <c r="N2219" s="109">
        <f t="shared" si="367"/>
        <v>79.569999999999993</v>
      </c>
      <c r="P2219" s="102" t="s">
        <v>220</v>
      </c>
    </row>
    <row r="2220" spans="1:16" hidden="1">
      <c r="A2220" s="102" t="s">
        <v>193</v>
      </c>
      <c r="B2220" s="103" t="s">
        <v>101</v>
      </c>
      <c r="D2220" s="139">
        <v>2029</v>
      </c>
      <c r="E2220" s="112">
        <v>3</v>
      </c>
      <c r="F2220" s="102" t="str">
        <f t="shared" si="363"/>
        <v>ARPP20293</v>
      </c>
      <c r="H2220" s="104">
        <v>2</v>
      </c>
      <c r="I2220" s="102" t="str">
        <f t="shared" si="364"/>
        <v>20293</v>
      </c>
      <c r="J2220" s="107">
        <f>IF(M2220=1,1,IFERROR(VLOOKUP(I2220,API!E:G,POC!H2220,FALSE),0))</f>
        <v>0.80810000000000004</v>
      </c>
      <c r="K2220" s="102" t="str">
        <f>TEXT(VLOOKUP(B2220,Summary!G:H,2,FALSE),"yyyym")</f>
        <v>20307</v>
      </c>
      <c r="L2220" s="102">
        <f t="shared" si="365"/>
        <v>0</v>
      </c>
      <c r="M2220" s="102">
        <f t="shared" si="366"/>
        <v>0</v>
      </c>
      <c r="N2220" s="109">
        <f t="shared" si="367"/>
        <v>80.81</v>
      </c>
      <c r="P2220" s="102" t="s">
        <v>220</v>
      </c>
    </row>
    <row r="2221" spans="1:16" hidden="1">
      <c r="A2221" s="102" t="s">
        <v>193</v>
      </c>
      <c r="B2221" s="103" t="s">
        <v>101</v>
      </c>
      <c r="D2221" s="139">
        <v>2029</v>
      </c>
      <c r="E2221" s="112">
        <v>4</v>
      </c>
      <c r="F2221" s="102" t="str">
        <f t="shared" si="363"/>
        <v>ARPP20294</v>
      </c>
      <c r="H2221" s="104">
        <v>2</v>
      </c>
      <c r="I2221" s="102" t="str">
        <f t="shared" si="364"/>
        <v>20294</v>
      </c>
      <c r="J2221" s="107">
        <f>IF(M2221=1,1,IFERROR(VLOOKUP(I2221,API!E:G,POC!H2221,FALSE),0))</f>
        <v>0.82050000000000001</v>
      </c>
      <c r="K2221" s="102" t="str">
        <f>TEXT(VLOOKUP(B2221,Summary!G:H,2,FALSE),"yyyym")</f>
        <v>20307</v>
      </c>
      <c r="L2221" s="102">
        <f t="shared" si="365"/>
        <v>0</v>
      </c>
      <c r="M2221" s="102">
        <f t="shared" si="366"/>
        <v>0</v>
      </c>
      <c r="N2221" s="109">
        <f t="shared" si="367"/>
        <v>82.05</v>
      </c>
      <c r="P2221" s="102" t="s">
        <v>220</v>
      </c>
    </row>
    <row r="2222" spans="1:16" hidden="1">
      <c r="A2222" s="102" t="s">
        <v>193</v>
      </c>
      <c r="B2222" s="103" t="s">
        <v>101</v>
      </c>
      <c r="D2222" s="139">
        <v>2029</v>
      </c>
      <c r="E2222" s="112">
        <v>5</v>
      </c>
      <c r="F2222" s="102" t="str">
        <f t="shared" si="363"/>
        <v>ARPP20295</v>
      </c>
      <c r="H2222" s="104">
        <v>2</v>
      </c>
      <c r="I2222" s="102" t="str">
        <f t="shared" si="364"/>
        <v>20295</v>
      </c>
      <c r="J2222" s="107">
        <f>IF(M2222=1,1,IFERROR(VLOOKUP(I2222,API!E:G,POC!H2222,FALSE),0))</f>
        <v>0.83299999999999996</v>
      </c>
      <c r="K2222" s="102" t="str">
        <f>TEXT(VLOOKUP(B2222,Summary!G:H,2,FALSE),"yyyym")</f>
        <v>20307</v>
      </c>
      <c r="L2222" s="102">
        <f t="shared" si="365"/>
        <v>0</v>
      </c>
      <c r="M2222" s="102">
        <f t="shared" si="366"/>
        <v>0</v>
      </c>
      <c r="N2222" s="109">
        <f t="shared" si="367"/>
        <v>83.3</v>
      </c>
      <c r="P2222" s="102" t="s">
        <v>220</v>
      </c>
    </row>
    <row r="2223" spans="1:16" hidden="1">
      <c r="A2223" s="102" t="s">
        <v>193</v>
      </c>
      <c r="B2223" s="103" t="s">
        <v>101</v>
      </c>
      <c r="D2223" s="139">
        <v>2029</v>
      </c>
      <c r="E2223" s="112">
        <v>6</v>
      </c>
      <c r="F2223" s="102" t="str">
        <f t="shared" si="363"/>
        <v>ARPP20296</v>
      </c>
      <c r="H2223" s="104">
        <v>2</v>
      </c>
      <c r="I2223" s="102" t="str">
        <f t="shared" si="364"/>
        <v>20296</v>
      </c>
      <c r="J2223" s="107">
        <f>IF(M2223=1,1,IFERROR(VLOOKUP(I2223,API!E:G,POC!H2223,FALSE),0))</f>
        <v>0.84540000000000004</v>
      </c>
      <c r="K2223" s="102" t="str">
        <f>TEXT(VLOOKUP(B2223,Summary!G:H,2,FALSE),"yyyym")</f>
        <v>20307</v>
      </c>
      <c r="L2223" s="102">
        <f t="shared" si="365"/>
        <v>0</v>
      </c>
      <c r="M2223" s="102">
        <f t="shared" si="366"/>
        <v>0</v>
      </c>
      <c r="N2223" s="109">
        <f t="shared" si="367"/>
        <v>84.54</v>
      </c>
      <c r="P2223" s="102" t="s">
        <v>220</v>
      </c>
    </row>
    <row r="2224" spans="1:16" hidden="1">
      <c r="A2224" s="102" t="s">
        <v>193</v>
      </c>
      <c r="B2224" s="103" t="s">
        <v>101</v>
      </c>
      <c r="D2224" s="139">
        <v>2029</v>
      </c>
      <c r="E2224" s="112">
        <v>7</v>
      </c>
      <c r="F2224" s="102" t="str">
        <f t="shared" si="363"/>
        <v>ARPP20297</v>
      </c>
      <c r="H2224" s="104">
        <v>2</v>
      </c>
      <c r="I2224" s="102" t="str">
        <f t="shared" si="364"/>
        <v>20297</v>
      </c>
      <c r="J2224" s="107">
        <f>IF(M2224=1,1,IFERROR(VLOOKUP(I2224,API!E:G,POC!H2224,FALSE),0))</f>
        <v>0.8579</v>
      </c>
      <c r="K2224" s="102" t="str">
        <f>TEXT(VLOOKUP(B2224,Summary!G:H,2,FALSE),"yyyym")</f>
        <v>20307</v>
      </c>
      <c r="L2224" s="102">
        <f t="shared" si="365"/>
        <v>0</v>
      </c>
      <c r="M2224" s="102">
        <f t="shared" si="366"/>
        <v>0</v>
      </c>
      <c r="N2224" s="109">
        <f t="shared" si="367"/>
        <v>85.79</v>
      </c>
      <c r="P2224" s="102" t="s">
        <v>220</v>
      </c>
    </row>
    <row r="2225" spans="1:16" hidden="1">
      <c r="A2225" s="102" t="s">
        <v>193</v>
      </c>
      <c r="B2225" s="103" t="s">
        <v>101</v>
      </c>
      <c r="D2225" s="139">
        <v>2029</v>
      </c>
      <c r="E2225" s="112">
        <v>8</v>
      </c>
      <c r="F2225" s="102" t="str">
        <f t="shared" si="363"/>
        <v>ARPP20298</v>
      </c>
      <c r="H2225" s="104">
        <v>2</v>
      </c>
      <c r="I2225" s="102" t="str">
        <f t="shared" si="364"/>
        <v>20298</v>
      </c>
      <c r="J2225" s="107">
        <f>IF(M2225=1,1,IFERROR(VLOOKUP(I2225,API!E:G,POC!H2225,FALSE),0))</f>
        <v>0.87029999999999996</v>
      </c>
      <c r="K2225" s="102" t="str">
        <f>TEXT(VLOOKUP(B2225,Summary!G:H,2,FALSE),"yyyym")</f>
        <v>20307</v>
      </c>
      <c r="L2225" s="102">
        <f t="shared" si="365"/>
        <v>0</v>
      </c>
      <c r="M2225" s="102">
        <f t="shared" si="366"/>
        <v>0</v>
      </c>
      <c r="N2225" s="109">
        <f t="shared" si="367"/>
        <v>87.03</v>
      </c>
      <c r="P2225" s="102" t="s">
        <v>220</v>
      </c>
    </row>
    <row r="2226" spans="1:16" hidden="1">
      <c r="A2226" s="102" t="s">
        <v>193</v>
      </c>
      <c r="B2226" s="103" t="s">
        <v>101</v>
      </c>
      <c r="D2226" s="139">
        <v>2029</v>
      </c>
      <c r="E2226" s="112">
        <v>9</v>
      </c>
      <c r="F2226" s="102" t="str">
        <f t="shared" si="363"/>
        <v>ARPP20299</v>
      </c>
      <c r="H2226" s="104">
        <v>2</v>
      </c>
      <c r="I2226" s="102" t="str">
        <f t="shared" si="364"/>
        <v>20299</v>
      </c>
      <c r="J2226" s="107">
        <f>IF(M2226=1,1,IFERROR(VLOOKUP(I2226,API!E:G,POC!H2226,FALSE),0))</f>
        <v>0.88280000000000003</v>
      </c>
      <c r="K2226" s="102" t="str">
        <f>TEXT(VLOOKUP(B2226,Summary!G:H,2,FALSE),"yyyym")</f>
        <v>20307</v>
      </c>
      <c r="L2226" s="102">
        <f t="shared" si="365"/>
        <v>0</v>
      </c>
      <c r="M2226" s="102">
        <f t="shared" si="366"/>
        <v>0</v>
      </c>
      <c r="N2226" s="109">
        <f t="shared" si="367"/>
        <v>88.28</v>
      </c>
      <c r="P2226" s="102" t="s">
        <v>220</v>
      </c>
    </row>
    <row r="2227" spans="1:16" hidden="1">
      <c r="A2227" s="102" t="s">
        <v>193</v>
      </c>
      <c r="B2227" s="103" t="s">
        <v>101</v>
      </c>
      <c r="D2227" s="139">
        <v>2029</v>
      </c>
      <c r="E2227" s="112">
        <v>10</v>
      </c>
      <c r="F2227" s="102" t="str">
        <f t="shared" si="363"/>
        <v>ARPP202910</v>
      </c>
      <c r="H2227" s="104">
        <v>2</v>
      </c>
      <c r="I2227" s="102" t="str">
        <f t="shared" si="364"/>
        <v>202910</v>
      </c>
      <c r="J2227" s="107">
        <f>IF(M2227=1,1,IFERROR(VLOOKUP(I2227,API!E:G,POC!H2227,FALSE),0))</f>
        <v>0.8952</v>
      </c>
      <c r="K2227" s="102" t="str">
        <f>TEXT(VLOOKUP(B2227,Summary!G:H,2,FALSE),"yyyym")</f>
        <v>20307</v>
      </c>
      <c r="L2227" s="102">
        <f t="shared" si="365"/>
        <v>0</v>
      </c>
      <c r="M2227" s="102">
        <f t="shared" si="366"/>
        <v>0</v>
      </c>
      <c r="N2227" s="109">
        <f t="shared" si="367"/>
        <v>89.52</v>
      </c>
      <c r="P2227" s="102" t="s">
        <v>220</v>
      </c>
    </row>
    <row r="2228" spans="1:16" hidden="1">
      <c r="A2228" s="102" t="s">
        <v>193</v>
      </c>
      <c r="B2228" s="103" t="s">
        <v>101</v>
      </c>
      <c r="D2228" s="139">
        <v>2029</v>
      </c>
      <c r="E2228" s="112">
        <v>11</v>
      </c>
      <c r="F2228" s="102" t="str">
        <f t="shared" si="363"/>
        <v>ARPP202911</v>
      </c>
      <c r="H2228" s="104">
        <v>2</v>
      </c>
      <c r="I2228" s="102" t="str">
        <f t="shared" si="364"/>
        <v>202911</v>
      </c>
      <c r="J2228" s="107">
        <f>IF(M2228=1,1,IFERROR(VLOOKUP(I2228,API!E:G,POC!H2228,FALSE),0))</f>
        <v>0.90759999999999996</v>
      </c>
      <c r="K2228" s="102" t="str">
        <f>TEXT(VLOOKUP(B2228,Summary!G:H,2,FALSE),"yyyym")</f>
        <v>20307</v>
      </c>
      <c r="L2228" s="102">
        <f t="shared" si="365"/>
        <v>0</v>
      </c>
      <c r="M2228" s="102">
        <f t="shared" si="366"/>
        <v>0</v>
      </c>
      <c r="N2228" s="109">
        <f t="shared" si="367"/>
        <v>90.76</v>
      </c>
      <c r="P2228" s="102" t="s">
        <v>220</v>
      </c>
    </row>
    <row r="2229" spans="1:16" hidden="1">
      <c r="A2229" s="102" t="s">
        <v>193</v>
      </c>
      <c r="B2229" s="103" t="s">
        <v>101</v>
      </c>
      <c r="D2229" s="139">
        <v>2029</v>
      </c>
      <c r="E2229" s="112">
        <v>12</v>
      </c>
      <c r="F2229" s="102" t="str">
        <f t="shared" si="363"/>
        <v>ARPP202912</v>
      </c>
      <c r="H2229" s="104">
        <v>2</v>
      </c>
      <c r="I2229" s="102" t="str">
        <f t="shared" si="364"/>
        <v>202912</v>
      </c>
      <c r="J2229" s="107">
        <f>IF(M2229=1,1,IFERROR(VLOOKUP(I2229,API!E:G,POC!H2229,FALSE),0))</f>
        <v>0.92010000000000003</v>
      </c>
      <c r="K2229" s="102" t="str">
        <f>TEXT(VLOOKUP(B2229,Summary!G:H,2,FALSE),"yyyym")</f>
        <v>20307</v>
      </c>
      <c r="L2229" s="102">
        <f t="shared" si="365"/>
        <v>0</v>
      </c>
      <c r="M2229" s="102">
        <f t="shared" si="366"/>
        <v>0</v>
      </c>
      <c r="N2229" s="109">
        <f t="shared" si="367"/>
        <v>92.01</v>
      </c>
      <c r="P2229" s="102" t="s">
        <v>220</v>
      </c>
    </row>
    <row r="2230" spans="1:16" hidden="1">
      <c r="A2230" s="102" t="s">
        <v>193</v>
      </c>
      <c r="B2230" s="103" t="s">
        <v>101</v>
      </c>
      <c r="D2230" s="139">
        <v>2030</v>
      </c>
      <c r="E2230" s="112">
        <v>1</v>
      </c>
      <c r="F2230" s="102" t="str">
        <f t="shared" si="363"/>
        <v>ARPP20301</v>
      </c>
      <c r="H2230" s="104">
        <v>2</v>
      </c>
      <c r="I2230" s="102" t="str">
        <f t="shared" si="364"/>
        <v>20301</v>
      </c>
      <c r="J2230" s="107">
        <f>IF(M2230=1,1,IFERROR(VLOOKUP(I2230,API!E:G,POC!H2230,FALSE),0))</f>
        <v>0.9325</v>
      </c>
      <c r="K2230" s="102" t="str">
        <f>TEXT(VLOOKUP(B2230,Summary!G:H,2,FALSE),"yyyym")</f>
        <v>20307</v>
      </c>
      <c r="L2230" s="102">
        <f t="shared" si="365"/>
        <v>0</v>
      </c>
      <c r="M2230" s="102">
        <f t="shared" si="366"/>
        <v>0</v>
      </c>
      <c r="N2230" s="109">
        <f t="shared" si="367"/>
        <v>93.25</v>
      </c>
      <c r="P2230" s="102" t="s">
        <v>220</v>
      </c>
    </row>
    <row r="2231" spans="1:16" hidden="1">
      <c r="A2231" s="102" t="s">
        <v>193</v>
      </c>
      <c r="B2231" s="103" t="s">
        <v>101</v>
      </c>
      <c r="D2231" s="139">
        <v>2030</v>
      </c>
      <c r="E2231" s="112">
        <v>2</v>
      </c>
      <c r="F2231" s="102" t="str">
        <f t="shared" si="363"/>
        <v>ARPP20302</v>
      </c>
      <c r="H2231" s="104">
        <v>2</v>
      </c>
      <c r="I2231" s="102" t="str">
        <f t="shared" si="364"/>
        <v>20302</v>
      </c>
      <c r="J2231" s="107">
        <f>IF(M2231=1,1,IFERROR(VLOOKUP(I2231,API!E:G,POC!H2231,FALSE),0))</f>
        <v>0.94499999999999995</v>
      </c>
      <c r="K2231" s="102" t="str">
        <f>TEXT(VLOOKUP(B2231,Summary!G:H,2,FALSE),"yyyym")</f>
        <v>20307</v>
      </c>
      <c r="L2231" s="102">
        <f t="shared" si="365"/>
        <v>0</v>
      </c>
      <c r="M2231" s="102">
        <f t="shared" si="366"/>
        <v>0</v>
      </c>
      <c r="N2231" s="109">
        <f t="shared" si="367"/>
        <v>94.5</v>
      </c>
      <c r="P2231" s="102" t="s">
        <v>220</v>
      </c>
    </row>
    <row r="2232" spans="1:16" hidden="1">
      <c r="A2232" s="102" t="s">
        <v>193</v>
      </c>
      <c r="B2232" s="103" t="s">
        <v>101</v>
      </c>
      <c r="D2232" s="139">
        <v>2030</v>
      </c>
      <c r="E2232" s="112">
        <v>3</v>
      </c>
      <c r="F2232" s="102" t="str">
        <f t="shared" si="363"/>
        <v>ARPP20303</v>
      </c>
      <c r="H2232" s="104">
        <v>2</v>
      </c>
      <c r="I2232" s="102" t="str">
        <f t="shared" si="364"/>
        <v>20303</v>
      </c>
      <c r="J2232" s="107">
        <f>IF(M2232=1,1,IFERROR(VLOOKUP(I2232,API!E:G,POC!H2232,FALSE),0))</f>
        <v>0.95740000000000003</v>
      </c>
      <c r="K2232" s="102" t="str">
        <f>TEXT(VLOOKUP(B2232,Summary!G:H,2,FALSE),"yyyym")</f>
        <v>20307</v>
      </c>
      <c r="L2232" s="102">
        <f t="shared" si="365"/>
        <v>0</v>
      </c>
      <c r="M2232" s="102">
        <f t="shared" si="366"/>
        <v>0</v>
      </c>
      <c r="N2232" s="109">
        <f t="shared" si="367"/>
        <v>95.74</v>
      </c>
      <c r="P2232" s="102" t="s">
        <v>220</v>
      </c>
    </row>
    <row r="2233" spans="1:16" hidden="1">
      <c r="A2233" s="102" t="s">
        <v>193</v>
      </c>
      <c r="B2233" s="103" t="s">
        <v>101</v>
      </c>
      <c r="D2233" s="139">
        <v>2030</v>
      </c>
      <c r="E2233" s="112">
        <v>4</v>
      </c>
      <c r="F2233" s="102" t="str">
        <f t="shared" si="363"/>
        <v>ARPP20304</v>
      </c>
      <c r="H2233" s="104">
        <v>2</v>
      </c>
      <c r="I2233" s="102" t="str">
        <f t="shared" si="364"/>
        <v>20304</v>
      </c>
      <c r="J2233" s="107">
        <f>IF(M2233=1,1,IFERROR(VLOOKUP(I2233,API!E:G,POC!H2233,FALSE),0))</f>
        <v>0.9698</v>
      </c>
      <c r="K2233" s="102" t="str">
        <f>TEXT(VLOOKUP(B2233,Summary!G:H,2,FALSE),"yyyym")</f>
        <v>20307</v>
      </c>
      <c r="L2233" s="102">
        <f t="shared" si="365"/>
        <v>0</v>
      </c>
      <c r="M2233" s="102">
        <f t="shared" si="366"/>
        <v>0</v>
      </c>
      <c r="N2233" s="109">
        <f t="shared" si="367"/>
        <v>96.98</v>
      </c>
      <c r="P2233" s="102" t="s">
        <v>220</v>
      </c>
    </row>
    <row r="2234" spans="1:16" hidden="1">
      <c r="A2234" s="102" t="s">
        <v>193</v>
      </c>
      <c r="B2234" s="103" t="s">
        <v>101</v>
      </c>
      <c r="D2234" s="139">
        <v>2030</v>
      </c>
      <c r="E2234" s="112">
        <v>5</v>
      </c>
      <c r="F2234" s="102" t="str">
        <f t="shared" si="363"/>
        <v>ARPP20305</v>
      </c>
      <c r="H2234" s="104">
        <v>2</v>
      </c>
      <c r="I2234" s="102" t="str">
        <f t="shared" si="364"/>
        <v>20305</v>
      </c>
      <c r="J2234" s="107">
        <f>IF(M2234=1,1,IFERROR(VLOOKUP(I2234,API!E:G,POC!H2234,FALSE),0))</f>
        <v>0.98229999999999995</v>
      </c>
      <c r="K2234" s="102" t="str">
        <f>TEXT(VLOOKUP(B2234,Summary!G:H,2,FALSE),"yyyym")</f>
        <v>20307</v>
      </c>
      <c r="L2234" s="102">
        <f t="shared" si="365"/>
        <v>0</v>
      </c>
      <c r="M2234" s="102">
        <f t="shared" si="366"/>
        <v>0</v>
      </c>
      <c r="N2234" s="109">
        <f t="shared" si="367"/>
        <v>98.23</v>
      </c>
      <c r="P2234" s="102" t="s">
        <v>220</v>
      </c>
    </row>
    <row r="2235" spans="1:16" hidden="1">
      <c r="A2235" s="102" t="s">
        <v>193</v>
      </c>
      <c r="B2235" s="103" t="s">
        <v>101</v>
      </c>
      <c r="D2235" s="139">
        <v>2030</v>
      </c>
      <c r="E2235" s="112">
        <v>6</v>
      </c>
      <c r="F2235" s="102" t="str">
        <f t="shared" si="363"/>
        <v>ARPP20306</v>
      </c>
      <c r="H2235" s="104">
        <v>2</v>
      </c>
      <c r="I2235" s="102" t="str">
        <f t="shared" si="364"/>
        <v>20306</v>
      </c>
      <c r="J2235" s="107">
        <f>IF(M2235=1,1,IFERROR(VLOOKUP(I2235,API!E:G,POC!H2235,FALSE),0))</f>
        <v>0.99470000000000003</v>
      </c>
      <c r="K2235" s="102" t="str">
        <f>TEXT(VLOOKUP(B2235,Summary!G:H,2,FALSE),"yyyym")</f>
        <v>20307</v>
      </c>
      <c r="L2235" s="102">
        <f t="shared" si="365"/>
        <v>0</v>
      </c>
      <c r="M2235" s="102">
        <f t="shared" si="366"/>
        <v>0</v>
      </c>
      <c r="N2235" s="109">
        <f t="shared" si="367"/>
        <v>99.47</v>
      </c>
      <c r="P2235" s="102" t="s">
        <v>220</v>
      </c>
    </row>
    <row r="2236" spans="1:16" hidden="1">
      <c r="A2236" s="102" t="s">
        <v>193</v>
      </c>
      <c r="B2236" s="103" t="s">
        <v>101</v>
      </c>
      <c r="D2236" s="139">
        <v>2030</v>
      </c>
      <c r="E2236" s="112">
        <v>7</v>
      </c>
      <c r="F2236" s="102" t="str">
        <f t="shared" si="363"/>
        <v>ARPP20307</v>
      </c>
      <c r="H2236" s="104">
        <v>2</v>
      </c>
      <c r="I2236" s="102" t="str">
        <f t="shared" si="364"/>
        <v>20307</v>
      </c>
      <c r="J2236" s="107">
        <f>IF(M2236=1,1,IFERROR(VLOOKUP(I2236,API!E:G,POC!H2236,FALSE),0))</f>
        <v>1</v>
      </c>
      <c r="K2236" s="102" t="str">
        <f>TEXT(VLOOKUP(B2236,Summary!G:H,2,FALSE),"yyyym")</f>
        <v>20307</v>
      </c>
      <c r="L2236" s="102">
        <f t="shared" si="365"/>
        <v>1</v>
      </c>
      <c r="M2236" s="102">
        <f t="shared" si="366"/>
        <v>1</v>
      </c>
      <c r="N2236" s="109">
        <f t="shared" si="367"/>
        <v>100</v>
      </c>
      <c r="P2236" s="102" t="s">
        <v>220</v>
      </c>
    </row>
    <row r="2237" spans="1:16" hidden="1">
      <c r="A2237" s="102" t="s">
        <v>193</v>
      </c>
      <c r="B2237" s="103" t="s">
        <v>101</v>
      </c>
      <c r="D2237" s="139">
        <v>2030</v>
      </c>
      <c r="E2237" s="112">
        <v>8</v>
      </c>
      <c r="F2237" s="102" t="str">
        <f t="shared" si="363"/>
        <v>ARPP20308</v>
      </c>
      <c r="H2237" s="104">
        <v>2</v>
      </c>
      <c r="I2237" s="102" t="str">
        <f t="shared" si="364"/>
        <v>20308</v>
      </c>
      <c r="J2237" s="107">
        <f>IF(M2237=1,1,IFERROR(VLOOKUP(I2237,API!E:G,POC!H2237,FALSE),0))</f>
        <v>1</v>
      </c>
      <c r="K2237" s="102" t="str">
        <f>TEXT(VLOOKUP(B2237,Summary!G:H,2,FALSE),"yyyym")</f>
        <v>20307</v>
      </c>
      <c r="L2237" s="102">
        <f t="shared" si="365"/>
        <v>0</v>
      </c>
      <c r="M2237" s="102">
        <f t="shared" si="366"/>
        <v>1</v>
      </c>
      <c r="N2237" s="109">
        <f t="shared" si="367"/>
        <v>100</v>
      </c>
      <c r="P2237" s="102" t="str">
        <f t="shared" ref="P2213:P2266" si="368">IF(AND(M2237=1,L2237&lt;&gt;1),"X","")</f>
        <v>X</v>
      </c>
    </row>
    <row r="2238" spans="1:16" hidden="1">
      <c r="A2238" s="102" t="s">
        <v>193</v>
      </c>
      <c r="B2238" s="103" t="s">
        <v>101</v>
      </c>
      <c r="D2238" s="139">
        <v>2030</v>
      </c>
      <c r="E2238" s="112">
        <v>9</v>
      </c>
      <c r="F2238" s="102" t="str">
        <f t="shared" si="363"/>
        <v>ARPP20309</v>
      </c>
      <c r="H2238" s="104">
        <v>2</v>
      </c>
      <c r="I2238" s="102" t="str">
        <f t="shared" si="364"/>
        <v>20309</v>
      </c>
      <c r="J2238" s="107">
        <f>IF(M2238=1,1,IFERROR(VLOOKUP(I2238,API!E:G,POC!H2238,FALSE),0))</f>
        <v>1</v>
      </c>
      <c r="K2238" s="102" t="str">
        <f>TEXT(VLOOKUP(B2238,Summary!G:H,2,FALSE),"yyyym")</f>
        <v>20307</v>
      </c>
      <c r="L2238" s="102">
        <f t="shared" si="365"/>
        <v>0</v>
      </c>
      <c r="M2238" s="102">
        <f t="shared" si="366"/>
        <v>1</v>
      </c>
      <c r="N2238" s="109">
        <f t="shared" si="367"/>
        <v>100</v>
      </c>
      <c r="P2238" s="102" t="str">
        <f t="shared" si="368"/>
        <v>X</v>
      </c>
    </row>
    <row r="2239" spans="1:16" hidden="1">
      <c r="A2239" s="102" t="s">
        <v>193</v>
      </c>
      <c r="B2239" s="103" t="s">
        <v>101</v>
      </c>
      <c r="D2239" s="139">
        <v>2030</v>
      </c>
      <c r="E2239" s="112">
        <v>10</v>
      </c>
      <c r="F2239" s="102" t="str">
        <f t="shared" si="363"/>
        <v>ARPP203010</v>
      </c>
      <c r="H2239" s="104">
        <v>2</v>
      </c>
      <c r="I2239" s="102" t="str">
        <f t="shared" si="364"/>
        <v>203010</v>
      </c>
      <c r="J2239" s="107">
        <f>IF(M2239=1,1,IFERROR(VLOOKUP(I2239,API!E:G,POC!H2239,FALSE),0))</f>
        <v>1</v>
      </c>
      <c r="K2239" s="102" t="str">
        <f>TEXT(VLOOKUP(B2239,Summary!G:H,2,FALSE),"yyyym")</f>
        <v>20307</v>
      </c>
      <c r="L2239" s="102">
        <f t="shared" si="365"/>
        <v>0</v>
      </c>
      <c r="M2239" s="102">
        <f t="shared" si="366"/>
        <v>1</v>
      </c>
      <c r="N2239" s="109">
        <f t="shared" si="367"/>
        <v>100</v>
      </c>
      <c r="P2239" s="102" t="str">
        <f t="shared" si="368"/>
        <v>X</v>
      </c>
    </row>
    <row r="2240" spans="1:16" hidden="1">
      <c r="A2240" s="102" t="s">
        <v>193</v>
      </c>
      <c r="B2240" s="103" t="s">
        <v>101</v>
      </c>
      <c r="D2240" s="139">
        <v>2030</v>
      </c>
      <c r="E2240" s="112">
        <v>11</v>
      </c>
      <c r="F2240" s="102" t="str">
        <f t="shared" si="363"/>
        <v>ARPP203011</v>
      </c>
      <c r="H2240" s="104">
        <v>2</v>
      </c>
      <c r="I2240" s="102" t="str">
        <f t="shared" si="364"/>
        <v>203011</v>
      </c>
      <c r="J2240" s="107">
        <f>IF(M2240=1,1,IFERROR(VLOOKUP(I2240,API!E:G,POC!H2240,FALSE),0))</f>
        <v>1</v>
      </c>
      <c r="K2240" s="102" t="str">
        <f>TEXT(VLOOKUP(B2240,Summary!G:H,2,FALSE),"yyyym")</f>
        <v>20307</v>
      </c>
      <c r="L2240" s="102">
        <f t="shared" si="365"/>
        <v>0</v>
      </c>
      <c r="M2240" s="102">
        <f t="shared" si="366"/>
        <v>1</v>
      </c>
      <c r="N2240" s="109">
        <f t="shared" si="367"/>
        <v>100</v>
      </c>
      <c r="P2240" s="102" t="str">
        <f t="shared" si="368"/>
        <v>X</v>
      </c>
    </row>
    <row r="2241" spans="1:16" hidden="1">
      <c r="A2241" s="102" t="s">
        <v>193</v>
      </c>
      <c r="B2241" s="103" t="s">
        <v>101</v>
      </c>
      <c r="D2241" s="139">
        <v>2030</v>
      </c>
      <c r="E2241" s="112">
        <v>12</v>
      </c>
      <c r="F2241" s="102" t="str">
        <f t="shared" si="363"/>
        <v>ARPP203012</v>
      </c>
      <c r="H2241" s="104">
        <v>2</v>
      </c>
      <c r="I2241" s="102" t="str">
        <f t="shared" si="364"/>
        <v>203012</v>
      </c>
      <c r="J2241" s="107">
        <f>IF(M2241=1,1,IFERROR(VLOOKUP(I2241,API!E:G,POC!H2241,FALSE),0))</f>
        <v>1</v>
      </c>
      <c r="K2241" s="102" t="str">
        <f>TEXT(VLOOKUP(B2241,Summary!G:H,2,FALSE),"yyyym")</f>
        <v>20307</v>
      </c>
      <c r="L2241" s="102">
        <f t="shared" si="365"/>
        <v>0</v>
      </c>
      <c r="M2241" s="102">
        <f t="shared" si="366"/>
        <v>1</v>
      </c>
      <c r="N2241" s="109">
        <f t="shared" si="367"/>
        <v>100</v>
      </c>
      <c r="P2241" s="102" t="str">
        <f t="shared" si="368"/>
        <v>X</v>
      </c>
    </row>
    <row r="2242" spans="1:16" hidden="1">
      <c r="A2242" s="102" t="s">
        <v>193</v>
      </c>
      <c r="B2242" s="103" t="s">
        <v>101</v>
      </c>
      <c r="D2242" s="139">
        <v>2031</v>
      </c>
      <c r="E2242" s="112">
        <v>1</v>
      </c>
      <c r="F2242" s="102" t="str">
        <f t="shared" si="363"/>
        <v>ARPP20311</v>
      </c>
      <c r="H2242" s="104">
        <v>2</v>
      </c>
      <c r="I2242" s="102" t="str">
        <f t="shared" ref="I2242:I2265" si="369">CONCATENATE(D2242,E2242)</f>
        <v>20311</v>
      </c>
      <c r="J2242" s="107">
        <f>IF(M2242=1,1,IFERROR(VLOOKUP(I2242,API!E:G,POC!H2242,FALSE),0))</f>
        <v>1</v>
      </c>
      <c r="K2242" s="102" t="str">
        <f>TEXT(VLOOKUP(B2242,Summary!G:H,2,FALSE),"yyyym")</f>
        <v>20307</v>
      </c>
      <c r="L2242" s="102">
        <f t="shared" ref="L2242:L2265" si="370">IF((LEFT(K2242,4)-D2242)&lt;&gt;0,0,IF((I2242-K2242)=0,1,0))</f>
        <v>0</v>
      </c>
      <c r="M2242" s="102">
        <f t="shared" ref="M2242:M2265" si="371">IF(B2242="",0,IF(AND(B2241=B2242,M2241=1),1,IF(L2242=1,1,0)))</f>
        <v>1</v>
      </c>
      <c r="N2242" s="109">
        <f t="shared" si="367"/>
        <v>100</v>
      </c>
      <c r="P2242" s="102" t="str">
        <f t="shared" si="368"/>
        <v>X</v>
      </c>
    </row>
    <row r="2243" spans="1:16" hidden="1">
      <c r="A2243" s="102" t="s">
        <v>193</v>
      </c>
      <c r="B2243" s="103" t="s">
        <v>101</v>
      </c>
      <c r="D2243" s="139">
        <v>2031</v>
      </c>
      <c r="E2243" s="112">
        <v>2</v>
      </c>
      <c r="F2243" s="102" t="str">
        <f t="shared" si="363"/>
        <v>ARPP20312</v>
      </c>
      <c r="H2243" s="104">
        <v>2</v>
      </c>
      <c r="I2243" s="102" t="str">
        <f t="shared" si="369"/>
        <v>20312</v>
      </c>
      <c r="J2243" s="107">
        <f>IF(M2243=1,1,IFERROR(VLOOKUP(I2243,API!E:G,POC!H2243,FALSE),0))</f>
        <v>1</v>
      </c>
      <c r="K2243" s="102" t="str">
        <f>TEXT(VLOOKUP(B2243,Summary!G:H,2,FALSE),"yyyym")</f>
        <v>20307</v>
      </c>
      <c r="L2243" s="102">
        <f t="shared" si="370"/>
        <v>0</v>
      </c>
      <c r="M2243" s="102">
        <f t="shared" si="371"/>
        <v>1</v>
      </c>
      <c r="N2243" s="109">
        <f t="shared" si="367"/>
        <v>100</v>
      </c>
      <c r="P2243" s="102" t="str">
        <f t="shared" si="368"/>
        <v>X</v>
      </c>
    </row>
    <row r="2244" spans="1:16" hidden="1">
      <c r="A2244" s="102" t="s">
        <v>193</v>
      </c>
      <c r="B2244" s="103" t="s">
        <v>101</v>
      </c>
      <c r="D2244" s="139">
        <v>2031</v>
      </c>
      <c r="E2244" s="112">
        <v>3</v>
      </c>
      <c r="F2244" s="102" t="str">
        <f t="shared" si="363"/>
        <v>ARPP20313</v>
      </c>
      <c r="H2244" s="104">
        <v>2</v>
      </c>
      <c r="I2244" s="102" t="str">
        <f t="shared" si="369"/>
        <v>20313</v>
      </c>
      <c r="J2244" s="107">
        <f>IF(M2244=1,1,IFERROR(VLOOKUP(I2244,API!E:G,POC!H2244,FALSE),0))</f>
        <v>1</v>
      </c>
      <c r="K2244" s="102" t="str">
        <f>TEXT(VLOOKUP(B2244,Summary!G:H,2,FALSE),"yyyym")</f>
        <v>20307</v>
      </c>
      <c r="L2244" s="102">
        <f t="shared" si="370"/>
        <v>0</v>
      </c>
      <c r="M2244" s="102">
        <f t="shared" si="371"/>
        <v>1</v>
      </c>
      <c r="N2244" s="109">
        <f t="shared" si="367"/>
        <v>100</v>
      </c>
      <c r="P2244" s="102" t="str">
        <f t="shared" si="368"/>
        <v>X</v>
      </c>
    </row>
    <row r="2245" spans="1:16" hidden="1">
      <c r="A2245" s="102" t="s">
        <v>193</v>
      </c>
      <c r="B2245" s="103" t="s">
        <v>101</v>
      </c>
      <c r="D2245" s="139">
        <v>2031</v>
      </c>
      <c r="E2245" s="112">
        <v>4</v>
      </c>
      <c r="F2245" s="102" t="str">
        <f t="shared" si="363"/>
        <v>ARPP20314</v>
      </c>
      <c r="H2245" s="104">
        <v>2</v>
      </c>
      <c r="I2245" s="102" t="str">
        <f t="shared" si="369"/>
        <v>20314</v>
      </c>
      <c r="J2245" s="107">
        <f>IF(M2245=1,1,IFERROR(VLOOKUP(I2245,API!E:G,POC!H2245,FALSE),0))</f>
        <v>1</v>
      </c>
      <c r="K2245" s="102" t="str">
        <f>TEXT(VLOOKUP(B2245,Summary!G:H,2,FALSE),"yyyym")</f>
        <v>20307</v>
      </c>
      <c r="L2245" s="102">
        <f t="shared" si="370"/>
        <v>0</v>
      </c>
      <c r="M2245" s="102">
        <f t="shared" si="371"/>
        <v>1</v>
      </c>
      <c r="N2245" s="109">
        <f t="shared" si="367"/>
        <v>100</v>
      </c>
      <c r="P2245" s="102" t="str">
        <f t="shared" si="368"/>
        <v>X</v>
      </c>
    </row>
    <row r="2246" spans="1:16" hidden="1">
      <c r="A2246" s="102" t="s">
        <v>193</v>
      </c>
      <c r="B2246" s="103" t="s">
        <v>101</v>
      </c>
      <c r="D2246" s="139">
        <v>2031</v>
      </c>
      <c r="E2246" s="112">
        <v>5</v>
      </c>
      <c r="F2246" s="102" t="str">
        <f t="shared" si="363"/>
        <v>ARPP20315</v>
      </c>
      <c r="H2246" s="104">
        <v>2</v>
      </c>
      <c r="I2246" s="102" t="str">
        <f t="shared" si="369"/>
        <v>20315</v>
      </c>
      <c r="J2246" s="107">
        <f>IF(M2246=1,1,IFERROR(VLOOKUP(I2246,API!E:G,POC!H2246,FALSE),0))</f>
        <v>1</v>
      </c>
      <c r="K2246" s="102" t="str">
        <f>TEXT(VLOOKUP(B2246,Summary!G:H,2,FALSE),"yyyym")</f>
        <v>20307</v>
      </c>
      <c r="L2246" s="102">
        <f t="shared" si="370"/>
        <v>0</v>
      </c>
      <c r="M2246" s="102">
        <f t="shared" si="371"/>
        <v>1</v>
      </c>
      <c r="N2246" s="109">
        <f t="shared" si="367"/>
        <v>100</v>
      </c>
      <c r="P2246" s="102" t="str">
        <f t="shared" si="368"/>
        <v>X</v>
      </c>
    </row>
    <row r="2247" spans="1:16" hidden="1">
      <c r="A2247" s="102" t="s">
        <v>193</v>
      </c>
      <c r="B2247" s="103" t="s">
        <v>101</v>
      </c>
      <c r="D2247" s="139">
        <v>2031</v>
      </c>
      <c r="E2247" s="112">
        <v>6</v>
      </c>
      <c r="F2247" s="102" t="str">
        <f t="shared" si="363"/>
        <v>ARPP20316</v>
      </c>
      <c r="H2247" s="104">
        <v>2</v>
      </c>
      <c r="I2247" s="102" t="str">
        <f t="shared" si="369"/>
        <v>20316</v>
      </c>
      <c r="J2247" s="107">
        <f>IF(M2247=1,1,IFERROR(VLOOKUP(I2247,API!E:G,POC!H2247,FALSE),0))</f>
        <v>1</v>
      </c>
      <c r="K2247" s="102" t="str">
        <f>TEXT(VLOOKUP(B2247,Summary!G:H,2,FALSE),"yyyym")</f>
        <v>20307</v>
      </c>
      <c r="L2247" s="102">
        <f t="shared" si="370"/>
        <v>0</v>
      </c>
      <c r="M2247" s="102">
        <f t="shared" si="371"/>
        <v>1</v>
      </c>
      <c r="N2247" s="109">
        <f t="shared" si="367"/>
        <v>100</v>
      </c>
      <c r="P2247" s="102" t="str">
        <f t="shared" si="368"/>
        <v>X</v>
      </c>
    </row>
    <row r="2248" spans="1:16" hidden="1">
      <c r="A2248" s="102" t="s">
        <v>193</v>
      </c>
      <c r="B2248" s="103" t="s">
        <v>101</v>
      </c>
      <c r="D2248" s="139">
        <v>2031</v>
      </c>
      <c r="E2248" s="112">
        <v>7</v>
      </c>
      <c r="F2248" s="102" t="str">
        <f t="shared" si="363"/>
        <v>ARPP20317</v>
      </c>
      <c r="H2248" s="104">
        <v>2</v>
      </c>
      <c r="I2248" s="102" t="str">
        <f t="shared" si="369"/>
        <v>20317</v>
      </c>
      <c r="J2248" s="107">
        <f>IF(M2248=1,1,IFERROR(VLOOKUP(I2248,API!E:G,POC!H2248,FALSE),0))</f>
        <v>1</v>
      </c>
      <c r="K2248" s="102" t="str">
        <f>TEXT(VLOOKUP(B2248,Summary!G:H,2,FALSE),"yyyym")</f>
        <v>20307</v>
      </c>
      <c r="L2248" s="102">
        <f t="shared" si="370"/>
        <v>0</v>
      </c>
      <c r="M2248" s="102">
        <f t="shared" si="371"/>
        <v>1</v>
      </c>
      <c r="N2248" s="109">
        <f t="shared" si="367"/>
        <v>100</v>
      </c>
      <c r="P2248" s="102" t="str">
        <f t="shared" si="368"/>
        <v>X</v>
      </c>
    </row>
    <row r="2249" spans="1:16" hidden="1">
      <c r="A2249" s="102" t="s">
        <v>193</v>
      </c>
      <c r="B2249" s="103" t="s">
        <v>101</v>
      </c>
      <c r="D2249" s="139">
        <v>2031</v>
      </c>
      <c r="E2249" s="112">
        <v>8</v>
      </c>
      <c r="F2249" s="102" t="str">
        <f t="shared" si="363"/>
        <v>ARPP20318</v>
      </c>
      <c r="H2249" s="104">
        <v>2</v>
      </c>
      <c r="I2249" s="102" t="str">
        <f t="shared" si="369"/>
        <v>20318</v>
      </c>
      <c r="J2249" s="107">
        <f>IF(M2249=1,1,IFERROR(VLOOKUP(I2249,API!E:G,POC!H2249,FALSE),0))</f>
        <v>1</v>
      </c>
      <c r="K2249" s="102" t="str">
        <f>TEXT(VLOOKUP(B2249,Summary!G:H,2,FALSE),"yyyym")</f>
        <v>20307</v>
      </c>
      <c r="L2249" s="102">
        <f t="shared" si="370"/>
        <v>0</v>
      </c>
      <c r="M2249" s="102">
        <f t="shared" si="371"/>
        <v>1</v>
      </c>
      <c r="N2249" s="109">
        <f t="shared" si="367"/>
        <v>100</v>
      </c>
      <c r="P2249" s="102" t="str">
        <f t="shared" si="368"/>
        <v>X</v>
      </c>
    </row>
    <row r="2250" spans="1:16" hidden="1">
      <c r="A2250" s="102" t="s">
        <v>193</v>
      </c>
      <c r="B2250" s="103" t="s">
        <v>101</v>
      </c>
      <c r="D2250" s="139">
        <v>2031</v>
      </c>
      <c r="E2250" s="112">
        <v>9</v>
      </c>
      <c r="F2250" s="102" t="str">
        <f t="shared" si="363"/>
        <v>ARPP20319</v>
      </c>
      <c r="H2250" s="104">
        <v>2</v>
      </c>
      <c r="I2250" s="102" t="str">
        <f t="shared" si="369"/>
        <v>20319</v>
      </c>
      <c r="J2250" s="107">
        <f>IF(M2250=1,1,IFERROR(VLOOKUP(I2250,API!E:G,POC!H2250,FALSE),0))</f>
        <v>1</v>
      </c>
      <c r="K2250" s="102" t="str">
        <f>TEXT(VLOOKUP(B2250,Summary!G:H,2,FALSE),"yyyym")</f>
        <v>20307</v>
      </c>
      <c r="L2250" s="102">
        <f t="shared" si="370"/>
        <v>0</v>
      </c>
      <c r="M2250" s="102">
        <f t="shared" si="371"/>
        <v>1</v>
      </c>
      <c r="N2250" s="109">
        <f t="shared" si="367"/>
        <v>100</v>
      </c>
      <c r="P2250" s="102" t="str">
        <f t="shared" si="368"/>
        <v>X</v>
      </c>
    </row>
    <row r="2251" spans="1:16" hidden="1">
      <c r="A2251" s="102" t="s">
        <v>193</v>
      </c>
      <c r="B2251" s="103" t="s">
        <v>101</v>
      </c>
      <c r="D2251" s="139">
        <v>2031</v>
      </c>
      <c r="E2251" s="112">
        <v>10</v>
      </c>
      <c r="F2251" s="102" t="str">
        <f t="shared" si="363"/>
        <v>ARPP203110</v>
      </c>
      <c r="H2251" s="104">
        <v>2</v>
      </c>
      <c r="I2251" s="102" t="str">
        <f t="shared" si="369"/>
        <v>203110</v>
      </c>
      <c r="J2251" s="107">
        <f>IF(M2251=1,1,IFERROR(VLOOKUP(I2251,API!E:G,POC!H2251,FALSE),0))</f>
        <v>1</v>
      </c>
      <c r="K2251" s="102" t="str">
        <f>TEXT(VLOOKUP(B2251,Summary!G:H,2,FALSE),"yyyym")</f>
        <v>20307</v>
      </c>
      <c r="L2251" s="102">
        <f t="shared" si="370"/>
        <v>0</v>
      </c>
      <c r="M2251" s="102">
        <f t="shared" si="371"/>
        <v>1</v>
      </c>
      <c r="N2251" s="109">
        <f t="shared" si="367"/>
        <v>100</v>
      </c>
      <c r="P2251" s="102" t="str">
        <f t="shared" si="368"/>
        <v>X</v>
      </c>
    </row>
    <row r="2252" spans="1:16" hidden="1">
      <c r="A2252" s="102" t="s">
        <v>193</v>
      </c>
      <c r="B2252" s="103" t="s">
        <v>101</v>
      </c>
      <c r="D2252" s="139">
        <v>2031</v>
      </c>
      <c r="E2252" s="112">
        <v>11</v>
      </c>
      <c r="F2252" s="102" t="str">
        <f t="shared" si="363"/>
        <v>ARPP203111</v>
      </c>
      <c r="H2252" s="104">
        <v>2</v>
      </c>
      <c r="I2252" s="102" t="str">
        <f t="shared" si="369"/>
        <v>203111</v>
      </c>
      <c r="J2252" s="107">
        <f>IF(M2252=1,1,IFERROR(VLOOKUP(I2252,API!E:G,POC!H2252,FALSE),0))</f>
        <v>1</v>
      </c>
      <c r="K2252" s="102" t="str">
        <f>TEXT(VLOOKUP(B2252,Summary!G:H,2,FALSE),"yyyym")</f>
        <v>20307</v>
      </c>
      <c r="L2252" s="102">
        <f t="shared" si="370"/>
        <v>0</v>
      </c>
      <c r="M2252" s="102">
        <f t="shared" si="371"/>
        <v>1</v>
      </c>
      <c r="N2252" s="109">
        <f t="shared" si="367"/>
        <v>100</v>
      </c>
      <c r="P2252" s="102" t="str">
        <f t="shared" si="368"/>
        <v>X</v>
      </c>
    </row>
    <row r="2253" spans="1:16" hidden="1">
      <c r="A2253" s="102" t="s">
        <v>193</v>
      </c>
      <c r="B2253" s="103" t="s">
        <v>101</v>
      </c>
      <c r="D2253" s="139">
        <v>2031</v>
      </c>
      <c r="E2253" s="112">
        <v>12</v>
      </c>
      <c r="F2253" s="102" t="str">
        <f t="shared" si="363"/>
        <v>ARPP203112</v>
      </c>
      <c r="H2253" s="104">
        <v>2</v>
      </c>
      <c r="I2253" s="102" t="str">
        <f t="shared" si="369"/>
        <v>203112</v>
      </c>
      <c r="J2253" s="107">
        <f>IF(M2253=1,1,IFERROR(VLOOKUP(I2253,API!E:G,POC!H2253,FALSE),0))</f>
        <v>1</v>
      </c>
      <c r="K2253" s="102" t="str">
        <f>TEXT(VLOOKUP(B2253,Summary!G:H,2,FALSE),"yyyym")</f>
        <v>20307</v>
      </c>
      <c r="L2253" s="102">
        <f t="shared" si="370"/>
        <v>0</v>
      </c>
      <c r="M2253" s="102">
        <f t="shared" si="371"/>
        <v>1</v>
      </c>
      <c r="N2253" s="109">
        <f t="shared" si="367"/>
        <v>100</v>
      </c>
      <c r="P2253" s="102" t="str">
        <f t="shared" si="368"/>
        <v>X</v>
      </c>
    </row>
    <row r="2254" spans="1:16" hidden="1">
      <c r="A2254" s="102" t="s">
        <v>193</v>
      </c>
      <c r="B2254" s="103" t="s">
        <v>101</v>
      </c>
      <c r="D2254" s="139">
        <v>2032</v>
      </c>
      <c r="E2254" s="112">
        <v>1</v>
      </c>
      <c r="F2254" s="102" t="str">
        <f t="shared" si="363"/>
        <v>ARPP20321</v>
      </c>
      <c r="H2254" s="104">
        <v>2</v>
      </c>
      <c r="I2254" s="102" t="str">
        <f t="shared" si="369"/>
        <v>20321</v>
      </c>
      <c r="J2254" s="107">
        <f>IF(M2254=1,1,IFERROR(VLOOKUP(I2254,API!E:G,POC!H2254,FALSE),0))</f>
        <v>1</v>
      </c>
      <c r="K2254" s="102" t="str">
        <f>TEXT(VLOOKUP(B2254,Summary!G:H,2,FALSE),"yyyym")</f>
        <v>20307</v>
      </c>
      <c r="L2254" s="102">
        <f t="shared" si="370"/>
        <v>0</v>
      </c>
      <c r="M2254" s="102">
        <f t="shared" si="371"/>
        <v>1</v>
      </c>
      <c r="N2254" s="109">
        <f t="shared" si="367"/>
        <v>100</v>
      </c>
      <c r="P2254" s="102" t="str">
        <f t="shared" si="368"/>
        <v>X</v>
      </c>
    </row>
    <row r="2255" spans="1:16" hidden="1">
      <c r="A2255" s="102" t="s">
        <v>193</v>
      </c>
      <c r="B2255" s="103" t="s">
        <v>101</v>
      </c>
      <c r="D2255" s="139">
        <v>2032</v>
      </c>
      <c r="E2255" s="112">
        <v>2</v>
      </c>
      <c r="F2255" s="102" t="str">
        <f t="shared" si="363"/>
        <v>ARPP20322</v>
      </c>
      <c r="H2255" s="104">
        <v>2</v>
      </c>
      <c r="I2255" s="102" t="str">
        <f t="shared" si="369"/>
        <v>20322</v>
      </c>
      <c r="J2255" s="107">
        <f>IF(M2255=1,1,IFERROR(VLOOKUP(I2255,API!E:G,POC!H2255,FALSE),0))</f>
        <v>1</v>
      </c>
      <c r="K2255" s="102" t="str">
        <f>TEXT(VLOOKUP(B2255,Summary!G:H,2,FALSE),"yyyym")</f>
        <v>20307</v>
      </c>
      <c r="L2255" s="102">
        <f t="shared" si="370"/>
        <v>0</v>
      </c>
      <c r="M2255" s="102">
        <f t="shared" si="371"/>
        <v>1</v>
      </c>
      <c r="N2255" s="109">
        <f t="shared" si="367"/>
        <v>100</v>
      </c>
      <c r="P2255" s="102" t="str">
        <f t="shared" si="368"/>
        <v>X</v>
      </c>
    </row>
    <row r="2256" spans="1:16" hidden="1">
      <c r="A2256" s="102" t="s">
        <v>193</v>
      </c>
      <c r="B2256" s="103" t="s">
        <v>101</v>
      </c>
      <c r="D2256" s="139">
        <v>2032</v>
      </c>
      <c r="E2256" s="112">
        <v>3</v>
      </c>
      <c r="F2256" s="102" t="str">
        <f t="shared" si="363"/>
        <v>ARPP20323</v>
      </c>
      <c r="H2256" s="104">
        <v>2</v>
      </c>
      <c r="I2256" s="102" t="str">
        <f t="shared" si="369"/>
        <v>20323</v>
      </c>
      <c r="J2256" s="107">
        <f>IF(M2256=1,1,IFERROR(VLOOKUP(I2256,API!E:G,POC!H2256,FALSE),0))</f>
        <v>1</v>
      </c>
      <c r="K2256" s="102" t="str">
        <f>TEXT(VLOOKUP(B2256,Summary!G:H,2,FALSE),"yyyym")</f>
        <v>20307</v>
      </c>
      <c r="L2256" s="102">
        <f t="shared" si="370"/>
        <v>0</v>
      </c>
      <c r="M2256" s="102">
        <f t="shared" si="371"/>
        <v>1</v>
      </c>
      <c r="N2256" s="109">
        <f t="shared" si="367"/>
        <v>100</v>
      </c>
      <c r="P2256" s="102" t="str">
        <f t="shared" si="368"/>
        <v>X</v>
      </c>
    </row>
    <row r="2257" spans="1:17" hidden="1">
      <c r="A2257" s="102" t="s">
        <v>193</v>
      </c>
      <c r="B2257" s="103" t="s">
        <v>101</v>
      </c>
      <c r="D2257" s="139">
        <v>2032</v>
      </c>
      <c r="E2257" s="112">
        <v>4</v>
      </c>
      <c r="F2257" s="102" t="str">
        <f t="shared" si="363"/>
        <v>ARPP20324</v>
      </c>
      <c r="H2257" s="104">
        <v>2</v>
      </c>
      <c r="I2257" s="102" t="str">
        <f t="shared" si="369"/>
        <v>20324</v>
      </c>
      <c r="J2257" s="107">
        <f>IF(M2257=1,1,IFERROR(VLOOKUP(I2257,API!E:G,POC!H2257,FALSE),0))</f>
        <v>1</v>
      </c>
      <c r="K2257" s="102" t="str">
        <f>TEXT(VLOOKUP(B2257,Summary!G:H,2,FALSE),"yyyym")</f>
        <v>20307</v>
      </c>
      <c r="L2257" s="102">
        <f t="shared" si="370"/>
        <v>0</v>
      </c>
      <c r="M2257" s="102">
        <f t="shared" si="371"/>
        <v>1</v>
      </c>
      <c r="N2257" s="109">
        <f t="shared" si="367"/>
        <v>100</v>
      </c>
      <c r="P2257" s="102" t="str">
        <f t="shared" si="368"/>
        <v>X</v>
      </c>
    </row>
    <row r="2258" spans="1:17" hidden="1">
      <c r="A2258" s="102" t="s">
        <v>193</v>
      </c>
      <c r="B2258" s="103" t="s">
        <v>101</v>
      </c>
      <c r="D2258" s="139">
        <v>2032</v>
      </c>
      <c r="E2258" s="112">
        <v>5</v>
      </c>
      <c r="F2258" s="102" t="str">
        <f t="shared" si="363"/>
        <v>ARPP20325</v>
      </c>
      <c r="H2258" s="104">
        <v>2</v>
      </c>
      <c r="I2258" s="102" t="str">
        <f t="shared" si="369"/>
        <v>20325</v>
      </c>
      <c r="J2258" s="107">
        <f>IF(M2258=1,1,IFERROR(VLOOKUP(I2258,API!E:G,POC!H2258,FALSE),0))</f>
        <v>1</v>
      </c>
      <c r="K2258" s="102" t="str">
        <f>TEXT(VLOOKUP(B2258,Summary!G:H,2,FALSE),"yyyym")</f>
        <v>20307</v>
      </c>
      <c r="L2258" s="102">
        <f t="shared" si="370"/>
        <v>0</v>
      </c>
      <c r="M2258" s="102">
        <f t="shared" si="371"/>
        <v>1</v>
      </c>
      <c r="N2258" s="109">
        <f t="shared" si="367"/>
        <v>100</v>
      </c>
      <c r="P2258" s="102" t="str">
        <f t="shared" si="368"/>
        <v>X</v>
      </c>
    </row>
    <row r="2259" spans="1:17" hidden="1">
      <c r="A2259" s="102" t="s">
        <v>193</v>
      </c>
      <c r="B2259" s="103" t="s">
        <v>101</v>
      </c>
      <c r="D2259" s="139">
        <v>2032</v>
      </c>
      <c r="E2259" s="112">
        <v>6</v>
      </c>
      <c r="F2259" s="102" t="str">
        <f t="shared" si="363"/>
        <v>ARPP20326</v>
      </c>
      <c r="H2259" s="104">
        <v>2</v>
      </c>
      <c r="I2259" s="102" t="str">
        <f t="shared" si="369"/>
        <v>20326</v>
      </c>
      <c r="J2259" s="107">
        <f>IF(M2259=1,1,IFERROR(VLOOKUP(I2259,API!E:G,POC!H2259,FALSE),0))</f>
        <v>1</v>
      </c>
      <c r="K2259" s="102" t="str">
        <f>TEXT(VLOOKUP(B2259,Summary!G:H,2,FALSE),"yyyym")</f>
        <v>20307</v>
      </c>
      <c r="L2259" s="102">
        <f t="shared" si="370"/>
        <v>0</v>
      </c>
      <c r="M2259" s="102">
        <f t="shared" si="371"/>
        <v>1</v>
      </c>
      <c r="N2259" s="109">
        <f t="shared" si="367"/>
        <v>100</v>
      </c>
      <c r="P2259" s="102" t="str">
        <f t="shared" si="368"/>
        <v>X</v>
      </c>
    </row>
    <row r="2260" spans="1:17" hidden="1">
      <c r="A2260" s="102" t="s">
        <v>193</v>
      </c>
      <c r="B2260" s="103" t="s">
        <v>101</v>
      </c>
      <c r="D2260" s="139">
        <v>2032</v>
      </c>
      <c r="E2260" s="112">
        <v>7</v>
      </c>
      <c r="F2260" s="102" t="str">
        <f t="shared" si="363"/>
        <v>ARPP20327</v>
      </c>
      <c r="H2260" s="104">
        <v>2</v>
      </c>
      <c r="I2260" s="102" t="str">
        <f t="shared" si="369"/>
        <v>20327</v>
      </c>
      <c r="J2260" s="107">
        <f>IF(M2260=1,1,IFERROR(VLOOKUP(I2260,API!E:G,POC!H2260,FALSE),0))</f>
        <v>1</v>
      </c>
      <c r="K2260" s="102" t="str">
        <f>TEXT(VLOOKUP(B2260,Summary!G:H,2,FALSE),"yyyym")</f>
        <v>20307</v>
      </c>
      <c r="L2260" s="102">
        <f t="shared" si="370"/>
        <v>0</v>
      </c>
      <c r="M2260" s="102">
        <f t="shared" si="371"/>
        <v>1</v>
      </c>
      <c r="N2260" s="109">
        <f t="shared" si="367"/>
        <v>100</v>
      </c>
      <c r="P2260" s="102" t="str">
        <f t="shared" si="368"/>
        <v>X</v>
      </c>
    </row>
    <row r="2261" spans="1:17" hidden="1">
      <c r="A2261" s="102" t="s">
        <v>193</v>
      </c>
      <c r="B2261" s="103" t="s">
        <v>101</v>
      </c>
      <c r="D2261" s="139">
        <v>2032</v>
      </c>
      <c r="E2261" s="112">
        <v>8</v>
      </c>
      <c r="F2261" s="102" t="str">
        <f t="shared" si="363"/>
        <v>ARPP20328</v>
      </c>
      <c r="H2261" s="104">
        <v>2</v>
      </c>
      <c r="I2261" s="102" t="str">
        <f t="shared" si="369"/>
        <v>20328</v>
      </c>
      <c r="J2261" s="107">
        <f>IF(M2261=1,1,IFERROR(VLOOKUP(I2261,API!E:G,POC!H2261,FALSE),0))</f>
        <v>1</v>
      </c>
      <c r="K2261" s="102" t="str">
        <f>TEXT(VLOOKUP(B2261,Summary!G:H,2,FALSE),"yyyym")</f>
        <v>20307</v>
      </c>
      <c r="L2261" s="102">
        <f t="shared" si="370"/>
        <v>0</v>
      </c>
      <c r="M2261" s="102">
        <f t="shared" si="371"/>
        <v>1</v>
      </c>
      <c r="N2261" s="109">
        <f t="shared" si="367"/>
        <v>100</v>
      </c>
      <c r="P2261" s="102" t="str">
        <f t="shared" si="368"/>
        <v>X</v>
      </c>
    </row>
    <row r="2262" spans="1:17" hidden="1">
      <c r="A2262" s="102" t="s">
        <v>193</v>
      </c>
      <c r="B2262" s="103" t="s">
        <v>101</v>
      </c>
      <c r="D2262" s="139">
        <v>2032</v>
      </c>
      <c r="E2262" s="112">
        <v>9</v>
      </c>
      <c r="F2262" s="102" t="str">
        <f t="shared" si="363"/>
        <v>ARPP20329</v>
      </c>
      <c r="H2262" s="104">
        <v>2</v>
      </c>
      <c r="I2262" s="102" t="str">
        <f t="shared" si="369"/>
        <v>20329</v>
      </c>
      <c r="J2262" s="107">
        <f>IF(M2262=1,1,IFERROR(VLOOKUP(I2262,API!E:G,POC!H2262,FALSE),0))</f>
        <v>1</v>
      </c>
      <c r="K2262" s="102" t="str">
        <f>TEXT(VLOOKUP(B2262,Summary!G:H,2,FALSE),"yyyym")</f>
        <v>20307</v>
      </c>
      <c r="L2262" s="102">
        <f t="shared" si="370"/>
        <v>0</v>
      </c>
      <c r="M2262" s="102">
        <f t="shared" si="371"/>
        <v>1</v>
      </c>
      <c r="N2262" s="109">
        <f t="shared" si="367"/>
        <v>100</v>
      </c>
      <c r="P2262" s="102" t="str">
        <f t="shared" si="368"/>
        <v>X</v>
      </c>
    </row>
    <row r="2263" spans="1:17" hidden="1">
      <c r="A2263" s="102" t="s">
        <v>193</v>
      </c>
      <c r="B2263" s="103" t="s">
        <v>101</v>
      </c>
      <c r="D2263" s="139">
        <v>2032</v>
      </c>
      <c r="E2263" s="112">
        <v>10</v>
      </c>
      <c r="F2263" s="102" t="str">
        <f t="shared" si="363"/>
        <v>ARPP203210</v>
      </c>
      <c r="H2263" s="104">
        <v>2</v>
      </c>
      <c r="I2263" s="102" t="str">
        <f t="shared" si="369"/>
        <v>203210</v>
      </c>
      <c r="J2263" s="107">
        <f>IF(M2263=1,1,IFERROR(VLOOKUP(I2263,API!E:G,POC!H2263,FALSE),0))</f>
        <v>1</v>
      </c>
      <c r="K2263" s="102" t="str">
        <f>TEXT(VLOOKUP(B2263,Summary!G:H,2,FALSE),"yyyym")</f>
        <v>20307</v>
      </c>
      <c r="L2263" s="102">
        <f t="shared" si="370"/>
        <v>0</v>
      </c>
      <c r="M2263" s="102">
        <f t="shared" si="371"/>
        <v>1</v>
      </c>
      <c r="N2263" s="109">
        <f t="shared" si="367"/>
        <v>100</v>
      </c>
      <c r="P2263" s="102" t="str">
        <f t="shared" si="368"/>
        <v>X</v>
      </c>
    </row>
    <row r="2264" spans="1:17" hidden="1">
      <c r="A2264" s="102" t="s">
        <v>193</v>
      </c>
      <c r="B2264" s="103" t="s">
        <v>101</v>
      </c>
      <c r="D2264" s="139">
        <v>2032</v>
      </c>
      <c r="E2264" s="112">
        <v>11</v>
      </c>
      <c r="F2264" s="102" t="str">
        <f t="shared" si="363"/>
        <v>ARPP203211</v>
      </c>
      <c r="H2264" s="104">
        <v>2</v>
      </c>
      <c r="I2264" s="102" t="str">
        <f t="shared" si="369"/>
        <v>203211</v>
      </c>
      <c r="J2264" s="107">
        <f>IF(M2264=1,1,IFERROR(VLOOKUP(I2264,API!E:G,POC!H2264,FALSE),0))</f>
        <v>1</v>
      </c>
      <c r="K2264" s="102" t="str">
        <f>TEXT(VLOOKUP(B2264,Summary!G:H,2,FALSE),"yyyym")</f>
        <v>20307</v>
      </c>
      <c r="L2264" s="102">
        <f t="shared" si="370"/>
        <v>0</v>
      </c>
      <c r="M2264" s="102">
        <f t="shared" si="371"/>
        <v>1</v>
      </c>
      <c r="N2264" s="109">
        <f t="shared" si="367"/>
        <v>100</v>
      </c>
      <c r="P2264" s="102" t="str">
        <f t="shared" si="368"/>
        <v>X</v>
      </c>
    </row>
    <row r="2265" spans="1:17" hidden="1">
      <c r="A2265" s="102" t="s">
        <v>193</v>
      </c>
      <c r="B2265" s="103" t="s">
        <v>101</v>
      </c>
      <c r="D2265" s="139">
        <v>2032</v>
      </c>
      <c r="E2265" s="112">
        <v>12</v>
      </c>
      <c r="F2265" s="102" t="str">
        <f t="shared" si="363"/>
        <v>ARPP203212</v>
      </c>
      <c r="H2265" s="104">
        <v>2</v>
      </c>
      <c r="I2265" s="102" t="str">
        <f t="shared" si="369"/>
        <v>203212</v>
      </c>
      <c r="J2265" s="107">
        <f>IF(M2265=1,1,IFERROR(VLOOKUP(I2265,API!E:G,POC!H2265,FALSE),0))</f>
        <v>1</v>
      </c>
      <c r="K2265" s="102" t="str">
        <f>TEXT(VLOOKUP(B2265,Summary!G:H,2,FALSE),"yyyym")</f>
        <v>20307</v>
      </c>
      <c r="L2265" s="102">
        <f t="shared" si="370"/>
        <v>0</v>
      </c>
      <c r="M2265" s="102">
        <f t="shared" si="371"/>
        <v>1</v>
      </c>
      <c r="N2265" s="109">
        <f t="shared" si="367"/>
        <v>100</v>
      </c>
      <c r="P2265" s="102" t="str">
        <f t="shared" si="368"/>
        <v>X</v>
      </c>
    </row>
    <row r="2266" spans="1:17" hidden="1">
      <c r="D2266" s="139"/>
      <c r="E2266" s="112"/>
      <c r="K2266" s="102"/>
      <c r="N2266" s="109"/>
      <c r="P2266" s="102" t="str">
        <f t="shared" si="368"/>
        <v/>
      </c>
    </row>
    <row r="2267" spans="1:17" hidden="1">
      <c r="A2267" s="102" t="s">
        <v>193</v>
      </c>
      <c r="B2267" s="103" t="s">
        <v>102</v>
      </c>
      <c r="D2267" s="139">
        <v>2023</v>
      </c>
      <c r="E2267" s="112">
        <v>1</v>
      </c>
      <c r="F2267" s="102" t="str">
        <f t="shared" ref="F2267:F2330" si="372">CONCATENATE(B2267,D2267,E2267)</f>
        <v>AVH120231</v>
      </c>
      <c r="H2267" s="104">
        <v>3</v>
      </c>
      <c r="I2267" s="102" t="str">
        <f t="shared" ref="I2267:I2298" si="373">CONCATENATE(D2267,E2267)</f>
        <v>20231</v>
      </c>
      <c r="J2267" s="107">
        <f>IF(M2267=1,1,IFERROR(VLOOKUP(I2267,API!E:G,POC!H2267,FALSE),0))</f>
        <v>0</v>
      </c>
      <c r="K2267" s="102" t="str">
        <f>TEXT(VLOOKUP(B2267,Summary!G:H,2,FALSE),"yyyym")</f>
        <v>202812</v>
      </c>
      <c r="L2267" s="102">
        <f t="shared" ref="L2267:L2298" si="374">IF((LEFT(K2267,4)-D2267)&lt;&gt;0,0,IF((I2267-K2267)=0,1,0))</f>
        <v>0</v>
      </c>
      <c r="M2267" s="102">
        <f t="shared" ref="M2267:M2298" si="375">IF(B2267="",0,IF(AND(B2266=B2267,M2266=1),1,IF(L2267=1,1,0)))</f>
        <v>0</v>
      </c>
      <c r="N2267" s="109">
        <f t="shared" si="367"/>
        <v>0</v>
      </c>
      <c r="Q2267" s="102" t="str">
        <f t="shared" ref="Q2267:Q2293" si="376">IF(AND(N2267=0,N2268&gt;0),1,"")</f>
        <v/>
      </c>
    </row>
    <row r="2268" spans="1:17" hidden="1">
      <c r="A2268" s="102" t="s">
        <v>193</v>
      </c>
      <c r="B2268" s="103" t="s">
        <v>102</v>
      </c>
      <c r="D2268" s="139">
        <v>2023</v>
      </c>
      <c r="E2268" s="112">
        <v>2</v>
      </c>
      <c r="F2268" s="102" t="str">
        <f t="shared" si="372"/>
        <v>AVH120232</v>
      </c>
      <c r="H2268" s="104">
        <v>3</v>
      </c>
      <c r="I2268" s="102" t="str">
        <f t="shared" si="373"/>
        <v>20232</v>
      </c>
      <c r="J2268" s="107">
        <f>IF(M2268=1,1,IFERROR(VLOOKUP(I2268,API!E:G,POC!H2268,FALSE),0))</f>
        <v>0</v>
      </c>
      <c r="K2268" s="102" t="str">
        <f>TEXT(VLOOKUP(B2268,Summary!G:H,2,FALSE),"yyyym")</f>
        <v>202812</v>
      </c>
      <c r="L2268" s="102">
        <f t="shared" si="374"/>
        <v>0</v>
      </c>
      <c r="M2268" s="102">
        <f t="shared" si="375"/>
        <v>0</v>
      </c>
      <c r="N2268" s="109">
        <f t="shared" si="367"/>
        <v>0</v>
      </c>
      <c r="Q2268" s="102" t="str">
        <f t="shared" si="376"/>
        <v/>
      </c>
    </row>
    <row r="2269" spans="1:17" hidden="1">
      <c r="A2269" s="102" t="s">
        <v>193</v>
      </c>
      <c r="B2269" s="103" t="s">
        <v>102</v>
      </c>
      <c r="D2269" s="139">
        <v>2023</v>
      </c>
      <c r="E2269" s="112">
        <v>3</v>
      </c>
      <c r="F2269" s="102" t="str">
        <f t="shared" si="372"/>
        <v>AVH120233</v>
      </c>
      <c r="H2269" s="104">
        <v>3</v>
      </c>
      <c r="I2269" s="102" t="str">
        <f t="shared" si="373"/>
        <v>20233</v>
      </c>
      <c r="J2269" s="107">
        <f>IF(M2269=1,1,IFERROR(VLOOKUP(I2269,API!E:G,POC!H2269,FALSE),0))</f>
        <v>0</v>
      </c>
      <c r="K2269" s="102" t="str">
        <f>TEXT(VLOOKUP(B2269,Summary!G:H,2,FALSE),"yyyym")</f>
        <v>202812</v>
      </c>
      <c r="L2269" s="102">
        <f t="shared" si="374"/>
        <v>0</v>
      </c>
      <c r="M2269" s="102">
        <f t="shared" si="375"/>
        <v>0</v>
      </c>
      <c r="N2269" s="109">
        <f t="shared" si="367"/>
        <v>0</v>
      </c>
      <c r="Q2269" s="102" t="str">
        <f t="shared" si="376"/>
        <v/>
      </c>
    </row>
    <row r="2270" spans="1:17" hidden="1">
      <c r="A2270" s="102" t="s">
        <v>193</v>
      </c>
      <c r="B2270" s="103" t="s">
        <v>102</v>
      </c>
      <c r="D2270" s="139">
        <v>2023</v>
      </c>
      <c r="E2270" s="112">
        <v>4</v>
      </c>
      <c r="F2270" s="102" t="str">
        <f t="shared" si="372"/>
        <v>AVH120234</v>
      </c>
      <c r="H2270" s="104">
        <v>3</v>
      </c>
      <c r="I2270" s="102" t="str">
        <f t="shared" si="373"/>
        <v>20234</v>
      </c>
      <c r="J2270" s="107">
        <f>IF(M2270=1,1,IFERROR(VLOOKUP(I2270,API!E:G,POC!H2270,FALSE),0))</f>
        <v>0</v>
      </c>
      <c r="K2270" s="102" t="str">
        <f>TEXT(VLOOKUP(B2270,Summary!G:H,2,FALSE),"yyyym")</f>
        <v>202812</v>
      </c>
      <c r="L2270" s="102">
        <f t="shared" si="374"/>
        <v>0</v>
      </c>
      <c r="M2270" s="102">
        <f t="shared" si="375"/>
        <v>0</v>
      </c>
      <c r="N2270" s="109">
        <f t="shared" si="367"/>
        <v>0</v>
      </c>
      <c r="Q2270" s="102" t="str">
        <f t="shared" si="376"/>
        <v/>
      </c>
    </row>
    <row r="2271" spans="1:17" hidden="1">
      <c r="A2271" s="102" t="s">
        <v>193</v>
      </c>
      <c r="B2271" s="103" t="s">
        <v>102</v>
      </c>
      <c r="D2271" s="139">
        <v>2023</v>
      </c>
      <c r="E2271" s="112">
        <v>5</v>
      </c>
      <c r="F2271" s="102" t="str">
        <f t="shared" si="372"/>
        <v>AVH120235</v>
      </c>
      <c r="H2271" s="104">
        <v>3</v>
      </c>
      <c r="I2271" s="102" t="str">
        <f t="shared" si="373"/>
        <v>20235</v>
      </c>
      <c r="J2271" s="107">
        <f>IF(M2271=1,1,IFERROR(VLOOKUP(I2271,API!E:G,POC!H2271,FALSE),0))</f>
        <v>0</v>
      </c>
      <c r="K2271" s="102" t="str">
        <f>TEXT(VLOOKUP(B2271,Summary!G:H,2,FALSE),"yyyym")</f>
        <v>202812</v>
      </c>
      <c r="L2271" s="102">
        <f t="shared" si="374"/>
        <v>0</v>
      </c>
      <c r="M2271" s="102">
        <f t="shared" si="375"/>
        <v>0</v>
      </c>
      <c r="N2271" s="109">
        <f t="shared" si="367"/>
        <v>0</v>
      </c>
      <c r="Q2271" s="102" t="str">
        <f t="shared" si="376"/>
        <v/>
      </c>
    </row>
    <row r="2272" spans="1:17" hidden="1">
      <c r="A2272" s="102" t="s">
        <v>193</v>
      </c>
      <c r="B2272" s="103" t="s">
        <v>102</v>
      </c>
      <c r="D2272" s="139">
        <v>2023</v>
      </c>
      <c r="E2272" s="112">
        <v>6</v>
      </c>
      <c r="F2272" s="102" t="str">
        <f t="shared" si="372"/>
        <v>AVH120236</v>
      </c>
      <c r="H2272" s="104">
        <v>3</v>
      </c>
      <c r="I2272" s="102" t="str">
        <f t="shared" si="373"/>
        <v>20236</v>
      </c>
      <c r="J2272" s="107">
        <f>IF(M2272=1,1,IFERROR(VLOOKUP(I2272,API!E:G,POC!H2272,FALSE),0))</f>
        <v>0</v>
      </c>
      <c r="K2272" s="102" t="str">
        <f>TEXT(VLOOKUP(B2272,Summary!G:H,2,FALSE),"yyyym")</f>
        <v>202812</v>
      </c>
      <c r="L2272" s="102">
        <f t="shared" si="374"/>
        <v>0</v>
      </c>
      <c r="M2272" s="102">
        <f t="shared" si="375"/>
        <v>0</v>
      </c>
      <c r="N2272" s="109">
        <f t="shared" si="367"/>
        <v>0</v>
      </c>
      <c r="Q2272" s="102" t="str">
        <f t="shared" si="376"/>
        <v/>
      </c>
    </row>
    <row r="2273" spans="1:17" hidden="1">
      <c r="A2273" s="102" t="s">
        <v>193</v>
      </c>
      <c r="B2273" s="103" t="s">
        <v>102</v>
      </c>
      <c r="D2273" s="139">
        <v>2023</v>
      </c>
      <c r="E2273" s="112">
        <v>7</v>
      </c>
      <c r="F2273" s="102" t="str">
        <f t="shared" si="372"/>
        <v>AVH120237</v>
      </c>
      <c r="H2273" s="104">
        <v>3</v>
      </c>
      <c r="I2273" s="102" t="str">
        <f t="shared" si="373"/>
        <v>20237</v>
      </c>
      <c r="J2273" s="107">
        <f>IF(M2273=1,1,IFERROR(VLOOKUP(I2273,API!E:G,POC!H2273,FALSE),0))</f>
        <v>0</v>
      </c>
      <c r="K2273" s="102" t="str">
        <f>TEXT(VLOOKUP(B2273,Summary!G:H,2,FALSE),"yyyym")</f>
        <v>202812</v>
      </c>
      <c r="L2273" s="102">
        <f t="shared" si="374"/>
        <v>0</v>
      </c>
      <c r="M2273" s="102">
        <f t="shared" si="375"/>
        <v>0</v>
      </c>
      <c r="N2273" s="109">
        <f t="shared" si="367"/>
        <v>0</v>
      </c>
      <c r="Q2273" s="102" t="str">
        <f t="shared" si="376"/>
        <v/>
      </c>
    </row>
    <row r="2274" spans="1:17" hidden="1">
      <c r="A2274" s="102" t="s">
        <v>193</v>
      </c>
      <c r="B2274" s="103" t="s">
        <v>102</v>
      </c>
      <c r="D2274" s="139">
        <v>2023</v>
      </c>
      <c r="E2274" s="112">
        <v>8</v>
      </c>
      <c r="F2274" s="102" t="str">
        <f t="shared" si="372"/>
        <v>AVH120238</v>
      </c>
      <c r="H2274" s="104">
        <v>3</v>
      </c>
      <c r="I2274" s="102" t="str">
        <f t="shared" si="373"/>
        <v>20238</v>
      </c>
      <c r="J2274" s="107">
        <f>IF(M2274=1,1,IFERROR(VLOOKUP(I2274,API!E:G,POC!H2274,FALSE),0))</f>
        <v>0</v>
      </c>
      <c r="K2274" s="102" t="str">
        <f>TEXT(VLOOKUP(B2274,Summary!G:H,2,FALSE),"yyyym")</f>
        <v>202812</v>
      </c>
      <c r="L2274" s="102">
        <f t="shared" si="374"/>
        <v>0</v>
      </c>
      <c r="M2274" s="102">
        <f t="shared" si="375"/>
        <v>0</v>
      </c>
      <c r="N2274" s="109">
        <f t="shared" si="367"/>
        <v>0</v>
      </c>
      <c r="Q2274" s="102" t="str">
        <f t="shared" si="376"/>
        <v/>
      </c>
    </row>
    <row r="2275" spans="1:17" hidden="1">
      <c r="A2275" s="102" t="s">
        <v>193</v>
      </c>
      <c r="B2275" s="103" t="s">
        <v>102</v>
      </c>
      <c r="D2275" s="139">
        <v>2023</v>
      </c>
      <c r="E2275" s="112">
        <v>9</v>
      </c>
      <c r="F2275" s="102" t="str">
        <f t="shared" si="372"/>
        <v>AVH120239</v>
      </c>
      <c r="H2275" s="104">
        <v>3</v>
      </c>
      <c r="I2275" s="102" t="str">
        <f t="shared" si="373"/>
        <v>20239</v>
      </c>
      <c r="J2275" s="107">
        <f>IF(M2275=1,1,IFERROR(VLOOKUP(I2275,API!E:G,POC!H2275,FALSE),0))</f>
        <v>0</v>
      </c>
      <c r="K2275" s="102" t="str">
        <f>TEXT(VLOOKUP(B2275,Summary!G:H,2,FALSE),"yyyym")</f>
        <v>202812</v>
      </c>
      <c r="L2275" s="102">
        <f t="shared" si="374"/>
        <v>0</v>
      </c>
      <c r="M2275" s="102">
        <f t="shared" si="375"/>
        <v>0</v>
      </c>
      <c r="N2275" s="109">
        <f t="shared" ref="N2275:N2338" si="377">TRUNC(J2275*100,2)</f>
        <v>0</v>
      </c>
      <c r="Q2275" s="102" t="str">
        <f t="shared" si="376"/>
        <v/>
      </c>
    </row>
    <row r="2276" spans="1:17" hidden="1">
      <c r="A2276" s="102" t="s">
        <v>193</v>
      </c>
      <c r="B2276" s="103" t="s">
        <v>102</v>
      </c>
      <c r="D2276" s="139">
        <v>2023</v>
      </c>
      <c r="E2276" s="112">
        <v>10</v>
      </c>
      <c r="F2276" s="102" t="str">
        <f t="shared" si="372"/>
        <v>AVH1202310</v>
      </c>
      <c r="H2276" s="104">
        <v>3</v>
      </c>
      <c r="I2276" s="102" t="str">
        <f t="shared" si="373"/>
        <v>202310</v>
      </c>
      <c r="J2276" s="107">
        <f>IF(M2276=1,1,IFERROR(VLOOKUP(I2276,API!E:G,POC!H2276,FALSE),0))</f>
        <v>0</v>
      </c>
      <c r="K2276" s="102" t="str">
        <f>TEXT(VLOOKUP(B2276,Summary!G:H,2,FALSE),"yyyym")</f>
        <v>202812</v>
      </c>
      <c r="L2276" s="102">
        <f t="shared" si="374"/>
        <v>0</v>
      </c>
      <c r="M2276" s="102">
        <f t="shared" si="375"/>
        <v>0</v>
      </c>
      <c r="N2276" s="109">
        <f t="shared" si="377"/>
        <v>0</v>
      </c>
      <c r="Q2276" s="102" t="str">
        <f t="shared" si="376"/>
        <v/>
      </c>
    </row>
    <row r="2277" spans="1:17" hidden="1">
      <c r="A2277" s="102" t="s">
        <v>193</v>
      </c>
      <c r="B2277" s="103" t="s">
        <v>102</v>
      </c>
      <c r="D2277" s="139">
        <v>2023</v>
      </c>
      <c r="E2277" s="112">
        <v>11</v>
      </c>
      <c r="F2277" s="102" t="str">
        <f t="shared" si="372"/>
        <v>AVH1202311</v>
      </c>
      <c r="H2277" s="104">
        <v>3</v>
      </c>
      <c r="I2277" s="102" t="str">
        <f t="shared" si="373"/>
        <v>202311</v>
      </c>
      <c r="J2277" s="107">
        <f>IF(M2277=1,1,IFERROR(VLOOKUP(I2277,API!E:G,POC!H2277,FALSE),0))</f>
        <v>0</v>
      </c>
      <c r="K2277" s="102" t="str">
        <f>TEXT(VLOOKUP(B2277,Summary!G:H,2,FALSE),"yyyym")</f>
        <v>202812</v>
      </c>
      <c r="L2277" s="102">
        <f t="shared" si="374"/>
        <v>0</v>
      </c>
      <c r="M2277" s="102">
        <f t="shared" si="375"/>
        <v>0</v>
      </c>
      <c r="N2277" s="109">
        <f t="shared" si="377"/>
        <v>0</v>
      </c>
      <c r="Q2277" s="102" t="str">
        <f t="shared" si="376"/>
        <v/>
      </c>
    </row>
    <row r="2278" spans="1:17" hidden="1">
      <c r="A2278" s="102" t="s">
        <v>193</v>
      </c>
      <c r="B2278" s="103" t="s">
        <v>102</v>
      </c>
      <c r="D2278" s="139">
        <v>2023</v>
      </c>
      <c r="E2278" s="112">
        <v>12</v>
      </c>
      <c r="F2278" s="102" t="str">
        <f t="shared" si="372"/>
        <v>AVH1202312</v>
      </c>
      <c r="H2278" s="104">
        <v>3</v>
      </c>
      <c r="I2278" s="102" t="str">
        <f t="shared" si="373"/>
        <v>202312</v>
      </c>
      <c r="J2278" s="107">
        <f>IF(M2278=1,1,IFERROR(VLOOKUP(I2278,API!E:G,POC!H2278,FALSE),0))</f>
        <v>0</v>
      </c>
      <c r="K2278" s="102" t="str">
        <f>TEXT(VLOOKUP(B2278,Summary!G:H,2,FALSE),"yyyym")</f>
        <v>202812</v>
      </c>
      <c r="L2278" s="102">
        <f t="shared" si="374"/>
        <v>0</v>
      </c>
      <c r="M2278" s="102">
        <f t="shared" si="375"/>
        <v>0</v>
      </c>
      <c r="N2278" s="109">
        <f t="shared" si="377"/>
        <v>0</v>
      </c>
      <c r="Q2278" s="102" t="str">
        <f t="shared" si="376"/>
        <v/>
      </c>
    </row>
    <row r="2279" spans="1:17" hidden="1">
      <c r="A2279" s="102" t="s">
        <v>193</v>
      </c>
      <c r="B2279" s="103" t="s">
        <v>102</v>
      </c>
      <c r="D2279" s="139">
        <v>2024</v>
      </c>
      <c r="E2279" s="112">
        <v>1</v>
      </c>
      <c r="F2279" s="102" t="str">
        <f t="shared" si="372"/>
        <v>AVH120241</v>
      </c>
      <c r="H2279" s="104">
        <v>3</v>
      </c>
      <c r="I2279" s="102" t="str">
        <f t="shared" si="373"/>
        <v>20241</v>
      </c>
      <c r="J2279" s="107">
        <f>IF(M2279=1,1,IFERROR(VLOOKUP(I2279,API!E:G,POC!H2279,FALSE),0))</f>
        <v>0</v>
      </c>
      <c r="K2279" s="102" t="str">
        <f>TEXT(VLOOKUP(B2279,Summary!G:H,2,FALSE),"yyyym")</f>
        <v>202812</v>
      </c>
      <c r="L2279" s="102">
        <f t="shared" si="374"/>
        <v>0</v>
      </c>
      <c r="M2279" s="102">
        <f t="shared" si="375"/>
        <v>0</v>
      </c>
      <c r="N2279" s="109">
        <f t="shared" si="377"/>
        <v>0</v>
      </c>
      <c r="Q2279" s="102" t="str">
        <f t="shared" si="376"/>
        <v/>
      </c>
    </row>
    <row r="2280" spans="1:17" hidden="1">
      <c r="A2280" s="102" t="s">
        <v>193</v>
      </c>
      <c r="B2280" s="103" t="s">
        <v>102</v>
      </c>
      <c r="D2280" s="139">
        <v>2024</v>
      </c>
      <c r="E2280" s="112">
        <v>2</v>
      </c>
      <c r="F2280" s="102" t="str">
        <f t="shared" si="372"/>
        <v>AVH120242</v>
      </c>
      <c r="H2280" s="104">
        <v>3</v>
      </c>
      <c r="I2280" s="102" t="str">
        <f t="shared" si="373"/>
        <v>20242</v>
      </c>
      <c r="J2280" s="107">
        <f>IF(M2280=1,1,IFERROR(VLOOKUP(I2280,API!E:G,POC!H2280,FALSE),0))</f>
        <v>0</v>
      </c>
      <c r="K2280" s="102" t="str">
        <f>TEXT(VLOOKUP(B2280,Summary!G:H,2,FALSE),"yyyym")</f>
        <v>202812</v>
      </c>
      <c r="L2280" s="102">
        <f t="shared" si="374"/>
        <v>0</v>
      </c>
      <c r="M2280" s="102">
        <f t="shared" si="375"/>
        <v>0</v>
      </c>
      <c r="N2280" s="109">
        <f t="shared" si="377"/>
        <v>0</v>
      </c>
      <c r="Q2280" s="102" t="str">
        <f t="shared" si="376"/>
        <v/>
      </c>
    </row>
    <row r="2281" spans="1:17" hidden="1">
      <c r="A2281" s="102" t="s">
        <v>193</v>
      </c>
      <c r="B2281" s="103" t="s">
        <v>102</v>
      </c>
      <c r="D2281" s="139">
        <v>2024</v>
      </c>
      <c r="E2281" s="112">
        <v>3</v>
      </c>
      <c r="F2281" s="102" t="str">
        <f t="shared" si="372"/>
        <v>AVH120243</v>
      </c>
      <c r="H2281" s="104">
        <v>3</v>
      </c>
      <c r="I2281" s="102" t="str">
        <f t="shared" si="373"/>
        <v>20243</v>
      </c>
      <c r="J2281" s="107">
        <f>IF(M2281=1,1,IFERROR(VLOOKUP(I2281,API!E:G,POC!H2281,FALSE),0))</f>
        <v>0</v>
      </c>
      <c r="K2281" s="102" t="str">
        <f>TEXT(VLOOKUP(B2281,Summary!G:H,2,FALSE),"yyyym")</f>
        <v>202812</v>
      </c>
      <c r="L2281" s="102">
        <f t="shared" si="374"/>
        <v>0</v>
      </c>
      <c r="M2281" s="102">
        <f t="shared" si="375"/>
        <v>0</v>
      </c>
      <c r="N2281" s="109">
        <f t="shared" si="377"/>
        <v>0</v>
      </c>
      <c r="Q2281" s="102" t="str">
        <f t="shared" si="376"/>
        <v/>
      </c>
    </row>
    <row r="2282" spans="1:17" hidden="1">
      <c r="A2282" s="102" t="s">
        <v>193</v>
      </c>
      <c r="B2282" s="103" t="s">
        <v>102</v>
      </c>
      <c r="D2282" s="139">
        <v>2024</v>
      </c>
      <c r="E2282" s="112">
        <v>4</v>
      </c>
      <c r="F2282" s="102" t="str">
        <f t="shared" si="372"/>
        <v>AVH120244</v>
      </c>
      <c r="H2282" s="104">
        <v>3</v>
      </c>
      <c r="I2282" s="102" t="str">
        <f t="shared" si="373"/>
        <v>20244</v>
      </c>
      <c r="J2282" s="107">
        <f>IF(M2282=1,1,IFERROR(VLOOKUP(I2282,API!E:G,POC!H2282,FALSE),0))</f>
        <v>0</v>
      </c>
      <c r="K2282" s="102" t="str">
        <f>TEXT(VLOOKUP(B2282,Summary!G:H,2,FALSE),"yyyym")</f>
        <v>202812</v>
      </c>
      <c r="L2282" s="102">
        <f t="shared" si="374"/>
        <v>0</v>
      </c>
      <c r="M2282" s="102">
        <f t="shared" si="375"/>
        <v>0</v>
      </c>
      <c r="N2282" s="109">
        <f t="shared" si="377"/>
        <v>0</v>
      </c>
      <c r="Q2282" s="102" t="str">
        <f t="shared" si="376"/>
        <v/>
      </c>
    </row>
    <row r="2283" spans="1:17" hidden="1">
      <c r="A2283" s="102" t="s">
        <v>193</v>
      </c>
      <c r="B2283" s="103" t="s">
        <v>102</v>
      </c>
      <c r="D2283" s="139">
        <v>2024</v>
      </c>
      <c r="E2283" s="112">
        <v>5</v>
      </c>
      <c r="F2283" s="102" t="str">
        <f t="shared" si="372"/>
        <v>AVH120245</v>
      </c>
      <c r="H2283" s="104">
        <v>3</v>
      </c>
      <c r="I2283" s="102" t="str">
        <f t="shared" si="373"/>
        <v>20245</v>
      </c>
      <c r="J2283" s="107">
        <f>IF(M2283=1,1,IFERROR(VLOOKUP(I2283,API!E:G,POC!H2283,FALSE),0))</f>
        <v>0</v>
      </c>
      <c r="K2283" s="102" t="str">
        <f>TEXT(VLOOKUP(B2283,Summary!G:H,2,FALSE),"yyyym")</f>
        <v>202812</v>
      </c>
      <c r="L2283" s="102">
        <f t="shared" si="374"/>
        <v>0</v>
      </c>
      <c r="M2283" s="102">
        <f t="shared" si="375"/>
        <v>0</v>
      </c>
      <c r="N2283" s="109">
        <f t="shared" si="377"/>
        <v>0</v>
      </c>
      <c r="Q2283" s="102" t="str">
        <f t="shared" si="376"/>
        <v/>
      </c>
    </row>
    <row r="2284" spans="1:17" hidden="1">
      <c r="A2284" s="102" t="s">
        <v>193</v>
      </c>
      <c r="B2284" s="103" t="s">
        <v>102</v>
      </c>
      <c r="D2284" s="139">
        <v>2024</v>
      </c>
      <c r="E2284" s="112">
        <v>6</v>
      </c>
      <c r="F2284" s="102" t="str">
        <f t="shared" si="372"/>
        <v>AVH120246</v>
      </c>
      <c r="H2284" s="104">
        <v>3</v>
      </c>
      <c r="I2284" s="102" t="str">
        <f t="shared" si="373"/>
        <v>20246</v>
      </c>
      <c r="J2284" s="107">
        <f>IF(M2284=1,1,IFERROR(VLOOKUP(I2284,API!E:G,POC!H2284,FALSE),0))</f>
        <v>0</v>
      </c>
      <c r="K2284" s="102" t="str">
        <f>TEXT(VLOOKUP(B2284,Summary!G:H,2,FALSE),"yyyym")</f>
        <v>202812</v>
      </c>
      <c r="L2284" s="102">
        <f t="shared" si="374"/>
        <v>0</v>
      </c>
      <c r="M2284" s="102">
        <f t="shared" si="375"/>
        <v>0</v>
      </c>
      <c r="N2284" s="109">
        <f t="shared" si="377"/>
        <v>0</v>
      </c>
      <c r="Q2284" s="102" t="str">
        <f t="shared" si="376"/>
        <v/>
      </c>
    </row>
    <row r="2285" spans="1:17" hidden="1">
      <c r="A2285" s="102" t="s">
        <v>193</v>
      </c>
      <c r="B2285" s="103" t="s">
        <v>102</v>
      </c>
      <c r="D2285" s="139">
        <v>2024</v>
      </c>
      <c r="E2285" s="112">
        <v>7</v>
      </c>
      <c r="F2285" s="102" t="str">
        <f t="shared" si="372"/>
        <v>AVH120247</v>
      </c>
      <c r="H2285" s="104">
        <v>3</v>
      </c>
      <c r="I2285" s="102" t="str">
        <f t="shared" si="373"/>
        <v>20247</v>
      </c>
      <c r="J2285" s="107">
        <f>IF(M2285=1,1,IFERROR(VLOOKUP(I2285,API!E:G,POC!H2285,FALSE),0))</f>
        <v>0</v>
      </c>
      <c r="K2285" s="102" t="str">
        <f>TEXT(VLOOKUP(B2285,Summary!G:H,2,FALSE),"yyyym")</f>
        <v>202812</v>
      </c>
      <c r="L2285" s="102">
        <f t="shared" si="374"/>
        <v>0</v>
      </c>
      <c r="M2285" s="102">
        <f t="shared" si="375"/>
        <v>0</v>
      </c>
      <c r="N2285" s="109">
        <f t="shared" si="377"/>
        <v>0</v>
      </c>
      <c r="Q2285" s="102" t="str">
        <f t="shared" si="376"/>
        <v/>
      </c>
    </row>
    <row r="2286" spans="1:17" hidden="1">
      <c r="A2286" s="102" t="s">
        <v>193</v>
      </c>
      <c r="B2286" s="103" t="s">
        <v>102</v>
      </c>
      <c r="D2286" s="139">
        <v>2024</v>
      </c>
      <c r="E2286" s="112">
        <v>8</v>
      </c>
      <c r="F2286" s="102" t="str">
        <f t="shared" si="372"/>
        <v>AVH120248</v>
      </c>
      <c r="H2286" s="104">
        <v>3</v>
      </c>
      <c r="I2286" s="102" t="str">
        <f t="shared" si="373"/>
        <v>20248</v>
      </c>
      <c r="J2286" s="107">
        <f>IF(M2286=1,1,IFERROR(VLOOKUP(I2286,API!E:G,POC!H2286,FALSE),0))</f>
        <v>0</v>
      </c>
      <c r="K2286" s="102" t="str">
        <f>TEXT(VLOOKUP(B2286,Summary!G:H,2,FALSE),"yyyym")</f>
        <v>202812</v>
      </c>
      <c r="L2286" s="102">
        <f t="shared" si="374"/>
        <v>0</v>
      </c>
      <c r="M2286" s="102">
        <f t="shared" si="375"/>
        <v>0</v>
      </c>
      <c r="N2286" s="109">
        <f t="shared" si="377"/>
        <v>0</v>
      </c>
      <c r="Q2286" s="102" t="str">
        <f t="shared" si="376"/>
        <v/>
      </c>
    </row>
    <row r="2287" spans="1:17" hidden="1">
      <c r="A2287" s="102" t="s">
        <v>193</v>
      </c>
      <c r="B2287" s="103" t="s">
        <v>102</v>
      </c>
      <c r="D2287" s="139">
        <v>2024</v>
      </c>
      <c r="E2287" s="112">
        <v>9</v>
      </c>
      <c r="F2287" s="102" t="str">
        <f t="shared" si="372"/>
        <v>AVH120249</v>
      </c>
      <c r="H2287" s="104">
        <v>3</v>
      </c>
      <c r="I2287" s="102" t="str">
        <f t="shared" si="373"/>
        <v>20249</v>
      </c>
      <c r="J2287" s="107">
        <f>IF(M2287=1,1,IFERROR(VLOOKUP(I2287,API!E:G,POC!H2287,FALSE),0))</f>
        <v>0</v>
      </c>
      <c r="K2287" s="102" t="str">
        <f>TEXT(VLOOKUP(B2287,Summary!G:H,2,FALSE),"yyyym")</f>
        <v>202812</v>
      </c>
      <c r="L2287" s="102">
        <f t="shared" si="374"/>
        <v>0</v>
      </c>
      <c r="M2287" s="102">
        <f t="shared" si="375"/>
        <v>0</v>
      </c>
      <c r="N2287" s="109">
        <f t="shared" si="377"/>
        <v>0</v>
      </c>
      <c r="Q2287" s="102" t="str">
        <f t="shared" si="376"/>
        <v/>
      </c>
    </row>
    <row r="2288" spans="1:17" hidden="1">
      <c r="A2288" s="102" t="s">
        <v>193</v>
      </c>
      <c r="B2288" s="103" t="s">
        <v>102</v>
      </c>
      <c r="D2288" s="139">
        <v>2024</v>
      </c>
      <c r="E2288" s="112">
        <v>10</v>
      </c>
      <c r="F2288" s="102" t="str">
        <f t="shared" si="372"/>
        <v>AVH1202410</v>
      </c>
      <c r="H2288" s="104">
        <v>3</v>
      </c>
      <c r="I2288" s="102" t="str">
        <f t="shared" si="373"/>
        <v>202410</v>
      </c>
      <c r="J2288" s="107">
        <f>IF(M2288=1,1,IFERROR(VLOOKUP(I2288,API!E:G,POC!H2288,FALSE),0))</f>
        <v>0</v>
      </c>
      <c r="K2288" s="102" t="str">
        <f>TEXT(VLOOKUP(B2288,Summary!G:H,2,FALSE),"yyyym")</f>
        <v>202812</v>
      </c>
      <c r="L2288" s="102">
        <f t="shared" si="374"/>
        <v>0</v>
      </c>
      <c r="M2288" s="102">
        <f t="shared" si="375"/>
        <v>0</v>
      </c>
      <c r="N2288" s="109">
        <f t="shared" si="377"/>
        <v>0</v>
      </c>
      <c r="Q2288" s="102" t="str">
        <f t="shared" si="376"/>
        <v/>
      </c>
    </row>
    <row r="2289" spans="1:17" hidden="1">
      <c r="A2289" s="102" t="s">
        <v>193</v>
      </c>
      <c r="B2289" s="103" t="s">
        <v>102</v>
      </c>
      <c r="D2289" s="139">
        <v>2024</v>
      </c>
      <c r="E2289" s="112">
        <v>11</v>
      </c>
      <c r="F2289" s="102" t="str">
        <f t="shared" si="372"/>
        <v>AVH1202411</v>
      </c>
      <c r="H2289" s="104">
        <v>3</v>
      </c>
      <c r="I2289" s="102" t="str">
        <f t="shared" si="373"/>
        <v>202411</v>
      </c>
      <c r="J2289" s="107">
        <f>IF(M2289=1,1,IFERROR(VLOOKUP(I2289,API!E:G,POC!H2289,FALSE),0))</f>
        <v>0</v>
      </c>
      <c r="K2289" s="102" t="str">
        <f>TEXT(VLOOKUP(B2289,Summary!G:H,2,FALSE),"yyyym")</f>
        <v>202812</v>
      </c>
      <c r="L2289" s="102">
        <f t="shared" si="374"/>
        <v>0</v>
      </c>
      <c r="M2289" s="102">
        <f t="shared" si="375"/>
        <v>0</v>
      </c>
      <c r="N2289" s="109">
        <f t="shared" si="377"/>
        <v>0</v>
      </c>
      <c r="Q2289" s="102" t="str">
        <f t="shared" si="376"/>
        <v/>
      </c>
    </row>
    <row r="2290" spans="1:17" hidden="1">
      <c r="A2290" s="102" t="s">
        <v>193</v>
      </c>
      <c r="B2290" s="103" t="s">
        <v>102</v>
      </c>
      <c r="D2290" s="139">
        <v>2024</v>
      </c>
      <c r="E2290" s="112">
        <v>12</v>
      </c>
      <c r="F2290" s="102" t="str">
        <f t="shared" si="372"/>
        <v>AVH1202412</v>
      </c>
      <c r="H2290" s="104">
        <v>3</v>
      </c>
      <c r="I2290" s="102" t="str">
        <f t="shared" si="373"/>
        <v>202412</v>
      </c>
      <c r="J2290" s="107">
        <f>IF(M2290=1,1,IFERROR(VLOOKUP(I2290,API!E:G,POC!H2290,FALSE),0))</f>
        <v>0</v>
      </c>
      <c r="K2290" s="102" t="str">
        <f>TEXT(VLOOKUP(B2290,Summary!G:H,2,FALSE),"yyyym")</f>
        <v>202812</v>
      </c>
      <c r="L2290" s="102">
        <f t="shared" si="374"/>
        <v>0</v>
      </c>
      <c r="M2290" s="102">
        <f t="shared" si="375"/>
        <v>0</v>
      </c>
      <c r="N2290" s="109">
        <f t="shared" si="377"/>
        <v>0</v>
      </c>
      <c r="O2290" s="102" t="str">
        <f>PROPER(VLOOKUP(B2290,'[1]TO year'!C:D,2,FALSE))</f>
        <v>Arcovia Hotel</v>
      </c>
      <c r="Q2290" s="102" t="str">
        <f t="shared" si="376"/>
        <v/>
      </c>
    </row>
    <row r="2291" spans="1:17" hidden="1">
      <c r="A2291" s="102" t="s">
        <v>193</v>
      </c>
      <c r="B2291" s="103" t="s">
        <v>102</v>
      </c>
      <c r="D2291" s="139">
        <v>2025</v>
      </c>
      <c r="E2291" s="112">
        <v>1</v>
      </c>
      <c r="F2291" s="102" t="str">
        <f t="shared" si="372"/>
        <v>AVH120251</v>
      </c>
      <c r="H2291" s="104">
        <v>3</v>
      </c>
      <c r="I2291" s="102" t="str">
        <f t="shared" si="373"/>
        <v>20251</v>
      </c>
      <c r="J2291" s="107">
        <f>IF(M2291=1,1,IFERROR(VLOOKUP(I2291,API!E:G,POC!H2291,FALSE),0))</f>
        <v>0</v>
      </c>
      <c r="K2291" s="102" t="str">
        <f>TEXT(VLOOKUP(B2291,Summary!G:H,2,FALSE),"yyyym")</f>
        <v>202812</v>
      </c>
      <c r="L2291" s="102">
        <f t="shared" si="374"/>
        <v>0</v>
      </c>
      <c r="M2291" s="102">
        <f t="shared" si="375"/>
        <v>0</v>
      </c>
      <c r="N2291" s="109">
        <f t="shared" si="377"/>
        <v>0</v>
      </c>
      <c r="Q2291" s="102" t="str">
        <f t="shared" si="376"/>
        <v/>
      </c>
    </row>
    <row r="2292" spans="1:17" hidden="1">
      <c r="A2292" s="102" t="s">
        <v>193</v>
      </c>
      <c r="B2292" s="103" t="s">
        <v>102</v>
      </c>
      <c r="D2292" s="139">
        <v>2025</v>
      </c>
      <c r="E2292" s="112">
        <v>2</v>
      </c>
      <c r="F2292" s="102" t="str">
        <f t="shared" si="372"/>
        <v>AVH120252</v>
      </c>
      <c r="H2292" s="104">
        <v>3</v>
      </c>
      <c r="I2292" s="102" t="str">
        <f t="shared" si="373"/>
        <v>20252</v>
      </c>
      <c r="J2292" s="107">
        <f>IF(M2292=1,1,IFERROR(VLOOKUP(I2292,API!E:G,POC!H2292,FALSE),0))</f>
        <v>0</v>
      </c>
      <c r="K2292" s="102" t="str">
        <f>TEXT(VLOOKUP(B2292,Summary!G:H,2,FALSE),"yyyym")</f>
        <v>202812</v>
      </c>
      <c r="L2292" s="102">
        <f t="shared" si="374"/>
        <v>0</v>
      </c>
      <c r="M2292" s="102">
        <f t="shared" si="375"/>
        <v>0</v>
      </c>
      <c r="N2292" s="109">
        <f t="shared" si="377"/>
        <v>0</v>
      </c>
      <c r="Q2292" s="102" t="str">
        <f t="shared" si="376"/>
        <v/>
      </c>
    </row>
    <row r="2293" spans="1:17" hidden="1">
      <c r="A2293" s="102" t="s">
        <v>193</v>
      </c>
      <c r="B2293" s="103" t="s">
        <v>102</v>
      </c>
      <c r="D2293" s="139">
        <v>2025</v>
      </c>
      <c r="E2293" s="112">
        <v>3</v>
      </c>
      <c r="F2293" s="102" t="str">
        <f t="shared" si="372"/>
        <v>AVH120253</v>
      </c>
      <c r="H2293" s="104">
        <v>3</v>
      </c>
      <c r="I2293" s="102" t="str">
        <f t="shared" si="373"/>
        <v>20253</v>
      </c>
      <c r="J2293" s="107">
        <f>IF(M2293=1,1,IFERROR(VLOOKUP(I2293,API!E:G,POC!H2293,FALSE),0))</f>
        <v>0</v>
      </c>
      <c r="K2293" s="102" t="str">
        <f>TEXT(VLOOKUP(B2293,Summary!G:H,2,FALSE),"yyyym")</f>
        <v>202812</v>
      </c>
      <c r="L2293" s="102">
        <f t="shared" si="374"/>
        <v>0</v>
      </c>
      <c r="M2293" s="102">
        <f t="shared" si="375"/>
        <v>0</v>
      </c>
      <c r="N2293" s="109">
        <f t="shared" si="377"/>
        <v>0</v>
      </c>
      <c r="O2293" s="102" t="str">
        <f>PROPER(VLOOKUP(B2293,'[1]TO year'!C:D,2,FALSE))</f>
        <v>Arcovia Hotel</v>
      </c>
      <c r="P2293" s="102" t="s">
        <v>220</v>
      </c>
      <c r="Q2293" s="102">
        <f t="shared" si="376"/>
        <v>1</v>
      </c>
    </row>
    <row r="2294" spans="1:17" hidden="1">
      <c r="A2294" s="102" t="s">
        <v>193</v>
      </c>
      <c r="B2294" s="103" t="s">
        <v>102</v>
      </c>
      <c r="D2294" s="139">
        <v>2025</v>
      </c>
      <c r="E2294" s="112">
        <v>4</v>
      </c>
      <c r="F2294" s="102" t="str">
        <f t="shared" si="372"/>
        <v>AVH120254</v>
      </c>
      <c r="H2294" s="104">
        <v>3</v>
      </c>
      <c r="I2294" s="102" t="str">
        <f t="shared" si="373"/>
        <v>20254</v>
      </c>
      <c r="J2294" s="107">
        <f>IF(M2294=1,1,IFERROR(VLOOKUP(I2294,API!E:G,POC!H2294,FALSE),0))</f>
        <v>2.2200000000000001E-2</v>
      </c>
      <c r="K2294" s="102" t="str">
        <f>TEXT(VLOOKUP(B2294,Summary!G:H,2,FALSE),"yyyym")</f>
        <v>202812</v>
      </c>
      <c r="L2294" s="102">
        <f t="shared" si="374"/>
        <v>0</v>
      </c>
      <c r="M2294" s="102">
        <f t="shared" si="375"/>
        <v>0</v>
      </c>
      <c r="N2294" s="109">
        <f t="shared" si="377"/>
        <v>2.2200000000000002</v>
      </c>
      <c r="P2294" s="102" t="s">
        <v>220</v>
      </c>
    </row>
    <row r="2295" spans="1:17" hidden="1">
      <c r="A2295" s="102" t="s">
        <v>193</v>
      </c>
      <c r="B2295" s="103" t="s">
        <v>102</v>
      </c>
      <c r="D2295" s="139">
        <v>2025</v>
      </c>
      <c r="E2295" s="112">
        <v>5</v>
      </c>
      <c r="F2295" s="102" t="str">
        <f t="shared" si="372"/>
        <v>AVH120255</v>
      </c>
      <c r="H2295" s="104">
        <v>3</v>
      </c>
      <c r="I2295" s="102" t="str">
        <f t="shared" si="373"/>
        <v>20255</v>
      </c>
      <c r="J2295" s="107">
        <f>IF(M2295=1,1,IFERROR(VLOOKUP(I2295,API!E:G,POC!H2295,FALSE),0))</f>
        <v>4.4400000000000002E-2</v>
      </c>
      <c r="K2295" s="102" t="str">
        <f>TEXT(VLOOKUP(B2295,Summary!G:H,2,FALSE),"yyyym")</f>
        <v>202812</v>
      </c>
      <c r="L2295" s="102">
        <f t="shared" si="374"/>
        <v>0</v>
      </c>
      <c r="M2295" s="102">
        <f t="shared" si="375"/>
        <v>0</v>
      </c>
      <c r="N2295" s="109">
        <f t="shared" si="377"/>
        <v>4.4400000000000004</v>
      </c>
      <c r="P2295" s="102" t="s">
        <v>220</v>
      </c>
    </row>
    <row r="2296" spans="1:17" hidden="1">
      <c r="A2296" s="102" t="s">
        <v>193</v>
      </c>
      <c r="B2296" s="103" t="s">
        <v>102</v>
      </c>
      <c r="D2296" s="139">
        <v>2025</v>
      </c>
      <c r="E2296" s="112">
        <v>6</v>
      </c>
      <c r="F2296" s="102" t="str">
        <f t="shared" si="372"/>
        <v>AVH120256</v>
      </c>
      <c r="H2296" s="104">
        <v>3</v>
      </c>
      <c r="I2296" s="102" t="str">
        <f t="shared" si="373"/>
        <v>20256</v>
      </c>
      <c r="J2296" s="107">
        <f>IF(M2296=1,1,IFERROR(VLOOKUP(I2296,API!E:G,POC!H2296,FALSE),0))</f>
        <v>6.6699999999999995E-2</v>
      </c>
      <c r="K2296" s="102" t="str">
        <f>TEXT(VLOOKUP(B2296,Summary!G:H,2,FALSE),"yyyym")</f>
        <v>202812</v>
      </c>
      <c r="L2296" s="102">
        <f t="shared" si="374"/>
        <v>0</v>
      </c>
      <c r="M2296" s="102">
        <f t="shared" si="375"/>
        <v>0</v>
      </c>
      <c r="N2296" s="109">
        <f t="shared" si="377"/>
        <v>6.67</v>
      </c>
      <c r="P2296" s="102" t="s">
        <v>220</v>
      </c>
    </row>
    <row r="2297" spans="1:17" hidden="1">
      <c r="A2297" s="102" t="s">
        <v>193</v>
      </c>
      <c r="B2297" s="103" t="s">
        <v>102</v>
      </c>
      <c r="D2297" s="139">
        <v>2025</v>
      </c>
      <c r="E2297" s="112">
        <v>7</v>
      </c>
      <c r="F2297" s="102" t="str">
        <f t="shared" si="372"/>
        <v>AVH120257</v>
      </c>
      <c r="H2297" s="104">
        <v>3</v>
      </c>
      <c r="I2297" s="102" t="str">
        <f t="shared" si="373"/>
        <v>20257</v>
      </c>
      <c r="J2297" s="107">
        <f>IF(M2297=1,1,IFERROR(VLOOKUP(I2297,API!E:G,POC!H2297,FALSE),0))</f>
        <v>8.8900000000000007E-2</v>
      </c>
      <c r="K2297" s="102" t="str">
        <f>TEXT(VLOOKUP(B2297,Summary!G:H,2,FALSE),"yyyym")</f>
        <v>202812</v>
      </c>
      <c r="L2297" s="102">
        <f t="shared" si="374"/>
        <v>0</v>
      </c>
      <c r="M2297" s="102">
        <f t="shared" si="375"/>
        <v>0</v>
      </c>
      <c r="N2297" s="109">
        <f t="shared" si="377"/>
        <v>8.89</v>
      </c>
      <c r="P2297" s="102" t="s">
        <v>220</v>
      </c>
    </row>
    <row r="2298" spans="1:17" hidden="1">
      <c r="A2298" s="102" t="s">
        <v>193</v>
      </c>
      <c r="B2298" s="103" t="s">
        <v>102</v>
      </c>
      <c r="D2298" s="139">
        <v>2025</v>
      </c>
      <c r="E2298" s="112">
        <v>8</v>
      </c>
      <c r="F2298" s="102" t="str">
        <f t="shared" si="372"/>
        <v>AVH120258</v>
      </c>
      <c r="H2298" s="104">
        <v>3</v>
      </c>
      <c r="I2298" s="102" t="str">
        <f t="shared" si="373"/>
        <v>20258</v>
      </c>
      <c r="J2298" s="107">
        <f>IF(M2298=1,1,IFERROR(VLOOKUP(I2298,API!E:G,POC!H2298,FALSE),0))</f>
        <v>0.1111</v>
      </c>
      <c r="K2298" s="102" t="str">
        <f>TEXT(VLOOKUP(B2298,Summary!G:H,2,FALSE),"yyyym")</f>
        <v>202812</v>
      </c>
      <c r="L2298" s="102">
        <f t="shared" si="374"/>
        <v>0</v>
      </c>
      <c r="M2298" s="102">
        <f t="shared" si="375"/>
        <v>0</v>
      </c>
      <c r="N2298" s="109">
        <f t="shared" si="377"/>
        <v>11.11</v>
      </c>
      <c r="P2298" s="102" t="s">
        <v>220</v>
      </c>
    </row>
    <row r="2299" spans="1:17" hidden="1">
      <c r="A2299" s="102" t="s">
        <v>193</v>
      </c>
      <c r="B2299" s="103" t="s">
        <v>102</v>
      </c>
      <c r="D2299" s="139">
        <v>2025</v>
      </c>
      <c r="E2299" s="112">
        <v>9</v>
      </c>
      <c r="F2299" s="102" t="str">
        <f t="shared" si="372"/>
        <v>AVH120259</v>
      </c>
      <c r="H2299" s="104">
        <v>3</v>
      </c>
      <c r="I2299" s="102" t="str">
        <f t="shared" ref="I2299:I2330" si="378">CONCATENATE(D2299,E2299)</f>
        <v>20259</v>
      </c>
      <c r="J2299" s="107">
        <f>IF(M2299=1,1,IFERROR(VLOOKUP(I2299,API!E:G,POC!H2299,FALSE),0))</f>
        <v>0.1333</v>
      </c>
      <c r="K2299" s="102" t="str">
        <f>TEXT(VLOOKUP(B2299,Summary!G:H,2,FALSE),"yyyym")</f>
        <v>202812</v>
      </c>
      <c r="L2299" s="102">
        <f t="shared" ref="L2299:L2330" si="379">IF((LEFT(K2299,4)-D2299)&lt;&gt;0,0,IF((I2299-K2299)=0,1,0))</f>
        <v>0</v>
      </c>
      <c r="M2299" s="102">
        <f t="shared" ref="M2299:M2330" si="380">IF(B2299="",0,IF(AND(B2298=B2299,M2298=1),1,IF(L2299=1,1,0)))</f>
        <v>0</v>
      </c>
      <c r="N2299" s="109">
        <f t="shared" si="377"/>
        <v>13.33</v>
      </c>
      <c r="P2299" s="102" t="s">
        <v>220</v>
      </c>
    </row>
    <row r="2300" spans="1:17" hidden="1">
      <c r="A2300" s="102" t="s">
        <v>193</v>
      </c>
      <c r="B2300" s="103" t="s">
        <v>102</v>
      </c>
      <c r="D2300" s="139">
        <v>2025</v>
      </c>
      <c r="E2300" s="112">
        <v>10</v>
      </c>
      <c r="F2300" s="102" t="str">
        <f t="shared" si="372"/>
        <v>AVH1202510</v>
      </c>
      <c r="H2300" s="104">
        <v>3</v>
      </c>
      <c r="I2300" s="102" t="str">
        <f t="shared" si="378"/>
        <v>202510</v>
      </c>
      <c r="J2300" s="107">
        <f>IF(M2300=1,1,IFERROR(VLOOKUP(I2300,API!E:G,POC!H2300,FALSE),0))</f>
        <v>0.15559999999999999</v>
      </c>
      <c r="K2300" s="102" t="str">
        <f>TEXT(VLOOKUP(B2300,Summary!G:H,2,FALSE),"yyyym")</f>
        <v>202812</v>
      </c>
      <c r="L2300" s="102">
        <f t="shared" si="379"/>
        <v>0</v>
      </c>
      <c r="M2300" s="102">
        <f t="shared" si="380"/>
        <v>0</v>
      </c>
      <c r="N2300" s="109">
        <f t="shared" si="377"/>
        <v>15.56</v>
      </c>
      <c r="P2300" s="102" t="s">
        <v>220</v>
      </c>
    </row>
    <row r="2301" spans="1:17" hidden="1">
      <c r="A2301" s="102" t="s">
        <v>193</v>
      </c>
      <c r="B2301" s="103" t="s">
        <v>102</v>
      </c>
      <c r="D2301" s="139">
        <v>2025</v>
      </c>
      <c r="E2301" s="112">
        <v>11</v>
      </c>
      <c r="F2301" s="102" t="str">
        <f t="shared" si="372"/>
        <v>AVH1202511</v>
      </c>
      <c r="H2301" s="104">
        <v>3</v>
      </c>
      <c r="I2301" s="102" t="str">
        <f t="shared" si="378"/>
        <v>202511</v>
      </c>
      <c r="J2301" s="107">
        <f>IF(M2301=1,1,IFERROR(VLOOKUP(I2301,API!E:G,POC!H2301,FALSE),0))</f>
        <v>0.17780000000000001</v>
      </c>
      <c r="K2301" s="102" t="str">
        <f>TEXT(VLOOKUP(B2301,Summary!G:H,2,FALSE),"yyyym")</f>
        <v>202812</v>
      </c>
      <c r="L2301" s="102">
        <f t="shared" si="379"/>
        <v>0</v>
      </c>
      <c r="M2301" s="102">
        <f t="shared" si="380"/>
        <v>0</v>
      </c>
      <c r="N2301" s="109">
        <f t="shared" si="377"/>
        <v>17.78</v>
      </c>
      <c r="P2301" s="102" t="s">
        <v>220</v>
      </c>
    </row>
    <row r="2302" spans="1:17" hidden="1">
      <c r="A2302" s="102" t="s">
        <v>193</v>
      </c>
      <c r="B2302" s="103" t="s">
        <v>102</v>
      </c>
      <c r="D2302" s="139">
        <v>2025</v>
      </c>
      <c r="E2302" s="112">
        <v>12</v>
      </c>
      <c r="F2302" s="102" t="str">
        <f t="shared" si="372"/>
        <v>AVH1202512</v>
      </c>
      <c r="H2302" s="104">
        <v>3</v>
      </c>
      <c r="I2302" s="102" t="str">
        <f t="shared" si="378"/>
        <v>202512</v>
      </c>
      <c r="J2302" s="107">
        <f>IF(M2302=1,1,IFERROR(VLOOKUP(I2302,API!E:G,POC!H2302,FALSE),0))</f>
        <v>0.2</v>
      </c>
      <c r="K2302" s="102" t="str">
        <f>TEXT(VLOOKUP(B2302,Summary!G:H,2,FALSE),"yyyym")</f>
        <v>202812</v>
      </c>
      <c r="L2302" s="102">
        <f t="shared" si="379"/>
        <v>0</v>
      </c>
      <c r="M2302" s="102">
        <f t="shared" si="380"/>
        <v>0</v>
      </c>
      <c r="N2302" s="109">
        <f t="shared" si="377"/>
        <v>20</v>
      </c>
      <c r="P2302" s="102" t="s">
        <v>220</v>
      </c>
    </row>
    <row r="2303" spans="1:17" hidden="1">
      <c r="A2303" s="102" t="s">
        <v>193</v>
      </c>
      <c r="B2303" s="103" t="s">
        <v>102</v>
      </c>
      <c r="D2303" s="139">
        <v>2026</v>
      </c>
      <c r="E2303" s="112">
        <v>1</v>
      </c>
      <c r="F2303" s="102" t="str">
        <f t="shared" si="372"/>
        <v>AVH120261</v>
      </c>
      <c r="H2303" s="104">
        <v>3</v>
      </c>
      <c r="I2303" s="102" t="str">
        <f t="shared" si="378"/>
        <v>20261</v>
      </c>
      <c r="J2303" s="107">
        <f>IF(M2303=1,1,IFERROR(VLOOKUP(I2303,API!E:G,POC!H2303,FALSE),0))</f>
        <v>0.22220000000000001</v>
      </c>
      <c r="K2303" s="102" t="str">
        <f>TEXT(VLOOKUP(B2303,Summary!G:H,2,FALSE),"yyyym")</f>
        <v>202812</v>
      </c>
      <c r="L2303" s="102">
        <f t="shared" si="379"/>
        <v>0</v>
      </c>
      <c r="M2303" s="102">
        <f t="shared" si="380"/>
        <v>0</v>
      </c>
      <c r="N2303" s="109">
        <f t="shared" si="377"/>
        <v>22.22</v>
      </c>
      <c r="P2303" s="102" t="s">
        <v>220</v>
      </c>
    </row>
    <row r="2304" spans="1:17" hidden="1">
      <c r="A2304" s="102" t="s">
        <v>193</v>
      </c>
      <c r="B2304" s="103" t="s">
        <v>102</v>
      </c>
      <c r="D2304" s="139">
        <v>2026</v>
      </c>
      <c r="E2304" s="112">
        <v>2</v>
      </c>
      <c r="F2304" s="102" t="str">
        <f t="shared" si="372"/>
        <v>AVH120262</v>
      </c>
      <c r="H2304" s="104">
        <v>3</v>
      </c>
      <c r="I2304" s="102" t="str">
        <f t="shared" si="378"/>
        <v>20262</v>
      </c>
      <c r="J2304" s="107">
        <f>IF(M2304=1,1,IFERROR(VLOOKUP(I2304,API!E:G,POC!H2304,FALSE),0))</f>
        <v>0.24440000000000001</v>
      </c>
      <c r="K2304" s="102" t="str">
        <f>TEXT(VLOOKUP(B2304,Summary!G:H,2,FALSE),"yyyym")</f>
        <v>202812</v>
      </c>
      <c r="L2304" s="102">
        <f t="shared" si="379"/>
        <v>0</v>
      </c>
      <c r="M2304" s="102">
        <f t="shared" si="380"/>
        <v>0</v>
      </c>
      <c r="N2304" s="109">
        <f t="shared" si="377"/>
        <v>24.44</v>
      </c>
      <c r="P2304" s="102" t="s">
        <v>220</v>
      </c>
    </row>
    <row r="2305" spans="1:16" hidden="1">
      <c r="A2305" s="102" t="s">
        <v>193</v>
      </c>
      <c r="B2305" s="103" t="s">
        <v>102</v>
      </c>
      <c r="D2305" s="139">
        <v>2026</v>
      </c>
      <c r="E2305" s="112">
        <v>3</v>
      </c>
      <c r="F2305" s="102" t="str">
        <f t="shared" si="372"/>
        <v>AVH120263</v>
      </c>
      <c r="H2305" s="104">
        <v>3</v>
      </c>
      <c r="I2305" s="102" t="str">
        <f t="shared" si="378"/>
        <v>20263</v>
      </c>
      <c r="J2305" s="107">
        <f>IF(M2305=1,1,IFERROR(VLOOKUP(I2305,API!E:G,POC!H2305,FALSE),0))</f>
        <v>0.26669999999999999</v>
      </c>
      <c r="K2305" s="102" t="str">
        <f>TEXT(VLOOKUP(B2305,Summary!G:H,2,FALSE),"yyyym")</f>
        <v>202812</v>
      </c>
      <c r="L2305" s="102">
        <f t="shared" si="379"/>
        <v>0</v>
      </c>
      <c r="M2305" s="102">
        <f t="shared" si="380"/>
        <v>0</v>
      </c>
      <c r="N2305" s="109">
        <f t="shared" si="377"/>
        <v>26.67</v>
      </c>
      <c r="P2305" s="102" t="s">
        <v>220</v>
      </c>
    </row>
    <row r="2306" spans="1:16" hidden="1">
      <c r="A2306" s="102" t="s">
        <v>193</v>
      </c>
      <c r="B2306" s="103" t="s">
        <v>102</v>
      </c>
      <c r="D2306" s="139">
        <v>2026</v>
      </c>
      <c r="E2306" s="112">
        <v>4</v>
      </c>
      <c r="F2306" s="102" t="str">
        <f t="shared" si="372"/>
        <v>AVH120264</v>
      </c>
      <c r="H2306" s="104">
        <v>3</v>
      </c>
      <c r="I2306" s="102" t="str">
        <f t="shared" si="378"/>
        <v>20264</v>
      </c>
      <c r="J2306" s="107">
        <f>IF(M2306=1,1,IFERROR(VLOOKUP(I2306,API!E:G,POC!H2306,FALSE),0))</f>
        <v>0.28889999999999999</v>
      </c>
      <c r="K2306" s="102" t="str">
        <f>TEXT(VLOOKUP(B2306,Summary!G:H,2,FALSE),"yyyym")</f>
        <v>202812</v>
      </c>
      <c r="L2306" s="102">
        <f t="shared" si="379"/>
        <v>0</v>
      </c>
      <c r="M2306" s="102">
        <f t="shared" si="380"/>
        <v>0</v>
      </c>
      <c r="N2306" s="109">
        <f t="shared" si="377"/>
        <v>28.89</v>
      </c>
      <c r="P2306" s="102" t="s">
        <v>220</v>
      </c>
    </row>
    <row r="2307" spans="1:16" hidden="1">
      <c r="A2307" s="102" t="s">
        <v>193</v>
      </c>
      <c r="B2307" s="103" t="s">
        <v>102</v>
      </c>
      <c r="D2307" s="139">
        <v>2026</v>
      </c>
      <c r="E2307" s="112">
        <v>5</v>
      </c>
      <c r="F2307" s="102" t="str">
        <f t="shared" si="372"/>
        <v>AVH120265</v>
      </c>
      <c r="H2307" s="104">
        <v>3</v>
      </c>
      <c r="I2307" s="102" t="str">
        <f t="shared" si="378"/>
        <v>20265</v>
      </c>
      <c r="J2307" s="107">
        <f>IF(M2307=1,1,IFERROR(VLOOKUP(I2307,API!E:G,POC!H2307,FALSE),0))</f>
        <v>0.31109999999999999</v>
      </c>
      <c r="K2307" s="102" t="str">
        <f>TEXT(VLOOKUP(B2307,Summary!G:H,2,FALSE),"yyyym")</f>
        <v>202812</v>
      </c>
      <c r="L2307" s="102">
        <f t="shared" si="379"/>
        <v>0</v>
      </c>
      <c r="M2307" s="102">
        <f t="shared" si="380"/>
        <v>0</v>
      </c>
      <c r="N2307" s="109">
        <f t="shared" si="377"/>
        <v>31.11</v>
      </c>
      <c r="P2307" s="102" t="s">
        <v>220</v>
      </c>
    </row>
    <row r="2308" spans="1:16" hidden="1">
      <c r="A2308" s="102" t="s">
        <v>193</v>
      </c>
      <c r="B2308" s="103" t="s">
        <v>102</v>
      </c>
      <c r="D2308" s="139">
        <v>2026</v>
      </c>
      <c r="E2308" s="112">
        <v>6</v>
      </c>
      <c r="F2308" s="102" t="str">
        <f t="shared" si="372"/>
        <v>AVH120266</v>
      </c>
      <c r="H2308" s="104">
        <v>3</v>
      </c>
      <c r="I2308" s="102" t="str">
        <f t="shared" si="378"/>
        <v>20266</v>
      </c>
      <c r="J2308" s="107">
        <f>IF(M2308=1,1,IFERROR(VLOOKUP(I2308,API!E:G,POC!H2308,FALSE),0))</f>
        <v>0.33329999999999999</v>
      </c>
      <c r="K2308" s="102" t="str">
        <f>TEXT(VLOOKUP(B2308,Summary!G:H,2,FALSE),"yyyym")</f>
        <v>202812</v>
      </c>
      <c r="L2308" s="102">
        <f t="shared" si="379"/>
        <v>0</v>
      </c>
      <c r="M2308" s="102">
        <f t="shared" si="380"/>
        <v>0</v>
      </c>
      <c r="N2308" s="109">
        <f t="shared" si="377"/>
        <v>33.33</v>
      </c>
      <c r="P2308" s="102" t="s">
        <v>220</v>
      </c>
    </row>
    <row r="2309" spans="1:16" hidden="1">
      <c r="A2309" s="102" t="s">
        <v>193</v>
      </c>
      <c r="B2309" s="103" t="s">
        <v>102</v>
      </c>
      <c r="D2309" s="139">
        <v>2026</v>
      </c>
      <c r="E2309" s="112">
        <v>7</v>
      </c>
      <c r="F2309" s="102" t="str">
        <f t="shared" si="372"/>
        <v>AVH120267</v>
      </c>
      <c r="H2309" s="104">
        <v>3</v>
      </c>
      <c r="I2309" s="102" t="str">
        <f t="shared" si="378"/>
        <v>20267</v>
      </c>
      <c r="J2309" s="107">
        <f>IF(M2309=1,1,IFERROR(VLOOKUP(I2309,API!E:G,POC!H2309,FALSE),0))</f>
        <v>0.35560000000000003</v>
      </c>
      <c r="K2309" s="102" t="str">
        <f>TEXT(VLOOKUP(B2309,Summary!G:H,2,FALSE),"yyyym")</f>
        <v>202812</v>
      </c>
      <c r="L2309" s="102">
        <f t="shared" si="379"/>
        <v>0</v>
      </c>
      <c r="M2309" s="102">
        <f t="shared" si="380"/>
        <v>0</v>
      </c>
      <c r="N2309" s="109">
        <f t="shared" si="377"/>
        <v>35.56</v>
      </c>
      <c r="P2309" s="102" t="s">
        <v>220</v>
      </c>
    </row>
    <row r="2310" spans="1:16" hidden="1">
      <c r="A2310" s="102" t="s">
        <v>193</v>
      </c>
      <c r="B2310" s="103" t="s">
        <v>102</v>
      </c>
      <c r="D2310" s="139">
        <v>2026</v>
      </c>
      <c r="E2310" s="112">
        <v>8</v>
      </c>
      <c r="F2310" s="102" t="str">
        <f t="shared" si="372"/>
        <v>AVH120268</v>
      </c>
      <c r="H2310" s="104">
        <v>3</v>
      </c>
      <c r="I2310" s="102" t="str">
        <f t="shared" si="378"/>
        <v>20268</v>
      </c>
      <c r="J2310" s="107">
        <f>IF(M2310=1,1,IFERROR(VLOOKUP(I2310,API!E:G,POC!H2310,FALSE),0))</f>
        <v>0.37780000000000002</v>
      </c>
      <c r="K2310" s="102" t="str">
        <f>TEXT(VLOOKUP(B2310,Summary!G:H,2,FALSE),"yyyym")</f>
        <v>202812</v>
      </c>
      <c r="L2310" s="102">
        <f t="shared" si="379"/>
        <v>0</v>
      </c>
      <c r="M2310" s="102">
        <f t="shared" si="380"/>
        <v>0</v>
      </c>
      <c r="N2310" s="109">
        <f t="shared" si="377"/>
        <v>37.78</v>
      </c>
      <c r="P2310" s="102" t="s">
        <v>220</v>
      </c>
    </row>
    <row r="2311" spans="1:16" hidden="1">
      <c r="A2311" s="102" t="s">
        <v>193</v>
      </c>
      <c r="B2311" s="103" t="s">
        <v>102</v>
      </c>
      <c r="D2311" s="139">
        <v>2026</v>
      </c>
      <c r="E2311" s="112">
        <v>9</v>
      </c>
      <c r="F2311" s="102" t="str">
        <f t="shared" si="372"/>
        <v>AVH120269</v>
      </c>
      <c r="H2311" s="104">
        <v>3</v>
      </c>
      <c r="I2311" s="102" t="str">
        <f t="shared" si="378"/>
        <v>20269</v>
      </c>
      <c r="J2311" s="107">
        <f>IF(M2311=1,1,IFERROR(VLOOKUP(I2311,API!E:G,POC!H2311,FALSE),0))</f>
        <v>0.4</v>
      </c>
      <c r="K2311" s="102" t="str">
        <f>TEXT(VLOOKUP(B2311,Summary!G:H,2,FALSE),"yyyym")</f>
        <v>202812</v>
      </c>
      <c r="L2311" s="102">
        <f t="shared" si="379"/>
        <v>0</v>
      </c>
      <c r="M2311" s="102">
        <f t="shared" si="380"/>
        <v>0</v>
      </c>
      <c r="N2311" s="109">
        <f t="shared" si="377"/>
        <v>40</v>
      </c>
      <c r="P2311" s="102" t="s">
        <v>220</v>
      </c>
    </row>
    <row r="2312" spans="1:16" hidden="1">
      <c r="A2312" s="102" t="s">
        <v>193</v>
      </c>
      <c r="B2312" s="103" t="s">
        <v>102</v>
      </c>
      <c r="D2312" s="139">
        <v>2026</v>
      </c>
      <c r="E2312" s="112">
        <v>10</v>
      </c>
      <c r="F2312" s="102" t="str">
        <f t="shared" si="372"/>
        <v>AVH1202610</v>
      </c>
      <c r="H2312" s="104">
        <v>3</v>
      </c>
      <c r="I2312" s="102" t="str">
        <f t="shared" si="378"/>
        <v>202610</v>
      </c>
      <c r="J2312" s="107">
        <f>IF(M2312=1,1,IFERROR(VLOOKUP(I2312,API!E:G,POC!H2312,FALSE),0))</f>
        <v>0.42220000000000002</v>
      </c>
      <c r="K2312" s="102" t="str">
        <f>TEXT(VLOOKUP(B2312,Summary!G:H,2,FALSE),"yyyym")</f>
        <v>202812</v>
      </c>
      <c r="L2312" s="102">
        <f t="shared" si="379"/>
        <v>0</v>
      </c>
      <c r="M2312" s="102">
        <f t="shared" si="380"/>
        <v>0</v>
      </c>
      <c r="N2312" s="109">
        <f t="shared" si="377"/>
        <v>42.22</v>
      </c>
      <c r="P2312" s="102" t="s">
        <v>220</v>
      </c>
    </row>
    <row r="2313" spans="1:16" hidden="1">
      <c r="A2313" s="102" t="s">
        <v>193</v>
      </c>
      <c r="B2313" s="103" t="s">
        <v>102</v>
      </c>
      <c r="D2313" s="139">
        <v>2026</v>
      </c>
      <c r="E2313" s="112">
        <v>11</v>
      </c>
      <c r="F2313" s="102" t="str">
        <f t="shared" si="372"/>
        <v>AVH1202611</v>
      </c>
      <c r="H2313" s="104">
        <v>3</v>
      </c>
      <c r="I2313" s="102" t="str">
        <f t="shared" si="378"/>
        <v>202611</v>
      </c>
      <c r="J2313" s="107">
        <f>IF(M2313=1,1,IFERROR(VLOOKUP(I2313,API!E:G,POC!H2313,FALSE),0))</f>
        <v>0.44440000000000002</v>
      </c>
      <c r="K2313" s="102" t="str">
        <f>TEXT(VLOOKUP(B2313,Summary!G:H,2,FALSE),"yyyym")</f>
        <v>202812</v>
      </c>
      <c r="L2313" s="102">
        <f t="shared" si="379"/>
        <v>0</v>
      </c>
      <c r="M2313" s="102">
        <f t="shared" si="380"/>
        <v>0</v>
      </c>
      <c r="N2313" s="109">
        <f t="shared" si="377"/>
        <v>44.44</v>
      </c>
      <c r="P2313" s="102" t="s">
        <v>220</v>
      </c>
    </row>
    <row r="2314" spans="1:16" hidden="1">
      <c r="A2314" s="102" t="s">
        <v>193</v>
      </c>
      <c r="B2314" s="103" t="s">
        <v>102</v>
      </c>
      <c r="D2314" s="139">
        <v>2026</v>
      </c>
      <c r="E2314" s="112">
        <v>12</v>
      </c>
      <c r="F2314" s="102" t="str">
        <f t="shared" si="372"/>
        <v>AVH1202612</v>
      </c>
      <c r="H2314" s="104">
        <v>3</v>
      </c>
      <c r="I2314" s="102" t="str">
        <f t="shared" si="378"/>
        <v>202612</v>
      </c>
      <c r="J2314" s="107">
        <f>IF(M2314=1,1,IFERROR(VLOOKUP(I2314,API!E:G,POC!H2314,FALSE),0))</f>
        <v>0.4667</v>
      </c>
      <c r="K2314" s="102" t="str">
        <f>TEXT(VLOOKUP(B2314,Summary!G:H,2,FALSE),"yyyym")</f>
        <v>202812</v>
      </c>
      <c r="L2314" s="102">
        <f t="shared" si="379"/>
        <v>0</v>
      </c>
      <c r="M2314" s="102">
        <f t="shared" si="380"/>
        <v>0</v>
      </c>
      <c r="N2314" s="109">
        <f t="shared" si="377"/>
        <v>46.67</v>
      </c>
      <c r="P2314" s="102" t="s">
        <v>220</v>
      </c>
    </row>
    <row r="2315" spans="1:16" hidden="1">
      <c r="A2315" s="102" t="s">
        <v>193</v>
      </c>
      <c r="B2315" s="103" t="s">
        <v>102</v>
      </c>
      <c r="D2315" s="139">
        <v>2027</v>
      </c>
      <c r="E2315" s="112">
        <v>1</v>
      </c>
      <c r="F2315" s="102" t="str">
        <f t="shared" si="372"/>
        <v>AVH120271</v>
      </c>
      <c r="H2315" s="104">
        <v>3</v>
      </c>
      <c r="I2315" s="102" t="str">
        <f t="shared" si="378"/>
        <v>20271</v>
      </c>
      <c r="J2315" s="107">
        <f>IF(M2315=1,1,IFERROR(VLOOKUP(I2315,API!E:G,POC!H2315,FALSE),0))</f>
        <v>0.4889</v>
      </c>
      <c r="K2315" s="102" t="str">
        <f>TEXT(VLOOKUP(B2315,Summary!G:H,2,FALSE),"yyyym")</f>
        <v>202812</v>
      </c>
      <c r="L2315" s="102">
        <f t="shared" si="379"/>
        <v>0</v>
      </c>
      <c r="M2315" s="102">
        <f t="shared" si="380"/>
        <v>0</v>
      </c>
      <c r="N2315" s="109">
        <f t="shared" si="377"/>
        <v>48.89</v>
      </c>
      <c r="P2315" s="102" t="s">
        <v>220</v>
      </c>
    </row>
    <row r="2316" spans="1:16" hidden="1">
      <c r="A2316" s="102" t="s">
        <v>193</v>
      </c>
      <c r="B2316" s="103" t="s">
        <v>102</v>
      </c>
      <c r="D2316" s="139">
        <v>2027</v>
      </c>
      <c r="E2316" s="112">
        <v>2</v>
      </c>
      <c r="F2316" s="102" t="str">
        <f t="shared" si="372"/>
        <v>AVH120272</v>
      </c>
      <c r="H2316" s="104">
        <v>3</v>
      </c>
      <c r="I2316" s="102" t="str">
        <f t="shared" si="378"/>
        <v>20272</v>
      </c>
      <c r="J2316" s="107">
        <f>IF(M2316=1,1,IFERROR(VLOOKUP(I2316,API!E:G,POC!H2316,FALSE),0))</f>
        <v>0.5111</v>
      </c>
      <c r="K2316" s="102" t="str">
        <f>TEXT(VLOOKUP(B2316,Summary!G:H,2,FALSE),"yyyym")</f>
        <v>202812</v>
      </c>
      <c r="L2316" s="102">
        <f t="shared" si="379"/>
        <v>0</v>
      </c>
      <c r="M2316" s="102">
        <f t="shared" si="380"/>
        <v>0</v>
      </c>
      <c r="N2316" s="109">
        <f t="shared" si="377"/>
        <v>51.11</v>
      </c>
      <c r="P2316" s="102" t="s">
        <v>220</v>
      </c>
    </row>
    <row r="2317" spans="1:16" hidden="1">
      <c r="A2317" s="102" t="s">
        <v>193</v>
      </c>
      <c r="B2317" s="103" t="s">
        <v>102</v>
      </c>
      <c r="D2317" s="139">
        <v>2027</v>
      </c>
      <c r="E2317" s="112">
        <v>3</v>
      </c>
      <c r="F2317" s="102" t="str">
        <f t="shared" si="372"/>
        <v>AVH120273</v>
      </c>
      <c r="H2317" s="104">
        <v>3</v>
      </c>
      <c r="I2317" s="102" t="str">
        <f t="shared" si="378"/>
        <v>20273</v>
      </c>
      <c r="J2317" s="107">
        <f>IF(M2317=1,1,IFERROR(VLOOKUP(I2317,API!E:G,POC!H2317,FALSE),0))</f>
        <v>0.5333</v>
      </c>
      <c r="K2317" s="102" t="str">
        <f>TEXT(VLOOKUP(B2317,Summary!G:H,2,FALSE),"yyyym")</f>
        <v>202812</v>
      </c>
      <c r="L2317" s="102">
        <f t="shared" si="379"/>
        <v>0</v>
      </c>
      <c r="M2317" s="102">
        <f t="shared" si="380"/>
        <v>0</v>
      </c>
      <c r="N2317" s="109">
        <f t="shared" si="377"/>
        <v>53.33</v>
      </c>
      <c r="P2317" s="102" t="s">
        <v>220</v>
      </c>
    </row>
    <row r="2318" spans="1:16" hidden="1">
      <c r="A2318" s="102" t="s">
        <v>193</v>
      </c>
      <c r="B2318" s="103" t="s">
        <v>102</v>
      </c>
      <c r="D2318" s="139">
        <v>2027</v>
      </c>
      <c r="E2318" s="112">
        <v>4</v>
      </c>
      <c r="F2318" s="102" t="str">
        <f t="shared" si="372"/>
        <v>AVH120274</v>
      </c>
      <c r="H2318" s="104">
        <v>3</v>
      </c>
      <c r="I2318" s="102" t="str">
        <f t="shared" si="378"/>
        <v>20274</v>
      </c>
      <c r="J2318" s="107">
        <f>IF(M2318=1,1,IFERROR(VLOOKUP(I2318,API!E:G,POC!H2318,FALSE),0))</f>
        <v>0.55559999999999998</v>
      </c>
      <c r="K2318" s="102" t="str">
        <f>TEXT(VLOOKUP(B2318,Summary!G:H,2,FALSE),"yyyym")</f>
        <v>202812</v>
      </c>
      <c r="L2318" s="102">
        <f t="shared" si="379"/>
        <v>0</v>
      </c>
      <c r="M2318" s="102">
        <f t="shared" si="380"/>
        <v>0</v>
      </c>
      <c r="N2318" s="109">
        <f t="shared" si="377"/>
        <v>55.56</v>
      </c>
      <c r="P2318" s="102" t="s">
        <v>220</v>
      </c>
    </row>
    <row r="2319" spans="1:16" hidden="1">
      <c r="A2319" s="102" t="s">
        <v>193</v>
      </c>
      <c r="B2319" s="103" t="s">
        <v>102</v>
      </c>
      <c r="D2319" s="139">
        <v>2027</v>
      </c>
      <c r="E2319" s="112">
        <v>5</v>
      </c>
      <c r="F2319" s="102" t="str">
        <f t="shared" si="372"/>
        <v>AVH120275</v>
      </c>
      <c r="H2319" s="104">
        <v>3</v>
      </c>
      <c r="I2319" s="102" t="str">
        <f t="shared" si="378"/>
        <v>20275</v>
      </c>
      <c r="J2319" s="107">
        <f>IF(M2319=1,1,IFERROR(VLOOKUP(I2319,API!E:G,POC!H2319,FALSE),0))</f>
        <v>0.57779999999999998</v>
      </c>
      <c r="K2319" s="102" t="str">
        <f>TEXT(VLOOKUP(B2319,Summary!G:H,2,FALSE),"yyyym")</f>
        <v>202812</v>
      </c>
      <c r="L2319" s="102">
        <f t="shared" si="379"/>
        <v>0</v>
      </c>
      <c r="M2319" s="102">
        <f t="shared" si="380"/>
        <v>0</v>
      </c>
      <c r="N2319" s="109">
        <f t="shared" si="377"/>
        <v>57.78</v>
      </c>
      <c r="P2319" s="102" t="s">
        <v>220</v>
      </c>
    </row>
    <row r="2320" spans="1:16" hidden="1">
      <c r="A2320" s="102" t="s">
        <v>193</v>
      </c>
      <c r="B2320" s="103" t="s">
        <v>102</v>
      </c>
      <c r="D2320" s="139">
        <v>2027</v>
      </c>
      <c r="E2320" s="112">
        <v>6</v>
      </c>
      <c r="F2320" s="102" t="str">
        <f t="shared" si="372"/>
        <v>AVH120276</v>
      </c>
      <c r="H2320" s="104">
        <v>3</v>
      </c>
      <c r="I2320" s="102" t="str">
        <f t="shared" si="378"/>
        <v>20276</v>
      </c>
      <c r="J2320" s="107">
        <f>IF(M2320=1,1,IFERROR(VLOOKUP(I2320,API!E:G,POC!H2320,FALSE),0))</f>
        <v>0.6</v>
      </c>
      <c r="K2320" s="102" t="str">
        <f>TEXT(VLOOKUP(B2320,Summary!G:H,2,FALSE),"yyyym")</f>
        <v>202812</v>
      </c>
      <c r="L2320" s="102">
        <f t="shared" si="379"/>
        <v>0</v>
      </c>
      <c r="M2320" s="102">
        <f t="shared" si="380"/>
        <v>0</v>
      </c>
      <c r="N2320" s="109">
        <f t="shared" si="377"/>
        <v>60</v>
      </c>
      <c r="P2320" s="102" t="s">
        <v>220</v>
      </c>
    </row>
    <row r="2321" spans="1:16" hidden="1">
      <c r="A2321" s="102" t="s">
        <v>193</v>
      </c>
      <c r="B2321" s="103" t="s">
        <v>102</v>
      </c>
      <c r="D2321" s="139">
        <v>2027</v>
      </c>
      <c r="E2321" s="112">
        <v>7</v>
      </c>
      <c r="F2321" s="102" t="str">
        <f t="shared" si="372"/>
        <v>AVH120277</v>
      </c>
      <c r="H2321" s="104">
        <v>3</v>
      </c>
      <c r="I2321" s="102" t="str">
        <f t="shared" si="378"/>
        <v>20277</v>
      </c>
      <c r="J2321" s="107">
        <f>IF(M2321=1,1,IFERROR(VLOOKUP(I2321,API!E:G,POC!H2321,FALSE),0))</f>
        <v>0.62219999999999998</v>
      </c>
      <c r="K2321" s="102" t="str">
        <f>TEXT(VLOOKUP(B2321,Summary!G:H,2,FALSE),"yyyym")</f>
        <v>202812</v>
      </c>
      <c r="L2321" s="102">
        <f t="shared" si="379"/>
        <v>0</v>
      </c>
      <c r="M2321" s="102">
        <f t="shared" si="380"/>
        <v>0</v>
      </c>
      <c r="N2321" s="109">
        <f t="shared" si="377"/>
        <v>62.22</v>
      </c>
      <c r="P2321" s="102" t="s">
        <v>220</v>
      </c>
    </row>
    <row r="2322" spans="1:16" hidden="1">
      <c r="A2322" s="102" t="s">
        <v>193</v>
      </c>
      <c r="B2322" s="103" t="s">
        <v>102</v>
      </c>
      <c r="D2322" s="139">
        <v>2027</v>
      </c>
      <c r="E2322" s="112">
        <v>8</v>
      </c>
      <c r="F2322" s="102" t="str">
        <f t="shared" si="372"/>
        <v>AVH120278</v>
      </c>
      <c r="H2322" s="104">
        <v>3</v>
      </c>
      <c r="I2322" s="102" t="str">
        <f t="shared" si="378"/>
        <v>20278</v>
      </c>
      <c r="J2322" s="107">
        <f>IF(M2322=1,1,IFERROR(VLOOKUP(I2322,API!E:G,POC!H2322,FALSE),0))</f>
        <v>0.64439999999999997</v>
      </c>
      <c r="K2322" s="102" t="str">
        <f>TEXT(VLOOKUP(B2322,Summary!G:H,2,FALSE),"yyyym")</f>
        <v>202812</v>
      </c>
      <c r="L2322" s="102">
        <f t="shared" si="379"/>
        <v>0</v>
      </c>
      <c r="M2322" s="102">
        <f t="shared" si="380"/>
        <v>0</v>
      </c>
      <c r="N2322" s="109">
        <f t="shared" si="377"/>
        <v>64.44</v>
      </c>
      <c r="P2322" s="102" t="s">
        <v>220</v>
      </c>
    </row>
    <row r="2323" spans="1:16" hidden="1">
      <c r="A2323" s="102" t="s">
        <v>193</v>
      </c>
      <c r="B2323" s="103" t="s">
        <v>102</v>
      </c>
      <c r="D2323" s="139">
        <v>2027</v>
      </c>
      <c r="E2323" s="112">
        <v>9</v>
      </c>
      <c r="F2323" s="102" t="str">
        <f t="shared" si="372"/>
        <v>AVH120279</v>
      </c>
      <c r="H2323" s="104">
        <v>3</v>
      </c>
      <c r="I2323" s="102" t="str">
        <f t="shared" si="378"/>
        <v>20279</v>
      </c>
      <c r="J2323" s="107">
        <f>IF(M2323=1,1,IFERROR(VLOOKUP(I2323,API!E:G,POC!H2323,FALSE),0))</f>
        <v>0.66669999999999996</v>
      </c>
      <c r="K2323" s="102" t="str">
        <f>TEXT(VLOOKUP(B2323,Summary!G:H,2,FALSE),"yyyym")</f>
        <v>202812</v>
      </c>
      <c r="L2323" s="102">
        <f t="shared" si="379"/>
        <v>0</v>
      </c>
      <c r="M2323" s="102">
        <f t="shared" si="380"/>
        <v>0</v>
      </c>
      <c r="N2323" s="109">
        <f t="shared" si="377"/>
        <v>66.67</v>
      </c>
      <c r="P2323" s="102" t="s">
        <v>220</v>
      </c>
    </row>
    <row r="2324" spans="1:16" hidden="1">
      <c r="A2324" s="102" t="s">
        <v>193</v>
      </c>
      <c r="B2324" s="103" t="s">
        <v>102</v>
      </c>
      <c r="D2324" s="139">
        <v>2027</v>
      </c>
      <c r="E2324" s="112">
        <v>10</v>
      </c>
      <c r="F2324" s="102" t="str">
        <f t="shared" si="372"/>
        <v>AVH1202710</v>
      </c>
      <c r="H2324" s="104">
        <v>3</v>
      </c>
      <c r="I2324" s="102" t="str">
        <f t="shared" si="378"/>
        <v>202710</v>
      </c>
      <c r="J2324" s="107">
        <f>IF(M2324=1,1,IFERROR(VLOOKUP(I2324,API!E:G,POC!H2324,FALSE),0))</f>
        <v>0.68889999999999996</v>
      </c>
      <c r="K2324" s="102" t="str">
        <f>TEXT(VLOOKUP(B2324,Summary!G:H,2,FALSE),"yyyym")</f>
        <v>202812</v>
      </c>
      <c r="L2324" s="102">
        <f t="shared" si="379"/>
        <v>0</v>
      </c>
      <c r="M2324" s="102">
        <f t="shared" si="380"/>
        <v>0</v>
      </c>
      <c r="N2324" s="109">
        <f t="shared" si="377"/>
        <v>68.89</v>
      </c>
      <c r="P2324" s="102" t="s">
        <v>220</v>
      </c>
    </row>
    <row r="2325" spans="1:16" hidden="1">
      <c r="A2325" s="102" t="s">
        <v>193</v>
      </c>
      <c r="B2325" s="103" t="s">
        <v>102</v>
      </c>
      <c r="D2325" s="139">
        <v>2027</v>
      </c>
      <c r="E2325" s="112">
        <v>11</v>
      </c>
      <c r="F2325" s="102" t="str">
        <f t="shared" si="372"/>
        <v>AVH1202711</v>
      </c>
      <c r="H2325" s="104">
        <v>3</v>
      </c>
      <c r="I2325" s="102" t="str">
        <f t="shared" si="378"/>
        <v>202711</v>
      </c>
      <c r="J2325" s="107">
        <f>IF(M2325=1,1,IFERROR(VLOOKUP(I2325,API!E:G,POC!H2325,FALSE),0))</f>
        <v>0.71109999999999995</v>
      </c>
      <c r="K2325" s="102" t="str">
        <f>TEXT(VLOOKUP(B2325,Summary!G:H,2,FALSE),"yyyym")</f>
        <v>202812</v>
      </c>
      <c r="L2325" s="102">
        <f t="shared" si="379"/>
        <v>0</v>
      </c>
      <c r="M2325" s="102">
        <f t="shared" si="380"/>
        <v>0</v>
      </c>
      <c r="N2325" s="109">
        <f t="shared" si="377"/>
        <v>71.11</v>
      </c>
      <c r="P2325" s="102" t="s">
        <v>220</v>
      </c>
    </row>
    <row r="2326" spans="1:16" hidden="1">
      <c r="A2326" s="102" t="s">
        <v>193</v>
      </c>
      <c r="B2326" s="103" t="s">
        <v>102</v>
      </c>
      <c r="D2326" s="139">
        <v>2027</v>
      </c>
      <c r="E2326" s="112">
        <v>12</v>
      </c>
      <c r="F2326" s="102" t="str">
        <f t="shared" si="372"/>
        <v>AVH1202712</v>
      </c>
      <c r="H2326" s="104">
        <v>3</v>
      </c>
      <c r="I2326" s="102" t="str">
        <f t="shared" si="378"/>
        <v>202712</v>
      </c>
      <c r="J2326" s="107">
        <f>IF(M2326=1,1,IFERROR(VLOOKUP(I2326,API!E:G,POC!H2326,FALSE),0))</f>
        <v>0.73329999999999995</v>
      </c>
      <c r="K2326" s="102" t="str">
        <f>TEXT(VLOOKUP(B2326,Summary!G:H,2,FALSE),"yyyym")</f>
        <v>202812</v>
      </c>
      <c r="L2326" s="102">
        <f t="shared" si="379"/>
        <v>0</v>
      </c>
      <c r="M2326" s="102">
        <f t="shared" si="380"/>
        <v>0</v>
      </c>
      <c r="N2326" s="109">
        <f t="shared" si="377"/>
        <v>73.33</v>
      </c>
      <c r="P2326" s="102" t="s">
        <v>220</v>
      </c>
    </row>
    <row r="2327" spans="1:16" hidden="1">
      <c r="A2327" s="102" t="s">
        <v>193</v>
      </c>
      <c r="B2327" s="103" t="s">
        <v>102</v>
      </c>
      <c r="D2327" s="139">
        <v>2028</v>
      </c>
      <c r="E2327" s="112">
        <v>1</v>
      </c>
      <c r="F2327" s="102" t="str">
        <f t="shared" si="372"/>
        <v>AVH120281</v>
      </c>
      <c r="H2327" s="104">
        <v>3</v>
      </c>
      <c r="I2327" s="102" t="str">
        <f t="shared" si="378"/>
        <v>20281</v>
      </c>
      <c r="J2327" s="107">
        <f>IF(M2327=1,1,IFERROR(VLOOKUP(I2327,API!E:G,POC!H2327,FALSE),0))</f>
        <v>0.75560000000000005</v>
      </c>
      <c r="K2327" s="102" t="str">
        <f>TEXT(VLOOKUP(B2327,Summary!G:H,2,FALSE),"yyyym")</f>
        <v>202812</v>
      </c>
      <c r="L2327" s="102">
        <f t="shared" si="379"/>
        <v>0</v>
      </c>
      <c r="M2327" s="102">
        <f t="shared" si="380"/>
        <v>0</v>
      </c>
      <c r="N2327" s="109">
        <f t="shared" si="377"/>
        <v>75.56</v>
      </c>
      <c r="P2327" s="102" t="s">
        <v>220</v>
      </c>
    </row>
    <row r="2328" spans="1:16" hidden="1">
      <c r="A2328" s="102" t="s">
        <v>193</v>
      </c>
      <c r="B2328" s="103" t="s">
        <v>102</v>
      </c>
      <c r="D2328" s="139">
        <v>2028</v>
      </c>
      <c r="E2328" s="112">
        <v>2</v>
      </c>
      <c r="F2328" s="102" t="str">
        <f t="shared" si="372"/>
        <v>AVH120282</v>
      </c>
      <c r="H2328" s="104">
        <v>3</v>
      </c>
      <c r="I2328" s="102" t="str">
        <f t="shared" si="378"/>
        <v>20282</v>
      </c>
      <c r="J2328" s="107">
        <f>IF(M2328=1,1,IFERROR(VLOOKUP(I2328,API!E:G,POC!H2328,FALSE),0))</f>
        <v>0.77780000000000005</v>
      </c>
      <c r="K2328" s="102" t="str">
        <f>TEXT(VLOOKUP(B2328,Summary!G:H,2,FALSE),"yyyym")</f>
        <v>202812</v>
      </c>
      <c r="L2328" s="102">
        <f t="shared" si="379"/>
        <v>0</v>
      </c>
      <c r="M2328" s="102">
        <f t="shared" si="380"/>
        <v>0</v>
      </c>
      <c r="N2328" s="109">
        <f t="shared" si="377"/>
        <v>77.78</v>
      </c>
      <c r="P2328" s="102" t="s">
        <v>220</v>
      </c>
    </row>
    <row r="2329" spans="1:16" hidden="1">
      <c r="A2329" s="102" t="s">
        <v>193</v>
      </c>
      <c r="B2329" s="103" t="s">
        <v>102</v>
      </c>
      <c r="D2329" s="139">
        <v>2028</v>
      </c>
      <c r="E2329" s="112">
        <v>3</v>
      </c>
      <c r="F2329" s="102" t="str">
        <f t="shared" si="372"/>
        <v>AVH120283</v>
      </c>
      <c r="H2329" s="104">
        <v>3</v>
      </c>
      <c r="I2329" s="102" t="str">
        <f t="shared" si="378"/>
        <v>20283</v>
      </c>
      <c r="J2329" s="107">
        <f>IF(M2329=1,1,IFERROR(VLOOKUP(I2329,API!E:G,POC!H2329,FALSE),0))</f>
        <v>0.8</v>
      </c>
      <c r="K2329" s="102" t="str">
        <f>TEXT(VLOOKUP(B2329,Summary!G:H,2,FALSE),"yyyym")</f>
        <v>202812</v>
      </c>
      <c r="L2329" s="102">
        <f t="shared" si="379"/>
        <v>0</v>
      </c>
      <c r="M2329" s="102">
        <f t="shared" si="380"/>
        <v>0</v>
      </c>
      <c r="N2329" s="109">
        <f t="shared" si="377"/>
        <v>80</v>
      </c>
      <c r="P2329" s="102" t="s">
        <v>220</v>
      </c>
    </row>
    <row r="2330" spans="1:16" hidden="1">
      <c r="A2330" s="102" t="s">
        <v>193</v>
      </c>
      <c r="B2330" s="103" t="s">
        <v>102</v>
      </c>
      <c r="D2330" s="139">
        <v>2028</v>
      </c>
      <c r="E2330" s="112">
        <v>4</v>
      </c>
      <c r="F2330" s="102" t="str">
        <f t="shared" si="372"/>
        <v>AVH120284</v>
      </c>
      <c r="H2330" s="104">
        <v>3</v>
      </c>
      <c r="I2330" s="102" t="str">
        <f t="shared" si="378"/>
        <v>20284</v>
      </c>
      <c r="J2330" s="107">
        <f>IF(M2330=1,1,IFERROR(VLOOKUP(I2330,API!E:G,POC!H2330,FALSE),0))</f>
        <v>0.82220000000000004</v>
      </c>
      <c r="K2330" s="102" t="str">
        <f>TEXT(VLOOKUP(B2330,Summary!G:H,2,FALSE),"yyyym")</f>
        <v>202812</v>
      </c>
      <c r="L2330" s="102">
        <f t="shared" si="379"/>
        <v>0</v>
      </c>
      <c r="M2330" s="102">
        <f t="shared" si="380"/>
        <v>0</v>
      </c>
      <c r="N2330" s="109">
        <f t="shared" si="377"/>
        <v>82.22</v>
      </c>
      <c r="P2330" s="102" t="s">
        <v>220</v>
      </c>
    </row>
    <row r="2331" spans="1:16" hidden="1">
      <c r="A2331" s="102" t="s">
        <v>193</v>
      </c>
      <c r="B2331" s="103" t="s">
        <v>102</v>
      </c>
      <c r="D2331" s="139">
        <v>2028</v>
      </c>
      <c r="E2331" s="112">
        <v>5</v>
      </c>
      <c r="F2331" s="102" t="str">
        <f t="shared" ref="F2331:F2386" si="381">CONCATENATE(B2331,D2331,E2331)</f>
        <v>AVH120285</v>
      </c>
      <c r="H2331" s="104">
        <v>3</v>
      </c>
      <c r="I2331" s="102" t="str">
        <f t="shared" ref="I2331:I2362" si="382">CONCATENATE(D2331,E2331)</f>
        <v>20285</v>
      </c>
      <c r="J2331" s="107">
        <f>IF(M2331=1,1,IFERROR(VLOOKUP(I2331,API!E:G,POC!H2331,FALSE),0))</f>
        <v>0.84440000000000004</v>
      </c>
      <c r="K2331" s="102" t="str">
        <f>TEXT(VLOOKUP(B2331,Summary!G:H,2,FALSE),"yyyym")</f>
        <v>202812</v>
      </c>
      <c r="L2331" s="102">
        <f t="shared" ref="L2331:L2362" si="383">IF((LEFT(K2331,4)-D2331)&lt;&gt;0,0,IF((I2331-K2331)=0,1,0))</f>
        <v>0</v>
      </c>
      <c r="M2331" s="102">
        <f t="shared" ref="M2331:M2362" si="384">IF(B2331="",0,IF(AND(B2330=B2331,M2330=1),1,IF(L2331=1,1,0)))</f>
        <v>0</v>
      </c>
      <c r="N2331" s="109">
        <f t="shared" si="377"/>
        <v>84.44</v>
      </c>
      <c r="P2331" s="102" t="s">
        <v>220</v>
      </c>
    </row>
    <row r="2332" spans="1:16" hidden="1">
      <c r="A2332" s="102" t="s">
        <v>193</v>
      </c>
      <c r="B2332" s="103" t="s">
        <v>102</v>
      </c>
      <c r="D2332" s="139">
        <v>2028</v>
      </c>
      <c r="E2332" s="112">
        <v>6</v>
      </c>
      <c r="F2332" s="102" t="str">
        <f t="shared" si="381"/>
        <v>AVH120286</v>
      </c>
      <c r="H2332" s="104">
        <v>3</v>
      </c>
      <c r="I2332" s="102" t="str">
        <f t="shared" si="382"/>
        <v>20286</v>
      </c>
      <c r="J2332" s="107">
        <f>IF(M2332=1,1,IFERROR(VLOOKUP(I2332,API!E:G,POC!H2332,FALSE),0))</f>
        <v>0.86670000000000003</v>
      </c>
      <c r="K2332" s="102" t="str">
        <f>TEXT(VLOOKUP(B2332,Summary!G:H,2,FALSE),"yyyym")</f>
        <v>202812</v>
      </c>
      <c r="L2332" s="102">
        <f t="shared" si="383"/>
        <v>0</v>
      </c>
      <c r="M2332" s="102">
        <f t="shared" si="384"/>
        <v>0</v>
      </c>
      <c r="N2332" s="109">
        <f t="shared" si="377"/>
        <v>86.67</v>
      </c>
      <c r="P2332" s="102" t="s">
        <v>220</v>
      </c>
    </row>
    <row r="2333" spans="1:16" hidden="1">
      <c r="A2333" s="102" t="s">
        <v>193</v>
      </c>
      <c r="B2333" s="103" t="s">
        <v>102</v>
      </c>
      <c r="D2333" s="139">
        <v>2028</v>
      </c>
      <c r="E2333" s="112">
        <v>7</v>
      </c>
      <c r="F2333" s="102" t="str">
        <f t="shared" si="381"/>
        <v>AVH120287</v>
      </c>
      <c r="H2333" s="104">
        <v>3</v>
      </c>
      <c r="I2333" s="102" t="str">
        <f t="shared" si="382"/>
        <v>20287</v>
      </c>
      <c r="J2333" s="107">
        <f>IF(M2333=1,1,IFERROR(VLOOKUP(I2333,API!E:G,POC!H2333,FALSE),0))</f>
        <v>0.88890000000000002</v>
      </c>
      <c r="K2333" s="102" t="str">
        <f>TEXT(VLOOKUP(B2333,Summary!G:H,2,FALSE),"yyyym")</f>
        <v>202812</v>
      </c>
      <c r="L2333" s="102">
        <f t="shared" si="383"/>
        <v>0</v>
      </c>
      <c r="M2333" s="102">
        <f t="shared" si="384"/>
        <v>0</v>
      </c>
      <c r="N2333" s="109">
        <f t="shared" si="377"/>
        <v>88.89</v>
      </c>
      <c r="P2333" s="102" t="s">
        <v>220</v>
      </c>
    </row>
    <row r="2334" spans="1:16" hidden="1">
      <c r="A2334" s="102" t="s">
        <v>193</v>
      </c>
      <c r="B2334" s="103" t="s">
        <v>102</v>
      </c>
      <c r="D2334" s="139">
        <v>2028</v>
      </c>
      <c r="E2334" s="112">
        <v>8</v>
      </c>
      <c r="F2334" s="102" t="str">
        <f t="shared" si="381"/>
        <v>AVH120288</v>
      </c>
      <c r="H2334" s="104">
        <v>3</v>
      </c>
      <c r="I2334" s="102" t="str">
        <f t="shared" si="382"/>
        <v>20288</v>
      </c>
      <c r="J2334" s="107">
        <f>IF(M2334=1,1,IFERROR(VLOOKUP(I2334,API!E:G,POC!H2334,FALSE),0))</f>
        <v>0.91110000000000002</v>
      </c>
      <c r="K2334" s="102" t="str">
        <f>TEXT(VLOOKUP(B2334,Summary!G:H,2,FALSE),"yyyym")</f>
        <v>202812</v>
      </c>
      <c r="L2334" s="102">
        <f t="shared" si="383"/>
        <v>0</v>
      </c>
      <c r="M2334" s="102">
        <f t="shared" si="384"/>
        <v>0</v>
      </c>
      <c r="N2334" s="109">
        <f t="shared" si="377"/>
        <v>91.11</v>
      </c>
      <c r="P2334" s="102" t="s">
        <v>220</v>
      </c>
    </row>
    <row r="2335" spans="1:16" hidden="1">
      <c r="A2335" s="102" t="s">
        <v>193</v>
      </c>
      <c r="B2335" s="103" t="s">
        <v>102</v>
      </c>
      <c r="D2335" s="139">
        <v>2028</v>
      </c>
      <c r="E2335" s="112">
        <v>9</v>
      </c>
      <c r="F2335" s="102" t="str">
        <f t="shared" si="381"/>
        <v>AVH120289</v>
      </c>
      <c r="H2335" s="104">
        <v>3</v>
      </c>
      <c r="I2335" s="102" t="str">
        <f t="shared" si="382"/>
        <v>20289</v>
      </c>
      <c r="J2335" s="107">
        <f>IF(M2335=1,1,IFERROR(VLOOKUP(I2335,API!E:G,POC!H2335,FALSE),0))</f>
        <v>0.93330000000000002</v>
      </c>
      <c r="K2335" s="102" t="str">
        <f>TEXT(VLOOKUP(B2335,Summary!G:H,2,FALSE),"yyyym")</f>
        <v>202812</v>
      </c>
      <c r="L2335" s="102">
        <f t="shared" si="383"/>
        <v>0</v>
      </c>
      <c r="M2335" s="102">
        <f t="shared" si="384"/>
        <v>0</v>
      </c>
      <c r="N2335" s="109">
        <f t="shared" si="377"/>
        <v>93.33</v>
      </c>
      <c r="P2335" s="102" t="s">
        <v>220</v>
      </c>
    </row>
    <row r="2336" spans="1:16" hidden="1">
      <c r="A2336" s="102" t="s">
        <v>193</v>
      </c>
      <c r="B2336" s="103" t="s">
        <v>102</v>
      </c>
      <c r="D2336" s="139">
        <v>2028</v>
      </c>
      <c r="E2336" s="112">
        <v>10</v>
      </c>
      <c r="F2336" s="102" t="str">
        <f t="shared" si="381"/>
        <v>AVH1202810</v>
      </c>
      <c r="H2336" s="104">
        <v>3</v>
      </c>
      <c r="I2336" s="102" t="str">
        <f t="shared" si="382"/>
        <v>202810</v>
      </c>
      <c r="J2336" s="107">
        <f>IF(M2336=1,1,IFERROR(VLOOKUP(I2336,API!E:G,POC!H2336,FALSE),0))</f>
        <v>0.9556</v>
      </c>
      <c r="K2336" s="102" t="str">
        <f>TEXT(VLOOKUP(B2336,Summary!G:H,2,FALSE),"yyyym")</f>
        <v>202812</v>
      </c>
      <c r="L2336" s="102">
        <f t="shared" si="383"/>
        <v>0</v>
      </c>
      <c r="M2336" s="102">
        <f t="shared" si="384"/>
        <v>0</v>
      </c>
      <c r="N2336" s="109">
        <f t="shared" si="377"/>
        <v>95.56</v>
      </c>
      <c r="P2336" s="102" t="s">
        <v>220</v>
      </c>
    </row>
    <row r="2337" spans="1:16" hidden="1">
      <c r="A2337" s="102" t="s">
        <v>193</v>
      </c>
      <c r="B2337" s="103" t="s">
        <v>102</v>
      </c>
      <c r="D2337" s="139">
        <v>2028</v>
      </c>
      <c r="E2337" s="112">
        <v>11</v>
      </c>
      <c r="F2337" s="102" t="str">
        <f t="shared" si="381"/>
        <v>AVH1202811</v>
      </c>
      <c r="H2337" s="104">
        <v>3</v>
      </c>
      <c r="I2337" s="102" t="str">
        <f t="shared" si="382"/>
        <v>202811</v>
      </c>
      <c r="J2337" s="107">
        <f>IF(M2337=1,1,IFERROR(VLOOKUP(I2337,API!E:G,POC!H2337,FALSE),0))</f>
        <v>0.9778</v>
      </c>
      <c r="K2337" s="102" t="str">
        <f>TEXT(VLOOKUP(B2337,Summary!G:H,2,FALSE),"yyyym")</f>
        <v>202812</v>
      </c>
      <c r="L2337" s="102">
        <f t="shared" si="383"/>
        <v>0</v>
      </c>
      <c r="M2337" s="102">
        <f t="shared" si="384"/>
        <v>0</v>
      </c>
      <c r="N2337" s="109">
        <f t="shared" si="377"/>
        <v>97.78</v>
      </c>
      <c r="P2337" s="102" t="s">
        <v>220</v>
      </c>
    </row>
    <row r="2338" spans="1:16" hidden="1">
      <c r="A2338" s="102" t="s">
        <v>193</v>
      </c>
      <c r="B2338" s="103" t="s">
        <v>102</v>
      </c>
      <c r="D2338" s="139">
        <v>2028</v>
      </c>
      <c r="E2338" s="112">
        <v>12</v>
      </c>
      <c r="F2338" s="102" t="str">
        <f t="shared" si="381"/>
        <v>AVH1202812</v>
      </c>
      <c r="H2338" s="104">
        <v>3</v>
      </c>
      <c r="I2338" s="102" t="str">
        <f t="shared" si="382"/>
        <v>202812</v>
      </c>
      <c r="J2338" s="107">
        <f>IF(M2338=1,1,IFERROR(VLOOKUP(I2338,API!E:G,POC!H2338,FALSE),0))</f>
        <v>1</v>
      </c>
      <c r="K2338" s="102" t="str">
        <f>TEXT(VLOOKUP(B2338,Summary!G:H,2,FALSE),"yyyym")</f>
        <v>202812</v>
      </c>
      <c r="L2338" s="102">
        <f t="shared" si="383"/>
        <v>1</v>
      </c>
      <c r="M2338" s="102">
        <f t="shared" si="384"/>
        <v>1</v>
      </c>
      <c r="N2338" s="109">
        <f t="shared" si="377"/>
        <v>100</v>
      </c>
      <c r="P2338" s="102" t="s">
        <v>220</v>
      </c>
    </row>
    <row r="2339" spans="1:16" hidden="1">
      <c r="A2339" s="102" t="s">
        <v>193</v>
      </c>
      <c r="B2339" s="103" t="s">
        <v>102</v>
      </c>
      <c r="D2339" s="139">
        <v>2029</v>
      </c>
      <c r="E2339" s="112">
        <v>1</v>
      </c>
      <c r="F2339" s="102" t="str">
        <f t="shared" si="381"/>
        <v>AVH120291</v>
      </c>
      <c r="H2339" s="104">
        <v>3</v>
      </c>
      <c r="I2339" s="102" t="str">
        <f t="shared" si="382"/>
        <v>20291</v>
      </c>
      <c r="J2339" s="107">
        <f>IF(M2339=1,1,IFERROR(VLOOKUP(I2339,API!E:G,POC!H2339,FALSE),0))</f>
        <v>1</v>
      </c>
      <c r="K2339" s="102" t="str">
        <f>TEXT(VLOOKUP(B2339,Summary!G:H,2,FALSE),"yyyym")</f>
        <v>202812</v>
      </c>
      <c r="L2339" s="102">
        <f t="shared" si="383"/>
        <v>0</v>
      </c>
      <c r="M2339" s="102">
        <f t="shared" si="384"/>
        <v>1</v>
      </c>
      <c r="N2339" s="109">
        <f t="shared" ref="N2339:N2386" si="385">TRUNC(J2339*100,2)</f>
        <v>100</v>
      </c>
      <c r="P2339" s="102" t="str">
        <f t="shared" ref="P2294:P2357" si="386">IF(AND(M2339=1,L2339&lt;&gt;1),"X","")</f>
        <v>X</v>
      </c>
    </row>
    <row r="2340" spans="1:16" hidden="1">
      <c r="A2340" s="102" t="s">
        <v>193</v>
      </c>
      <c r="B2340" s="103" t="s">
        <v>102</v>
      </c>
      <c r="D2340" s="139">
        <v>2029</v>
      </c>
      <c r="E2340" s="112">
        <v>2</v>
      </c>
      <c r="F2340" s="102" t="str">
        <f t="shared" si="381"/>
        <v>AVH120292</v>
      </c>
      <c r="H2340" s="104">
        <v>3</v>
      </c>
      <c r="I2340" s="102" t="str">
        <f t="shared" si="382"/>
        <v>20292</v>
      </c>
      <c r="J2340" s="107">
        <f>IF(M2340=1,1,IFERROR(VLOOKUP(I2340,API!E:G,POC!H2340,FALSE),0))</f>
        <v>1</v>
      </c>
      <c r="K2340" s="102" t="str">
        <f>TEXT(VLOOKUP(B2340,Summary!G:H,2,FALSE),"yyyym")</f>
        <v>202812</v>
      </c>
      <c r="L2340" s="102">
        <f t="shared" si="383"/>
        <v>0</v>
      </c>
      <c r="M2340" s="102">
        <f t="shared" si="384"/>
        <v>1</v>
      </c>
      <c r="N2340" s="109">
        <f t="shared" si="385"/>
        <v>100</v>
      </c>
      <c r="P2340" s="102" t="str">
        <f t="shared" si="386"/>
        <v>X</v>
      </c>
    </row>
    <row r="2341" spans="1:16" hidden="1">
      <c r="A2341" s="102" t="s">
        <v>193</v>
      </c>
      <c r="B2341" s="103" t="s">
        <v>102</v>
      </c>
      <c r="D2341" s="139">
        <v>2029</v>
      </c>
      <c r="E2341" s="112">
        <v>3</v>
      </c>
      <c r="F2341" s="102" t="str">
        <f t="shared" si="381"/>
        <v>AVH120293</v>
      </c>
      <c r="H2341" s="104">
        <v>3</v>
      </c>
      <c r="I2341" s="102" t="str">
        <f t="shared" si="382"/>
        <v>20293</v>
      </c>
      <c r="J2341" s="107">
        <f>IF(M2341=1,1,IFERROR(VLOOKUP(I2341,API!E:G,POC!H2341,FALSE),0))</f>
        <v>1</v>
      </c>
      <c r="K2341" s="102" t="str">
        <f>TEXT(VLOOKUP(B2341,Summary!G:H,2,FALSE),"yyyym")</f>
        <v>202812</v>
      </c>
      <c r="L2341" s="102">
        <f t="shared" si="383"/>
        <v>0</v>
      </c>
      <c r="M2341" s="102">
        <f t="shared" si="384"/>
        <v>1</v>
      </c>
      <c r="N2341" s="109">
        <f t="shared" si="385"/>
        <v>100</v>
      </c>
      <c r="P2341" s="102" t="str">
        <f t="shared" si="386"/>
        <v>X</v>
      </c>
    </row>
    <row r="2342" spans="1:16" hidden="1">
      <c r="A2342" s="102" t="s">
        <v>193</v>
      </c>
      <c r="B2342" s="103" t="s">
        <v>102</v>
      </c>
      <c r="D2342" s="139">
        <v>2029</v>
      </c>
      <c r="E2342" s="112">
        <v>4</v>
      </c>
      <c r="F2342" s="102" t="str">
        <f t="shared" si="381"/>
        <v>AVH120294</v>
      </c>
      <c r="H2342" s="104">
        <v>3</v>
      </c>
      <c r="I2342" s="102" t="str">
        <f t="shared" si="382"/>
        <v>20294</v>
      </c>
      <c r="J2342" s="107">
        <f>IF(M2342=1,1,IFERROR(VLOOKUP(I2342,API!E:G,POC!H2342,FALSE),0))</f>
        <v>1</v>
      </c>
      <c r="K2342" s="102" t="str">
        <f>TEXT(VLOOKUP(B2342,Summary!G:H,2,FALSE),"yyyym")</f>
        <v>202812</v>
      </c>
      <c r="L2342" s="102">
        <f t="shared" si="383"/>
        <v>0</v>
      </c>
      <c r="M2342" s="102">
        <f t="shared" si="384"/>
        <v>1</v>
      </c>
      <c r="N2342" s="109">
        <f t="shared" si="385"/>
        <v>100</v>
      </c>
      <c r="P2342" s="102" t="str">
        <f t="shared" si="386"/>
        <v>X</v>
      </c>
    </row>
    <row r="2343" spans="1:16" hidden="1">
      <c r="A2343" s="102" t="s">
        <v>193</v>
      </c>
      <c r="B2343" s="103" t="s">
        <v>102</v>
      </c>
      <c r="D2343" s="139">
        <v>2029</v>
      </c>
      <c r="E2343" s="112">
        <v>5</v>
      </c>
      <c r="F2343" s="102" t="str">
        <f t="shared" si="381"/>
        <v>AVH120295</v>
      </c>
      <c r="H2343" s="104">
        <v>3</v>
      </c>
      <c r="I2343" s="102" t="str">
        <f t="shared" si="382"/>
        <v>20295</v>
      </c>
      <c r="J2343" s="107">
        <f>IF(M2343=1,1,IFERROR(VLOOKUP(I2343,API!E:G,POC!H2343,FALSE),0))</f>
        <v>1</v>
      </c>
      <c r="K2343" s="102" t="str">
        <f>TEXT(VLOOKUP(B2343,Summary!G:H,2,FALSE),"yyyym")</f>
        <v>202812</v>
      </c>
      <c r="L2343" s="102">
        <f t="shared" si="383"/>
        <v>0</v>
      </c>
      <c r="M2343" s="102">
        <f t="shared" si="384"/>
        <v>1</v>
      </c>
      <c r="N2343" s="109">
        <f t="shared" si="385"/>
        <v>100</v>
      </c>
      <c r="P2343" s="102" t="str">
        <f t="shared" si="386"/>
        <v>X</v>
      </c>
    </row>
    <row r="2344" spans="1:16" hidden="1">
      <c r="A2344" s="102" t="s">
        <v>193</v>
      </c>
      <c r="B2344" s="103" t="s">
        <v>102</v>
      </c>
      <c r="D2344" s="139">
        <v>2029</v>
      </c>
      <c r="E2344" s="112">
        <v>6</v>
      </c>
      <c r="F2344" s="102" t="str">
        <f t="shared" si="381"/>
        <v>AVH120296</v>
      </c>
      <c r="H2344" s="104">
        <v>3</v>
      </c>
      <c r="I2344" s="102" t="str">
        <f t="shared" si="382"/>
        <v>20296</v>
      </c>
      <c r="J2344" s="107">
        <f>IF(M2344=1,1,IFERROR(VLOOKUP(I2344,API!E:G,POC!H2344,FALSE),0))</f>
        <v>1</v>
      </c>
      <c r="K2344" s="102" t="str">
        <f>TEXT(VLOOKUP(B2344,Summary!G:H,2,FALSE),"yyyym")</f>
        <v>202812</v>
      </c>
      <c r="L2344" s="102">
        <f t="shared" si="383"/>
        <v>0</v>
      </c>
      <c r="M2344" s="102">
        <f t="shared" si="384"/>
        <v>1</v>
      </c>
      <c r="N2344" s="109">
        <f t="shared" si="385"/>
        <v>100</v>
      </c>
      <c r="P2344" s="102" t="str">
        <f t="shared" si="386"/>
        <v>X</v>
      </c>
    </row>
    <row r="2345" spans="1:16" hidden="1">
      <c r="A2345" s="102" t="s">
        <v>193</v>
      </c>
      <c r="B2345" s="103" t="s">
        <v>102</v>
      </c>
      <c r="D2345" s="139">
        <v>2029</v>
      </c>
      <c r="E2345" s="112">
        <v>7</v>
      </c>
      <c r="F2345" s="102" t="str">
        <f t="shared" si="381"/>
        <v>AVH120297</v>
      </c>
      <c r="H2345" s="104">
        <v>3</v>
      </c>
      <c r="I2345" s="102" t="str">
        <f t="shared" si="382"/>
        <v>20297</v>
      </c>
      <c r="J2345" s="107">
        <f>IF(M2345=1,1,IFERROR(VLOOKUP(I2345,API!E:G,POC!H2345,FALSE),0))</f>
        <v>1</v>
      </c>
      <c r="K2345" s="102" t="str">
        <f>TEXT(VLOOKUP(B2345,Summary!G:H,2,FALSE),"yyyym")</f>
        <v>202812</v>
      </c>
      <c r="L2345" s="102">
        <f t="shared" si="383"/>
        <v>0</v>
      </c>
      <c r="M2345" s="102">
        <f t="shared" si="384"/>
        <v>1</v>
      </c>
      <c r="N2345" s="109">
        <f t="shared" si="385"/>
        <v>100</v>
      </c>
      <c r="P2345" s="102" t="str">
        <f t="shared" si="386"/>
        <v>X</v>
      </c>
    </row>
    <row r="2346" spans="1:16" hidden="1">
      <c r="A2346" s="102" t="s">
        <v>193</v>
      </c>
      <c r="B2346" s="103" t="s">
        <v>102</v>
      </c>
      <c r="D2346" s="139">
        <v>2029</v>
      </c>
      <c r="E2346" s="112">
        <v>8</v>
      </c>
      <c r="F2346" s="102" t="str">
        <f t="shared" si="381"/>
        <v>AVH120298</v>
      </c>
      <c r="H2346" s="104">
        <v>3</v>
      </c>
      <c r="I2346" s="102" t="str">
        <f t="shared" si="382"/>
        <v>20298</v>
      </c>
      <c r="J2346" s="107">
        <f>IF(M2346=1,1,IFERROR(VLOOKUP(I2346,API!E:G,POC!H2346,FALSE),0))</f>
        <v>1</v>
      </c>
      <c r="K2346" s="102" t="str">
        <f>TEXT(VLOOKUP(B2346,Summary!G:H,2,FALSE),"yyyym")</f>
        <v>202812</v>
      </c>
      <c r="L2346" s="102">
        <f t="shared" si="383"/>
        <v>0</v>
      </c>
      <c r="M2346" s="102">
        <f t="shared" si="384"/>
        <v>1</v>
      </c>
      <c r="N2346" s="109">
        <f t="shared" si="385"/>
        <v>100</v>
      </c>
      <c r="P2346" s="102" t="str">
        <f t="shared" si="386"/>
        <v>X</v>
      </c>
    </row>
    <row r="2347" spans="1:16" hidden="1">
      <c r="A2347" s="102" t="s">
        <v>193</v>
      </c>
      <c r="B2347" s="103" t="s">
        <v>102</v>
      </c>
      <c r="D2347" s="139">
        <v>2029</v>
      </c>
      <c r="E2347" s="112">
        <v>9</v>
      </c>
      <c r="F2347" s="102" t="str">
        <f t="shared" si="381"/>
        <v>AVH120299</v>
      </c>
      <c r="H2347" s="104">
        <v>3</v>
      </c>
      <c r="I2347" s="102" t="str">
        <f t="shared" si="382"/>
        <v>20299</v>
      </c>
      <c r="J2347" s="107">
        <f>IF(M2347=1,1,IFERROR(VLOOKUP(I2347,API!E:G,POC!H2347,FALSE),0))</f>
        <v>1</v>
      </c>
      <c r="K2347" s="102" t="str">
        <f>TEXT(VLOOKUP(B2347,Summary!G:H,2,FALSE),"yyyym")</f>
        <v>202812</v>
      </c>
      <c r="L2347" s="102">
        <f t="shared" si="383"/>
        <v>0</v>
      </c>
      <c r="M2347" s="102">
        <f t="shared" si="384"/>
        <v>1</v>
      </c>
      <c r="N2347" s="109">
        <f t="shared" si="385"/>
        <v>100</v>
      </c>
      <c r="P2347" s="102" t="str">
        <f t="shared" si="386"/>
        <v>X</v>
      </c>
    </row>
    <row r="2348" spans="1:16" hidden="1">
      <c r="A2348" s="102" t="s">
        <v>193</v>
      </c>
      <c r="B2348" s="103" t="s">
        <v>102</v>
      </c>
      <c r="D2348" s="139">
        <v>2029</v>
      </c>
      <c r="E2348" s="112">
        <v>10</v>
      </c>
      <c r="F2348" s="102" t="str">
        <f t="shared" si="381"/>
        <v>AVH1202910</v>
      </c>
      <c r="H2348" s="104">
        <v>3</v>
      </c>
      <c r="I2348" s="102" t="str">
        <f t="shared" si="382"/>
        <v>202910</v>
      </c>
      <c r="J2348" s="107">
        <f>IF(M2348=1,1,IFERROR(VLOOKUP(I2348,API!E:G,POC!H2348,FALSE),0))</f>
        <v>1</v>
      </c>
      <c r="K2348" s="102" t="str">
        <f>TEXT(VLOOKUP(B2348,Summary!G:H,2,FALSE),"yyyym")</f>
        <v>202812</v>
      </c>
      <c r="L2348" s="102">
        <f t="shared" si="383"/>
        <v>0</v>
      </c>
      <c r="M2348" s="102">
        <f t="shared" si="384"/>
        <v>1</v>
      </c>
      <c r="N2348" s="109">
        <f t="shared" si="385"/>
        <v>100</v>
      </c>
      <c r="P2348" s="102" t="str">
        <f t="shared" si="386"/>
        <v>X</v>
      </c>
    </row>
    <row r="2349" spans="1:16" hidden="1">
      <c r="A2349" s="102" t="s">
        <v>193</v>
      </c>
      <c r="B2349" s="103" t="s">
        <v>102</v>
      </c>
      <c r="D2349" s="139">
        <v>2029</v>
      </c>
      <c r="E2349" s="112">
        <v>11</v>
      </c>
      <c r="F2349" s="102" t="str">
        <f t="shared" si="381"/>
        <v>AVH1202911</v>
      </c>
      <c r="H2349" s="104">
        <v>3</v>
      </c>
      <c r="I2349" s="102" t="str">
        <f t="shared" si="382"/>
        <v>202911</v>
      </c>
      <c r="J2349" s="107">
        <f>IF(M2349=1,1,IFERROR(VLOOKUP(I2349,API!E:G,POC!H2349,FALSE),0))</f>
        <v>1</v>
      </c>
      <c r="K2349" s="102" t="str">
        <f>TEXT(VLOOKUP(B2349,Summary!G:H,2,FALSE),"yyyym")</f>
        <v>202812</v>
      </c>
      <c r="L2349" s="102">
        <f t="shared" si="383"/>
        <v>0</v>
      </c>
      <c r="M2349" s="102">
        <f t="shared" si="384"/>
        <v>1</v>
      </c>
      <c r="N2349" s="109">
        <f t="shared" si="385"/>
        <v>100</v>
      </c>
      <c r="P2349" s="102" t="str">
        <f t="shared" si="386"/>
        <v>X</v>
      </c>
    </row>
    <row r="2350" spans="1:16" hidden="1">
      <c r="A2350" s="102" t="s">
        <v>193</v>
      </c>
      <c r="B2350" s="103" t="s">
        <v>102</v>
      </c>
      <c r="D2350" s="139">
        <v>2029</v>
      </c>
      <c r="E2350" s="112">
        <v>12</v>
      </c>
      <c r="F2350" s="102" t="str">
        <f t="shared" si="381"/>
        <v>AVH1202912</v>
      </c>
      <c r="H2350" s="104">
        <v>3</v>
      </c>
      <c r="I2350" s="102" t="str">
        <f t="shared" si="382"/>
        <v>202912</v>
      </c>
      <c r="J2350" s="107">
        <f>IF(M2350=1,1,IFERROR(VLOOKUP(I2350,API!E:G,POC!H2350,FALSE),0))</f>
        <v>1</v>
      </c>
      <c r="K2350" s="102" t="str">
        <f>TEXT(VLOOKUP(B2350,Summary!G:H,2,FALSE),"yyyym")</f>
        <v>202812</v>
      </c>
      <c r="L2350" s="102">
        <f t="shared" si="383"/>
        <v>0</v>
      </c>
      <c r="M2350" s="102">
        <f t="shared" si="384"/>
        <v>1</v>
      </c>
      <c r="N2350" s="109">
        <f t="shared" si="385"/>
        <v>100</v>
      </c>
      <c r="P2350" s="102" t="str">
        <f t="shared" si="386"/>
        <v>X</v>
      </c>
    </row>
    <row r="2351" spans="1:16" hidden="1">
      <c r="A2351" s="102" t="s">
        <v>193</v>
      </c>
      <c r="B2351" s="103" t="s">
        <v>102</v>
      </c>
      <c r="D2351" s="139">
        <v>2030</v>
      </c>
      <c r="E2351" s="112">
        <v>1</v>
      </c>
      <c r="F2351" s="102" t="str">
        <f t="shared" si="381"/>
        <v>AVH120301</v>
      </c>
      <c r="H2351" s="104">
        <v>3</v>
      </c>
      <c r="I2351" s="102" t="str">
        <f t="shared" si="382"/>
        <v>20301</v>
      </c>
      <c r="J2351" s="107">
        <f>IF(M2351=1,1,IFERROR(VLOOKUP(I2351,API!E:G,POC!H2351,FALSE),0))</f>
        <v>1</v>
      </c>
      <c r="K2351" s="102" t="str">
        <f>TEXT(VLOOKUP(B2351,Summary!G:H,2,FALSE),"yyyym")</f>
        <v>202812</v>
      </c>
      <c r="L2351" s="102">
        <f t="shared" si="383"/>
        <v>0</v>
      </c>
      <c r="M2351" s="102">
        <f t="shared" si="384"/>
        <v>1</v>
      </c>
      <c r="N2351" s="109">
        <f t="shared" si="385"/>
        <v>100</v>
      </c>
      <c r="P2351" s="102" t="str">
        <f t="shared" si="386"/>
        <v>X</v>
      </c>
    </row>
    <row r="2352" spans="1:16" hidden="1">
      <c r="A2352" s="102" t="s">
        <v>193</v>
      </c>
      <c r="B2352" s="103" t="s">
        <v>102</v>
      </c>
      <c r="D2352" s="139">
        <v>2030</v>
      </c>
      <c r="E2352" s="112">
        <v>2</v>
      </c>
      <c r="F2352" s="102" t="str">
        <f t="shared" si="381"/>
        <v>AVH120302</v>
      </c>
      <c r="H2352" s="104">
        <v>3</v>
      </c>
      <c r="I2352" s="102" t="str">
        <f t="shared" si="382"/>
        <v>20302</v>
      </c>
      <c r="J2352" s="107">
        <f>IF(M2352=1,1,IFERROR(VLOOKUP(I2352,API!E:G,POC!H2352,FALSE),0))</f>
        <v>1</v>
      </c>
      <c r="K2352" s="102" t="str">
        <f>TEXT(VLOOKUP(B2352,Summary!G:H,2,FALSE),"yyyym")</f>
        <v>202812</v>
      </c>
      <c r="L2352" s="102">
        <f t="shared" si="383"/>
        <v>0</v>
      </c>
      <c r="M2352" s="102">
        <f t="shared" si="384"/>
        <v>1</v>
      </c>
      <c r="N2352" s="109">
        <f t="shared" si="385"/>
        <v>100</v>
      </c>
      <c r="P2352" s="102" t="str">
        <f t="shared" si="386"/>
        <v>X</v>
      </c>
    </row>
    <row r="2353" spans="1:16" hidden="1">
      <c r="A2353" s="102" t="s">
        <v>193</v>
      </c>
      <c r="B2353" s="103" t="s">
        <v>102</v>
      </c>
      <c r="D2353" s="139">
        <v>2030</v>
      </c>
      <c r="E2353" s="112">
        <v>3</v>
      </c>
      <c r="F2353" s="102" t="str">
        <f t="shared" si="381"/>
        <v>AVH120303</v>
      </c>
      <c r="H2353" s="104">
        <v>3</v>
      </c>
      <c r="I2353" s="102" t="str">
        <f t="shared" si="382"/>
        <v>20303</v>
      </c>
      <c r="J2353" s="107">
        <f>IF(M2353=1,1,IFERROR(VLOOKUP(I2353,API!E:G,POC!H2353,FALSE),0))</f>
        <v>1</v>
      </c>
      <c r="K2353" s="102" t="str">
        <f>TEXT(VLOOKUP(B2353,Summary!G:H,2,FALSE),"yyyym")</f>
        <v>202812</v>
      </c>
      <c r="L2353" s="102">
        <f t="shared" si="383"/>
        <v>0</v>
      </c>
      <c r="M2353" s="102">
        <f t="shared" si="384"/>
        <v>1</v>
      </c>
      <c r="N2353" s="109">
        <f t="shared" si="385"/>
        <v>100</v>
      </c>
      <c r="P2353" s="102" t="str">
        <f t="shared" si="386"/>
        <v>X</v>
      </c>
    </row>
    <row r="2354" spans="1:16" hidden="1">
      <c r="A2354" s="102" t="s">
        <v>193</v>
      </c>
      <c r="B2354" s="103" t="s">
        <v>102</v>
      </c>
      <c r="D2354" s="139">
        <v>2030</v>
      </c>
      <c r="E2354" s="112">
        <v>4</v>
      </c>
      <c r="F2354" s="102" t="str">
        <f t="shared" si="381"/>
        <v>AVH120304</v>
      </c>
      <c r="H2354" s="104">
        <v>3</v>
      </c>
      <c r="I2354" s="102" t="str">
        <f t="shared" si="382"/>
        <v>20304</v>
      </c>
      <c r="J2354" s="107">
        <f>IF(M2354=1,1,IFERROR(VLOOKUP(I2354,API!E:G,POC!H2354,FALSE),0))</f>
        <v>1</v>
      </c>
      <c r="K2354" s="102" t="str">
        <f>TEXT(VLOOKUP(B2354,Summary!G:H,2,FALSE),"yyyym")</f>
        <v>202812</v>
      </c>
      <c r="L2354" s="102">
        <f t="shared" si="383"/>
        <v>0</v>
      </c>
      <c r="M2354" s="102">
        <f t="shared" si="384"/>
        <v>1</v>
      </c>
      <c r="N2354" s="109">
        <f t="shared" si="385"/>
        <v>100</v>
      </c>
      <c r="P2354" s="102" t="str">
        <f t="shared" si="386"/>
        <v>X</v>
      </c>
    </row>
    <row r="2355" spans="1:16" hidden="1">
      <c r="A2355" s="102" t="s">
        <v>193</v>
      </c>
      <c r="B2355" s="103" t="s">
        <v>102</v>
      </c>
      <c r="D2355" s="139">
        <v>2030</v>
      </c>
      <c r="E2355" s="112">
        <v>5</v>
      </c>
      <c r="F2355" s="102" t="str">
        <f t="shared" si="381"/>
        <v>AVH120305</v>
      </c>
      <c r="H2355" s="104">
        <v>3</v>
      </c>
      <c r="I2355" s="102" t="str">
        <f t="shared" si="382"/>
        <v>20305</v>
      </c>
      <c r="J2355" s="107">
        <f>IF(M2355=1,1,IFERROR(VLOOKUP(I2355,API!E:G,POC!H2355,FALSE),0))</f>
        <v>1</v>
      </c>
      <c r="K2355" s="102" t="str">
        <f>TEXT(VLOOKUP(B2355,Summary!G:H,2,FALSE),"yyyym")</f>
        <v>202812</v>
      </c>
      <c r="L2355" s="102">
        <f t="shared" si="383"/>
        <v>0</v>
      </c>
      <c r="M2355" s="102">
        <f t="shared" si="384"/>
        <v>1</v>
      </c>
      <c r="N2355" s="109">
        <f t="shared" si="385"/>
        <v>100</v>
      </c>
      <c r="P2355" s="102" t="str">
        <f t="shared" si="386"/>
        <v>X</v>
      </c>
    </row>
    <row r="2356" spans="1:16" hidden="1">
      <c r="A2356" s="102" t="s">
        <v>193</v>
      </c>
      <c r="B2356" s="103" t="s">
        <v>102</v>
      </c>
      <c r="D2356" s="139">
        <v>2030</v>
      </c>
      <c r="E2356" s="112">
        <v>6</v>
      </c>
      <c r="F2356" s="102" t="str">
        <f t="shared" si="381"/>
        <v>AVH120306</v>
      </c>
      <c r="H2356" s="104">
        <v>3</v>
      </c>
      <c r="I2356" s="102" t="str">
        <f t="shared" si="382"/>
        <v>20306</v>
      </c>
      <c r="J2356" s="107">
        <f>IF(M2356=1,1,IFERROR(VLOOKUP(I2356,API!E:G,POC!H2356,FALSE),0))</f>
        <v>1</v>
      </c>
      <c r="K2356" s="102" t="str">
        <f>TEXT(VLOOKUP(B2356,Summary!G:H,2,FALSE),"yyyym")</f>
        <v>202812</v>
      </c>
      <c r="L2356" s="102">
        <f t="shared" si="383"/>
        <v>0</v>
      </c>
      <c r="M2356" s="102">
        <f t="shared" si="384"/>
        <v>1</v>
      </c>
      <c r="N2356" s="109">
        <f t="shared" si="385"/>
        <v>100</v>
      </c>
      <c r="P2356" s="102" t="str">
        <f t="shared" si="386"/>
        <v>X</v>
      </c>
    </row>
    <row r="2357" spans="1:16" hidden="1">
      <c r="A2357" s="102" t="s">
        <v>193</v>
      </c>
      <c r="B2357" s="103" t="s">
        <v>102</v>
      </c>
      <c r="D2357" s="139">
        <v>2030</v>
      </c>
      <c r="E2357" s="112">
        <v>7</v>
      </c>
      <c r="F2357" s="102" t="str">
        <f t="shared" si="381"/>
        <v>AVH120307</v>
      </c>
      <c r="H2357" s="104">
        <v>3</v>
      </c>
      <c r="I2357" s="102" t="str">
        <f t="shared" si="382"/>
        <v>20307</v>
      </c>
      <c r="J2357" s="107">
        <f>IF(M2357=1,1,IFERROR(VLOOKUP(I2357,API!E:G,POC!H2357,FALSE),0))</f>
        <v>1</v>
      </c>
      <c r="K2357" s="102" t="str">
        <f>TEXT(VLOOKUP(B2357,Summary!G:H,2,FALSE),"yyyym")</f>
        <v>202812</v>
      </c>
      <c r="L2357" s="102">
        <f t="shared" si="383"/>
        <v>0</v>
      </c>
      <c r="M2357" s="102">
        <f t="shared" si="384"/>
        <v>1</v>
      </c>
      <c r="N2357" s="109">
        <f t="shared" si="385"/>
        <v>100</v>
      </c>
      <c r="P2357" s="102" t="str">
        <f t="shared" si="386"/>
        <v>X</v>
      </c>
    </row>
    <row r="2358" spans="1:16" hidden="1">
      <c r="A2358" s="102" t="s">
        <v>193</v>
      </c>
      <c r="B2358" s="103" t="s">
        <v>102</v>
      </c>
      <c r="D2358" s="139">
        <v>2030</v>
      </c>
      <c r="E2358" s="112">
        <v>8</v>
      </c>
      <c r="F2358" s="102" t="str">
        <f t="shared" si="381"/>
        <v>AVH120308</v>
      </c>
      <c r="H2358" s="104">
        <v>3</v>
      </c>
      <c r="I2358" s="102" t="str">
        <f t="shared" si="382"/>
        <v>20308</v>
      </c>
      <c r="J2358" s="107">
        <f>IF(M2358=1,1,IFERROR(VLOOKUP(I2358,API!E:G,POC!H2358,FALSE),0))</f>
        <v>1</v>
      </c>
      <c r="K2358" s="102" t="str">
        <f>TEXT(VLOOKUP(B2358,Summary!G:H,2,FALSE),"yyyym")</f>
        <v>202812</v>
      </c>
      <c r="L2358" s="102">
        <f t="shared" si="383"/>
        <v>0</v>
      </c>
      <c r="M2358" s="102">
        <f t="shared" si="384"/>
        <v>1</v>
      </c>
      <c r="N2358" s="109">
        <f t="shared" si="385"/>
        <v>100</v>
      </c>
      <c r="P2358" s="102" t="str">
        <f t="shared" ref="P2358:P2387" si="387">IF(AND(M2358=1,L2358&lt;&gt;1),"X","")</f>
        <v>X</v>
      </c>
    </row>
    <row r="2359" spans="1:16" hidden="1">
      <c r="A2359" s="102" t="s">
        <v>193</v>
      </c>
      <c r="B2359" s="103" t="s">
        <v>102</v>
      </c>
      <c r="D2359" s="139">
        <v>2030</v>
      </c>
      <c r="E2359" s="112">
        <v>9</v>
      </c>
      <c r="F2359" s="102" t="str">
        <f t="shared" si="381"/>
        <v>AVH120309</v>
      </c>
      <c r="H2359" s="104">
        <v>3</v>
      </c>
      <c r="I2359" s="102" t="str">
        <f t="shared" si="382"/>
        <v>20309</v>
      </c>
      <c r="J2359" s="107">
        <f>IF(M2359=1,1,IFERROR(VLOOKUP(I2359,API!E:G,POC!H2359,FALSE),0))</f>
        <v>1</v>
      </c>
      <c r="K2359" s="102" t="str">
        <f>TEXT(VLOOKUP(B2359,Summary!G:H,2,FALSE),"yyyym")</f>
        <v>202812</v>
      </c>
      <c r="L2359" s="102">
        <f t="shared" si="383"/>
        <v>0</v>
      </c>
      <c r="M2359" s="102">
        <f t="shared" si="384"/>
        <v>1</v>
      </c>
      <c r="N2359" s="109">
        <f t="shared" si="385"/>
        <v>100</v>
      </c>
      <c r="P2359" s="102" t="str">
        <f t="shared" si="387"/>
        <v>X</v>
      </c>
    </row>
    <row r="2360" spans="1:16" hidden="1">
      <c r="A2360" s="102" t="s">
        <v>193</v>
      </c>
      <c r="B2360" s="103" t="s">
        <v>102</v>
      </c>
      <c r="D2360" s="139">
        <v>2030</v>
      </c>
      <c r="E2360" s="112">
        <v>10</v>
      </c>
      <c r="F2360" s="102" t="str">
        <f t="shared" si="381"/>
        <v>AVH1203010</v>
      </c>
      <c r="H2360" s="104">
        <v>3</v>
      </c>
      <c r="I2360" s="102" t="str">
        <f t="shared" si="382"/>
        <v>203010</v>
      </c>
      <c r="J2360" s="107">
        <f>IF(M2360=1,1,IFERROR(VLOOKUP(I2360,API!E:G,POC!H2360,FALSE),0))</f>
        <v>1</v>
      </c>
      <c r="K2360" s="102" t="str">
        <f>TEXT(VLOOKUP(B2360,Summary!G:H,2,FALSE),"yyyym")</f>
        <v>202812</v>
      </c>
      <c r="L2360" s="102">
        <f t="shared" si="383"/>
        <v>0</v>
      </c>
      <c r="M2360" s="102">
        <f t="shared" si="384"/>
        <v>1</v>
      </c>
      <c r="N2360" s="109">
        <f t="shared" si="385"/>
        <v>100</v>
      </c>
      <c r="P2360" s="102" t="str">
        <f t="shared" si="387"/>
        <v>X</v>
      </c>
    </row>
    <row r="2361" spans="1:16" hidden="1">
      <c r="A2361" s="102" t="s">
        <v>193</v>
      </c>
      <c r="B2361" s="103" t="s">
        <v>102</v>
      </c>
      <c r="D2361" s="139">
        <v>2030</v>
      </c>
      <c r="E2361" s="112">
        <v>11</v>
      </c>
      <c r="F2361" s="102" t="str">
        <f t="shared" si="381"/>
        <v>AVH1203011</v>
      </c>
      <c r="H2361" s="104">
        <v>3</v>
      </c>
      <c r="I2361" s="102" t="str">
        <f t="shared" si="382"/>
        <v>203011</v>
      </c>
      <c r="J2361" s="107">
        <f>IF(M2361=1,1,IFERROR(VLOOKUP(I2361,API!E:G,POC!H2361,FALSE),0))</f>
        <v>1</v>
      </c>
      <c r="K2361" s="102" t="str">
        <f>TEXT(VLOOKUP(B2361,Summary!G:H,2,FALSE),"yyyym")</f>
        <v>202812</v>
      </c>
      <c r="L2361" s="102">
        <f t="shared" si="383"/>
        <v>0</v>
      </c>
      <c r="M2361" s="102">
        <f t="shared" si="384"/>
        <v>1</v>
      </c>
      <c r="N2361" s="109">
        <f t="shared" si="385"/>
        <v>100</v>
      </c>
      <c r="P2361" s="102" t="str">
        <f t="shared" si="387"/>
        <v>X</v>
      </c>
    </row>
    <row r="2362" spans="1:16" hidden="1">
      <c r="A2362" s="102" t="s">
        <v>193</v>
      </c>
      <c r="B2362" s="103" t="s">
        <v>102</v>
      </c>
      <c r="D2362" s="139">
        <v>2030</v>
      </c>
      <c r="E2362" s="112">
        <v>12</v>
      </c>
      <c r="F2362" s="102" t="str">
        <f t="shared" si="381"/>
        <v>AVH1203012</v>
      </c>
      <c r="H2362" s="104">
        <v>3</v>
      </c>
      <c r="I2362" s="102" t="str">
        <f t="shared" si="382"/>
        <v>203012</v>
      </c>
      <c r="J2362" s="107">
        <f>IF(M2362=1,1,IFERROR(VLOOKUP(I2362,API!E:G,POC!H2362,FALSE),0))</f>
        <v>1</v>
      </c>
      <c r="K2362" s="102" t="str">
        <f>TEXT(VLOOKUP(B2362,Summary!G:H,2,FALSE),"yyyym")</f>
        <v>202812</v>
      </c>
      <c r="L2362" s="102">
        <f t="shared" si="383"/>
        <v>0</v>
      </c>
      <c r="M2362" s="102">
        <f t="shared" si="384"/>
        <v>1</v>
      </c>
      <c r="N2362" s="109">
        <f t="shared" si="385"/>
        <v>100</v>
      </c>
      <c r="P2362" s="102" t="str">
        <f t="shared" si="387"/>
        <v>X</v>
      </c>
    </row>
    <row r="2363" spans="1:16" hidden="1">
      <c r="A2363" s="102" t="s">
        <v>193</v>
      </c>
      <c r="B2363" s="103" t="s">
        <v>102</v>
      </c>
      <c r="D2363" s="139">
        <v>2031</v>
      </c>
      <c r="E2363" s="112">
        <v>1</v>
      </c>
      <c r="F2363" s="102" t="str">
        <f t="shared" si="381"/>
        <v>AVH120311</v>
      </c>
      <c r="H2363" s="104">
        <v>3</v>
      </c>
      <c r="I2363" s="102" t="str">
        <f t="shared" ref="I2363:I2386" si="388">CONCATENATE(D2363,E2363)</f>
        <v>20311</v>
      </c>
      <c r="J2363" s="107">
        <f>IF(M2363=1,1,IFERROR(VLOOKUP(I2363,API!E:G,POC!H2363,FALSE),0))</f>
        <v>1</v>
      </c>
      <c r="K2363" s="102" t="str">
        <f>TEXT(VLOOKUP(B2363,Summary!G:H,2,FALSE),"yyyym")</f>
        <v>202812</v>
      </c>
      <c r="L2363" s="102">
        <f t="shared" ref="L2363:L2386" si="389">IF((LEFT(K2363,4)-D2363)&lt;&gt;0,0,IF((I2363-K2363)=0,1,0))</f>
        <v>0</v>
      </c>
      <c r="M2363" s="102">
        <f t="shared" ref="M2363:M2386" si="390">IF(B2363="",0,IF(AND(B2362=B2363,M2362=1),1,IF(L2363=1,1,0)))</f>
        <v>1</v>
      </c>
      <c r="N2363" s="109">
        <f t="shared" si="385"/>
        <v>100</v>
      </c>
      <c r="P2363" s="102" t="str">
        <f t="shared" si="387"/>
        <v>X</v>
      </c>
    </row>
    <row r="2364" spans="1:16" hidden="1">
      <c r="A2364" s="102" t="s">
        <v>193</v>
      </c>
      <c r="B2364" s="103" t="s">
        <v>102</v>
      </c>
      <c r="D2364" s="139">
        <v>2031</v>
      </c>
      <c r="E2364" s="112">
        <v>2</v>
      </c>
      <c r="F2364" s="102" t="str">
        <f t="shared" si="381"/>
        <v>AVH120312</v>
      </c>
      <c r="H2364" s="104">
        <v>3</v>
      </c>
      <c r="I2364" s="102" t="str">
        <f t="shared" si="388"/>
        <v>20312</v>
      </c>
      <c r="J2364" s="107">
        <f>IF(M2364=1,1,IFERROR(VLOOKUP(I2364,API!E:G,POC!H2364,FALSE),0))</f>
        <v>1</v>
      </c>
      <c r="K2364" s="102" t="str">
        <f>TEXT(VLOOKUP(B2364,Summary!G:H,2,FALSE),"yyyym")</f>
        <v>202812</v>
      </c>
      <c r="L2364" s="102">
        <f t="shared" si="389"/>
        <v>0</v>
      </c>
      <c r="M2364" s="102">
        <f t="shared" si="390"/>
        <v>1</v>
      </c>
      <c r="N2364" s="109">
        <f t="shared" si="385"/>
        <v>100</v>
      </c>
      <c r="P2364" s="102" t="str">
        <f t="shared" si="387"/>
        <v>X</v>
      </c>
    </row>
    <row r="2365" spans="1:16" hidden="1">
      <c r="A2365" s="102" t="s">
        <v>193</v>
      </c>
      <c r="B2365" s="103" t="s">
        <v>102</v>
      </c>
      <c r="D2365" s="139">
        <v>2031</v>
      </c>
      <c r="E2365" s="112">
        <v>3</v>
      </c>
      <c r="F2365" s="102" t="str">
        <f t="shared" si="381"/>
        <v>AVH120313</v>
      </c>
      <c r="H2365" s="104">
        <v>3</v>
      </c>
      <c r="I2365" s="102" t="str">
        <f t="shared" si="388"/>
        <v>20313</v>
      </c>
      <c r="J2365" s="107">
        <f>IF(M2365=1,1,IFERROR(VLOOKUP(I2365,API!E:G,POC!H2365,FALSE),0))</f>
        <v>1</v>
      </c>
      <c r="K2365" s="102" t="str">
        <f>TEXT(VLOOKUP(B2365,Summary!G:H,2,FALSE),"yyyym")</f>
        <v>202812</v>
      </c>
      <c r="L2365" s="102">
        <f t="shared" si="389"/>
        <v>0</v>
      </c>
      <c r="M2365" s="102">
        <f t="shared" si="390"/>
        <v>1</v>
      </c>
      <c r="N2365" s="109">
        <f t="shared" si="385"/>
        <v>100</v>
      </c>
      <c r="P2365" s="102" t="str">
        <f t="shared" si="387"/>
        <v>X</v>
      </c>
    </row>
    <row r="2366" spans="1:16" hidden="1">
      <c r="A2366" s="102" t="s">
        <v>193</v>
      </c>
      <c r="B2366" s="103" t="s">
        <v>102</v>
      </c>
      <c r="D2366" s="139">
        <v>2031</v>
      </c>
      <c r="E2366" s="112">
        <v>4</v>
      </c>
      <c r="F2366" s="102" t="str">
        <f t="shared" si="381"/>
        <v>AVH120314</v>
      </c>
      <c r="H2366" s="104">
        <v>3</v>
      </c>
      <c r="I2366" s="102" t="str">
        <f t="shared" si="388"/>
        <v>20314</v>
      </c>
      <c r="J2366" s="107">
        <f>IF(M2366=1,1,IFERROR(VLOOKUP(I2366,API!E:G,POC!H2366,FALSE),0))</f>
        <v>1</v>
      </c>
      <c r="K2366" s="102" t="str">
        <f>TEXT(VLOOKUP(B2366,Summary!G:H,2,FALSE),"yyyym")</f>
        <v>202812</v>
      </c>
      <c r="L2366" s="102">
        <f t="shared" si="389"/>
        <v>0</v>
      </c>
      <c r="M2366" s="102">
        <f t="shared" si="390"/>
        <v>1</v>
      </c>
      <c r="N2366" s="109">
        <f t="shared" si="385"/>
        <v>100</v>
      </c>
      <c r="P2366" s="102" t="str">
        <f t="shared" si="387"/>
        <v>X</v>
      </c>
    </row>
    <row r="2367" spans="1:16" hidden="1">
      <c r="A2367" s="102" t="s">
        <v>193</v>
      </c>
      <c r="B2367" s="103" t="s">
        <v>102</v>
      </c>
      <c r="D2367" s="139">
        <v>2031</v>
      </c>
      <c r="E2367" s="112">
        <v>5</v>
      </c>
      <c r="F2367" s="102" t="str">
        <f t="shared" si="381"/>
        <v>AVH120315</v>
      </c>
      <c r="H2367" s="104">
        <v>3</v>
      </c>
      <c r="I2367" s="102" t="str">
        <f t="shared" si="388"/>
        <v>20315</v>
      </c>
      <c r="J2367" s="107">
        <f>IF(M2367=1,1,IFERROR(VLOOKUP(I2367,API!E:G,POC!H2367,FALSE),0))</f>
        <v>1</v>
      </c>
      <c r="K2367" s="102" t="str">
        <f>TEXT(VLOOKUP(B2367,Summary!G:H,2,FALSE),"yyyym")</f>
        <v>202812</v>
      </c>
      <c r="L2367" s="102">
        <f t="shared" si="389"/>
        <v>0</v>
      </c>
      <c r="M2367" s="102">
        <f t="shared" si="390"/>
        <v>1</v>
      </c>
      <c r="N2367" s="109">
        <f t="shared" si="385"/>
        <v>100</v>
      </c>
      <c r="P2367" s="102" t="str">
        <f t="shared" si="387"/>
        <v>X</v>
      </c>
    </row>
    <row r="2368" spans="1:16" hidden="1">
      <c r="A2368" s="102" t="s">
        <v>193</v>
      </c>
      <c r="B2368" s="103" t="s">
        <v>102</v>
      </c>
      <c r="D2368" s="139">
        <v>2031</v>
      </c>
      <c r="E2368" s="112">
        <v>6</v>
      </c>
      <c r="F2368" s="102" t="str">
        <f t="shared" si="381"/>
        <v>AVH120316</v>
      </c>
      <c r="H2368" s="104">
        <v>3</v>
      </c>
      <c r="I2368" s="102" t="str">
        <f t="shared" si="388"/>
        <v>20316</v>
      </c>
      <c r="J2368" s="107">
        <f>IF(M2368=1,1,IFERROR(VLOOKUP(I2368,API!E:G,POC!H2368,FALSE),0))</f>
        <v>1</v>
      </c>
      <c r="K2368" s="102" t="str">
        <f>TEXT(VLOOKUP(B2368,Summary!G:H,2,FALSE),"yyyym")</f>
        <v>202812</v>
      </c>
      <c r="L2368" s="102">
        <f t="shared" si="389"/>
        <v>0</v>
      </c>
      <c r="M2368" s="102">
        <f t="shared" si="390"/>
        <v>1</v>
      </c>
      <c r="N2368" s="109">
        <f t="shared" si="385"/>
        <v>100</v>
      </c>
      <c r="P2368" s="102" t="str">
        <f t="shared" si="387"/>
        <v>X</v>
      </c>
    </row>
    <row r="2369" spans="1:16" hidden="1">
      <c r="A2369" s="102" t="s">
        <v>193</v>
      </c>
      <c r="B2369" s="103" t="s">
        <v>102</v>
      </c>
      <c r="D2369" s="139">
        <v>2031</v>
      </c>
      <c r="E2369" s="112">
        <v>7</v>
      </c>
      <c r="F2369" s="102" t="str">
        <f t="shared" si="381"/>
        <v>AVH120317</v>
      </c>
      <c r="H2369" s="104">
        <v>3</v>
      </c>
      <c r="I2369" s="102" t="str">
        <f t="shared" si="388"/>
        <v>20317</v>
      </c>
      <c r="J2369" s="107">
        <f>IF(M2369=1,1,IFERROR(VLOOKUP(I2369,API!E:G,POC!H2369,FALSE),0))</f>
        <v>1</v>
      </c>
      <c r="K2369" s="102" t="str">
        <f>TEXT(VLOOKUP(B2369,Summary!G:H,2,FALSE),"yyyym")</f>
        <v>202812</v>
      </c>
      <c r="L2369" s="102">
        <f t="shared" si="389"/>
        <v>0</v>
      </c>
      <c r="M2369" s="102">
        <f t="shared" si="390"/>
        <v>1</v>
      </c>
      <c r="N2369" s="109">
        <f t="shared" si="385"/>
        <v>100</v>
      </c>
      <c r="P2369" s="102" t="str">
        <f t="shared" si="387"/>
        <v>X</v>
      </c>
    </row>
    <row r="2370" spans="1:16" hidden="1">
      <c r="A2370" s="102" t="s">
        <v>193</v>
      </c>
      <c r="B2370" s="103" t="s">
        <v>102</v>
      </c>
      <c r="D2370" s="139">
        <v>2031</v>
      </c>
      <c r="E2370" s="112">
        <v>8</v>
      </c>
      <c r="F2370" s="102" t="str">
        <f t="shared" si="381"/>
        <v>AVH120318</v>
      </c>
      <c r="H2370" s="104">
        <v>3</v>
      </c>
      <c r="I2370" s="102" t="str">
        <f t="shared" si="388"/>
        <v>20318</v>
      </c>
      <c r="J2370" s="107">
        <f>IF(M2370=1,1,IFERROR(VLOOKUP(I2370,API!E:G,POC!H2370,FALSE),0))</f>
        <v>1</v>
      </c>
      <c r="K2370" s="102" t="str">
        <f>TEXT(VLOOKUP(B2370,Summary!G:H,2,FALSE),"yyyym")</f>
        <v>202812</v>
      </c>
      <c r="L2370" s="102">
        <f t="shared" si="389"/>
        <v>0</v>
      </c>
      <c r="M2370" s="102">
        <f t="shared" si="390"/>
        <v>1</v>
      </c>
      <c r="N2370" s="109">
        <f t="shared" si="385"/>
        <v>100</v>
      </c>
      <c r="P2370" s="102" t="str">
        <f t="shared" si="387"/>
        <v>X</v>
      </c>
    </row>
    <row r="2371" spans="1:16" hidden="1">
      <c r="A2371" s="102" t="s">
        <v>193</v>
      </c>
      <c r="B2371" s="103" t="s">
        <v>102</v>
      </c>
      <c r="D2371" s="139">
        <v>2031</v>
      </c>
      <c r="E2371" s="112">
        <v>9</v>
      </c>
      <c r="F2371" s="102" t="str">
        <f t="shared" si="381"/>
        <v>AVH120319</v>
      </c>
      <c r="H2371" s="104">
        <v>3</v>
      </c>
      <c r="I2371" s="102" t="str">
        <f t="shared" si="388"/>
        <v>20319</v>
      </c>
      <c r="J2371" s="107">
        <f>IF(M2371=1,1,IFERROR(VLOOKUP(I2371,API!E:G,POC!H2371,FALSE),0))</f>
        <v>1</v>
      </c>
      <c r="K2371" s="102" t="str">
        <f>TEXT(VLOOKUP(B2371,Summary!G:H,2,FALSE),"yyyym")</f>
        <v>202812</v>
      </c>
      <c r="L2371" s="102">
        <f t="shared" si="389"/>
        <v>0</v>
      </c>
      <c r="M2371" s="102">
        <f t="shared" si="390"/>
        <v>1</v>
      </c>
      <c r="N2371" s="109">
        <f t="shared" si="385"/>
        <v>100</v>
      </c>
      <c r="P2371" s="102" t="str">
        <f t="shared" si="387"/>
        <v>X</v>
      </c>
    </row>
    <row r="2372" spans="1:16" hidden="1">
      <c r="A2372" s="102" t="s">
        <v>193</v>
      </c>
      <c r="B2372" s="103" t="s">
        <v>102</v>
      </c>
      <c r="D2372" s="139">
        <v>2031</v>
      </c>
      <c r="E2372" s="112">
        <v>10</v>
      </c>
      <c r="F2372" s="102" t="str">
        <f t="shared" si="381"/>
        <v>AVH1203110</v>
      </c>
      <c r="H2372" s="104">
        <v>3</v>
      </c>
      <c r="I2372" s="102" t="str">
        <f t="shared" si="388"/>
        <v>203110</v>
      </c>
      <c r="J2372" s="107">
        <f>IF(M2372=1,1,IFERROR(VLOOKUP(I2372,API!E:G,POC!H2372,FALSE),0))</f>
        <v>1</v>
      </c>
      <c r="K2372" s="102" t="str">
        <f>TEXT(VLOOKUP(B2372,Summary!G:H,2,FALSE),"yyyym")</f>
        <v>202812</v>
      </c>
      <c r="L2372" s="102">
        <f t="shared" si="389"/>
        <v>0</v>
      </c>
      <c r="M2372" s="102">
        <f t="shared" si="390"/>
        <v>1</v>
      </c>
      <c r="N2372" s="109">
        <f t="shared" si="385"/>
        <v>100</v>
      </c>
      <c r="P2372" s="102" t="str">
        <f t="shared" si="387"/>
        <v>X</v>
      </c>
    </row>
    <row r="2373" spans="1:16" hidden="1">
      <c r="A2373" s="102" t="s">
        <v>193</v>
      </c>
      <c r="B2373" s="103" t="s">
        <v>102</v>
      </c>
      <c r="D2373" s="139">
        <v>2031</v>
      </c>
      <c r="E2373" s="112">
        <v>11</v>
      </c>
      <c r="F2373" s="102" t="str">
        <f t="shared" si="381"/>
        <v>AVH1203111</v>
      </c>
      <c r="H2373" s="104">
        <v>3</v>
      </c>
      <c r="I2373" s="102" t="str">
        <f t="shared" si="388"/>
        <v>203111</v>
      </c>
      <c r="J2373" s="107">
        <f>IF(M2373=1,1,IFERROR(VLOOKUP(I2373,API!E:G,POC!H2373,FALSE),0))</f>
        <v>1</v>
      </c>
      <c r="K2373" s="102" t="str">
        <f>TEXT(VLOOKUP(B2373,Summary!G:H,2,FALSE),"yyyym")</f>
        <v>202812</v>
      </c>
      <c r="L2373" s="102">
        <f t="shared" si="389"/>
        <v>0</v>
      </c>
      <c r="M2373" s="102">
        <f t="shared" si="390"/>
        <v>1</v>
      </c>
      <c r="N2373" s="109">
        <f t="shared" si="385"/>
        <v>100</v>
      </c>
      <c r="P2373" s="102" t="str">
        <f t="shared" si="387"/>
        <v>X</v>
      </c>
    </row>
    <row r="2374" spans="1:16" hidden="1">
      <c r="A2374" s="102" t="s">
        <v>193</v>
      </c>
      <c r="B2374" s="103" t="s">
        <v>102</v>
      </c>
      <c r="D2374" s="139">
        <v>2031</v>
      </c>
      <c r="E2374" s="112">
        <v>12</v>
      </c>
      <c r="F2374" s="102" t="str">
        <f t="shared" si="381"/>
        <v>AVH1203112</v>
      </c>
      <c r="H2374" s="104">
        <v>3</v>
      </c>
      <c r="I2374" s="102" t="str">
        <f t="shared" si="388"/>
        <v>203112</v>
      </c>
      <c r="J2374" s="107">
        <f>IF(M2374=1,1,IFERROR(VLOOKUP(I2374,API!E:G,POC!H2374,FALSE),0))</f>
        <v>1</v>
      </c>
      <c r="K2374" s="102" t="str">
        <f>TEXT(VLOOKUP(B2374,Summary!G:H,2,FALSE),"yyyym")</f>
        <v>202812</v>
      </c>
      <c r="L2374" s="102">
        <f t="shared" si="389"/>
        <v>0</v>
      </c>
      <c r="M2374" s="102">
        <f t="shared" si="390"/>
        <v>1</v>
      </c>
      <c r="N2374" s="109">
        <f t="shared" si="385"/>
        <v>100</v>
      </c>
      <c r="P2374" s="102" t="str">
        <f t="shared" si="387"/>
        <v>X</v>
      </c>
    </row>
    <row r="2375" spans="1:16" hidden="1">
      <c r="A2375" s="102" t="s">
        <v>193</v>
      </c>
      <c r="B2375" s="103" t="s">
        <v>102</v>
      </c>
      <c r="D2375" s="139">
        <v>2032</v>
      </c>
      <c r="E2375" s="112">
        <v>1</v>
      </c>
      <c r="F2375" s="102" t="str">
        <f t="shared" si="381"/>
        <v>AVH120321</v>
      </c>
      <c r="H2375" s="104">
        <v>3</v>
      </c>
      <c r="I2375" s="102" t="str">
        <f t="shared" si="388"/>
        <v>20321</v>
      </c>
      <c r="J2375" s="107">
        <f>IF(M2375=1,1,IFERROR(VLOOKUP(I2375,API!E:G,POC!H2375,FALSE),0))</f>
        <v>1</v>
      </c>
      <c r="K2375" s="102" t="str">
        <f>TEXT(VLOOKUP(B2375,Summary!G:H,2,FALSE),"yyyym")</f>
        <v>202812</v>
      </c>
      <c r="L2375" s="102">
        <f t="shared" si="389"/>
        <v>0</v>
      </c>
      <c r="M2375" s="102">
        <f t="shared" si="390"/>
        <v>1</v>
      </c>
      <c r="N2375" s="109">
        <f t="shared" si="385"/>
        <v>100</v>
      </c>
      <c r="P2375" s="102" t="str">
        <f t="shared" si="387"/>
        <v>X</v>
      </c>
    </row>
    <row r="2376" spans="1:16" hidden="1">
      <c r="A2376" s="102" t="s">
        <v>193</v>
      </c>
      <c r="B2376" s="103" t="s">
        <v>102</v>
      </c>
      <c r="D2376" s="139">
        <v>2032</v>
      </c>
      <c r="E2376" s="112">
        <v>2</v>
      </c>
      <c r="F2376" s="102" t="str">
        <f t="shared" si="381"/>
        <v>AVH120322</v>
      </c>
      <c r="H2376" s="104">
        <v>3</v>
      </c>
      <c r="I2376" s="102" t="str">
        <f t="shared" si="388"/>
        <v>20322</v>
      </c>
      <c r="J2376" s="107">
        <f>IF(M2376=1,1,IFERROR(VLOOKUP(I2376,API!E:G,POC!H2376,FALSE),0))</f>
        <v>1</v>
      </c>
      <c r="K2376" s="102" t="str">
        <f>TEXT(VLOOKUP(B2376,Summary!G:H,2,FALSE),"yyyym")</f>
        <v>202812</v>
      </c>
      <c r="L2376" s="102">
        <f t="shared" si="389"/>
        <v>0</v>
      </c>
      <c r="M2376" s="102">
        <f t="shared" si="390"/>
        <v>1</v>
      </c>
      <c r="N2376" s="109">
        <f t="shared" si="385"/>
        <v>100</v>
      </c>
      <c r="P2376" s="102" t="str">
        <f t="shared" si="387"/>
        <v>X</v>
      </c>
    </row>
    <row r="2377" spans="1:16" hidden="1">
      <c r="A2377" s="102" t="s">
        <v>193</v>
      </c>
      <c r="B2377" s="103" t="s">
        <v>102</v>
      </c>
      <c r="D2377" s="139">
        <v>2032</v>
      </c>
      <c r="E2377" s="112">
        <v>3</v>
      </c>
      <c r="F2377" s="102" t="str">
        <f t="shared" si="381"/>
        <v>AVH120323</v>
      </c>
      <c r="H2377" s="104">
        <v>3</v>
      </c>
      <c r="I2377" s="102" t="str">
        <f t="shared" si="388"/>
        <v>20323</v>
      </c>
      <c r="J2377" s="107">
        <f>IF(M2377=1,1,IFERROR(VLOOKUP(I2377,API!E:G,POC!H2377,FALSE),0))</f>
        <v>1</v>
      </c>
      <c r="K2377" s="102" t="str">
        <f>TEXT(VLOOKUP(B2377,Summary!G:H,2,FALSE),"yyyym")</f>
        <v>202812</v>
      </c>
      <c r="L2377" s="102">
        <f t="shared" si="389"/>
        <v>0</v>
      </c>
      <c r="M2377" s="102">
        <f t="shared" si="390"/>
        <v>1</v>
      </c>
      <c r="N2377" s="109">
        <f t="shared" si="385"/>
        <v>100</v>
      </c>
      <c r="P2377" s="102" t="str">
        <f t="shared" si="387"/>
        <v>X</v>
      </c>
    </row>
    <row r="2378" spans="1:16" hidden="1">
      <c r="A2378" s="102" t="s">
        <v>193</v>
      </c>
      <c r="B2378" s="103" t="s">
        <v>102</v>
      </c>
      <c r="D2378" s="139">
        <v>2032</v>
      </c>
      <c r="E2378" s="112">
        <v>4</v>
      </c>
      <c r="F2378" s="102" t="str">
        <f t="shared" si="381"/>
        <v>AVH120324</v>
      </c>
      <c r="H2378" s="104">
        <v>3</v>
      </c>
      <c r="I2378" s="102" t="str">
        <f t="shared" si="388"/>
        <v>20324</v>
      </c>
      <c r="J2378" s="107">
        <f>IF(M2378=1,1,IFERROR(VLOOKUP(I2378,API!E:G,POC!H2378,FALSE),0))</f>
        <v>1</v>
      </c>
      <c r="K2378" s="102" t="str">
        <f>TEXT(VLOOKUP(B2378,Summary!G:H,2,FALSE),"yyyym")</f>
        <v>202812</v>
      </c>
      <c r="L2378" s="102">
        <f t="shared" si="389"/>
        <v>0</v>
      </c>
      <c r="M2378" s="102">
        <f t="shared" si="390"/>
        <v>1</v>
      </c>
      <c r="N2378" s="109">
        <f t="shared" si="385"/>
        <v>100</v>
      </c>
      <c r="P2378" s="102" t="str">
        <f t="shared" si="387"/>
        <v>X</v>
      </c>
    </row>
    <row r="2379" spans="1:16" hidden="1">
      <c r="A2379" s="102" t="s">
        <v>193</v>
      </c>
      <c r="B2379" s="103" t="s">
        <v>102</v>
      </c>
      <c r="D2379" s="139">
        <v>2032</v>
      </c>
      <c r="E2379" s="112">
        <v>5</v>
      </c>
      <c r="F2379" s="102" t="str">
        <f t="shared" si="381"/>
        <v>AVH120325</v>
      </c>
      <c r="H2379" s="104">
        <v>3</v>
      </c>
      <c r="I2379" s="102" t="str">
        <f t="shared" si="388"/>
        <v>20325</v>
      </c>
      <c r="J2379" s="107">
        <f>IF(M2379=1,1,IFERROR(VLOOKUP(I2379,API!E:G,POC!H2379,FALSE),0))</f>
        <v>1</v>
      </c>
      <c r="K2379" s="102" t="str">
        <f>TEXT(VLOOKUP(B2379,Summary!G:H,2,FALSE),"yyyym")</f>
        <v>202812</v>
      </c>
      <c r="L2379" s="102">
        <f t="shared" si="389"/>
        <v>0</v>
      </c>
      <c r="M2379" s="102">
        <f t="shared" si="390"/>
        <v>1</v>
      </c>
      <c r="N2379" s="109">
        <f t="shared" si="385"/>
        <v>100</v>
      </c>
      <c r="P2379" s="102" t="str">
        <f t="shared" si="387"/>
        <v>X</v>
      </c>
    </row>
    <row r="2380" spans="1:16" hidden="1">
      <c r="A2380" s="102" t="s">
        <v>193</v>
      </c>
      <c r="B2380" s="103" t="s">
        <v>102</v>
      </c>
      <c r="D2380" s="139">
        <v>2032</v>
      </c>
      <c r="E2380" s="112">
        <v>6</v>
      </c>
      <c r="F2380" s="102" t="str">
        <f t="shared" si="381"/>
        <v>AVH120326</v>
      </c>
      <c r="H2380" s="104">
        <v>3</v>
      </c>
      <c r="I2380" s="102" t="str">
        <f t="shared" si="388"/>
        <v>20326</v>
      </c>
      <c r="J2380" s="107">
        <f>IF(M2380=1,1,IFERROR(VLOOKUP(I2380,API!E:G,POC!H2380,FALSE),0))</f>
        <v>1</v>
      </c>
      <c r="K2380" s="102" t="str">
        <f>TEXT(VLOOKUP(B2380,Summary!G:H,2,FALSE),"yyyym")</f>
        <v>202812</v>
      </c>
      <c r="L2380" s="102">
        <f t="shared" si="389"/>
        <v>0</v>
      </c>
      <c r="M2380" s="102">
        <f t="shared" si="390"/>
        <v>1</v>
      </c>
      <c r="N2380" s="109">
        <f t="shared" si="385"/>
        <v>100</v>
      </c>
      <c r="P2380" s="102" t="str">
        <f t="shared" si="387"/>
        <v>X</v>
      </c>
    </row>
    <row r="2381" spans="1:16" hidden="1">
      <c r="A2381" s="102" t="s">
        <v>193</v>
      </c>
      <c r="B2381" s="103" t="s">
        <v>102</v>
      </c>
      <c r="D2381" s="139">
        <v>2032</v>
      </c>
      <c r="E2381" s="112">
        <v>7</v>
      </c>
      <c r="F2381" s="102" t="str">
        <f t="shared" si="381"/>
        <v>AVH120327</v>
      </c>
      <c r="H2381" s="104">
        <v>3</v>
      </c>
      <c r="I2381" s="102" t="str">
        <f t="shared" si="388"/>
        <v>20327</v>
      </c>
      <c r="J2381" s="107">
        <f>IF(M2381=1,1,IFERROR(VLOOKUP(I2381,API!E:G,POC!H2381,FALSE),0))</f>
        <v>1</v>
      </c>
      <c r="K2381" s="102" t="str">
        <f>TEXT(VLOOKUP(B2381,Summary!G:H,2,FALSE),"yyyym")</f>
        <v>202812</v>
      </c>
      <c r="L2381" s="102">
        <f t="shared" si="389"/>
        <v>0</v>
      </c>
      <c r="M2381" s="102">
        <f t="shared" si="390"/>
        <v>1</v>
      </c>
      <c r="N2381" s="109">
        <f t="shared" si="385"/>
        <v>100</v>
      </c>
      <c r="P2381" s="102" t="str">
        <f t="shared" si="387"/>
        <v>X</v>
      </c>
    </row>
    <row r="2382" spans="1:16" hidden="1">
      <c r="A2382" s="102" t="s">
        <v>193</v>
      </c>
      <c r="B2382" s="103" t="s">
        <v>102</v>
      </c>
      <c r="D2382" s="139">
        <v>2032</v>
      </c>
      <c r="E2382" s="112">
        <v>8</v>
      </c>
      <c r="F2382" s="102" t="str">
        <f t="shared" si="381"/>
        <v>AVH120328</v>
      </c>
      <c r="H2382" s="104">
        <v>3</v>
      </c>
      <c r="I2382" s="102" t="str">
        <f t="shared" si="388"/>
        <v>20328</v>
      </c>
      <c r="J2382" s="107">
        <f>IF(M2382=1,1,IFERROR(VLOOKUP(I2382,API!E:G,POC!H2382,FALSE),0))</f>
        <v>1</v>
      </c>
      <c r="K2382" s="102" t="str">
        <f>TEXT(VLOOKUP(B2382,Summary!G:H,2,FALSE),"yyyym")</f>
        <v>202812</v>
      </c>
      <c r="L2382" s="102">
        <f t="shared" si="389"/>
        <v>0</v>
      </c>
      <c r="M2382" s="102">
        <f t="shared" si="390"/>
        <v>1</v>
      </c>
      <c r="N2382" s="109">
        <f t="shared" si="385"/>
        <v>100</v>
      </c>
      <c r="P2382" s="102" t="str">
        <f t="shared" si="387"/>
        <v>X</v>
      </c>
    </row>
    <row r="2383" spans="1:16" hidden="1">
      <c r="A2383" s="102" t="s">
        <v>193</v>
      </c>
      <c r="B2383" s="103" t="s">
        <v>102</v>
      </c>
      <c r="D2383" s="139">
        <v>2032</v>
      </c>
      <c r="E2383" s="112">
        <v>9</v>
      </c>
      <c r="F2383" s="102" t="str">
        <f t="shared" si="381"/>
        <v>AVH120329</v>
      </c>
      <c r="H2383" s="104">
        <v>3</v>
      </c>
      <c r="I2383" s="102" t="str">
        <f t="shared" si="388"/>
        <v>20329</v>
      </c>
      <c r="J2383" s="107">
        <f>IF(M2383=1,1,IFERROR(VLOOKUP(I2383,API!E:G,POC!H2383,FALSE),0))</f>
        <v>1</v>
      </c>
      <c r="K2383" s="102" t="str">
        <f>TEXT(VLOOKUP(B2383,Summary!G:H,2,FALSE),"yyyym")</f>
        <v>202812</v>
      </c>
      <c r="L2383" s="102">
        <f t="shared" si="389"/>
        <v>0</v>
      </c>
      <c r="M2383" s="102">
        <f t="shared" si="390"/>
        <v>1</v>
      </c>
      <c r="N2383" s="109">
        <f t="shared" si="385"/>
        <v>100</v>
      </c>
      <c r="P2383" s="102" t="str">
        <f t="shared" si="387"/>
        <v>X</v>
      </c>
    </row>
    <row r="2384" spans="1:16" hidden="1">
      <c r="A2384" s="102" t="s">
        <v>193</v>
      </c>
      <c r="B2384" s="103" t="s">
        <v>102</v>
      </c>
      <c r="D2384" s="139">
        <v>2032</v>
      </c>
      <c r="E2384" s="112">
        <v>10</v>
      </c>
      <c r="F2384" s="102" t="str">
        <f t="shared" si="381"/>
        <v>AVH1203210</v>
      </c>
      <c r="H2384" s="104">
        <v>3</v>
      </c>
      <c r="I2384" s="102" t="str">
        <f t="shared" si="388"/>
        <v>203210</v>
      </c>
      <c r="J2384" s="107">
        <f>IF(M2384=1,1,IFERROR(VLOOKUP(I2384,API!E:G,POC!H2384,FALSE),0))</f>
        <v>1</v>
      </c>
      <c r="K2384" s="102" t="str">
        <f>TEXT(VLOOKUP(B2384,Summary!G:H,2,FALSE),"yyyym")</f>
        <v>202812</v>
      </c>
      <c r="L2384" s="102">
        <f t="shared" si="389"/>
        <v>0</v>
      </c>
      <c r="M2384" s="102">
        <f t="shared" si="390"/>
        <v>1</v>
      </c>
      <c r="N2384" s="109">
        <f t="shared" si="385"/>
        <v>100</v>
      </c>
      <c r="P2384" s="102" t="str">
        <f t="shared" si="387"/>
        <v>X</v>
      </c>
    </row>
    <row r="2385" spans="1:17" hidden="1">
      <c r="A2385" s="102" t="s">
        <v>193</v>
      </c>
      <c r="B2385" s="103" t="s">
        <v>102</v>
      </c>
      <c r="D2385" s="139">
        <v>2032</v>
      </c>
      <c r="E2385" s="112">
        <v>11</v>
      </c>
      <c r="F2385" s="102" t="str">
        <f t="shared" si="381"/>
        <v>AVH1203211</v>
      </c>
      <c r="H2385" s="104">
        <v>3</v>
      </c>
      <c r="I2385" s="102" t="str">
        <f t="shared" si="388"/>
        <v>203211</v>
      </c>
      <c r="J2385" s="107">
        <f>IF(M2385=1,1,IFERROR(VLOOKUP(I2385,API!E:G,POC!H2385,FALSE),0))</f>
        <v>1</v>
      </c>
      <c r="K2385" s="102" t="str">
        <f>TEXT(VLOOKUP(B2385,Summary!G:H,2,FALSE),"yyyym")</f>
        <v>202812</v>
      </c>
      <c r="L2385" s="102">
        <f t="shared" si="389"/>
        <v>0</v>
      </c>
      <c r="M2385" s="102">
        <f t="shared" si="390"/>
        <v>1</v>
      </c>
      <c r="N2385" s="109">
        <f t="shared" si="385"/>
        <v>100</v>
      </c>
      <c r="P2385" s="102" t="str">
        <f t="shared" si="387"/>
        <v>X</v>
      </c>
    </row>
    <row r="2386" spans="1:17" hidden="1">
      <c r="A2386" s="102" t="s">
        <v>193</v>
      </c>
      <c r="B2386" s="103" t="s">
        <v>102</v>
      </c>
      <c r="D2386" s="139">
        <v>2032</v>
      </c>
      <c r="E2386" s="112">
        <v>12</v>
      </c>
      <c r="F2386" s="102" t="str">
        <f t="shared" si="381"/>
        <v>AVH1203212</v>
      </c>
      <c r="H2386" s="104">
        <v>3</v>
      </c>
      <c r="I2386" s="102" t="str">
        <f t="shared" si="388"/>
        <v>203212</v>
      </c>
      <c r="J2386" s="107">
        <f>IF(M2386=1,1,IFERROR(VLOOKUP(I2386,API!E:G,POC!H2386,FALSE),0))</f>
        <v>1</v>
      </c>
      <c r="K2386" s="102" t="str">
        <f>TEXT(VLOOKUP(B2386,Summary!G:H,2,FALSE),"yyyym")</f>
        <v>202812</v>
      </c>
      <c r="L2386" s="102">
        <f t="shared" si="389"/>
        <v>0</v>
      </c>
      <c r="M2386" s="102">
        <f t="shared" si="390"/>
        <v>1</v>
      </c>
      <c r="N2386" s="109">
        <f t="shared" si="385"/>
        <v>100</v>
      </c>
      <c r="P2386" s="102" t="str">
        <f t="shared" si="387"/>
        <v>X</v>
      </c>
    </row>
    <row r="2387" spans="1:17" hidden="1">
      <c r="K2387" s="102"/>
      <c r="P2387" s="102" t="str">
        <f t="shared" si="387"/>
        <v/>
      </c>
    </row>
    <row r="2388" spans="1:17" hidden="1">
      <c r="A2388" s="102" t="s">
        <v>194</v>
      </c>
      <c r="B2388" s="103" t="s">
        <v>195</v>
      </c>
      <c r="D2388" s="112">
        <v>2024</v>
      </c>
      <c r="E2388" s="112">
        <v>1</v>
      </c>
      <c r="F2388" s="102" t="str">
        <f t="shared" ref="F2388:F2399" si="391">CONCATENATE(B2388,D2388,E2388)</f>
        <v>O2620241</v>
      </c>
      <c r="H2388" s="104">
        <f>HLOOKUP(B2388,MOPI!$3:$4,2,FALSE)</f>
        <v>2</v>
      </c>
      <c r="I2388" s="102" t="str">
        <f t="shared" ref="I2388:I2419" si="392">CONCATENATE(D2388,E2388)</f>
        <v>20241</v>
      </c>
      <c r="J2388" s="107">
        <f>IF(M2388=1,1,IFERROR(VLOOKUP(I2388,MOPI!D:H,POC!H2388,FALSE),0))</f>
        <v>0</v>
      </c>
      <c r="K2388" s="102" t="str">
        <f>TEXT(VLOOKUP(B2388,Summary!G:H,2,FALSE),"yyyym")</f>
        <v>202812</v>
      </c>
      <c r="L2388" s="102">
        <f t="shared" ref="L2388:L2419" si="393">IF((LEFT(K2388,4)-D2388)&lt;&gt;0,0,IF((I2388-K2388)=0,1,0))</f>
        <v>0</v>
      </c>
      <c r="M2388" s="102">
        <f t="shared" ref="M2388:M2419" si="394">IF(B2388="",0,IF(AND(B2387=B2388,M2387=1),1,IF(L2388=1,1,0)))</f>
        <v>0</v>
      </c>
      <c r="N2388" s="109">
        <f>TRUNC(J2388*100,2)</f>
        <v>0</v>
      </c>
      <c r="Q2388" s="102" t="str">
        <f t="shared" ref="Q2388:Q2392" si="395">IF(AND(N2388=0,N2389&gt;0),1,"")</f>
        <v/>
      </c>
    </row>
    <row r="2389" spans="1:17" hidden="1">
      <c r="A2389" s="102" t="s">
        <v>194</v>
      </c>
      <c r="B2389" s="103" t="s">
        <v>195</v>
      </c>
      <c r="D2389" s="112">
        <v>2024</v>
      </c>
      <c r="E2389" s="112">
        <v>2</v>
      </c>
      <c r="F2389" s="102" t="str">
        <f t="shared" si="391"/>
        <v>O2620242</v>
      </c>
      <c r="H2389" s="104">
        <f>HLOOKUP(B2389,MOPI!$3:$4,2,FALSE)</f>
        <v>2</v>
      </c>
      <c r="I2389" s="102" t="str">
        <f t="shared" si="392"/>
        <v>20242</v>
      </c>
      <c r="J2389" s="107">
        <f>IF(M2389=1,1,IFERROR(VLOOKUP(I2389,MOPI!D:H,POC!H2389,FALSE),0))</f>
        <v>0</v>
      </c>
      <c r="K2389" s="102" t="str">
        <f>TEXT(VLOOKUP(B2389,Summary!G:H,2,FALSE),"yyyym")</f>
        <v>202812</v>
      </c>
      <c r="L2389" s="102">
        <f t="shared" si="393"/>
        <v>0</v>
      </c>
      <c r="M2389" s="102">
        <f t="shared" si="394"/>
        <v>0</v>
      </c>
      <c r="N2389" s="109">
        <f t="shared" ref="N2389:N2471" si="396">TRUNC(J2389*100,2)</f>
        <v>0</v>
      </c>
      <c r="Q2389" s="102" t="str">
        <f t="shared" si="395"/>
        <v/>
      </c>
    </row>
    <row r="2390" spans="1:17" hidden="1">
      <c r="A2390" s="102" t="s">
        <v>194</v>
      </c>
      <c r="B2390" s="103" t="s">
        <v>195</v>
      </c>
      <c r="D2390" s="112">
        <v>2024</v>
      </c>
      <c r="E2390" s="112">
        <v>3</v>
      </c>
      <c r="F2390" s="102" t="str">
        <f t="shared" si="391"/>
        <v>O2620243</v>
      </c>
      <c r="H2390" s="104">
        <f>HLOOKUP(B2390,MOPI!$3:$4,2,FALSE)</f>
        <v>2</v>
      </c>
      <c r="I2390" s="102" t="str">
        <f t="shared" si="392"/>
        <v>20243</v>
      </c>
      <c r="J2390" s="107">
        <f>IF(M2390=1,1,IFERROR(VLOOKUP(I2390,MOPI!D:H,POC!H2390,FALSE),0))</f>
        <v>0</v>
      </c>
      <c r="K2390" s="102" t="str">
        <f>TEXT(VLOOKUP(B2390,Summary!G:H,2,FALSE),"yyyym")</f>
        <v>202812</v>
      </c>
      <c r="L2390" s="102">
        <f t="shared" si="393"/>
        <v>0</v>
      </c>
      <c r="M2390" s="102">
        <f t="shared" si="394"/>
        <v>0</v>
      </c>
      <c r="N2390" s="109">
        <f t="shared" si="396"/>
        <v>0</v>
      </c>
      <c r="Q2390" s="102" t="str">
        <f t="shared" si="395"/>
        <v/>
      </c>
    </row>
    <row r="2391" spans="1:17" hidden="1">
      <c r="A2391" s="102" t="s">
        <v>194</v>
      </c>
      <c r="B2391" s="103" t="s">
        <v>195</v>
      </c>
      <c r="D2391" s="112">
        <v>2024</v>
      </c>
      <c r="E2391" s="112">
        <v>4</v>
      </c>
      <c r="F2391" s="102" t="str">
        <f t="shared" si="391"/>
        <v>O2620244</v>
      </c>
      <c r="H2391" s="104">
        <f>HLOOKUP(B2391,MOPI!$3:$4,2,FALSE)</f>
        <v>2</v>
      </c>
      <c r="I2391" s="102" t="str">
        <f t="shared" si="392"/>
        <v>20244</v>
      </c>
      <c r="J2391" s="107">
        <f>IF(M2391=1,1,IFERROR(VLOOKUP(I2391,MOPI!D:H,POC!H2391,FALSE),0))</f>
        <v>0</v>
      </c>
      <c r="K2391" s="102" t="str">
        <f>TEXT(VLOOKUP(B2391,Summary!G:H,2,FALSE),"yyyym")</f>
        <v>202812</v>
      </c>
      <c r="L2391" s="102">
        <f t="shared" si="393"/>
        <v>0</v>
      </c>
      <c r="M2391" s="102">
        <f t="shared" si="394"/>
        <v>0</v>
      </c>
      <c r="N2391" s="109">
        <f t="shared" si="396"/>
        <v>0</v>
      </c>
      <c r="Q2391" s="102" t="str">
        <f t="shared" si="395"/>
        <v/>
      </c>
    </row>
    <row r="2392" spans="1:17" hidden="1">
      <c r="A2392" s="102" t="s">
        <v>194</v>
      </c>
      <c r="B2392" s="103" t="s">
        <v>195</v>
      </c>
      <c r="D2392" s="112">
        <v>2024</v>
      </c>
      <c r="E2392" s="112">
        <v>5</v>
      </c>
      <c r="F2392" s="102" t="str">
        <f t="shared" si="391"/>
        <v>O2620245</v>
      </c>
      <c r="H2392" s="104">
        <f>HLOOKUP(B2392,MOPI!$3:$4,2,FALSE)</f>
        <v>2</v>
      </c>
      <c r="I2392" s="102" t="str">
        <f t="shared" si="392"/>
        <v>20245</v>
      </c>
      <c r="J2392" s="107">
        <f>IF(M2392=1,1,IFERROR(VLOOKUP(I2392,MOPI!D:H,POC!H2392,FALSE),0))</f>
        <v>0</v>
      </c>
      <c r="K2392" s="102" t="str">
        <f>TEXT(VLOOKUP(B2392,Summary!G:H,2,FALSE),"yyyym")</f>
        <v>202812</v>
      </c>
      <c r="L2392" s="102">
        <f t="shared" si="393"/>
        <v>0</v>
      </c>
      <c r="M2392" s="102">
        <f t="shared" si="394"/>
        <v>0</v>
      </c>
      <c r="N2392" s="109">
        <f t="shared" si="396"/>
        <v>0</v>
      </c>
      <c r="P2392" s="102" t="s">
        <v>220</v>
      </c>
      <c r="Q2392" s="102">
        <f t="shared" si="395"/>
        <v>1</v>
      </c>
    </row>
    <row r="2393" spans="1:17" hidden="1">
      <c r="A2393" s="102" t="s">
        <v>194</v>
      </c>
      <c r="B2393" s="103" t="s">
        <v>195</v>
      </c>
      <c r="D2393" s="112">
        <v>2024</v>
      </c>
      <c r="E2393" s="112">
        <v>6</v>
      </c>
      <c r="F2393" s="102" t="str">
        <f t="shared" si="391"/>
        <v>O2620246</v>
      </c>
      <c r="H2393" s="104">
        <f>HLOOKUP(B2393,MOPI!$3:$4,2,FALSE)</f>
        <v>2</v>
      </c>
      <c r="I2393" s="102" t="str">
        <f t="shared" si="392"/>
        <v>20246</v>
      </c>
      <c r="J2393" s="107">
        <f>IF(M2393=1,1,IFERROR(VLOOKUP(I2393,MOPI!D:H,POC!H2393,FALSE),0))</f>
        <v>6.3E-3</v>
      </c>
      <c r="K2393" s="102" t="str">
        <f>TEXT(VLOOKUP(B2393,Summary!G:H,2,FALSE),"yyyym")</f>
        <v>202812</v>
      </c>
      <c r="L2393" s="102">
        <f t="shared" si="393"/>
        <v>0</v>
      </c>
      <c r="M2393" s="102">
        <f t="shared" si="394"/>
        <v>0</v>
      </c>
      <c r="N2393" s="109">
        <f t="shared" si="396"/>
        <v>0.63</v>
      </c>
      <c r="P2393" s="102" t="s">
        <v>220</v>
      </c>
    </row>
    <row r="2394" spans="1:17" hidden="1">
      <c r="A2394" s="102" t="s">
        <v>194</v>
      </c>
      <c r="B2394" s="103" t="s">
        <v>195</v>
      </c>
      <c r="D2394" s="112">
        <v>2024</v>
      </c>
      <c r="E2394" s="112">
        <v>7</v>
      </c>
      <c r="F2394" s="102" t="str">
        <f t="shared" si="391"/>
        <v>O2620247</v>
      </c>
      <c r="H2394" s="104">
        <f>HLOOKUP(B2394,MOPI!$3:$4,2,FALSE)</f>
        <v>2</v>
      </c>
      <c r="I2394" s="102" t="str">
        <f t="shared" si="392"/>
        <v>20247</v>
      </c>
      <c r="J2394" s="107">
        <f>IF(M2394=1,1,IFERROR(VLOOKUP(I2394,MOPI!D:H,POC!H2394,FALSE),0))</f>
        <v>1.35E-2</v>
      </c>
      <c r="K2394" s="102" t="str">
        <f>TEXT(VLOOKUP(B2394,Summary!G:H,2,FALSE),"yyyym")</f>
        <v>202812</v>
      </c>
      <c r="L2394" s="102">
        <f t="shared" si="393"/>
        <v>0</v>
      </c>
      <c r="M2394" s="102">
        <f t="shared" si="394"/>
        <v>0</v>
      </c>
      <c r="N2394" s="109">
        <f t="shared" si="396"/>
        <v>1.35</v>
      </c>
      <c r="P2394" s="102" t="s">
        <v>220</v>
      </c>
    </row>
    <row r="2395" spans="1:17" hidden="1">
      <c r="A2395" s="102" t="s">
        <v>194</v>
      </c>
      <c r="B2395" s="103" t="s">
        <v>195</v>
      </c>
      <c r="D2395" s="112">
        <v>2024</v>
      </c>
      <c r="E2395" s="112">
        <v>8</v>
      </c>
      <c r="F2395" s="102" t="str">
        <f t="shared" si="391"/>
        <v>O2620248</v>
      </c>
      <c r="H2395" s="104">
        <f>HLOOKUP(B2395,MOPI!$3:$4,2,FALSE)</f>
        <v>2</v>
      </c>
      <c r="I2395" s="102" t="str">
        <f t="shared" si="392"/>
        <v>20248</v>
      </c>
      <c r="J2395" s="107">
        <f>IF(M2395=1,1,IFERROR(VLOOKUP(I2395,MOPI!D:H,POC!H2395,FALSE),0))</f>
        <v>3.39E-2</v>
      </c>
      <c r="K2395" s="102" t="str">
        <f>TEXT(VLOOKUP(B2395,Summary!G:H,2,FALSE),"yyyym")</f>
        <v>202812</v>
      </c>
      <c r="L2395" s="102">
        <f t="shared" si="393"/>
        <v>0</v>
      </c>
      <c r="M2395" s="102">
        <f t="shared" si="394"/>
        <v>0</v>
      </c>
      <c r="N2395" s="109">
        <f t="shared" si="396"/>
        <v>3.39</v>
      </c>
      <c r="P2395" s="102" t="s">
        <v>220</v>
      </c>
    </row>
    <row r="2396" spans="1:17" hidden="1">
      <c r="A2396" s="102" t="s">
        <v>194</v>
      </c>
      <c r="B2396" s="103" t="s">
        <v>195</v>
      </c>
      <c r="D2396" s="112">
        <v>2024</v>
      </c>
      <c r="E2396" s="112">
        <v>9</v>
      </c>
      <c r="F2396" s="102" t="str">
        <f t="shared" si="391"/>
        <v>O2620249</v>
      </c>
      <c r="H2396" s="104">
        <f>HLOOKUP(B2396,MOPI!$3:$4,2,FALSE)</f>
        <v>2</v>
      </c>
      <c r="I2396" s="102" t="str">
        <f t="shared" si="392"/>
        <v>20249</v>
      </c>
      <c r="J2396" s="107">
        <f>IF(M2396=1,1,IFERROR(VLOOKUP(I2396,MOPI!D:H,POC!H2396,FALSE),0))</f>
        <v>6.1699999999999998E-2</v>
      </c>
      <c r="K2396" s="102" t="str">
        <f>TEXT(VLOOKUP(B2396,Summary!G:H,2,FALSE),"yyyym")</f>
        <v>202812</v>
      </c>
      <c r="L2396" s="102">
        <f t="shared" si="393"/>
        <v>0</v>
      </c>
      <c r="M2396" s="102">
        <f t="shared" si="394"/>
        <v>0</v>
      </c>
      <c r="N2396" s="109">
        <f t="shared" si="396"/>
        <v>6.17</v>
      </c>
      <c r="P2396" s="102" t="s">
        <v>220</v>
      </c>
    </row>
    <row r="2397" spans="1:17" hidden="1">
      <c r="A2397" s="102" t="s">
        <v>194</v>
      </c>
      <c r="B2397" s="103" t="s">
        <v>195</v>
      </c>
      <c r="D2397" s="112">
        <v>2024</v>
      </c>
      <c r="E2397" s="112">
        <v>10</v>
      </c>
      <c r="F2397" s="102" t="str">
        <f t="shared" si="391"/>
        <v>O26202410</v>
      </c>
      <c r="H2397" s="104">
        <f>HLOOKUP(B2397,MOPI!$3:$4,2,FALSE)</f>
        <v>2</v>
      </c>
      <c r="I2397" s="102" t="str">
        <f t="shared" si="392"/>
        <v>202410</v>
      </c>
      <c r="J2397" s="107">
        <f>IF(M2397=1,1,IFERROR(VLOOKUP(I2397,MOPI!D:H,POC!H2397,FALSE),0))</f>
        <v>8.4099999999999994E-2</v>
      </c>
      <c r="K2397" s="102" t="str">
        <f>TEXT(VLOOKUP(B2397,Summary!G:H,2,FALSE),"yyyym")</f>
        <v>202812</v>
      </c>
      <c r="L2397" s="102">
        <f t="shared" si="393"/>
        <v>0</v>
      </c>
      <c r="M2397" s="102">
        <f t="shared" si="394"/>
        <v>0</v>
      </c>
      <c r="N2397" s="109">
        <f t="shared" si="396"/>
        <v>8.41</v>
      </c>
      <c r="P2397" s="102" t="s">
        <v>220</v>
      </c>
    </row>
    <row r="2398" spans="1:17" hidden="1">
      <c r="A2398" s="102" t="s">
        <v>194</v>
      </c>
      <c r="B2398" s="103" t="s">
        <v>195</v>
      </c>
      <c r="D2398" s="112">
        <v>2024</v>
      </c>
      <c r="E2398" s="112">
        <v>11</v>
      </c>
      <c r="F2398" s="102" t="str">
        <f t="shared" si="391"/>
        <v>O26202411</v>
      </c>
      <c r="H2398" s="104">
        <f>HLOOKUP(B2398,MOPI!$3:$4,2,FALSE)</f>
        <v>2</v>
      </c>
      <c r="I2398" s="102" t="str">
        <f t="shared" si="392"/>
        <v>202411</v>
      </c>
      <c r="J2398" s="107">
        <f>IF(M2398=1,1,IFERROR(VLOOKUP(I2398,MOPI!D:H,POC!H2398,FALSE),0))</f>
        <v>0.1065</v>
      </c>
      <c r="K2398" s="102" t="str">
        <f>TEXT(VLOOKUP(B2398,Summary!G:H,2,FALSE),"yyyym")</f>
        <v>202812</v>
      </c>
      <c r="L2398" s="102">
        <f t="shared" si="393"/>
        <v>0</v>
      </c>
      <c r="M2398" s="102">
        <f t="shared" si="394"/>
        <v>0</v>
      </c>
      <c r="N2398" s="109">
        <f t="shared" si="396"/>
        <v>10.65</v>
      </c>
      <c r="P2398" s="102" t="s">
        <v>220</v>
      </c>
    </row>
    <row r="2399" spans="1:17" hidden="1">
      <c r="A2399" s="102" t="s">
        <v>194</v>
      </c>
      <c r="B2399" s="103" t="s">
        <v>195</v>
      </c>
      <c r="D2399" s="111">
        <v>2024</v>
      </c>
      <c r="E2399" s="111">
        <v>12</v>
      </c>
      <c r="F2399" s="102" t="str">
        <f t="shared" si="391"/>
        <v>O26202412</v>
      </c>
      <c r="H2399" s="104">
        <f>HLOOKUP(B2399,MOPI!$3:$4,2,FALSE)</f>
        <v>2</v>
      </c>
      <c r="I2399" s="102" t="str">
        <f t="shared" si="392"/>
        <v>202412</v>
      </c>
      <c r="J2399" s="107">
        <f>IF(M2399=1,1,IFERROR(VLOOKUP(I2399,MOPI!D:H,POC!H2399,FALSE),0))</f>
        <v>0.13009999999999999</v>
      </c>
      <c r="K2399" s="102" t="str">
        <f>TEXT(VLOOKUP(B2399,Summary!G:H,2,FALSE),"yyyym")</f>
        <v>202812</v>
      </c>
      <c r="L2399" s="102">
        <f t="shared" si="393"/>
        <v>0</v>
      </c>
      <c r="M2399" s="102">
        <f t="shared" si="394"/>
        <v>0</v>
      </c>
      <c r="N2399" s="109">
        <f t="shared" si="396"/>
        <v>13.01</v>
      </c>
      <c r="O2399" s="102" t="str">
        <f>PROPER(VLOOKUP(B2399,'[1]TO year'!C:D,2,FALSE))</f>
        <v>Positano Mactan Tower 1</v>
      </c>
      <c r="P2399" s="102" t="s">
        <v>220</v>
      </c>
    </row>
    <row r="2400" spans="1:17" hidden="1">
      <c r="A2400" s="102" t="s">
        <v>194</v>
      </c>
      <c r="B2400" s="103" t="s">
        <v>195</v>
      </c>
      <c r="D2400" s="112">
        <v>2025</v>
      </c>
      <c r="E2400" s="112">
        <v>1</v>
      </c>
      <c r="F2400" s="102" t="str">
        <f t="shared" ref="F2400:F2411" si="397">CONCATENATE(B2400,D2400,E2400)</f>
        <v>O2620251</v>
      </c>
      <c r="H2400" s="104">
        <f>HLOOKUP(B2400,MOPI!$3:$4,2,FALSE)</f>
        <v>2</v>
      </c>
      <c r="I2400" s="102" t="str">
        <f t="shared" si="392"/>
        <v>20251</v>
      </c>
      <c r="J2400" s="107">
        <f>IF(M2400=1,1,IFERROR(VLOOKUP(I2400,MOPI!D:H,POC!H2400,FALSE),0))</f>
        <v>0.15509999999999999</v>
      </c>
      <c r="K2400" s="102" t="str">
        <f>TEXT(VLOOKUP(B2400,Summary!G:H,2,FALSE),"yyyym")</f>
        <v>202812</v>
      </c>
      <c r="L2400" s="102">
        <f t="shared" si="393"/>
        <v>0</v>
      </c>
      <c r="M2400" s="102">
        <f t="shared" si="394"/>
        <v>0</v>
      </c>
      <c r="N2400" s="109">
        <f t="shared" si="396"/>
        <v>15.51</v>
      </c>
      <c r="P2400" s="102" t="s">
        <v>220</v>
      </c>
    </row>
    <row r="2401" spans="1:16" hidden="1">
      <c r="A2401" s="102" t="s">
        <v>194</v>
      </c>
      <c r="B2401" s="103" t="s">
        <v>195</v>
      </c>
      <c r="D2401" s="112">
        <v>2025</v>
      </c>
      <c r="E2401" s="112">
        <v>2</v>
      </c>
      <c r="F2401" s="102" t="str">
        <f t="shared" si="397"/>
        <v>O2620252</v>
      </c>
      <c r="H2401" s="104">
        <f>HLOOKUP(B2401,MOPI!$3:$4,2,FALSE)</f>
        <v>2</v>
      </c>
      <c r="I2401" s="102" t="str">
        <f t="shared" si="392"/>
        <v>20252</v>
      </c>
      <c r="J2401" s="107">
        <f>IF(M2401=1,1,IFERROR(VLOOKUP(I2401,MOPI!D:H,POC!H2401,FALSE),0))</f>
        <v>0.1799</v>
      </c>
      <c r="K2401" s="102" t="str">
        <f>TEXT(VLOOKUP(B2401,Summary!G:H,2,FALSE),"yyyym")</f>
        <v>202812</v>
      </c>
      <c r="L2401" s="102">
        <f t="shared" si="393"/>
        <v>0</v>
      </c>
      <c r="M2401" s="102">
        <f t="shared" si="394"/>
        <v>0</v>
      </c>
      <c r="N2401" s="109">
        <f t="shared" si="396"/>
        <v>17.989999999999998</v>
      </c>
      <c r="P2401" s="102" t="s">
        <v>220</v>
      </c>
    </row>
    <row r="2402" spans="1:16" hidden="1">
      <c r="A2402" s="102" t="s">
        <v>194</v>
      </c>
      <c r="B2402" s="103" t="s">
        <v>195</v>
      </c>
      <c r="D2402" s="112">
        <v>2025</v>
      </c>
      <c r="E2402" s="112">
        <v>3</v>
      </c>
      <c r="F2402" s="102" t="str">
        <f t="shared" si="397"/>
        <v>O2620253</v>
      </c>
      <c r="H2402" s="104">
        <f>HLOOKUP(B2402,MOPI!$3:$4,2,FALSE)</f>
        <v>2</v>
      </c>
      <c r="I2402" s="102" t="str">
        <f t="shared" si="392"/>
        <v>20253</v>
      </c>
      <c r="J2402" s="107">
        <f>IF(M2402=1,1,IFERROR(VLOOKUP(I2402,MOPI!D:H,POC!H2402,FALSE),0))</f>
        <v>0.20419999999999999</v>
      </c>
      <c r="K2402" s="102" t="str">
        <f>TEXT(VLOOKUP(B2402,Summary!G:H,2,FALSE),"yyyym")</f>
        <v>202812</v>
      </c>
      <c r="L2402" s="102">
        <f t="shared" si="393"/>
        <v>0</v>
      </c>
      <c r="M2402" s="102">
        <f t="shared" si="394"/>
        <v>0</v>
      </c>
      <c r="N2402" s="109">
        <f t="shared" si="396"/>
        <v>20.420000000000002</v>
      </c>
      <c r="O2402" s="102" t="str">
        <f>PROPER(VLOOKUP(B2402,'[1]TO year'!C:D,2,FALSE))</f>
        <v>Positano Mactan Tower 1</v>
      </c>
      <c r="P2402" s="102" t="s">
        <v>220</v>
      </c>
    </row>
    <row r="2403" spans="1:16" hidden="1">
      <c r="A2403" s="102" t="s">
        <v>194</v>
      </c>
      <c r="B2403" s="103" t="s">
        <v>195</v>
      </c>
      <c r="D2403" s="112">
        <v>2025</v>
      </c>
      <c r="E2403" s="112">
        <v>4</v>
      </c>
      <c r="F2403" s="102" t="str">
        <f t="shared" si="397"/>
        <v>O2620254</v>
      </c>
      <c r="H2403" s="104">
        <f>HLOOKUP(B2403,MOPI!$3:$4,2,FALSE)</f>
        <v>2</v>
      </c>
      <c r="I2403" s="102" t="str">
        <f t="shared" si="392"/>
        <v>20254</v>
      </c>
      <c r="J2403" s="107">
        <f>IF(M2403=1,1,IFERROR(VLOOKUP(I2403,MOPI!D:H,POC!H2403,FALSE),0))</f>
        <v>0.22656666666666669</v>
      </c>
      <c r="K2403" s="102" t="str">
        <f>TEXT(VLOOKUP(B2403,Summary!G:H,2,FALSE),"yyyym")</f>
        <v>202812</v>
      </c>
      <c r="L2403" s="102">
        <f t="shared" si="393"/>
        <v>0</v>
      </c>
      <c r="M2403" s="102">
        <f t="shared" si="394"/>
        <v>0</v>
      </c>
      <c r="N2403" s="109">
        <f t="shared" si="396"/>
        <v>22.65</v>
      </c>
      <c r="P2403" s="102" t="s">
        <v>220</v>
      </c>
    </row>
    <row r="2404" spans="1:16" hidden="1">
      <c r="A2404" s="102" t="s">
        <v>194</v>
      </c>
      <c r="B2404" s="103" t="s">
        <v>195</v>
      </c>
      <c r="D2404" s="112">
        <v>2025</v>
      </c>
      <c r="E2404" s="112">
        <v>5</v>
      </c>
      <c r="F2404" s="102" t="str">
        <f t="shared" si="397"/>
        <v>O2620255</v>
      </c>
      <c r="H2404" s="104">
        <f>HLOOKUP(B2404,MOPI!$3:$4,2,FALSE)</f>
        <v>2</v>
      </c>
      <c r="I2404" s="102" t="str">
        <f t="shared" si="392"/>
        <v>20255</v>
      </c>
      <c r="J2404" s="107">
        <f>IF(M2404=1,1,IFERROR(VLOOKUP(I2404,MOPI!D:H,POC!H2404,FALSE),0))</f>
        <v>0.25068333333333337</v>
      </c>
      <c r="K2404" s="102" t="str">
        <f>TEXT(VLOOKUP(B2404,Summary!G:H,2,FALSE),"yyyym")</f>
        <v>202812</v>
      </c>
      <c r="L2404" s="102">
        <f t="shared" si="393"/>
        <v>0</v>
      </c>
      <c r="M2404" s="102">
        <f t="shared" si="394"/>
        <v>0</v>
      </c>
      <c r="N2404" s="109">
        <f t="shared" si="396"/>
        <v>25.06</v>
      </c>
      <c r="P2404" s="102" t="s">
        <v>220</v>
      </c>
    </row>
    <row r="2405" spans="1:16" hidden="1">
      <c r="A2405" s="102" t="s">
        <v>194</v>
      </c>
      <c r="B2405" s="103" t="s">
        <v>195</v>
      </c>
      <c r="D2405" s="112">
        <v>2025</v>
      </c>
      <c r="E2405" s="112">
        <v>6</v>
      </c>
      <c r="F2405" s="102" t="str">
        <f t="shared" si="397"/>
        <v>O2620256</v>
      </c>
      <c r="H2405" s="104">
        <f>HLOOKUP(B2405,MOPI!$3:$4,2,FALSE)</f>
        <v>2</v>
      </c>
      <c r="I2405" s="102" t="str">
        <f t="shared" si="392"/>
        <v>20256</v>
      </c>
      <c r="J2405" s="107">
        <f>IF(M2405=1,1,IFERROR(VLOOKUP(I2405,MOPI!D:H,POC!H2405,FALSE),0))</f>
        <v>0.27480000000000004</v>
      </c>
      <c r="K2405" s="102" t="str">
        <f>TEXT(VLOOKUP(B2405,Summary!G:H,2,FALSE),"yyyym")</f>
        <v>202812</v>
      </c>
      <c r="L2405" s="102">
        <f t="shared" si="393"/>
        <v>0</v>
      </c>
      <c r="M2405" s="102">
        <f t="shared" si="394"/>
        <v>0</v>
      </c>
      <c r="N2405" s="109">
        <f t="shared" si="396"/>
        <v>27.48</v>
      </c>
      <c r="P2405" s="102" t="s">
        <v>220</v>
      </c>
    </row>
    <row r="2406" spans="1:16" hidden="1">
      <c r="A2406" s="102" t="s">
        <v>194</v>
      </c>
      <c r="B2406" s="103" t="s">
        <v>195</v>
      </c>
      <c r="D2406" s="112">
        <v>2025</v>
      </c>
      <c r="E2406" s="112">
        <v>7</v>
      </c>
      <c r="F2406" s="102" t="str">
        <f t="shared" si="397"/>
        <v>O2620257</v>
      </c>
      <c r="H2406" s="104">
        <f>HLOOKUP(B2406,MOPI!$3:$4,2,FALSE)</f>
        <v>2</v>
      </c>
      <c r="I2406" s="102" t="str">
        <f t="shared" si="392"/>
        <v>20257</v>
      </c>
      <c r="J2406" s="107">
        <f>IF(M2406=1,1,IFERROR(VLOOKUP(I2406,MOPI!D:H,POC!H2406,FALSE),0))</f>
        <v>0.29891666666666672</v>
      </c>
      <c r="K2406" s="102" t="str">
        <f>TEXT(VLOOKUP(B2406,Summary!G:H,2,FALSE),"yyyym")</f>
        <v>202812</v>
      </c>
      <c r="L2406" s="102">
        <f t="shared" si="393"/>
        <v>0</v>
      </c>
      <c r="M2406" s="102">
        <f t="shared" si="394"/>
        <v>0</v>
      </c>
      <c r="N2406" s="109">
        <f t="shared" si="396"/>
        <v>29.89</v>
      </c>
      <c r="P2406" s="102" t="s">
        <v>220</v>
      </c>
    </row>
    <row r="2407" spans="1:16" hidden="1">
      <c r="A2407" s="102" t="s">
        <v>194</v>
      </c>
      <c r="B2407" s="103" t="s">
        <v>195</v>
      </c>
      <c r="D2407" s="112">
        <v>2025</v>
      </c>
      <c r="E2407" s="112">
        <v>8</v>
      </c>
      <c r="F2407" s="102" t="str">
        <f t="shared" si="397"/>
        <v>O2620258</v>
      </c>
      <c r="H2407" s="104">
        <f>HLOOKUP(B2407,MOPI!$3:$4,2,FALSE)</f>
        <v>2</v>
      </c>
      <c r="I2407" s="102" t="str">
        <f t="shared" si="392"/>
        <v>20258</v>
      </c>
      <c r="J2407" s="107">
        <f>IF(M2407=1,1,IFERROR(VLOOKUP(I2407,MOPI!D:H,POC!H2407,FALSE),0))</f>
        <v>0.32303333333333339</v>
      </c>
      <c r="K2407" s="102" t="str">
        <f>TEXT(VLOOKUP(B2407,Summary!G:H,2,FALSE),"yyyym")</f>
        <v>202812</v>
      </c>
      <c r="L2407" s="102">
        <f t="shared" si="393"/>
        <v>0</v>
      </c>
      <c r="M2407" s="102">
        <f t="shared" si="394"/>
        <v>0</v>
      </c>
      <c r="N2407" s="109">
        <f t="shared" si="396"/>
        <v>32.299999999999997</v>
      </c>
      <c r="P2407" s="102" t="s">
        <v>220</v>
      </c>
    </row>
    <row r="2408" spans="1:16" hidden="1">
      <c r="A2408" s="102" t="s">
        <v>194</v>
      </c>
      <c r="B2408" s="103" t="s">
        <v>195</v>
      </c>
      <c r="D2408" s="112">
        <v>2025</v>
      </c>
      <c r="E2408" s="112">
        <v>9</v>
      </c>
      <c r="F2408" s="102" t="str">
        <f t="shared" si="397"/>
        <v>O2620259</v>
      </c>
      <c r="H2408" s="104">
        <f>HLOOKUP(B2408,MOPI!$3:$4,2,FALSE)</f>
        <v>2</v>
      </c>
      <c r="I2408" s="102" t="str">
        <f t="shared" si="392"/>
        <v>20259</v>
      </c>
      <c r="J2408" s="107">
        <f>IF(M2408=1,1,IFERROR(VLOOKUP(I2408,MOPI!D:H,POC!H2408,FALSE),0))</f>
        <v>0.34715000000000007</v>
      </c>
      <c r="K2408" s="102" t="str">
        <f>TEXT(VLOOKUP(B2408,Summary!G:H,2,FALSE),"yyyym")</f>
        <v>202812</v>
      </c>
      <c r="L2408" s="102">
        <f t="shared" si="393"/>
        <v>0</v>
      </c>
      <c r="M2408" s="102">
        <f t="shared" si="394"/>
        <v>0</v>
      </c>
      <c r="N2408" s="109">
        <f t="shared" si="396"/>
        <v>34.71</v>
      </c>
      <c r="P2408" s="102" t="s">
        <v>220</v>
      </c>
    </row>
    <row r="2409" spans="1:16" hidden="1">
      <c r="A2409" s="102" t="s">
        <v>194</v>
      </c>
      <c r="B2409" s="103" t="s">
        <v>195</v>
      </c>
      <c r="D2409" s="112">
        <v>2025</v>
      </c>
      <c r="E2409" s="112">
        <v>10</v>
      </c>
      <c r="F2409" s="102" t="str">
        <f t="shared" si="397"/>
        <v>O26202510</v>
      </c>
      <c r="H2409" s="104">
        <f>HLOOKUP(B2409,MOPI!$3:$4,2,FALSE)</f>
        <v>2</v>
      </c>
      <c r="I2409" s="102" t="str">
        <f t="shared" si="392"/>
        <v>202510</v>
      </c>
      <c r="J2409" s="107">
        <f>IF(M2409=1,1,IFERROR(VLOOKUP(I2409,MOPI!D:H,POC!H2409,FALSE),0))</f>
        <v>0.37126666666666674</v>
      </c>
      <c r="K2409" s="102" t="str">
        <f>TEXT(VLOOKUP(B2409,Summary!G:H,2,FALSE),"yyyym")</f>
        <v>202812</v>
      </c>
      <c r="L2409" s="102">
        <f t="shared" si="393"/>
        <v>0</v>
      </c>
      <c r="M2409" s="102">
        <f t="shared" si="394"/>
        <v>0</v>
      </c>
      <c r="N2409" s="109">
        <f t="shared" si="396"/>
        <v>37.119999999999997</v>
      </c>
      <c r="P2409" s="102" t="s">
        <v>220</v>
      </c>
    </row>
    <row r="2410" spans="1:16" hidden="1">
      <c r="A2410" s="102" t="s">
        <v>194</v>
      </c>
      <c r="B2410" s="103" t="s">
        <v>195</v>
      </c>
      <c r="D2410" s="112">
        <v>2025</v>
      </c>
      <c r="E2410" s="112">
        <v>11</v>
      </c>
      <c r="F2410" s="102" t="str">
        <f t="shared" si="397"/>
        <v>O26202511</v>
      </c>
      <c r="H2410" s="104">
        <f>HLOOKUP(B2410,MOPI!$3:$4,2,FALSE)</f>
        <v>2</v>
      </c>
      <c r="I2410" s="102" t="str">
        <f t="shared" si="392"/>
        <v>202511</v>
      </c>
      <c r="J2410" s="107">
        <f>IF(M2410=1,1,IFERROR(VLOOKUP(I2410,MOPI!D:H,POC!H2410,FALSE),0))</f>
        <v>0.39538333333333342</v>
      </c>
      <c r="K2410" s="102" t="str">
        <f>TEXT(VLOOKUP(B2410,Summary!G:H,2,FALSE),"yyyym")</f>
        <v>202812</v>
      </c>
      <c r="L2410" s="102">
        <f t="shared" si="393"/>
        <v>0</v>
      </c>
      <c r="M2410" s="102">
        <f t="shared" si="394"/>
        <v>0</v>
      </c>
      <c r="N2410" s="109">
        <f t="shared" si="396"/>
        <v>39.53</v>
      </c>
      <c r="P2410" s="102" t="s">
        <v>220</v>
      </c>
    </row>
    <row r="2411" spans="1:16" hidden="1">
      <c r="A2411" s="102" t="s">
        <v>194</v>
      </c>
      <c r="B2411" s="103" t="s">
        <v>195</v>
      </c>
      <c r="D2411" s="111">
        <v>2025</v>
      </c>
      <c r="E2411" s="111">
        <v>12</v>
      </c>
      <c r="F2411" s="102" t="str">
        <f t="shared" si="397"/>
        <v>O26202512</v>
      </c>
      <c r="H2411" s="104">
        <f>HLOOKUP(B2411,MOPI!$3:$4,2,FALSE)</f>
        <v>2</v>
      </c>
      <c r="I2411" s="102" t="str">
        <f t="shared" si="392"/>
        <v>202512</v>
      </c>
      <c r="J2411" s="107">
        <f>IF(M2411=1,1,IFERROR(VLOOKUP(I2411,MOPI!D:H,POC!H2411,FALSE),0))</f>
        <v>0.41949999999999998</v>
      </c>
      <c r="K2411" s="102" t="str">
        <f>TEXT(VLOOKUP(B2411,Summary!G:H,2,FALSE),"yyyym")</f>
        <v>202812</v>
      </c>
      <c r="L2411" s="102">
        <f t="shared" si="393"/>
        <v>0</v>
      </c>
      <c r="M2411" s="102">
        <f t="shared" si="394"/>
        <v>0</v>
      </c>
      <c r="N2411" s="109">
        <f t="shared" si="396"/>
        <v>41.95</v>
      </c>
      <c r="P2411" s="102" t="s">
        <v>220</v>
      </c>
    </row>
    <row r="2412" spans="1:16" hidden="1">
      <c r="A2412" s="102" t="s">
        <v>194</v>
      </c>
      <c r="B2412" s="103" t="s">
        <v>195</v>
      </c>
      <c r="D2412" s="112">
        <v>2026</v>
      </c>
      <c r="E2412" s="112">
        <v>1</v>
      </c>
      <c r="F2412" s="102" t="str">
        <f t="shared" ref="F2412:F2423" si="398">CONCATENATE(B2412,D2412,E2412)</f>
        <v>O2620261</v>
      </c>
      <c r="H2412" s="104">
        <f>HLOOKUP(B2412,MOPI!$3:$4,2,FALSE)</f>
        <v>2</v>
      </c>
      <c r="I2412" s="102" t="str">
        <f t="shared" si="392"/>
        <v>20261</v>
      </c>
      <c r="J2412" s="107">
        <f>IF(M2412=1,1,IFERROR(VLOOKUP(I2412,MOPI!D:H,POC!H2412,FALSE),0))</f>
        <v>0.44576666666666664</v>
      </c>
      <c r="K2412" s="102" t="str">
        <f>TEXT(VLOOKUP(B2412,Summary!G:H,2,FALSE),"yyyym")</f>
        <v>202812</v>
      </c>
      <c r="L2412" s="102">
        <f t="shared" si="393"/>
        <v>0</v>
      </c>
      <c r="M2412" s="102">
        <f t="shared" si="394"/>
        <v>0</v>
      </c>
      <c r="N2412" s="109">
        <f t="shared" si="396"/>
        <v>44.57</v>
      </c>
      <c r="P2412" s="102" t="s">
        <v>220</v>
      </c>
    </row>
    <row r="2413" spans="1:16" hidden="1">
      <c r="A2413" s="102" t="s">
        <v>194</v>
      </c>
      <c r="B2413" s="103" t="s">
        <v>195</v>
      </c>
      <c r="D2413" s="112">
        <v>2026</v>
      </c>
      <c r="E2413" s="112">
        <v>2</v>
      </c>
      <c r="F2413" s="102" t="str">
        <f t="shared" si="398"/>
        <v>O2620262</v>
      </c>
      <c r="H2413" s="104">
        <f>HLOOKUP(B2413,MOPI!$3:$4,2,FALSE)</f>
        <v>2</v>
      </c>
      <c r="I2413" s="102" t="str">
        <f t="shared" si="392"/>
        <v>20262</v>
      </c>
      <c r="J2413" s="107">
        <f>IF(M2413=1,1,IFERROR(VLOOKUP(I2413,MOPI!D:H,POC!H2413,FALSE),0))</f>
        <v>0.4720333333333333</v>
      </c>
      <c r="K2413" s="102" t="str">
        <f>TEXT(VLOOKUP(B2413,Summary!G:H,2,FALSE),"yyyym")</f>
        <v>202812</v>
      </c>
      <c r="L2413" s="102">
        <f t="shared" si="393"/>
        <v>0</v>
      </c>
      <c r="M2413" s="102">
        <f t="shared" si="394"/>
        <v>0</v>
      </c>
      <c r="N2413" s="109">
        <f t="shared" si="396"/>
        <v>47.2</v>
      </c>
      <c r="P2413" s="102" t="s">
        <v>220</v>
      </c>
    </row>
    <row r="2414" spans="1:16" hidden="1">
      <c r="A2414" s="102" t="s">
        <v>194</v>
      </c>
      <c r="B2414" s="103" t="s">
        <v>195</v>
      </c>
      <c r="D2414" s="112">
        <v>2026</v>
      </c>
      <c r="E2414" s="112">
        <v>3</v>
      </c>
      <c r="F2414" s="102" t="str">
        <f t="shared" si="398"/>
        <v>O2620263</v>
      </c>
      <c r="H2414" s="104">
        <f>HLOOKUP(B2414,MOPI!$3:$4,2,FALSE)</f>
        <v>2</v>
      </c>
      <c r="I2414" s="102" t="str">
        <f t="shared" si="392"/>
        <v>20263</v>
      </c>
      <c r="J2414" s="107">
        <f>IF(M2414=1,1,IFERROR(VLOOKUP(I2414,MOPI!D:H,POC!H2414,FALSE),0))</f>
        <v>0.49829999999999997</v>
      </c>
      <c r="K2414" s="102" t="str">
        <f>TEXT(VLOOKUP(B2414,Summary!G:H,2,FALSE),"yyyym")</f>
        <v>202812</v>
      </c>
      <c r="L2414" s="102">
        <f t="shared" si="393"/>
        <v>0</v>
      </c>
      <c r="M2414" s="102">
        <f t="shared" si="394"/>
        <v>0</v>
      </c>
      <c r="N2414" s="109">
        <f t="shared" si="396"/>
        <v>49.83</v>
      </c>
      <c r="P2414" s="102" t="s">
        <v>220</v>
      </c>
    </row>
    <row r="2415" spans="1:16" hidden="1">
      <c r="A2415" s="102" t="s">
        <v>194</v>
      </c>
      <c r="B2415" s="103" t="s">
        <v>195</v>
      </c>
      <c r="D2415" s="112">
        <v>2026</v>
      </c>
      <c r="E2415" s="112">
        <v>4</v>
      </c>
      <c r="F2415" s="102" t="str">
        <f t="shared" si="398"/>
        <v>O2620264</v>
      </c>
      <c r="H2415" s="104">
        <f>HLOOKUP(B2415,MOPI!$3:$4,2,FALSE)</f>
        <v>2</v>
      </c>
      <c r="I2415" s="102" t="str">
        <f t="shared" si="392"/>
        <v>20264</v>
      </c>
      <c r="J2415" s="107">
        <f>IF(M2415=1,1,IFERROR(VLOOKUP(I2415,MOPI!D:H,POC!H2415,FALSE),0))</f>
        <v>0.52456666666666663</v>
      </c>
      <c r="K2415" s="102" t="str">
        <f>TEXT(VLOOKUP(B2415,Summary!G:H,2,FALSE),"yyyym")</f>
        <v>202812</v>
      </c>
      <c r="L2415" s="102">
        <f t="shared" si="393"/>
        <v>0</v>
      </c>
      <c r="M2415" s="102">
        <f t="shared" si="394"/>
        <v>0</v>
      </c>
      <c r="N2415" s="109">
        <f t="shared" si="396"/>
        <v>52.45</v>
      </c>
      <c r="P2415" s="102" t="s">
        <v>220</v>
      </c>
    </row>
    <row r="2416" spans="1:16" hidden="1">
      <c r="A2416" s="102" t="s">
        <v>194</v>
      </c>
      <c r="B2416" s="103" t="s">
        <v>195</v>
      </c>
      <c r="D2416" s="112">
        <v>2026</v>
      </c>
      <c r="E2416" s="112">
        <v>5</v>
      </c>
      <c r="F2416" s="102" t="str">
        <f t="shared" si="398"/>
        <v>O2620265</v>
      </c>
      <c r="H2416" s="104">
        <f>HLOOKUP(B2416,MOPI!$3:$4,2,FALSE)</f>
        <v>2</v>
      </c>
      <c r="I2416" s="102" t="str">
        <f t="shared" si="392"/>
        <v>20265</v>
      </c>
      <c r="J2416" s="107">
        <f>IF(M2416=1,1,IFERROR(VLOOKUP(I2416,MOPI!D:H,POC!H2416,FALSE),0))</f>
        <v>0.55083333333333329</v>
      </c>
      <c r="K2416" s="102" t="str">
        <f>TEXT(VLOOKUP(B2416,Summary!G:H,2,FALSE),"yyyym")</f>
        <v>202812</v>
      </c>
      <c r="L2416" s="102">
        <f t="shared" si="393"/>
        <v>0</v>
      </c>
      <c r="M2416" s="102">
        <f t="shared" si="394"/>
        <v>0</v>
      </c>
      <c r="N2416" s="109">
        <f t="shared" si="396"/>
        <v>55.08</v>
      </c>
      <c r="P2416" s="102" t="s">
        <v>220</v>
      </c>
    </row>
    <row r="2417" spans="1:16" hidden="1">
      <c r="A2417" s="102" t="s">
        <v>194</v>
      </c>
      <c r="B2417" s="103" t="s">
        <v>195</v>
      </c>
      <c r="D2417" s="112">
        <v>2026</v>
      </c>
      <c r="E2417" s="112">
        <v>6</v>
      </c>
      <c r="F2417" s="102" t="str">
        <f t="shared" si="398"/>
        <v>O2620266</v>
      </c>
      <c r="H2417" s="104">
        <f>HLOOKUP(B2417,MOPI!$3:$4,2,FALSE)</f>
        <v>2</v>
      </c>
      <c r="I2417" s="102" t="str">
        <f t="shared" si="392"/>
        <v>20266</v>
      </c>
      <c r="J2417" s="107">
        <f>IF(M2417=1,1,IFERROR(VLOOKUP(I2417,MOPI!D:H,POC!H2417,FALSE),0))</f>
        <v>0.57709999999999995</v>
      </c>
      <c r="K2417" s="102" t="str">
        <f>TEXT(VLOOKUP(B2417,Summary!G:H,2,FALSE),"yyyym")</f>
        <v>202812</v>
      </c>
      <c r="L2417" s="102">
        <f t="shared" si="393"/>
        <v>0</v>
      </c>
      <c r="M2417" s="102">
        <f t="shared" si="394"/>
        <v>0</v>
      </c>
      <c r="N2417" s="109">
        <f t="shared" si="396"/>
        <v>57.71</v>
      </c>
      <c r="P2417" s="102" t="s">
        <v>220</v>
      </c>
    </row>
    <row r="2418" spans="1:16" hidden="1">
      <c r="A2418" s="102" t="s">
        <v>194</v>
      </c>
      <c r="B2418" s="103" t="s">
        <v>195</v>
      </c>
      <c r="D2418" s="112">
        <v>2026</v>
      </c>
      <c r="E2418" s="112">
        <v>7</v>
      </c>
      <c r="F2418" s="102" t="str">
        <f t="shared" si="398"/>
        <v>O2620267</v>
      </c>
      <c r="H2418" s="104">
        <f>HLOOKUP(B2418,MOPI!$3:$4,2,FALSE)</f>
        <v>2</v>
      </c>
      <c r="I2418" s="102" t="str">
        <f t="shared" si="392"/>
        <v>20267</v>
      </c>
      <c r="J2418" s="107">
        <f>IF(M2418=1,1,IFERROR(VLOOKUP(I2418,MOPI!D:H,POC!H2418,FALSE),0))</f>
        <v>0.60336666666666661</v>
      </c>
      <c r="K2418" s="102" t="str">
        <f>TEXT(VLOOKUP(B2418,Summary!G:H,2,FALSE),"yyyym")</f>
        <v>202812</v>
      </c>
      <c r="L2418" s="102">
        <f t="shared" si="393"/>
        <v>0</v>
      </c>
      <c r="M2418" s="102">
        <f t="shared" si="394"/>
        <v>0</v>
      </c>
      <c r="N2418" s="109">
        <f t="shared" si="396"/>
        <v>60.33</v>
      </c>
      <c r="P2418" s="102" t="s">
        <v>220</v>
      </c>
    </row>
    <row r="2419" spans="1:16" hidden="1">
      <c r="A2419" s="102" t="s">
        <v>194</v>
      </c>
      <c r="B2419" s="103" t="s">
        <v>195</v>
      </c>
      <c r="D2419" s="112">
        <v>2026</v>
      </c>
      <c r="E2419" s="112">
        <v>8</v>
      </c>
      <c r="F2419" s="102" t="str">
        <f t="shared" si="398"/>
        <v>O2620268</v>
      </c>
      <c r="H2419" s="104">
        <f>HLOOKUP(B2419,MOPI!$3:$4,2,FALSE)</f>
        <v>2</v>
      </c>
      <c r="I2419" s="102" t="str">
        <f t="shared" si="392"/>
        <v>20268</v>
      </c>
      <c r="J2419" s="107">
        <f>IF(M2419=1,1,IFERROR(VLOOKUP(I2419,MOPI!D:H,POC!H2419,FALSE),0))</f>
        <v>0.62963333333333327</v>
      </c>
      <c r="K2419" s="102" t="str">
        <f>TEXT(VLOOKUP(B2419,Summary!G:H,2,FALSE),"yyyym")</f>
        <v>202812</v>
      </c>
      <c r="L2419" s="102">
        <f t="shared" si="393"/>
        <v>0</v>
      </c>
      <c r="M2419" s="102">
        <f t="shared" si="394"/>
        <v>0</v>
      </c>
      <c r="N2419" s="109">
        <f t="shared" si="396"/>
        <v>62.96</v>
      </c>
      <c r="P2419" s="102" t="s">
        <v>220</v>
      </c>
    </row>
    <row r="2420" spans="1:16" hidden="1">
      <c r="A2420" s="102" t="s">
        <v>194</v>
      </c>
      <c r="B2420" s="103" t="s">
        <v>195</v>
      </c>
      <c r="D2420" s="112">
        <v>2026</v>
      </c>
      <c r="E2420" s="112">
        <v>9</v>
      </c>
      <c r="F2420" s="102" t="str">
        <f t="shared" si="398"/>
        <v>O2620269</v>
      </c>
      <c r="H2420" s="104">
        <f>HLOOKUP(B2420,MOPI!$3:$4,2,FALSE)</f>
        <v>2</v>
      </c>
      <c r="I2420" s="102" t="str">
        <f t="shared" ref="I2420:I2451" si="399">CONCATENATE(D2420,E2420)</f>
        <v>20269</v>
      </c>
      <c r="J2420" s="107">
        <f>IF(M2420=1,1,IFERROR(VLOOKUP(I2420,MOPI!D:H,POC!H2420,FALSE),0))</f>
        <v>0.65589999999999993</v>
      </c>
      <c r="K2420" s="102" t="str">
        <f>TEXT(VLOOKUP(B2420,Summary!G:H,2,FALSE),"yyyym")</f>
        <v>202812</v>
      </c>
      <c r="L2420" s="102">
        <f t="shared" ref="L2420:L2451" si="400">IF((LEFT(K2420,4)-D2420)&lt;&gt;0,0,IF((I2420-K2420)=0,1,0))</f>
        <v>0</v>
      </c>
      <c r="M2420" s="102">
        <f t="shared" ref="M2420:M2451" si="401">IF(B2420="",0,IF(AND(B2419=B2420,M2419=1),1,IF(L2420=1,1,0)))</f>
        <v>0</v>
      </c>
      <c r="N2420" s="109">
        <f t="shared" si="396"/>
        <v>65.59</v>
      </c>
      <c r="P2420" s="102" t="s">
        <v>220</v>
      </c>
    </row>
    <row r="2421" spans="1:16" hidden="1">
      <c r="A2421" s="102" t="s">
        <v>194</v>
      </c>
      <c r="B2421" s="103" t="s">
        <v>195</v>
      </c>
      <c r="D2421" s="112">
        <v>2026</v>
      </c>
      <c r="E2421" s="112">
        <v>10</v>
      </c>
      <c r="F2421" s="102" t="str">
        <f t="shared" si="398"/>
        <v>O26202610</v>
      </c>
      <c r="H2421" s="104">
        <f>HLOOKUP(B2421,MOPI!$3:$4,2,FALSE)</f>
        <v>2</v>
      </c>
      <c r="I2421" s="102" t="str">
        <f t="shared" si="399"/>
        <v>202610</v>
      </c>
      <c r="J2421" s="107">
        <f>IF(M2421=1,1,IFERROR(VLOOKUP(I2421,MOPI!D:H,POC!H2421,FALSE),0))</f>
        <v>0.68216666666666659</v>
      </c>
      <c r="K2421" s="102" t="str">
        <f>TEXT(VLOOKUP(B2421,Summary!G:H,2,FALSE),"yyyym")</f>
        <v>202812</v>
      </c>
      <c r="L2421" s="102">
        <f t="shared" si="400"/>
        <v>0</v>
      </c>
      <c r="M2421" s="102">
        <f t="shared" si="401"/>
        <v>0</v>
      </c>
      <c r="N2421" s="109">
        <f t="shared" si="396"/>
        <v>68.209999999999994</v>
      </c>
      <c r="P2421" s="102" t="s">
        <v>220</v>
      </c>
    </row>
    <row r="2422" spans="1:16" hidden="1">
      <c r="A2422" s="102" t="s">
        <v>194</v>
      </c>
      <c r="B2422" s="103" t="s">
        <v>195</v>
      </c>
      <c r="D2422" s="112">
        <v>2026</v>
      </c>
      <c r="E2422" s="112">
        <v>11</v>
      </c>
      <c r="F2422" s="102" t="str">
        <f t="shared" si="398"/>
        <v>O26202611</v>
      </c>
      <c r="H2422" s="104">
        <f>HLOOKUP(B2422,MOPI!$3:$4,2,FALSE)</f>
        <v>2</v>
      </c>
      <c r="I2422" s="102" t="str">
        <f t="shared" si="399"/>
        <v>202611</v>
      </c>
      <c r="J2422" s="107">
        <f>IF(M2422=1,1,IFERROR(VLOOKUP(I2422,MOPI!D:H,POC!H2422,FALSE),0))</f>
        <v>0.70843333333333325</v>
      </c>
      <c r="K2422" s="102" t="str">
        <f>TEXT(VLOOKUP(B2422,Summary!G:H,2,FALSE),"yyyym")</f>
        <v>202812</v>
      </c>
      <c r="L2422" s="102">
        <f t="shared" si="400"/>
        <v>0</v>
      </c>
      <c r="M2422" s="102">
        <f t="shared" si="401"/>
        <v>0</v>
      </c>
      <c r="N2422" s="109">
        <f t="shared" si="396"/>
        <v>70.84</v>
      </c>
      <c r="P2422" s="102" t="s">
        <v>220</v>
      </c>
    </row>
    <row r="2423" spans="1:16" hidden="1">
      <c r="A2423" s="102" t="s">
        <v>194</v>
      </c>
      <c r="B2423" s="103" t="s">
        <v>195</v>
      </c>
      <c r="D2423" s="111">
        <v>2026</v>
      </c>
      <c r="E2423" s="111">
        <v>12</v>
      </c>
      <c r="F2423" s="102" t="str">
        <f t="shared" si="398"/>
        <v>O26202612</v>
      </c>
      <c r="H2423" s="104">
        <f>HLOOKUP(B2423,MOPI!$3:$4,2,FALSE)</f>
        <v>2</v>
      </c>
      <c r="I2423" s="102" t="str">
        <f t="shared" si="399"/>
        <v>202612</v>
      </c>
      <c r="J2423" s="107">
        <f>IF(M2423=1,1,IFERROR(VLOOKUP(I2423,MOPI!D:H,POC!H2423,FALSE),0))</f>
        <v>0.73470000000000002</v>
      </c>
      <c r="K2423" s="102" t="str">
        <f>TEXT(VLOOKUP(B2423,Summary!G:H,2,FALSE),"yyyym")</f>
        <v>202812</v>
      </c>
      <c r="L2423" s="102">
        <f t="shared" si="400"/>
        <v>0</v>
      </c>
      <c r="M2423" s="102">
        <f t="shared" si="401"/>
        <v>0</v>
      </c>
      <c r="N2423" s="109">
        <f t="shared" si="396"/>
        <v>73.47</v>
      </c>
      <c r="P2423" s="102" t="s">
        <v>220</v>
      </c>
    </row>
    <row r="2424" spans="1:16" hidden="1">
      <c r="A2424" s="102" t="s">
        <v>194</v>
      </c>
      <c r="B2424" s="103" t="s">
        <v>195</v>
      </c>
      <c r="D2424" s="112">
        <v>2027</v>
      </c>
      <c r="E2424" s="112">
        <v>1</v>
      </c>
      <c r="F2424" s="102" t="str">
        <f t="shared" ref="F2424:F2435" si="402">CONCATENATE(B2424,D2424,E2424)</f>
        <v>O2620271</v>
      </c>
      <c r="H2424" s="104">
        <f>HLOOKUP(B2424,MOPI!$3:$4,2,FALSE)</f>
        <v>2</v>
      </c>
      <c r="I2424" s="102" t="str">
        <f t="shared" si="399"/>
        <v>20271</v>
      </c>
      <c r="J2424" s="107">
        <f>IF(M2424=1,1,IFERROR(VLOOKUP(I2424,MOPI!D:H,POC!H2424,FALSE),0))</f>
        <v>0.74688333333333334</v>
      </c>
      <c r="K2424" s="102" t="str">
        <f>TEXT(VLOOKUP(B2424,Summary!G:H,2,FALSE),"yyyym")</f>
        <v>202812</v>
      </c>
      <c r="L2424" s="102">
        <f t="shared" si="400"/>
        <v>0</v>
      </c>
      <c r="M2424" s="102">
        <f t="shared" si="401"/>
        <v>0</v>
      </c>
      <c r="N2424" s="109">
        <f t="shared" si="396"/>
        <v>74.680000000000007</v>
      </c>
      <c r="P2424" s="102" t="s">
        <v>220</v>
      </c>
    </row>
    <row r="2425" spans="1:16" hidden="1">
      <c r="A2425" s="102" t="s">
        <v>194</v>
      </c>
      <c r="B2425" s="103" t="s">
        <v>195</v>
      </c>
      <c r="D2425" s="112">
        <v>2027</v>
      </c>
      <c r="E2425" s="112">
        <v>2</v>
      </c>
      <c r="F2425" s="102" t="str">
        <f t="shared" si="402"/>
        <v>O2620272</v>
      </c>
      <c r="H2425" s="104">
        <f>HLOOKUP(B2425,MOPI!$3:$4,2,FALSE)</f>
        <v>2</v>
      </c>
      <c r="I2425" s="102" t="str">
        <f t="shared" si="399"/>
        <v>20272</v>
      </c>
      <c r="J2425" s="107">
        <f>IF(M2425=1,1,IFERROR(VLOOKUP(I2425,MOPI!D:H,POC!H2425,FALSE),0))</f>
        <v>0.75906666666666667</v>
      </c>
      <c r="K2425" s="102" t="str">
        <f>TEXT(VLOOKUP(B2425,Summary!G:H,2,FALSE),"yyyym")</f>
        <v>202812</v>
      </c>
      <c r="L2425" s="102">
        <f t="shared" si="400"/>
        <v>0</v>
      </c>
      <c r="M2425" s="102">
        <f t="shared" si="401"/>
        <v>0</v>
      </c>
      <c r="N2425" s="109">
        <f t="shared" si="396"/>
        <v>75.900000000000006</v>
      </c>
      <c r="P2425" s="102" t="s">
        <v>220</v>
      </c>
    </row>
    <row r="2426" spans="1:16" hidden="1">
      <c r="A2426" s="102" t="s">
        <v>194</v>
      </c>
      <c r="B2426" s="103" t="s">
        <v>195</v>
      </c>
      <c r="D2426" s="112">
        <v>2027</v>
      </c>
      <c r="E2426" s="112">
        <v>3</v>
      </c>
      <c r="F2426" s="102" t="str">
        <f t="shared" si="402"/>
        <v>O2620273</v>
      </c>
      <c r="H2426" s="104">
        <f>HLOOKUP(B2426,MOPI!$3:$4,2,FALSE)</f>
        <v>2</v>
      </c>
      <c r="I2426" s="102" t="str">
        <f t="shared" si="399"/>
        <v>20273</v>
      </c>
      <c r="J2426" s="107">
        <f>IF(M2426=1,1,IFERROR(VLOOKUP(I2426,MOPI!D:H,POC!H2426,FALSE),0))</f>
        <v>0.77124999999999999</v>
      </c>
      <c r="K2426" s="102" t="str">
        <f>TEXT(VLOOKUP(B2426,Summary!G:H,2,FALSE),"yyyym")</f>
        <v>202812</v>
      </c>
      <c r="L2426" s="102">
        <f t="shared" si="400"/>
        <v>0</v>
      </c>
      <c r="M2426" s="102">
        <f t="shared" si="401"/>
        <v>0</v>
      </c>
      <c r="N2426" s="109">
        <f t="shared" si="396"/>
        <v>77.12</v>
      </c>
      <c r="P2426" s="102" t="s">
        <v>220</v>
      </c>
    </row>
    <row r="2427" spans="1:16" hidden="1">
      <c r="A2427" s="102" t="s">
        <v>194</v>
      </c>
      <c r="B2427" s="103" t="s">
        <v>195</v>
      </c>
      <c r="D2427" s="112">
        <v>2027</v>
      </c>
      <c r="E2427" s="112">
        <v>4</v>
      </c>
      <c r="F2427" s="102" t="str">
        <f t="shared" si="402"/>
        <v>O2620274</v>
      </c>
      <c r="H2427" s="104">
        <f>HLOOKUP(B2427,MOPI!$3:$4,2,FALSE)</f>
        <v>2</v>
      </c>
      <c r="I2427" s="102" t="str">
        <f t="shared" si="399"/>
        <v>20274</v>
      </c>
      <c r="J2427" s="107">
        <f>IF(M2427=1,1,IFERROR(VLOOKUP(I2427,MOPI!D:H,POC!H2427,FALSE),0))</f>
        <v>0.78343333333333331</v>
      </c>
      <c r="K2427" s="102" t="str">
        <f>TEXT(VLOOKUP(B2427,Summary!G:H,2,FALSE),"yyyym")</f>
        <v>202812</v>
      </c>
      <c r="L2427" s="102">
        <f t="shared" si="400"/>
        <v>0</v>
      </c>
      <c r="M2427" s="102">
        <f t="shared" si="401"/>
        <v>0</v>
      </c>
      <c r="N2427" s="109">
        <f t="shared" si="396"/>
        <v>78.34</v>
      </c>
      <c r="P2427" s="102" t="s">
        <v>220</v>
      </c>
    </row>
    <row r="2428" spans="1:16" hidden="1">
      <c r="A2428" s="102" t="s">
        <v>194</v>
      </c>
      <c r="B2428" s="103" t="s">
        <v>195</v>
      </c>
      <c r="D2428" s="112">
        <v>2027</v>
      </c>
      <c r="E2428" s="112">
        <v>5</v>
      </c>
      <c r="F2428" s="102" t="str">
        <f t="shared" si="402"/>
        <v>O2620275</v>
      </c>
      <c r="H2428" s="104">
        <f>HLOOKUP(B2428,MOPI!$3:$4,2,FALSE)</f>
        <v>2</v>
      </c>
      <c r="I2428" s="102" t="str">
        <f t="shared" si="399"/>
        <v>20275</v>
      </c>
      <c r="J2428" s="107">
        <f>IF(M2428=1,1,IFERROR(VLOOKUP(I2428,MOPI!D:H,POC!H2428,FALSE),0))</f>
        <v>0.79561666666666664</v>
      </c>
      <c r="K2428" s="102" t="str">
        <f>TEXT(VLOOKUP(B2428,Summary!G:H,2,FALSE),"yyyym")</f>
        <v>202812</v>
      </c>
      <c r="L2428" s="102">
        <f t="shared" si="400"/>
        <v>0</v>
      </c>
      <c r="M2428" s="102">
        <f t="shared" si="401"/>
        <v>0</v>
      </c>
      <c r="N2428" s="109">
        <f t="shared" si="396"/>
        <v>79.56</v>
      </c>
      <c r="P2428" s="102" t="s">
        <v>220</v>
      </c>
    </row>
    <row r="2429" spans="1:16" hidden="1">
      <c r="A2429" s="102" t="s">
        <v>194</v>
      </c>
      <c r="B2429" s="103" t="s">
        <v>195</v>
      </c>
      <c r="D2429" s="112">
        <v>2027</v>
      </c>
      <c r="E2429" s="112">
        <v>6</v>
      </c>
      <c r="F2429" s="102" t="str">
        <f t="shared" si="402"/>
        <v>O2620276</v>
      </c>
      <c r="H2429" s="104">
        <f>HLOOKUP(B2429,MOPI!$3:$4,2,FALSE)</f>
        <v>2</v>
      </c>
      <c r="I2429" s="102" t="str">
        <f t="shared" si="399"/>
        <v>20276</v>
      </c>
      <c r="J2429" s="107">
        <f>IF(M2429=1,1,IFERROR(VLOOKUP(I2429,MOPI!D:H,POC!H2429,FALSE),0))</f>
        <v>0.80779999999999996</v>
      </c>
      <c r="K2429" s="102" t="str">
        <f>TEXT(VLOOKUP(B2429,Summary!G:H,2,FALSE),"yyyym")</f>
        <v>202812</v>
      </c>
      <c r="L2429" s="102">
        <f t="shared" si="400"/>
        <v>0</v>
      </c>
      <c r="M2429" s="102">
        <f t="shared" si="401"/>
        <v>0</v>
      </c>
      <c r="N2429" s="109">
        <f t="shared" si="396"/>
        <v>80.78</v>
      </c>
      <c r="P2429" s="102" t="s">
        <v>220</v>
      </c>
    </row>
    <row r="2430" spans="1:16" hidden="1">
      <c r="A2430" s="102" t="s">
        <v>194</v>
      </c>
      <c r="B2430" s="103" t="s">
        <v>195</v>
      </c>
      <c r="D2430" s="112">
        <v>2027</v>
      </c>
      <c r="E2430" s="112">
        <v>7</v>
      </c>
      <c r="F2430" s="102" t="str">
        <f t="shared" si="402"/>
        <v>O2620277</v>
      </c>
      <c r="H2430" s="104">
        <f>HLOOKUP(B2430,MOPI!$3:$4,2,FALSE)</f>
        <v>2</v>
      </c>
      <c r="I2430" s="102" t="str">
        <f t="shared" si="399"/>
        <v>20277</v>
      </c>
      <c r="J2430" s="107">
        <f>IF(M2430=1,1,IFERROR(VLOOKUP(I2430,MOPI!D:H,POC!H2430,FALSE),0))</f>
        <v>0.81998333333333329</v>
      </c>
      <c r="K2430" s="102" t="str">
        <f>TEXT(VLOOKUP(B2430,Summary!G:H,2,FALSE),"yyyym")</f>
        <v>202812</v>
      </c>
      <c r="L2430" s="102">
        <f t="shared" si="400"/>
        <v>0</v>
      </c>
      <c r="M2430" s="102">
        <f t="shared" si="401"/>
        <v>0</v>
      </c>
      <c r="N2430" s="109">
        <f t="shared" si="396"/>
        <v>81.99</v>
      </c>
      <c r="P2430" s="102" t="s">
        <v>220</v>
      </c>
    </row>
    <row r="2431" spans="1:16" hidden="1">
      <c r="A2431" s="102" t="s">
        <v>194</v>
      </c>
      <c r="B2431" s="103" t="s">
        <v>195</v>
      </c>
      <c r="D2431" s="112">
        <v>2027</v>
      </c>
      <c r="E2431" s="112">
        <v>8</v>
      </c>
      <c r="F2431" s="102" t="str">
        <f t="shared" si="402"/>
        <v>O2620278</v>
      </c>
      <c r="H2431" s="104">
        <f>HLOOKUP(B2431,MOPI!$3:$4,2,FALSE)</f>
        <v>2</v>
      </c>
      <c r="I2431" s="102" t="str">
        <f t="shared" si="399"/>
        <v>20278</v>
      </c>
      <c r="J2431" s="107">
        <f>IF(M2431=1,1,IFERROR(VLOOKUP(I2431,MOPI!D:H,POC!H2431,FALSE),0))</f>
        <v>0.83216666666666661</v>
      </c>
      <c r="K2431" s="102" t="str">
        <f>TEXT(VLOOKUP(B2431,Summary!G:H,2,FALSE),"yyyym")</f>
        <v>202812</v>
      </c>
      <c r="L2431" s="102">
        <f t="shared" si="400"/>
        <v>0</v>
      </c>
      <c r="M2431" s="102">
        <f t="shared" si="401"/>
        <v>0</v>
      </c>
      <c r="N2431" s="109">
        <f t="shared" si="396"/>
        <v>83.21</v>
      </c>
      <c r="P2431" s="102" t="s">
        <v>220</v>
      </c>
    </row>
    <row r="2432" spans="1:16" hidden="1">
      <c r="A2432" s="102" t="s">
        <v>194</v>
      </c>
      <c r="B2432" s="103" t="s">
        <v>195</v>
      </c>
      <c r="D2432" s="112">
        <v>2027</v>
      </c>
      <c r="E2432" s="112">
        <v>9</v>
      </c>
      <c r="F2432" s="102" t="str">
        <f t="shared" si="402"/>
        <v>O2620279</v>
      </c>
      <c r="H2432" s="104">
        <f>HLOOKUP(B2432,MOPI!$3:$4,2,FALSE)</f>
        <v>2</v>
      </c>
      <c r="I2432" s="102" t="str">
        <f t="shared" si="399"/>
        <v>20279</v>
      </c>
      <c r="J2432" s="107">
        <f>IF(M2432=1,1,IFERROR(VLOOKUP(I2432,MOPI!D:H,POC!H2432,FALSE),0))</f>
        <v>0.84434999999999993</v>
      </c>
      <c r="K2432" s="102" t="str">
        <f>TEXT(VLOOKUP(B2432,Summary!G:H,2,FALSE),"yyyym")</f>
        <v>202812</v>
      </c>
      <c r="L2432" s="102">
        <f t="shared" si="400"/>
        <v>0</v>
      </c>
      <c r="M2432" s="102">
        <f t="shared" si="401"/>
        <v>0</v>
      </c>
      <c r="N2432" s="109">
        <f t="shared" si="396"/>
        <v>84.43</v>
      </c>
      <c r="P2432" s="102" t="s">
        <v>220</v>
      </c>
    </row>
    <row r="2433" spans="1:16" hidden="1">
      <c r="A2433" s="102" t="s">
        <v>194</v>
      </c>
      <c r="B2433" s="103" t="s">
        <v>195</v>
      </c>
      <c r="D2433" s="112">
        <v>2027</v>
      </c>
      <c r="E2433" s="112">
        <v>10</v>
      </c>
      <c r="F2433" s="102" t="str">
        <f t="shared" si="402"/>
        <v>O26202710</v>
      </c>
      <c r="H2433" s="104">
        <f>HLOOKUP(B2433,MOPI!$3:$4,2,FALSE)</f>
        <v>2</v>
      </c>
      <c r="I2433" s="102" t="str">
        <f t="shared" si="399"/>
        <v>202710</v>
      </c>
      <c r="J2433" s="107">
        <f>IF(M2433=1,1,IFERROR(VLOOKUP(I2433,MOPI!D:H,POC!H2433,FALSE),0))</f>
        <v>0.85653333333333326</v>
      </c>
      <c r="K2433" s="102" t="str">
        <f>TEXT(VLOOKUP(B2433,Summary!G:H,2,FALSE),"yyyym")</f>
        <v>202812</v>
      </c>
      <c r="L2433" s="102">
        <f t="shared" si="400"/>
        <v>0</v>
      </c>
      <c r="M2433" s="102">
        <f t="shared" si="401"/>
        <v>0</v>
      </c>
      <c r="N2433" s="109">
        <f t="shared" si="396"/>
        <v>85.65</v>
      </c>
      <c r="P2433" s="102" t="s">
        <v>220</v>
      </c>
    </row>
    <row r="2434" spans="1:16" hidden="1">
      <c r="A2434" s="102" t="s">
        <v>194</v>
      </c>
      <c r="B2434" s="103" t="s">
        <v>195</v>
      </c>
      <c r="D2434" s="112">
        <v>2027</v>
      </c>
      <c r="E2434" s="112">
        <v>11</v>
      </c>
      <c r="F2434" s="102" t="str">
        <f t="shared" si="402"/>
        <v>O26202711</v>
      </c>
      <c r="H2434" s="104">
        <f>HLOOKUP(B2434,MOPI!$3:$4,2,FALSE)</f>
        <v>2</v>
      </c>
      <c r="I2434" s="102" t="str">
        <f t="shared" si="399"/>
        <v>202711</v>
      </c>
      <c r="J2434" s="107">
        <f>IF(M2434=1,1,IFERROR(VLOOKUP(I2434,MOPI!D:H,POC!H2434,FALSE),0))</f>
        <v>0.86871666666666658</v>
      </c>
      <c r="K2434" s="102" t="str">
        <f>TEXT(VLOOKUP(B2434,Summary!G:H,2,FALSE),"yyyym")</f>
        <v>202812</v>
      </c>
      <c r="L2434" s="102">
        <f t="shared" si="400"/>
        <v>0</v>
      </c>
      <c r="M2434" s="102">
        <f t="shared" si="401"/>
        <v>0</v>
      </c>
      <c r="N2434" s="109">
        <f t="shared" si="396"/>
        <v>86.87</v>
      </c>
      <c r="P2434" s="102" t="s">
        <v>220</v>
      </c>
    </row>
    <row r="2435" spans="1:16" hidden="1">
      <c r="A2435" s="102" t="s">
        <v>194</v>
      </c>
      <c r="B2435" s="103" t="s">
        <v>195</v>
      </c>
      <c r="D2435" s="111">
        <v>2027</v>
      </c>
      <c r="E2435" s="111">
        <v>12</v>
      </c>
      <c r="F2435" s="102" t="str">
        <f t="shared" si="402"/>
        <v>O26202712</v>
      </c>
      <c r="H2435" s="104">
        <f>HLOOKUP(B2435,MOPI!$3:$4,2,FALSE)</f>
        <v>2</v>
      </c>
      <c r="I2435" s="102" t="str">
        <f t="shared" si="399"/>
        <v>202712</v>
      </c>
      <c r="J2435" s="107">
        <f>IF(M2435=1,1,IFERROR(VLOOKUP(I2435,MOPI!D:H,POC!H2435,FALSE),0))</f>
        <v>0.88090000000000002</v>
      </c>
      <c r="K2435" s="102" t="str">
        <f>TEXT(VLOOKUP(B2435,Summary!G:H,2,FALSE),"yyyym")</f>
        <v>202812</v>
      </c>
      <c r="L2435" s="102">
        <f t="shared" si="400"/>
        <v>0</v>
      </c>
      <c r="M2435" s="102">
        <f t="shared" si="401"/>
        <v>0</v>
      </c>
      <c r="N2435" s="109">
        <f t="shared" si="396"/>
        <v>88.09</v>
      </c>
      <c r="P2435" s="102" t="s">
        <v>220</v>
      </c>
    </row>
    <row r="2436" spans="1:16" hidden="1">
      <c r="A2436" s="102" t="s">
        <v>194</v>
      </c>
      <c r="B2436" s="103" t="s">
        <v>195</v>
      </c>
      <c r="D2436" s="112">
        <v>2028</v>
      </c>
      <c r="E2436" s="112">
        <v>1</v>
      </c>
      <c r="F2436" s="102" t="str">
        <f t="shared" ref="F2436:F2471" si="403">CONCATENATE(B2436,D2436,E2436)</f>
        <v>O2620281</v>
      </c>
      <c r="H2436" s="104">
        <f>HLOOKUP(B2436,MOPI!$3:$4,2,FALSE)</f>
        <v>2</v>
      </c>
      <c r="I2436" s="102" t="str">
        <f t="shared" si="399"/>
        <v>20281</v>
      </c>
      <c r="J2436" s="107">
        <f>IF(M2436=1,1,IFERROR(VLOOKUP(I2436,MOPI!D:H,POC!H2436,FALSE),0))</f>
        <v>0.89082499999999998</v>
      </c>
      <c r="K2436" s="102" t="str">
        <f>TEXT(VLOOKUP(B2436,Summary!G:H,2,FALSE),"yyyym")</f>
        <v>202812</v>
      </c>
      <c r="L2436" s="102">
        <f t="shared" si="400"/>
        <v>0</v>
      </c>
      <c r="M2436" s="102">
        <f t="shared" si="401"/>
        <v>0</v>
      </c>
      <c r="N2436" s="109">
        <f t="shared" si="396"/>
        <v>89.08</v>
      </c>
      <c r="P2436" s="102" t="s">
        <v>220</v>
      </c>
    </row>
    <row r="2437" spans="1:16" hidden="1">
      <c r="A2437" s="102" t="s">
        <v>194</v>
      </c>
      <c r="B2437" s="103" t="s">
        <v>195</v>
      </c>
      <c r="D2437" s="112">
        <v>2028</v>
      </c>
      <c r="E2437" s="112">
        <v>2</v>
      </c>
      <c r="F2437" s="102" t="str">
        <f t="shared" si="403"/>
        <v>O2620282</v>
      </c>
      <c r="H2437" s="104">
        <f>HLOOKUP(B2437,MOPI!$3:$4,2,FALSE)</f>
        <v>2</v>
      </c>
      <c r="I2437" s="102" t="str">
        <f t="shared" si="399"/>
        <v>20282</v>
      </c>
      <c r="J2437" s="107">
        <f>IF(M2437=1,1,IFERROR(VLOOKUP(I2437,MOPI!D:H,POC!H2437,FALSE),0))</f>
        <v>0.90074999999999994</v>
      </c>
      <c r="K2437" s="102" t="str">
        <f>TEXT(VLOOKUP(B2437,Summary!G:H,2,FALSE),"yyyym")</f>
        <v>202812</v>
      </c>
      <c r="L2437" s="102">
        <f t="shared" si="400"/>
        <v>0</v>
      </c>
      <c r="M2437" s="102">
        <f t="shared" si="401"/>
        <v>0</v>
      </c>
      <c r="N2437" s="109">
        <f t="shared" si="396"/>
        <v>90.07</v>
      </c>
      <c r="P2437" s="102" t="s">
        <v>220</v>
      </c>
    </row>
    <row r="2438" spans="1:16" hidden="1">
      <c r="A2438" s="102" t="s">
        <v>194</v>
      </c>
      <c r="B2438" s="103" t="s">
        <v>195</v>
      </c>
      <c r="D2438" s="112">
        <v>2028</v>
      </c>
      <c r="E2438" s="112">
        <v>3</v>
      </c>
      <c r="F2438" s="102" t="str">
        <f t="shared" si="403"/>
        <v>O2620283</v>
      </c>
      <c r="H2438" s="104">
        <f>HLOOKUP(B2438,MOPI!$3:$4,2,FALSE)</f>
        <v>2</v>
      </c>
      <c r="I2438" s="102" t="str">
        <f t="shared" si="399"/>
        <v>20283</v>
      </c>
      <c r="J2438" s="107">
        <f>IF(M2438=1,1,IFERROR(VLOOKUP(I2438,MOPI!D:H,POC!H2438,FALSE),0))</f>
        <v>0.9106749999999999</v>
      </c>
      <c r="K2438" s="102" t="str">
        <f>TEXT(VLOOKUP(B2438,Summary!G:H,2,FALSE),"yyyym")</f>
        <v>202812</v>
      </c>
      <c r="L2438" s="102">
        <f t="shared" si="400"/>
        <v>0</v>
      </c>
      <c r="M2438" s="102">
        <f t="shared" si="401"/>
        <v>0</v>
      </c>
      <c r="N2438" s="109">
        <f t="shared" si="396"/>
        <v>91.06</v>
      </c>
      <c r="P2438" s="102" t="s">
        <v>220</v>
      </c>
    </row>
    <row r="2439" spans="1:16" hidden="1">
      <c r="A2439" s="102" t="s">
        <v>194</v>
      </c>
      <c r="B2439" s="103" t="s">
        <v>195</v>
      </c>
      <c r="D2439" s="112">
        <v>2028</v>
      </c>
      <c r="E2439" s="112">
        <v>4</v>
      </c>
      <c r="F2439" s="102" t="str">
        <f t="shared" si="403"/>
        <v>O2620284</v>
      </c>
      <c r="H2439" s="104">
        <f>HLOOKUP(B2439,MOPI!$3:$4,2,FALSE)</f>
        <v>2</v>
      </c>
      <c r="I2439" s="102" t="str">
        <f t="shared" si="399"/>
        <v>20284</v>
      </c>
      <c r="J2439" s="107">
        <f>IF(M2439=1,1,IFERROR(VLOOKUP(I2439,MOPI!D:H,POC!H2439,FALSE),0))</f>
        <v>0.92059999999999986</v>
      </c>
      <c r="K2439" s="102" t="str">
        <f>TEXT(VLOOKUP(B2439,Summary!G:H,2,FALSE),"yyyym")</f>
        <v>202812</v>
      </c>
      <c r="L2439" s="102">
        <f t="shared" si="400"/>
        <v>0</v>
      </c>
      <c r="M2439" s="102">
        <f t="shared" si="401"/>
        <v>0</v>
      </c>
      <c r="N2439" s="109">
        <f t="shared" si="396"/>
        <v>92.06</v>
      </c>
      <c r="P2439" s="102" t="s">
        <v>220</v>
      </c>
    </row>
    <row r="2440" spans="1:16" hidden="1">
      <c r="A2440" s="102" t="s">
        <v>194</v>
      </c>
      <c r="B2440" s="103" t="s">
        <v>195</v>
      </c>
      <c r="D2440" s="112">
        <v>2028</v>
      </c>
      <c r="E2440" s="112">
        <v>5</v>
      </c>
      <c r="F2440" s="102" t="str">
        <f t="shared" si="403"/>
        <v>O2620285</v>
      </c>
      <c r="H2440" s="104">
        <f>HLOOKUP(B2440,MOPI!$3:$4,2,FALSE)</f>
        <v>2</v>
      </c>
      <c r="I2440" s="102" t="str">
        <f t="shared" si="399"/>
        <v>20285</v>
      </c>
      <c r="J2440" s="107">
        <f>IF(M2440=1,1,IFERROR(VLOOKUP(I2440,MOPI!D:H,POC!H2440,FALSE),0))</f>
        <v>0.93052499999999982</v>
      </c>
      <c r="K2440" s="102" t="str">
        <f>TEXT(VLOOKUP(B2440,Summary!G:H,2,FALSE),"yyyym")</f>
        <v>202812</v>
      </c>
      <c r="L2440" s="102">
        <f t="shared" si="400"/>
        <v>0</v>
      </c>
      <c r="M2440" s="102">
        <f t="shared" si="401"/>
        <v>0</v>
      </c>
      <c r="N2440" s="109">
        <f t="shared" si="396"/>
        <v>93.05</v>
      </c>
      <c r="P2440" s="102" t="s">
        <v>220</v>
      </c>
    </row>
    <row r="2441" spans="1:16" hidden="1">
      <c r="A2441" s="102" t="s">
        <v>194</v>
      </c>
      <c r="B2441" s="103" t="s">
        <v>195</v>
      </c>
      <c r="D2441" s="112">
        <v>2028</v>
      </c>
      <c r="E2441" s="112">
        <v>6</v>
      </c>
      <c r="F2441" s="102" t="str">
        <f t="shared" si="403"/>
        <v>O2620286</v>
      </c>
      <c r="H2441" s="104">
        <f>HLOOKUP(B2441,MOPI!$3:$4,2,FALSE)</f>
        <v>2</v>
      </c>
      <c r="I2441" s="102" t="str">
        <f t="shared" si="399"/>
        <v>20286</v>
      </c>
      <c r="J2441" s="107">
        <f>IF(M2441=1,1,IFERROR(VLOOKUP(I2441,MOPI!D:H,POC!H2441,FALSE),0))</f>
        <v>0.94044999999999979</v>
      </c>
      <c r="K2441" s="102" t="str">
        <f>TEXT(VLOOKUP(B2441,Summary!G:H,2,FALSE),"yyyym")</f>
        <v>202812</v>
      </c>
      <c r="L2441" s="102">
        <f t="shared" si="400"/>
        <v>0</v>
      </c>
      <c r="M2441" s="102">
        <f t="shared" si="401"/>
        <v>0</v>
      </c>
      <c r="N2441" s="109">
        <f t="shared" si="396"/>
        <v>94.04</v>
      </c>
      <c r="P2441" s="102" t="s">
        <v>220</v>
      </c>
    </row>
    <row r="2442" spans="1:16" hidden="1">
      <c r="A2442" s="102" t="s">
        <v>194</v>
      </c>
      <c r="B2442" s="103" t="s">
        <v>195</v>
      </c>
      <c r="D2442" s="112">
        <v>2028</v>
      </c>
      <c r="E2442" s="112">
        <v>7</v>
      </c>
      <c r="F2442" s="102" t="str">
        <f t="shared" si="403"/>
        <v>O2620287</v>
      </c>
      <c r="H2442" s="104">
        <f>HLOOKUP(B2442,MOPI!$3:$4,2,FALSE)</f>
        <v>2</v>
      </c>
      <c r="I2442" s="102" t="str">
        <f t="shared" si="399"/>
        <v>20287</v>
      </c>
      <c r="J2442" s="107">
        <f>IF(M2442=1,1,IFERROR(VLOOKUP(I2442,MOPI!D:H,POC!H2442,FALSE),0))</f>
        <v>0.95037499999999975</v>
      </c>
      <c r="K2442" s="102" t="str">
        <f>TEXT(VLOOKUP(B2442,Summary!G:H,2,FALSE),"yyyym")</f>
        <v>202812</v>
      </c>
      <c r="L2442" s="102">
        <f t="shared" si="400"/>
        <v>0</v>
      </c>
      <c r="M2442" s="102">
        <f t="shared" si="401"/>
        <v>0</v>
      </c>
      <c r="N2442" s="109">
        <f t="shared" si="396"/>
        <v>95.03</v>
      </c>
      <c r="P2442" s="102" t="s">
        <v>220</v>
      </c>
    </row>
    <row r="2443" spans="1:16" hidden="1">
      <c r="A2443" s="102" t="s">
        <v>194</v>
      </c>
      <c r="B2443" s="103" t="s">
        <v>195</v>
      </c>
      <c r="D2443" s="112">
        <v>2028</v>
      </c>
      <c r="E2443" s="112">
        <v>8</v>
      </c>
      <c r="F2443" s="102" t="str">
        <f t="shared" si="403"/>
        <v>O2620288</v>
      </c>
      <c r="H2443" s="104">
        <f>HLOOKUP(B2443,MOPI!$3:$4,2,FALSE)</f>
        <v>2</v>
      </c>
      <c r="I2443" s="102" t="str">
        <f t="shared" si="399"/>
        <v>20288</v>
      </c>
      <c r="J2443" s="107">
        <f>IF(M2443=1,1,IFERROR(VLOOKUP(I2443,MOPI!D:H,POC!H2443,FALSE),0))</f>
        <v>0.96029999999999971</v>
      </c>
      <c r="K2443" s="102" t="str">
        <f>TEXT(VLOOKUP(B2443,Summary!G:H,2,FALSE),"yyyym")</f>
        <v>202812</v>
      </c>
      <c r="L2443" s="102">
        <f t="shared" si="400"/>
        <v>0</v>
      </c>
      <c r="M2443" s="102">
        <f t="shared" si="401"/>
        <v>0</v>
      </c>
      <c r="N2443" s="109">
        <f t="shared" si="396"/>
        <v>96.03</v>
      </c>
      <c r="P2443" s="102" t="s">
        <v>220</v>
      </c>
    </row>
    <row r="2444" spans="1:16" hidden="1">
      <c r="A2444" s="102" t="s">
        <v>194</v>
      </c>
      <c r="B2444" s="103" t="s">
        <v>195</v>
      </c>
      <c r="D2444" s="112">
        <v>2028</v>
      </c>
      <c r="E2444" s="112">
        <v>9</v>
      </c>
      <c r="F2444" s="102" t="str">
        <f t="shared" si="403"/>
        <v>O2620289</v>
      </c>
      <c r="H2444" s="104">
        <f>HLOOKUP(B2444,MOPI!$3:$4,2,FALSE)</f>
        <v>2</v>
      </c>
      <c r="I2444" s="102" t="str">
        <f t="shared" si="399"/>
        <v>20289</v>
      </c>
      <c r="J2444" s="107">
        <f>IF(M2444=1,1,IFERROR(VLOOKUP(I2444,MOPI!D:H,POC!H2444,FALSE),0))</f>
        <v>0.97022499999999967</v>
      </c>
      <c r="K2444" s="102" t="str">
        <f>TEXT(VLOOKUP(B2444,Summary!G:H,2,FALSE),"yyyym")</f>
        <v>202812</v>
      </c>
      <c r="L2444" s="102">
        <f t="shared" si="400"/>
        <v>0</v>
      </c>
      <c r="M2444" s="102">
        <f t="shared" si="401"/>
        <v>0</v>
      </c>
      <c r="N2444" s="109">
        <f t="shared" si="396"/>
        <v>97.02</v>
      </c>
      <c r="P2444" s="102" t="s">
        <v>220</v>
      </c>
    </row>
    <row r="2445" spans="1:16" hidden="1">
      <c r="A2445" s="102" t="s">
        <v>194</v>
      </c>
      <c r="B2445" s="103" t="s">
        <v>195</v>
      </c>
      <c r="D2445" s="112">
        <v>2028</v>
      </c>
      <c r="E2445" s="112">
        <v>10</v>
      </c>
      <c r="F2445" s="102" t="str">
        <f t="shared" si="403"/>
        <v>O26202810</v>
      </c>
      <c r="H2445" s="104">
        <f>HLOOKUP(B2445,MOPI!$3:$4,2,FALSE)</f>
        <v>2</v>
      </c>
      <c r="I2445" s="102" t="str">
        <f t="shared" si="399"/>
        <v>202810</v>
      </c>
      <c r="J2445" s="107">
        <f>IF(M2445=1,1,IFERROR(VLOOKUP(I2445,MOPI!D:H,POC!H2445,FALSE),0))</f>
        <v>0.98014999999999963</v>
      </c>
      <c r="K2445" s="102" t="str">
        <f>TEXT(VLOOKUP(B2445,Summary!G:H,2,FALSE),"yyyym")</f>
        <v>202812</v>
      </c>
      <c r="L2445" s="102">
        <f t="shared" si="400"/>
        <v>0</v>
      </c>
      <c r="M2445" s="102">
        <f t="shared" si="401"/>
        <v>0</v>
      </c>
      <c r="N2445" s="109">
        <f t="shared" si="396"/>
        <v>98.01</v>
      </c>
      <c r="P2445" s="102" t="s">
        <v>220</v>
      </c>
    </row>
    <row r="2446" spans="1:16" hidden="1">
      <c r="A2446" s="102" t="s">
        <v>194</v>
      </c>
      <c r="B2446" s="103" t="s">
        <v>195</v>
      </c>
      <c r="D2446" s="112">
        <v>2028</v>
      </c>
      <c r="E2446" s="112">
        <v>11</v>
      </c>
      <c r="F2446" s="102" t="str">
        <f t="shared" si="403"/>
        <v>O26202811</v>
      </c>
      <c r="H2446" s="104">
        <f>HLOOKUP(B2446,MOPI!$3:$4,2,FALSE)</f>
        <v>2</v>
      </c>
      <c r="I2446" s="102" t="str">
        <f t="shared" si="399"/>
        <v>202811</v>
      </c>
      <c r="J2446" s="107">
        <f>IF(M2446=1,1,IFERROR(VLOOKUP(I2446,MOPI!D:H,POC!H2446,FALSE),0))</f>
        <v>0.99007499999999959</v>
      </c>
      <c r="K2446" s="102" t="str">
        <f>TEXT(VLOOKUP(B2446,Summary!G:H,2,FALSE),"yyyym")</f>
        <v>202812</v>
      </c>
      <c r="L2446" s="102">
        <f t="shared" si="400"/>
        <v>0</v>
      </c>
      <c r="M2446" s="102">
        <f t="shared" si="401"/>
        <v>0</v>
      </c>
      <c r="N2446" s="109">
        <f t="shared" si="396"/>
        <v>99</v>
      </c>
      <c r="P2446" s="102" t="s">
        <v>220</v>
      </c>
    </row>
    <row r="2447" spans="1:16" hidden="1">
      <c r="A2447" s="102" t="s">
        <v>194</v>
      </c>
      <c r="B2447" s="103" t="s">
        <v>195</v>
      </c>
      <c r="D2447" s="111">
        <v>2028</v>
      </c>
      <c r="E2447" s="111">
        <v>12</v>
      </c>
      <c r="F2447" s="102" t="str">
        <f t="shared" si="403"/>
        <v>O26202812</v>
      </c>
      <c r="H2447" s="104">
        <f>HLOOKUP(B2447,MOPI!$3:$4,2,FALSE)</f>
        <v>2</v>
      </c>
      <c r="I2447" s="102" t="str">
        <f t="shared" si="399"/>
        <v>202812</v>
      </c>
      <c r="J2447" s="107">
        <f>IF(M2447=1,1,IFERROR(VLOOKUP(I2447,MOPI!D:H,POC!H2447,FALSE),0))</f>
        <v>1</v>
      </c>
      <c r="K2447" s="102" t="str">
        <f>TEXT(VLOOKUP(B2447,Summary!G:H,2,FALSE),"yyyym")</f>
        <v>202812</v>
      </c>
      <c r="L2447" s="102">
        <f t="shared" si="400"/>
        <v>1</v>
      </c>
      <c r="M2447" s="102">
        <f t="shared" si="401"/>
        <v>1</v>
      </c>
      <c r="N2447" s="109">
        <f t="shared" si="396"/>
        <v>100</v>
      </c>
      <c r="P2447" s="102" t="s">
        <v>220</v>
      </c>
    </row>
    <row r="2448" spans="1:16" hidden="1">
      <c r="A2448" s="102" t="s">
        <v>194</v>
      </c>
      <c r="B2448" s="103" t="s">
        <v>195</v>
      </c>
      <c r="D2448" s="111">
        <v>2029</v>
      </c>
      <c r="E2448" s="112">
        <v>1</v>
      </c>
      <c r="F2448" s="102" t="str">
        <f t="shared" si="403"/>
        <v>O2620291</v>
      </c>
      <c r="H2448" s="104">
        <f>HLOOKUP(B2448,MOPI!$3:$4,2,FALSE)</f>
        <v>2</v>
      </c>
      <c r="I2448" s="102" t="str">
        <f t="shared" si="399"/>
        <v>20291</v>
      </c>
      <c r="J2448" s="107">
        <f>IF(M2448=1,1,IFERROR(VLOOKUP(I2448,MOPI!D:H,POC!H2448,FALSE),0))</f>
        <v>1</v>
      </c>
      <c r="K2448" s="102" t="str">
        <f>TEXT(VLOOKUP(B2448,Summary!G:H,2,FALSE),"yyyym")</f>
        <v>202812</v>
      </c>
      <c r="L2448" s="102">
        <f t="shared" si="400"/>
        <v>0</v>
      </c>
      <c r="M2448" s="102">
        <f t="shared" si="401"/>
        <v>1</v>
      </c>
      <c r="N2448" s="109">
        <f t="shared" si="396"/>
        <v>100</v>
      </c>
      <c r="P2448" s="102" t="str">
        <f t="shared" ref="P2393:P2456" si="404">IF(AND(M2448=1,L2448&lt;&gt;1),"X","")</f>
        <v>X</v>
      </c>
    </row>
    <row r="2449" spans="1:16" hidden="1">
      <c r="A2449" s="102" t="s">
        <v>194</v>
      </c>
      <c r="B2449" s="103" t="s">
        <v>195</v>
      </c>
      <c r="D2449" s="111">
        <v>2029</v>
      </c>
      <c r="E2449" s="112">
        <v>2</v>
      </c>
      <c r="F2449" s="102" t="str">
        <f t="shared" si="403"/>
        <v>O2620292</v>
      </c>
      <c r="H2449" s="104">
        <f>HLOOKUP(B2449,MOPI!$3:$4,2,FALSE)</f>
        <v>2</v>
      </c>
      <c r="I2449" s="102" t="str">
        <f t="shared" si="399"/>
        <v>20292</v>
      </c>
      <c r="J2449" s="107">
        <f>IF(M2449=1,1,IFERROR(VLOOKUP(I2449,MOPI!D:H,POC!H2449,FALSE),0))</f>
        <v>1</v>
      </c>
      <c r="K2449" s="102" t="str">
        <f>TEXT(VLOOKUP(B2449,Summary!G:H,2,FALSE),"yyyym")</f>
        <v>202812</v>
      </c>
      <c r="L2449" s="102">
        <f t="shared" si="400"/>
        <v>0</v>
      </c>
      <c r="M2449" s="102">
        <f t="shared" si="401"/>
        <v>1</v>
      </c>
      <c r="N2449" s="109">
        <f t="shared" si="396"/>
        <v>100</v>
      </c>
      <c r="P2449" s="102" t="str">
        <f t="shared" si="404"/>
        <v>X</v>
      </c>
    </row>
    <row r="2450" spans="1:16" hidden="1">
      <c r="A2450" s="102" t="s">
        <v>194</v>
      </c>
      <c r="B2450" s="103" t="s">
        <v>195</v>
      </c>
      <c r="D2450" s="111">
        <v>2029</v>
      </c>
      <c r="E2450" s="112">
        <v>3</v>
      </c>
      <c r="F2450" s="102" t="str">
        <f t="shared" si="403"/>
        <v>O2620293</v>
      </c>
      <c r="H2450" s="104">
        <f>HLOOKUP(B2450,MOPI!$3:$4,2,FALSE)</f>
        <v>2</v>
      </c>
      <c r="I2450" s="102" t="str">
        <f t="shared" si="399"/>
        <v>20293</v>
      </c>
      <c r="J2450" s="107">
        <f>IF(M2450=1,1,IFERROR(VLOOKUP(I2450,MOPI!D:H,POC!H2450,FALSE),0))</f>
        <v>1</v>
      </c>
      <c r="K2450" s="102" t="str">
        <f>TEXT(VLOOKUP(B2450,Summary!G:H,2,FALSE),"yyyym")</f>
        <v>202812</v>
      </c>
      <c r="L2450" s="102">
        <f t="shared" si="400"/>
        <v>0</v>
      </c>
      <c r="M2450" s="102">
        <f t="shared" si="401"/>
        <v>1</v>
      </c>
      <c r="N2450" s="109">
        <f t="shared" si="396"/>
        <v>100</v>
      </c>
      <c r="P2450" s="102" t="str">
        <f t="shared" si="404"/>
        <v>X</v>
      </c>
    </row>
    <row r="2451" spans="1:16" hidden="1">
      <c r="A2451" s="102" t="s">
        <v>194</v>
      </c>
      <c r="B2451" s="103" t="s">
        <v>195</v>
      </c>
      <c r="D2451" s="111">
        <v>2029</v>
      </c>
      <c r="E2451" s="112">
        <v>4</v>
      </c>
      <c r="F2451" s="102" t="str">
        <f t="shared" si="403"/>
        <v>O2620294</v>
      </c>
      <c r="H2451" s="104">
        <f>HLOOKUP(B2451,MOPI!$3:$4,2,FALSE)</f>
        <v>2</v>
      </c>
      <c r="I2451" s="102" t="str">
        <f t="shared" si="399"/>
        <v>20294</v>
      </c>
      <c r="J2451" s="107">
        <f>IF(M2451=1,1,IFERROR(VLOOKUP(I2451,MOPI!D:H,POC!H2451,FALSE),0))</f>
        <v>1</v>
      </c>
      <c r="K2451" s="102" t="str">
        <f>TEXT(VLOOKUP(B2451,Summary!G:H,2,FALSE),"yyyym")</f>
        <v>202812</v>
      </c>
      <c r="L2451" s="102">
        <f t="shared" si="400"/>
        <v>0</v>
      </c>
      <c r="M2451" s="102">
        <f t="shared" si="401"/>
        <v>1</v>
      </c>
      <c r="N2451" s="109">
        <f t="shared" si="396"/>
        <v>100</v>
      </c>
      <c r="P2451" s="102" t="str">
        <f t="shared" si="404"/>
        <v>X</v>
      </c>
    </row>
    <row r="2452" spans="1:16" hidden="1">
      <c r="A2452" s="102" t="s">
        <v>194</v>
      </c>
      <c r="B2452" s="103" t="s">
        <v>195</v>
      </c>
      <c r="D2452" s="111">
        <v>2029</v>
      </c>
      <c r="E2452" s="112">
        <v>5</v>
      </c>
      <c r="F2452" s="102" t="str">
        <f t="shared" si="403"/>
        <v>O2620295</v>
      </c>
      <c r="H2452" s="104">
        <f>HLOOKUP(B2452,MOPI!$3:$4,2,FALSE)</f>
        <v>2</v>
      </c>
      <c r="I2452" s="102" t="str">
        <f t="shared" ref="I2452:I2471" si="405">CONCATENATE(D2452,E2452)</f>
        <v>20295</v>
      </c>
      <c r="J2452" s="107">
        <f>IF(M2452=1,1,IFERROR(VLOOKUP(I2452,MOPI!D:H,POC!H2452,FALSE),0))</f>
        <v>1</v>
      </c>
      <c r="K2452" s="102" t="str">
        <f>TEXT(VLOOKUP(B2452,Summary!G:H,2,FALSE),"yyyym")</f>
        <v>202812</v>
      </c>
      <c r="L2452" s="102">
        <f t="shared" ref="L2452:L2471" si="406">IF((LEFT(K2452,4)-D2452)&lt;&gt;0,0,IF((I2452-K2452)=0,1,0))</f>
        <v>0</v>
      </c>
      <c r="M2452" s="102">
        <f t="shared" ref="M2452:M2471" si="407">IF(B2452="",0,IF(AND(B2451=B2452,M2451=1),1,IF(L2452=1,1,0)))</f>
        <v>1</v>
      </c>
      <c r="N2452" s="109">
        <f t="shared" si="396"/>
        <v>100</v>
      </c>
      <c r="P2452" s="102" t="str">
        <f t="shared" si="404"/>
        <v>X</v>
      </c>
    </row>
    <row r="2453" spans="1:16" hidden="1">
      <c r="A2453" s="102" t="s">
        <v>194</v>
      </c>
      <c r="B2453" s="103" t="s">
        <v>195</v>
      </c>
      <c r="D2453" s="111">
        <v>2029</v>
      </c>
      <c r="E2453" s="112">
        <v>6</v>
      </c>
      <c r="F2453" s="102" t="str">
        <f t="shared" si="403"/>
        <v>O2620296</v>
      </c>
      <c r="H2453" s="104">
        <f>HLOOKUP(B2453,MOPI!$3:$4,2,FALSE)</f>
        <v>2</v>
      </c>
      <c r="I2453" s="102" t="str">
        <f t="shared" si="405"/>
        <v>20296</v>
      </c>
      <c r="J2453" s="107">
        <f>IF(M2453=1,1,IFERROR(VLOOKUP(I2453,MOPI!D:H,POC!H2453,FALSE),0))</f>
        <v>1</v>
      </c>
      <c r="K2453" s="102" t="str">
        <f>TEXT(VLOOKUP(B2453,Summary!G:H,2,FALSE),"yyyym")</f>
        <v>202812</v>
      </c>
      <c r="L2453" s="102">
        <f t="shared" si="406"/>
        <v>0</v>
      </c>
      <c r="M2453" s="102">
        <f t="shared" si="407"/>
        <v>1</v>
      </c>
      <c r="N2453" s="109">
        <f t="shared" si="396"/>
        <v>100</v>
      </c>
      <c r="P2453" s="102" t="str">
        <f t="shared" si="404"/>
        <v>X</v>
      </c>
    </row>
    <row r="2454" spans="1:16" hidden="1">
      <c r="A2454" s="102" t="s">
        <v>194</v>
      </c>
      <c r="B2454" s="103" t="s">
        <v>195</v>
      </c>
      <c r="D2454" s="111">
        <v>2029</v>
      </c>
      <c r="E2454" s="112">
        <v>7</v>
      </c>
      <c r="F2454" s="102" t="str">
        <f t="shared" si="403"/>
        <v>O2620297</v>
      </c>
      <c r="H2454" s="104">
        <f>HLOOKUP(B2454,MOPI!$3:$4,2,FALSE)</f>
        <v>2</v>
      </c>
      <c r="I2454" s="102" t="str">
        <f t="shared" si="405"/>
        <v>20297</v>
      </c>
      <c r="J2454" s="107">
        <f>IF(M2454=1,1,IFERROR(VLOOKUP(I2454,MOPI!D:H,POC!H2454,FALSE),0))</f>
        <v>1</v>
      </c>
      <c r="K2454" s="102" t="str">
        <f>TEXT(VLOOKUP(B2454,Summary!G:H,2,FALSE),"yyyym")</f>
        <v>202812</v>
      </c>
      <c r="L2454" s="102">
        <f t="shared" si="406"/>
        <v>0</v>
      </c>
      <c r="M2454" s="102">
        <f t="shared" si="407"/>
        <v>1</v>
      </c>
      <c r="N2454" s="109">
        <f t="shared" si="396"/>
        <v>100</v>
      </c>
      <c r="P2454" s="102" t="str">
        <f t="shared" si="404"/>
        <v>X</v>
      </c>
    </row>
    <row r="2455" spans="1:16" hidden="1">
      <c r="A2455" s="102" t="s">
        <v>194</v>
      </c>
      <c r="B2455" s="103" t="s">
        <v>195</v>
      </c>
      <c r="D2455" s="111">
        <v>2029</v>
      </c>
      <c r="E2455" s="112">
        <v>8</v>
      </c>
      <c r="F2455" s="102" t="str">
        <f t="shared" si="403"/>
        <v>O2620298</v>
      </c>
      <c r="H2455" s="104">
        <f>HLOOKUP(B2455,MOPI!$3:$4,2,FALSE)</f>
        <v>2</v>
      </c>
      <c r="I2455" s="102" t="str">
        <f t="shared" si="405"/>
        <v>20298</v>
      </c>
      <c r="J2455" s="107">
        <f>IF(M2455=1,1,IFERROR(VLOOKUP(I2455,MOPI!D:H,POC!H2455,FALSE),0))</f>
        <v>1</v>
      </c>
      <c r="K2455" s="102" t="str">
        <f>TEXT(VLOOKUP(B2455,Summary!G:H,2,FALSE),"yyyym")</f>
        <v>202812</v>
      </c>
      <c r="L2455" s="102">
        <f t="shared" si="406"/>
        <v>0</v>
      </c>
      <c r="M2455" s="102">
        <f t="shared" si="407"/>
        <v>1</v>
      </c>
      <c r="N2455" s="109">
        <f t="shared" si="396"/>
        <v>100</v>
      </c>
      <c r="P2455" s="102" t="str">
        <f t="shared" si="404"/>
        <v>X</v>
      </c>
    </row>
    <row r="2456" spans="1:16" hidden="1">
      <c r="A2456" s="102" t="s">
        <v>194</v>
      </c>
      <c r="B2456" s="103" t="s">
        <v>195</v>
      </c>
      <c r="D2456" s="111">
        <v>2029</v>
      </c>
      <c r="E2456" s="112">
        <v>9</v>
      </c>
      <c r="F2456" s="102" t="str">
        <f t="shared" si="403"/>
        <v>O2620299</v>
      </c>
      <c r="H2456" s="104">
        <f>HLOOKUP(B2456,MOPI!$3:$4,2,FALSE)</f>
        <v>2</v>
      </c>
      <c r="I2456" s="102" t="str">
        <f t="shared" si="405"/>
        <v>20299</v>
      </c>
      <c r="J2456" s="107">
        <f>IF(M2456=1,1,IFERROR(VLOOKUP(I2456,MOPI!D:H,POC!H2456,FALSE),0))</f>
        <v>1</v>
      </c>
      <c r="K2456" s="102" t="str">
        <f>TEXT(VLOOKUP(B2456,Summary!G:H,2,FALSE),"yyyym")</f>
        <v>202812</v>
      </c>
      <c r="L2456" s="102">
        <f t="shared" si="406"/>
        <v>0</v>
      </c>
      <c r="M2456" s="102">
        <f t="shared" si="407"/>
        <v>1</v>
      </c>
      <c r="N2456" s="109">
        <f t="shared" si="396"/>
        <v>100</v>
      </c>
      <c r="P2456" s="102" t="str">
        <f t="shared" si="404"/>
        <v>X</v>
      </c>
    </row>
    <row r="2457" spans="1:16" hidden="1">
      <c r="A2457" s="102" t="s">
        <v>194</v>
      </c>
      <c r="B2457" s="103" t="s">
        <v>195</v>
      </c>
      <c r="D2457" s="111">
        <v>2029</v>
      </c>
      <c r="E2457" s="112">
        <v>10</v>
      </c>
      <c r="F2457" s="102" t="str">
        <f t="shared" si="403"/>
        <v>O26202910</v>
      </c>
      <c r="H2457" s="104">
        <f>HLOOKUP(B2457,MOPI!$3:$4,2,FALSE)</f>
        <v>2</v>
      </c>
      <c r="I2457" s="102" t="str">
        <f t="shared" si="405"/>
        <v>202910</v>
      </c>
      <c r="J2457" s="107">
        <f>IF(M2457=1,1,IFERROR(VLOOKUP(I2457,MOPI!D:H,POC!H2457,FALSE),0))</f>
        <v>1</v>
      </c>
      <c r="K2457" s="102" t="str">
        <f>TEXT(VLOOKUP(B2457,Summary!G:H,2,FALSE),"yyyym")</f>
        <v>202812</v>
      </c>
      <c r="L2457" s="102">
        <f t="shared" si="406"/>
        <v>0</v>
      </c>
      <c r="M2457" s="102">
        <f t="shared" si="407"/>
        <v>1</v>
      </c>
      <c r="N2457" s="109">
        <f t="shared" si="396"/>
        <v>100</v>
      </c>
      <c r="P2457" s="102" t="str">
        <f t="shared" ref="P2457:P2472" si="408">IF(AND(M2457=1,L2457&lt;&gt;1),"X","")</f>
        <v>X</v>
      </c>
    </row>
    <row r="2458" spans="1:16" hidden="1">
      <c r="A2458" s="102" t="s">
        <v>194</v>
      </c>
      <c r="B2458" s="103" t="s">
        <v>195</v>
      </c>
      <c r="D2458" s="111">
        <v>2029</v>
      </c>
      <c r="E2458" s="112">
        <v>11</v>
      </c>
      <c r="F2458" s="102" t="str">
        <f t="shared" si="403"/>
        <v>O26202911</v>
      </c>
      <c r="H2458" s="104">
        <f>HLOOKUP(B2458,MOPI!$3:$4,2,FALSE)</f>
        <v>2</v>
      </c>
      <c r="I2458" s="102" t="str">
        <f t="shared" si="405"/>
        <v>202911</v>
      </c>
      <c r="J2458" s="107">
        <f>IF(M2458=1,1,IFERROR(VLOOKUP(I2458,MOPI!D:H,POC!H2458,FALSE),0))</f>
        <v>1</v>
      </c>
      <c r="K2458" s="102" t="str">
        <f>TEXT(VLOOKUP(B2458,Summary!G:H,2,FALSE),"yyyym")</f>
        <v>202812</v>
      </c>
      <c r="L2458" s="102">
        <f t="shared" si="406"/>
        <v>0</v>
      </c>
      <c r="M2458" s="102">
        <f t="shared" si="407"/>
        <v>1</v>
      </c>
      <c r="N2458" s="109">
        <f t="shared" si="396"/>
        <v>100</v>
      </c>
      <c r="P2458" s="102" t="str">
        <f t="shared" si="408"/>
        <v>X</v>
      </c>
    </row>
    <row r="2459" spans="1:16" hidden="1">
      <c r="A2459" s="102" t="s">
        <v>194</v>
      </c>
      <c r="B2459" s="103" t="s">
        <v>195</v>
      </c>
      <c r="D2459" s="111">
        <v>2029</v>
      </c>
      <c r="E2459" s="111">
        <v>12</v>
      </c>
      <c r="F2459" s="102" t="str">
        <f t="shared" si="403"/>
        <v>O26202912</v>
      </c>
      <c r="H2459" s="104">
        <f>HLOOKUP(B2459,MOPI!$3:$4,2,FALSE)</f>
        <v>2</v>
      </c>
      <c r="I2459" s="102" t="str">
        <f t="shared" si="405"/>
        <v>202912</v>
      </c>
      <c r="J2459" s="107">
        <f>IF(M2459=1,1,IFERROR(VLOOKUP(I2459,MOPI!D:H,POC!H2459,FALSE),0))</f>
        <v>1</v>
      </c>
      <c r="K2459" s="102" t="str">
        <f>TEXT(VLOOKUP(B2459,Summary!G:H,2,FALSE),"yyyym")</f>
        <v>202812</v>
      </c>
      <c r="L2459" s="102">
        <f t="shared" si="406"/>
        <v>0</v>
      </c>
      <c r="M2459" s="102">
        <f t="shared" si="407"/>
        <v>1</v>
      </c>
      <c r="N2459" s="109">
        <f t="shared" si="396"/>
        <v>100</v>
      </c>
      <c r="P2459" s="102" t="str">
        <f t="shared" si="408"/>
        <v>X</v>
      </c>
    </row>
    <row r="2460" spans="1:16" hidden="1">
      <c r="A2460" s="102" t="s">
        <v>194</v>
      </c>
      <c r="B2460" s="103" t="s">
        <v>195</v>
      </c>
      <c r="D2460" s="111">
        <v>2030</v>
      </c>
      <c r="E2460" s="112">
        <v>1</v>
      </c>
      <c r="F2460" s="102" t="str">
        <f t="shared" si="403"/>
        <v>O2620301</v>
      </c>
      <c r="H2460" s="104">
        <f>HLOOKUP(B2460,MOPI!$3:$4,2,FALSE)</f>
        <v>2</v>
      </c>
      <c r="I2460" s="102" t="str">
        <f t="shared" si="405"/>
        <v>20301</v>
      </c>
      <c r="J2460" s="107">
        <f>IF(M2460=1,1,IFERROR(VLOOKUP(I2460,MOPI!D:H,POC!H2460,FALSE),0))</f>
        <v>1</v>
      </c>
      <c r="K2460" s="102" t="str">
        <f>TEXT(VLOOKUP(B2460,Summary!G:H,2,FALSE),"yyyym")</f>
        <v>202812</v>
      </c>
      <c r="L2460" s="102">
        <f t="shared" si="406"/>
        <v>0</v>
      </c>
      <c r="M2460" s="102">
        <f t="shared" si="407"/>
        <v>1</v>
      </c>
      <c r="N2460" s="109">
        <f t="shared" si="396"/>
        <v>100</v>
      </c>
      <c r="P2460" s="102" t="str">
        <f t="shared" si="408"/>
        <v>X</v>
      </c>
    </row>
    <row r="2461" spans="1:16" hidden="1">
      <c r="A2461" s="102" t="s">
        <v>194</v>
      </c>
      <c r="B2461" s="103" t="s">
        <v>195</v>
      </c>
      <c r="D2461" s="111">
        <v>2030</v>
      </c>
      <c r="E2461" s="112">
        <v>2</v>
      </c>
      <c r="F2461" s="102" t="str">
        <f t="shared" si="403"/>
        <v>O2620302</v>
      </c>
      <c r="H2461" s="104">
        <f>HLOOKUP(B2461,MOPI!$3:$4,2,FALSE)</f>
        <v>2</v>
      </c>
      <c r="I2461" s="102" t="str">
        <f t="shared" si="405"/>
        <v>20302</v>
      </c>
      <c r="J2461" s="107">
        <f>IF(M2461=1,1,IFERROR(VLOOKUP(I2461,MOPI!D:H,POC!H2461,FALSE),0))</f>
        <v>1</v>
      </c>
      <c r="K2461" s="102" t="str">
        <f>TEXT(VLOOKUP(B2461,Summary!G:H,2,FALSE),"yyyym")</f>
        <v>202812</v>
      </c>
      <c r="L2461" s="102">
        <f t="shared" si="406"/>
        <v>0</v>
      </c>
      <c r="M2461" s="102">
        <f t="shared" si="407"/>
        <v>1</v>
      </c>
      <c r="N2461" s="109">
        <f t="shared" si="396"/>
        <v>100</v>
      </c>
      <c r="P2461" s="102" t="str">
        <f t="shared" si="408"/>
        <v>X</v>
      </c>
    </row>
    <row r="2462" spans="1:16" hidden="1">
      <c r="A2462" s="102" t="s">
        <v>194</v>
      </c>
      <c r="B2462" s="103" t="s">
        <v>195</v>
      </c>
      <c r="D2462" s="111">
        <v>2030</v>
      </c>
      <c r="E2462" s="112">
        <v>3</v>
      </c>
      <c r="F2462" s="102" t="str">
        <f t="shared" si="403"/>
        <v>O2620303</v>
      </c>
      <c r="H2462" s="104">
        <f>HLOOKUP(B2462,MOPI!$3:$4,2,FALSE)</f>
        <v>2</v>
      </c>
      <c r="I2462" s="102" t="str">
        <f t="shared" si="405"/>
        <v>20303</v>
      </c>
      <c r="J2462" s="107">
        <f>IF(M2462=1,1,IFERROR(VLOOKUP(I2462,MOPI!D:H,POC!H2462,FALSE),0))</f>
        <v>1</v>
      </c>
      <c r="K2462" s="102" t="str">
        <f>TEXT(VLOOKUP(B2462,Summary!G:H,2,FALSE),"yyyym")</f>
        <v>202812</v>
      </c>
      <c r="L2462" s="102">
        <f t="shared" si="406"/>
        <v>0</v>
      </c>
      <c r="M2462" s="102">
        <f t="shared" si="407"/>
        <v>1</v>
      </c>
      <c r="N2462" s="109">
        <f t="shared" si="396"/>
        <v>100</v>
      </c>
      <c r="P2462" s="102" t="str">
        <f t="shared" si="408"/>
        <v>X</v>
      </c>
    </row>
    <row r="2463" spans="1:16" hidden="1">
      <c r="A2463" s="102" t="s">
        <v>194</v>
      </c>
      <c r="B2463" s="103" t="s">
        <v>195</v>
      </c>
      <c r="D2463" s="111">
        <v>2030</v>
      </c>
      <c r="E2463" s="112">
        <v>4</v>
      </c>
      <c r="F2463" s="102" t="str">
        <f t="shared" si="403"/>
        <v>O2620304</v>
      </c>
      <c r="H2463" s="104">
        <f>HLOOKUP(B2463,MOPI!$3:$4,2,FALSE)</f>
        <v>2</v>
      </c>
      <c r="I2463" s="102" t="str">
        <f t="shared" si="405"/>
        <v>20304</v>
      </c>
      <c r="J2463" s="107">
        <f>IF(M2463=1,1,IFERROR(VLOOKUP(I2463,MOPI!D:H,POC!H2463,FALSE),0))</f>
        <v>1</v>
      </c>
      <c r="K2463" s="102" t="str">
        <f>TEXT(VLOOKUP(B2463,Summary!G:H,2,FALSE),"yyyym")</f>
        <v>202812</v>
      </c>
      <c r="L2463" s="102">
        <f t="shared" si="406"/>
        <v>0</v>
      </c>
      <c r="M2463" s="102">
        <f t="shared" si="407"/>
        <v>1</v>
      </c>
      <c r="N2463" s="109">
        <f t="shared" si="396"/>
        <v>100</v>
      </c>
      <c r="P2463" s="102" t="str">
        <f t="shared" si="408"/>
        <v>X</v>
      </c>
    </row>
    <row r="2464" spans="1:16" hidden="1">
      <c r="A2464" s="102" t="s">
        <v>194</v>
      </c>
      <c r="B2464" s="103" t="s">
        <v>195</v>
      </c>
      <c r="D2464" s="111">
        <v>2030</v>
      </c>
      <c r="E2464" s="112">
        <v>5</v>
      </c>
      <c r="F2464" s="102" t="str">
        <f t="shared" si="403"/>
        <v>O2620305</v>
      </c>
      <c r="H2464" s="104">
        <f>HLOOKUP(B2464,MOPI!$3:$4,2,FALSE)</f>
        <v>2</v>
      </c>
      <c r="I2464" s="102" t="str">
        <f t="shared" si="405"/>
        <v>20305</v>
      </c>
      <c r="J2464" s="107">
        <f>IF(M2464=1,1,IFERROR(VLOOKUP(I2464,MOPI!D:H,POC!H2464,FALSE),0))</f>
        <v>1</v>
      </c>
      <c r="K2464" s="102" t="str">
        <f>TEXT(VLOOKUP(B2464,Summary!G:H,2,FALSE),"yyyym")</f>
        <v>202812</v>
      </c>
      <c r="L2464" s="102">
        <f t="shared" si="406"/>
        <v>0</v>
      </c>
      <c r="M2464" s="102">
        <f t="shared" si="407"/>
        <v>1</v>
      </c>
      <c r="N2464" s="109">
        <f t="shared" si="396"/>
        <v>100</v>
      </c>
      <c r="P2464" s="102" t="str">
        <f t="shared" si="408"/>
        <v>X</v>
      </c>
    </row>
    <row r="2465" spans="1:17" hidden="1">
      <c r="A2465" s="102" t="s">
        <v>194</v>
      </c>
      <c r="B2465" s="103" t="s">
        <v>195</v>
      </c>
      <c r="D2465" s="111">
        <v>2030</v>
      </c>
      <c r="E2465" s="112">
        <v>6</v>
      </c>
      <c r="F2465" s="102" t="str">
        <f t="shared" si="403"/>
        <v>O2620306</v>
      </c>
      <c r="H2465" s="104">
        <f>HLOOKUP(B2465,MOPI!$3:$4,2,FALSE)</f>
        <v>2</v>
      </c>
      <c r="I2465" s="102" t="str">
        <f t="shared" si="405"/>
        <v>20306</v>
      </c>
      <c r="J2465" s="107">
        <f>IF(M2465=1,1,IFERROR(VLOOKUP(I2465,MOPI!D:H,POC!H2465,FALSE),0))</f>
        <v>1</v>
      </c>
      <c r="K2465" s="102" t="str">
        <f>TEXT(VLOOKUP(B2465,Summary!G:H,2,FALSE),"yyyym")</f>
        <v>202812</v>
      </c>
      <c r="L2465" s="102">
        <f t="shared" si="406"/>
        <v>0</v>
      </c>
      <c r="M2465" s="102">
        <f t="shared" si="407"/>
        <v>1</v>
      </c>
      <c r="N2465" s="109">
        <f t="shared" si="396"/>
        <v>100</v>
      </c>
      <c r="P2465" s="102" t="str">
        <f t="shared" si="408"/>
        <v>X</v>
      </c>
    </row>
    <row r="2466" spans="1:17" hidden="1">
      <c r="A2466" s="102" t="s">
        <v>194</v>
      </c>
      <c r="B2466" s="103" t="s">
        <v>195</v>
      </c>
      <c r="D2466" s="111">
        <v>2030</v>
      </c>
      <c r="E2466" s="112">
        <v>7</v>
      </c>
      <c r="F2466" s="102" t="str">
        <f t="shared" si="403"/>
        <v>O2620307</v>
      </c>
      <c r="H2466" s="104">
        <f>HLOOKUP(B2466,MOPI!$3:$4,2,FALSE)</f>
        <v>2</v>
      </c>
      <c r="I2466" s="102" t="str">
        <f t="shared" si="405"/>
        <v>20307</v>
      </c>
      <c r="J2466" s="107">
        <f>IF(M2466=1,1,IFERROR(VLOOKUP(I2466,MOPI!D:H,POC!H2466,FALSE),0))</f>
        <v>1</v>
      </c>
      <c r="K2466" s="102" t="str">
        <f>TEXT(VLOOKUP(B2466,Summary!G:H,2,FALSE),"yyyym")</f>
        <v>202812</v>
      </c>
      <c r="L2466" s="102">
        <f t="shared" si="406"/>
        <v>0</v>
      </c>
      <c r="M2466" s="102">
        <f t="shared" si="407"/>
        <v>1</v>
      </c>
      <c r="N2466" s="109">
        <f t="shared" si="396"/>
        <v>100</v>
      </c>
      <c r="P2466" s="102" t="str">
        <f t="shared" si="408"/>
        <v>X</v>
      </c>
    </row>
    <row r="2467" spans="1:17" hidden="1">
      <c r="A2467" s="102" t="s">
        <v>194</v>
      </c>
      <c r="B2467" s="103" t="s">
        <v>195</v>
      </c>
      <c r="D2467" s="111">
        <v>2030</v>
      </c>
      <c r="E2467" s="112">
        <v>8</v>
      </c>
      <c r="F2467" s="102" t="str">
        <f t="shared" si="403"/>
        <v>O2620308</v>
      </c>
      <c r="H2467" s="104">
        <f>HLOOKUP(B2467,MOPI!$3:$4,2,FALSE)</f>
        <v>2</v>
      </c>
      <c r="I2467" s="102" t="str">
        <f t="shared" si="405"/>
        <v>20308</v>
      </c>
      <c r="J2467" s="107">
        <f>IF(M2467=1,1,IFERROR(VLOOKUP(I2467,MOPI!D:H,POC!H2467,FALSE),0))</f>
        <v>1</v>
      </c>
      <c r="K2467" s="102" t="str">
        <f>TEXT(VLOOKUP(B2467,Summary!G:H,2,FALSE),"yyyym")</f>
        <v>202812</v>
      </c>
      <c r="L2467" s="102">
        <f t="shared" si="406"/>
        <v>0</v>
      </c>
      <c r="M2467" s="102">
        <f t="shared" si="407"/>
        <v>1</v>
      </c>
      <c r="N2467" s="109">
        <f t="shared" si="396"/>
        <v>100</v>
      </c>
      <c r="P2467" s="102" t="str">
        <f t="shared" si="408"/>
        <v>X</v>
      </c>
    </row>
    <row r="2468" spans="1:17" hidden="1">
      <c r="A2468" s="102" t="s">
        <v>194</v>
      </c>
      <c r="B2468" s="103" t="s">
        <v>195</v>
      </c>
      <c r="D2468" s="111">
        <v>2030</v>
      </c>
      <c r="E2468" s="112">
        <v>9</v>
      </c>
      <c r="F2468" s="102" t="str">
        <f t="shared" si="403"/>
        <v>O2620309</v>
      </c>
      <c r="H2468" s="104">
        <f>HLOOKUP(B2468,MOPI!$3:$4,2,FALSE)</f>
        <v>2</v>
      </c>
      <c r="I2468" s="102" t="str">
        <f t="shared" si="405"/>
        <v>20309</v>
      </c>
      <c r="J2468" s="107">
        <f>IF(M2468=1,1,IFERROR(VLOOKUP(I2468,MOPI!D:H,POC!H2468,FALSE),0))</f>
        <v>1</v>
      </c>
      <c r="K2468" s="102" t="str">
        <f>TEXT(VLOOKUP(B2468,Summary!G:H,2,FALSE),"yyyym")</f>
        <v>202812</v>
      </c>
      <c r="L2468" s="102">
        <f t="shared" si="406"/>
        <v>0</v>
      </c>
      <c r="M2468" s="102">
        <f t="shared" si="407"/>
        <v>1</v>
      </c>
      <c r="N2468" s="109">
        <f t="shared" si="396"/>
        <v>100</v>
      </c>
      <c r="P2468" s="102" t="str">
        <f t="shared" si="408"/>
        <v>X</v>
      </c>
    </row>
    <row r="2469" spans="1:17" hidden="1">
      <c r="A2469" s="102" t="s">
        <v>194</v>
      </c>
      <c r="B2469" s="103" t="s">
        <v>195</v>
      </c>
      <c r="D2469" s="111">
        <v>2030</v>
      </c>
      <c r="E2469" s="112">
        <v>10</v>
      </c>
      <c r="F2469" s="102" t="str">
        <f t="shared" si="403"/>
        <v>O26203010</v>
      </c>
      <c r="H2469" s="104">
        <f>HLOOKUP(B2469,MOPI!$3:$4,2,FALSE)</f>
        <v>2</v>
      </c>
      <c r="I2469" s="102" t="str">
        <f t="shared" si="405"/>
        <v>203010</v>
      </c>
      <c r="J2469" s="107">
        <f>IF(M2469=1,1,IFERROR(VLOOKUP(I2469,MOPI!D:H,POC!H2469,FALSE),0))</f>
        <v>1</v>
      </c>
      <c r="K2469" s="102" t="str">
        <f>TEXT(VLOOKUP(B2469,Summary!G:H,2,FALSE),"yyyym")</f>
        <v>202812</v>
      </c>
      <c r="L2469" s="102">
        <f t="shared" si="406"/>
        <v>0</v>
      </c>
      <c r="M2469" s="102">
        <f t="shared" si="407"/>
        <v>1</v>
      </c>
      <c r="N2469" s="109">
        <f t="shared" si="396"/>
        <v>100</v>
      </c>
      <c r="P2469" s="102" t="str">
        <f t="shared" si="408"/>
        <v>X</v>
      </c>
    </row>
    <row r="2470" spans="1:17" hidden="1">
      <c r="A2470" s="102" t="s">
        <v>194</v>
      </c>
      <c r="B2470" s="103" t="s">
        <v>195</v>
      </c>
      <c r="D2470" s="111">
        <v>2030</v>
      </c>
      <c r="E2470" s="112">
        <v>11</v>
      </c>
      <c r="F2470" s="102" t="str">
        <f t="shared" si="403"/>
        <v>O26203011</v>
      </c>
      <c r="H2470" s="104">
        <f>HLOOKUP(B2470,MOPI!$3:$4,2,FALSE)</f>
        <v>2</v>
      </c>
      <c r="I2470" s="102" t="str">
        <f t="shared" si="405"/>
        <v>203011</v>
      </c>
      <c r="J2470" s="107">
        <f>IF(M2470=1,1,IFERROR(VLOOKUP(I2470,MOPI!D:H,POC!H2470,FALSE),0))</f>
        <v>1</v>
      </c>
      <c r="K2470" s="102" t="str">
        <f>TEXT(VLOOKUP(B2470,Summary!G:H,2,FALSE),"yyyym")</f>
        <v>202812</v>
      </c>
      <c r="L2470" s="102">
        <f t="shared" si="406"/>
        <v>0</v>
      </c>
      <c r="M2470" s="102">
        <f t="shared" si="407"/>
        <v>1</v>
      </c>
      <c r="N2470" s="109">
        <f t="shared" si="396"/>
        <v>100</v>
      </c>
      <c r="P2470" s="102" t="str">
        <f t="shared" si="408"/>
        <v>X</v>
      </c>
    </row>
    <row r="2471" spans="1:17" hidden="1">
      <c r="A2471" s="102" t="s">
        <v>194</v>
      </c>
      <c r="B2471" s="103" t="s">
        <v>195</v>
      </c>
      <c r="D2471" s="111">
        <v>2030</v>
      </c>
      <c r="E2471" s="111">
        <v>12</v>
      </c>
      <c r="F2471" s="102" t="str">
        <f t="shared" si="403"/>
        <v>O26203012</v>
      </c>
      <c r="H2471" s="104">
        <f>HLOOKUP(B2471,MOPI!$3:$4,2,FALSE)</f>
        <v>2</v>
      </c>
      <c r="I2471" s="102" t="str">
        <f t="shared" si="405"/>
        <v>203012</v>
      </c>
      <c r="J2471" s="107">
        <f>IF(M2471=1,1,IFERROR(VLOOKUP(I2471,MOPI!D:H,POC!H2471,FALSE),0))</f>
        <v>1</v>
      </c>
      <c r="K2471" s="102" t="str">
        <f>TEXT(VLOOKUP(B2471,Summary!G:H,2,FALSE),"yyyym")</f>
        <v>202812</v>
      </c>
      <c r="L2471" s="102">
        <f t="shared" si="406"/>
        <v>0</v>
      </c>
      <c r="M2471" s="102">
        <f t="shared" si="407"/>
        <v>1</v>
      </c>
      <c r="N2471" s="109">
        <f t="shared" si="396"/>
        <v>100</v>
      </c>
      <c r="P2471" s="102" t="str">
        <f t="shared" si="408"/>
        <v>X</v>
      </c>
    </row>
    <row r="2472" spans="1:17" hidden="1">
      <c r="K2472" s="102"/>
      <c r="N2472" s="109"/>
      <c r="P2472" s="102" t="str">
        <f t="shared" si="408"/>
        <v/>
      </c>
    </row>
    <row r="2473" spans="1:17" hidden="1">
      <c r="A2473" s="102" t="s">
        <v>194</v>
      </c>
      <c r="B2473" s="103" t="s">
        <v>196</v>
      </c>
      <c r="D2473" s="112">
        <v>2024</v>
      </c>
      <c r="E2473" s="112">
        <v>1</v>
      </c>
      <c r="F2473" s="102" t="str">
        <f t="shared" ref="F2473:F2484" si="409">CONCATENATE(B2473,D2473,E2473)</f>
        <v>O2720241</v>
      </c>
      <c r="H2473" s="104">
        <f>HLOOKUP(B2473,MOPI!$3:$4,2,FALSE)</f>
        <v>3</v>
      </c>
      <c r="I2473" s="102" t="str">
        <f t="shared" ref="I2473:I2504" si="410">CONCATENATE(D2473,E2473)</f>
        <v>20241</v>
      </c>
      <c r="J2473" s="107">
        <f>IF(M2473=1,1,IFERROR(VLOOKUP(I2473,MOPI!D:H,POC!H2473,FALSE),0))</f>
        <v>0</v>
      </c>
      <c r="K2473" s="102" t="str">
        <f>TEXT(VLOOKUP(B2473,Summary!G:H,2,FALSE),"yyyym")</f>
        <v>202812</v>
      </c>
      <c r="L2473" s="102">
        <f t="shared" ref="L2473:L2504" si="411">IF((LEFT(K2473,4)-D2473)&lt;&gt;0,0,IF((I2473-K2473)=0,1,0))</f>
        <v>0</v>
      </c>
      <c r="M2473" s="102">
        <f t="shared" ref="M2473:M2484" si="412">IF(B2473="",0,IF(AND(B2472=B2473,M2472=1),1,IF(L2473=1,1,0)))</f>
        <v>0</v>
      </c>
      <c r="N2473" s="109">
        <f t="shared" ref="N2473:N2532" si="413">TRUNC(J2473*100,2)</f>
        <v>0</v>
      </c>
      <c r="Q2473" s="102" t="str">
        <f t="shared" ref="Q2473:Q2477" si="414">IF(AND(N2473=0,N2474&gt;0),1,"")</f>
        <v/>
      </c>
    </row>
    <row r="2474" spans="1:17" hidden="1">
      <c r="A2474" s="102" t="s">
        <v>194</v>
      </c>
      <c r="B2474" s="103" t="s">
        <v>196</v>
      </c>
      <c r="D2474" s="112">
        <v>2024</v>
      </c>
      <c r="E2474" s="112">
        <v>2</v>
      </c>
      <c r="F2474" s="102" t="str">
        <f t="shared" si="409"/>
        <v>O2720242</v>
      </c>
      <c r="H2474" s="104">
        <f>HLOOKUP(B2474,MOPI!$3:$4,2,FALSE)</f>
        <v>3</v>
      </c>
      <c r="I2474" s="102" t="str">
        <f t="shared" si="410"/>
        <v>20242</v>
      </c>
      <c r="J2474" s="107">
        <f>IF(M2474=1,1,IFERROR(VLOOKUP(I2474,MOPI!D:H,POC!H2474,FALSE),0))</f>
        <v>0</v>
      </c>
      <c r="K2474" s="102" t="str">
        <f>TEXT(VLOOKUP(B2474,Summary!G:H,2,FALSE),"yyyym")</f>
        <v>202812</v>
      </c>
      <c r="L2474" s="102">
        <f t="shared" si="411"/>
        <v>0</v>
      </c>
      <c r="M2474" s="102">
        <f t="shared" si="412"/>
        <v>0</v>
      </c>
      <c r="N2474" s="109">
        <f t="shared" si="413"/>
        <v>0</v>
      </c>
      <c r="Q2474" s="102" t="str">
        <f t="shared" si="414"/>
        <v/>
      </c>
    </row>
    <row r="2475" spans="1:17" hidden="1">
      <c r="A2475" s="102" t="s">
        <v>194</v>
      </c>
      <c r="B2475" s="103" t="s">
        <v>196</v>
      </c>
      <c r="D2475" s="112">
        <v>2024</v>
      </c>
      <c r="E2475" s="112">
        <v>3</v>
      </c>
      <c r="F2475" s="102" t="str">
        <f t="shared" si="409"/>
        <v>O2720243</v>
      </c>
      <c r="H2475" s="104">
        <f>HLOOKUP(B2475,MOPI!$3:$4,2,FALSE)</f>
        <v>3</v>
      </c>
      <c r="I2475" s="102" t="str">
        <f t="shared" si="410"/>
        <v>20243</v>
      </c>
      <c r="J2475" s="107">
        <f>IF(M2475=1,1,IFERROR(VLOOKUP(I2475,MOPI!D:H,POC!H2475,FALSE),0))</f>
        <v>0</v>
      </c>
      <c r="K2475" s="102" t="str">
        <f>TEXT(VLOOKUP(B2475,Summary!G:H,2,FALSE),"yyyym")</f>
        <v>202812</v>
      </c>
      <c r="L2475" s="102">
        <f t="shared" si="411"/>
        <v>0</v>
      </c>
      <c r="M2475" s="102">
        <f t="shared" si="412"/>
        <v>0</v>
      </c>
      <c r="N2475" s="109">
        <f t="shared" si="413"/>
        <v>0</v>
      </c>
      <c r="Q2475" s="102" t="str">
        <f t="shared" si="414"/>
        <v/>
      </c>
    </row>
    <row r="2476" spans="1:17" hidden="1">
      <c r="A2476" s="102" t="s">
        <v>194</v>
      </c>
      <c r="B2476" s="103" t="s">
        <v>196</v>
      </c>
      <c r="D2476" s="112">
        <v>2024</v>
      </c>
      <c r="E2476" s="112">
        <v>4</v>
      </c>
      <c r="F2476" s="102" t="str">
        <f t="shared" si="409"/>
        <v>O2720244</v>
      </c>
      <c r="H2476" s="104">
        <f>HLOOKUP(B2476,MOPI!$3:$4,2,FALSE)</f>
        <v>3</v>
      </c>
      <c r="I2476" s="102" t="str">
        <f t="shared" si="410"/>
        <v>20244</v>
      </c>
      <c r="J2476" s="107">
        <f>IF(M2476=1,1,IFERROR(VLOOKUP(I2476,MOPI!D:H,POC!H2476,FALSE),0))</f>
        <v>0</v>
      </c>
      <c r="K2476" s="102" t="str">
        <f>TEXT(VLOOKUP(B2476,Summary!G:H,2,FALSE),"yyyym")</f>
        <v>202812</v>
      </c>
      <c r="L2476" s="102">
        <f t="shared" si="411"/>
        <v>0</v>
      </c>
      <c r="M2476" s="102">
        <f t="shared" si="412"/>
        <v>0</v>
      </c>
      <c r="N2476" s="109">
        <f t="shared" si="413"/>
        <v>0</v>
      </c>
      <c r="Q2476" s="102" t="str">
        <f t="shared" si="414"/>
        <v/>
      </c>
    </row>
    <row r="2477" spans="1:17" hidden="1">
      <c r="A2477" s="102" t="s">
        <v>194</v>
      </c>
      <c r="B2477" s="103" t="s">
        <v>196</v>
      </c>
      <c r="D2477" s="112">
        <v>2024</v>
      </c>
      <c r="E2477" s="112">
        <v>5</v>
      </c>
      <c r="F2477" s="102" t="str">
        <f t="shared" si="409"/>
        <v>O2720245</v>
      </c>
      <c r="H2477" s="104">
        <f>HLOOKUP(B2477,MOPI!$3:$4,2,FALSE)</f>
        <v>3</v>
      </c>
      <c r="I2477" s="102" t="str">
        <f t="shared" si="410"/>
        <v>20245</v>
      </c>
      <c r="J2477" s="107">
        <f>IF(M2477=1,1,IFERROR(VLOOKUP(I2477,MOPI!D:H,POC!H2477,FALSE),0))</f>
        <v>0</v>
      </c>
      <c r="K2477" s="102" t="str">
        <f>TEXT(VLOOKUP(B2477,Summary!G:H,2,FALSE),"yyyym")</f>
        <v>202812</v>
      </c>
      <c r="L2477" s="102">
        <f t="shared" si="411"/>
        <v>0</v>
      </c>
      <c r="M2477" s="102">
        <f t="shared" si="412"/>
        <v>0</v>
      </c>
      <c r="N2477" s="109">
        <f t="shared" si="413"/>
        <v>0</v>
      </c>
      <c r="P2477" s="102" t="s">
        <v>220</v>
      </c>
      <c r="Q2477" s="102">
        <f t="shared" si="414"/>
        <v>1</v>
      </c>
    </row>
    <row r="2478" spans="1:17" hidden="1">
      <c r="A2478" s="102" t="s">
        <v>194</v>
      </c>
      <c r="B2478" s="103" t="s">
        <v>196</v>
      </c>
      <c r="D2478" s="112">
        <v>2024</v>
      </c>
      <c r="E2478" s="112">
        <v>6</v>
      </c>
      <c r="F2478" s="102" t="str">
        <f t="shared" si="409"/>
        <v>O2720246</v>
      </c>
      <c r="H2478" s="104">
        <f>HLOOKUP(B2478,MOPI!$3:$4,2,FALSE)</f>
        <v>3</v>
      </c>
      <c r="I2478" s="102" t="str">
        <f t="shared" si="410"/>
        <v>20246</v>
      </c>
      <c r="J2478" s="107">
        <f>IF(M2478=1,1,IFERROR(VLOOKUP(I2478,MOPI!D:H,POC!H2478,FALSE),0))</f>
        <v>6.3E-3</v>
      </c>
      <c r="K2478" s="102" t="str">
        <f>TEXT(VLOOKUP(B2478,Summary!G:H,2,FALSE),"yyyym")</f>
        <v>202812</v>
      </c>
      <c r="L2478" s="102">
        <f t="shared" si="411"/>
        <v>0</v>
      </c>
      <c r="M2478" s="102">
        <f t="shared" si="412"/>
        <v>0</v>
      </c>
      <c r="N2478" s="109">
        <f t="shared" si="413"/>
        <v>0.63</v>
      </c>
      <c r="P2478" s="102" t="s">
        <v>220</v>
      </c>
    </row>
    <row r="2479" spans="1:17" hidden="1">
      <c r="A2479" s="102" t="s">
        <v>194</v>
      </c>
      <c r="B2479" s="103" t="s">
        <v>196</v>
      </c>
      <c r="D2479" s="112">
        <v>2024</v>
      </c>
      <c r="E2479" s="112">
        <v>7</v>
      </c>
      <c r="F2479" s="102" t="str">
        <f t="shared" si="409"/>
        <v>O2720247</v>
      </c>
      <c r="H2479" s="104">
        <f>HLOOKUP(B2479,MOPI!$3:$4,2,FALSE)</f>
        <v>3</v>
      </c>
      <c r="I2479" s="102" t="str">
        <f t="shared" si="410"/>
        <v>20247</v>
      </c>
      <c r="J2479" s="107">
        <f>IF(M2479=1,1,IFERROR(VLOOKUP(I2479,MOPI!D:H,POC!H2479,FALSE),0))</f>
        <v>1.35E-2</v>
      </c>
      <c r="K2479" s="102" t="str">
        <f>TEXT(VLOOKUP(B2479,Summary!G:H,2,FALSE),"yyyym")</f>
        <v>202812</v>
      </c>
      <c r="L2479" s="102">
        <f t="shared" si="411"/>
        <v>0</v>
      </c>
      <c r="M2479" s="102">
        <f t="shared" si="412"/>
        <v>0</v>
      </c>
      <c r="N2479" s="109">
        <f t="shared" si="413"/>
        <v>1.35</v>
      </c>
      <c r="P2479" s="102" t="s">
        <v>220</v>
      </c>
    </row>
    <row r="2480" spans="1:17" hidden="1">
      <c r="A2480" s="102" t="s">
        <v>194</v>
      </c>
      <c r="B2480" s="103" t="s">
        <v>196</v>
      </c>
      <c r="D2480" s="112">
        <v>2024</v>
      </c>
      <c r="E2480" s="112">
        <v>8</v>
      </c>
      <c r="F2480" s="102" t="str">
        <f t="shared" si="409"/>
        <v>O2720248</v>
      </c>
      <c r="H2480" s="104">
        <f>HLOOKUP(B2480,MOPI!$3:$4,2,FALSE)</f>
        <v>3</v>
      </c>
      <c r="I2480" s="102" t="str">
        <f t="shared" si="410"/>
        <v>20248</v>
      </c>
      <c r="J2480" s="107">
        <f>IF(M2480=1,1,IFERROR(VLOOKUP(I2480,MOPI!D:H,POC!H2480,FALSE),0))</f>
        <v>3.39E-2</v>
      </c>
      <c r="K2480" s="102" t="str">
        <f>TEXT(VLOOKUP(B2480,Summary!G:H,2,FALSE),"yyyym")</f>
        <v>202812</v>
      </c>
      <c r="L2480" s="102">
        <f t="shared" si="411"/>
        <v>0</v>
      </c>
      <c r="M2480" s="102">
        <f t="shared" si="412"/>
        <v>0</v>
      </c>
      <c r="N2480" s="109">
        <f t="shared" si="413"/>
        <v>3.39</v>
      </c>
      <c r="P2480" s="102" t="s">
        <v>220</v>
      </c>
    </row>
    <row r="2481" spans="1:16" hidden="1">
      <c r="A2481" s="102" t="s">
        <v>194</v>
      </c>
      <c r="B2481" s="103" t="s">
        <v>196</v>
      </c>
      <c r="D2481" s="112">
        <v>2024</v>
      </c>
      <c r="E2481" s="112">
        <v>9</v>
      </c>
      <c r="F2481" s="102" t="str">
        <f t="shared" si="409"/>
        <v>O2720249</v>
      </c>
      <c r="H2481" s="104">
        <f>HLOOKUP(B2481,MOPI!$3:$4,2,FALSE)</f>
        <v>3</v>
      </c>
      <c r="I2481" s="102" t="str">
        <f t="shared" si="410"/>
        <v>20249</v>
      </c>
      <c r="J2481" s="107">
        <f>IF(M2481=1,1,IFERROR(VLOOKUP(I2481,MOPI!D:H,POC!H2481,FALSE),0))</f>
        <v>6.1699999999999998E-2</v>
      </c>
      <c r="K2481" s="102" t="str">
        <f>TEXT(VLOOKUP(B2481,Summary!G:H,2,FALSE),"yyyym")</f>
        <v>202812</v>
      </c>
      <c r="L2481" s="102">
        <f t="shared" si="411"/>
        <v>0</v>
      </c>
      <c r="M2481" s="102">
        <f t="shared" si="412"/>
        <v>0</v>
      </c>
      <c r="N2481" s="109">
        <f t="shared" si="413"/>
        <v>6.17</v>
      </c>
      <c r="P2481" s="102" t="s">
        <v>220</v>
      </c>
    </row>
    <row r="2482" spans="1:16" hidden="1">
      <c r="A2482" s="102" t="s">
        <v>194</v>
      </c>
      <c r="B2482" s="103" t="s">
        <v>196</v>
      </c>
      <c r="D2482" s="112">
        <v>2024</v>
      </c>
      <c r="E2482" s="112">
        <v>10</v>
      </c>
      <c r="F2482" s="102" t="str">
        <f t="shared" si="409"/>
        <v>O27202410</v>
      </c>
      <c r="H2482" s="104">
        <f>HLOOKUP(B2482,MOPI!$3:$4,2,FALSE)</f>
        <v>3</v>
      </c>
      <c r="I2482" s="102" t="str">
        <f t="shared" si="410"/>
        <v>202410</v>
      </c>
      <c r="J2482" s="107">
        <f>IF(M2482=1,1,IFERROR(VLOOKUP(I2482,MOPI!D:H,POC!H2482,FALSE),0))</f>
        <v>8.4099999999999994E-2</v>
      </c>
      <c r="K2482" s="102" t="str">
        <f>TEXT(VLOOKUP(B2482,Summary!G:H,2,FALSE),"yyyym")</f>
        <v>202812</v>
      </c>
      <c r="L2482" s="102">
        <f t="shared" si="411"/>
        <v>0</v>
      </c>
      <c r="M2482" s="102">
        <f t="shared" si="412"/>
        <v>0</v>
      </c>
      <c r="N2482" s="109">
        <f t="shared" si="413"/>
        <v>8.41</v>
      </c>
      <c r="P2482" s="102" t="s">
        <v>220</v>
      </c>
    </row>
    <row r="2483" spans="1:16" hidden="1">
      <c r="A2483" s="102" t="s">
        <v>194</v>
      </c>
      <c r="B2483" s="103" t="s">
        <v>196</v>
      </c>
      <c r="D2483" s="112">
        <v>2024</v>
      </c>
      <c r="E2483" s="112">
        <v>11</v>
      </c>
      <c r="F2483" s="102" t="str">
        <f t="shared" si="409"/>
        <v>O27202411</v>
      </c>
      <c r="H2483" s="104">
        <f>HLOOKUP(B2483,MOPI!$3:$4,2,FALSE)</f>
        <v>3</v>
      </c>
      <c r="I2483" s="102" t="str">
        <f t="shared" si="410"/>
        <v>202411</v>
      </c>
      <c r="J2483" s="107">
        <f>IF(M2483=1,1,IFERROR(VLOOKUP(I2483,MOPI!D:H,POC!H2483,FALSE),0))</f>
        <v>0.1065</v>
      </c>
      <c r="K2483" s="102" t="str">
        <f>TEXT(VLOOKUP(B2483,Summary!G:H,2,FALSE),"yyyym")</f>
        <v>202812</v>
      </c>
      <c r="L2483" s="102">
        <f t="shared" si="411"/>
        <v>0</v>
      </c>
      <c r="M2483" s="102">
        <f t="shared" si="412"/>
        <v>0</v>
      </c>
      <c r="N2483" s="109">
        <f t="shared" si="413"/>
        <v>10.65</v>
      </c>
      <c r="P2483" s="102" t="s">
        <v>220</v>
      </c>
    </row>
    <row r="2484" spans="1:16" hidden="1">
      <c r="A2484" s="102" t="s">
        <v>194</v>
      </c>
      <c r="B2484" s="103" t="s">
        <v>196</v>
      </c>
      <c r="D2484" s="111">
        <v>2024</v>
      </c>
      <c r="E2484" s="111">
        <v>12</v>
      </c>
      <c r="F2484" s="102" t="str">
        <f t="shared" si="409"/>
        <v>O27202412</v>
      </c>
      <c r="H2484" s="104">
        <f>HLOOKUP(B2484,MOPI!$3:$4,2,FALSE)</f>
        <v>3</v>
      </c>
      <c r="I2484" s="102" t="str">
        <f t="shared" si="410"/>
        <v>202412</v>
      </c>
      <c r="J2484" s="107">
        <f>IF(M2484=1,1,IFERROR(VLOOKUP(I2484,MOPI!D:H,POC!H2484,FALSE),0))</f>
        <v>0.13009999999999999</v>
      </c>
      <c r="K2484" s="102" t="str">
        <f>TEXT(VLOOKUP(B2484,Summary!G:H,2,FALSE),"yyyym")</f>
        <v>202812</v>
      </c>
      <c r="L2484" s="102">
        <f t="shared" si="411"/>
        <v>0</v>
      </c>
      <c r="M2484" s="102">
        <f t="shared" si="412"/>
        <v>0</v>
      </c>
      <c r="N2484" s="109">
        <f t="shared" si="413"/>
        <v>13.01</v>
      </c>
      <c r="O2484" s="102" t="str">
        <f>PROPER(VLOOKUP(B2484,'[1]TO year'!C:D,2,FALSE))</f>
        <v>Positano Mactan Tower 2</v>
      </c>
      <c r="P2484" s="102" t="s">
        <v>220</v>
      </c>
    </row>
    <row r="2485" spans="1:16" hidden="1">
      <c r="A2485" s="102" t="s">
        <v>194</v>
      </c>
      <c r="B2485" s="103" t="s">
        <v>196</v>
      </c>
      <c r="D2485" s="112">
        <v>2025</v>
      </c>
      <c r="E2485" s="112">
        <v>1</v>
      </c>
      <c r="F2485" s="102" t="str">
        <f t="shared" ref="F2485:F2496" si="415">CONCATENATE(B2485,D2485,E2485)</f>
        <v>O2720251</v>
      </c>
      <c r="H2485" s="104">
        <f>HLOOKUP(B2485,MOPI!$3:$4,2,FALSE)</f>
        <v>3</v>
      </c>
      <c r="I2485" s="102" t="str">
        <f t="shared" si="410"/>
        <v>20251</v>
      </c>
      <c r="J2485" s="107">
        <f>IF(M2485=1,1,IFERROR(VLOOKUP(I2485,MOPI!D:H,POC!H2485,FALSE),0))</f>
        <v>0.15509999999999999</v>
      </c>
      <c r="K2485" s="102" t="str">
        <f>TEXT(VLOOKUP(B2485,Summary!G:H,2,FALSE),"yyyym")</f>
        <v>202812</v>
      </c>
      <c r="L2485" s="102">
        <f t="shared" si="411"/>
        <v>0</v>
      </c>
      <c r="M2485" s="102">
        <f t="shared" ref="M2485:M2548" si="416">IF(B2485="",0,IF(AND(B2484=B2485,M2484=1),1,IF(L2485=1,1,0)))</f>
        <v>0</v>
      </c>
      <c r="N2485" s="109">
        <f t="shared" si="413"/>
        <v>15.51</v>
      </c>
      <c r="P2485" s="102" t="s">
        <v>220</v>
      </c>
    </row>
    <row r="2486" spans="1:16" hidden="1">
      <c r="A2486" s="102" t="s">
        <v>194</v>
      </c>
      <c r="B2486" s="103" t="s">
        <v>196</v>
      </c>
      <c r="D2486" s="112">
        <v>2025</v>
      </c>
      <c r="E2486" s="112">
        <v>2</v>
      </c>
      <c r="F2486" s="102" t="str">
        <f t="shared" si="415"/>
        <v>O2720252</v>
      </c>
      <c r="H2486" s="104">
        <f>HLOOKUP(B2486,MOPI!$3:$4,2,FALSE)</f>
        <v>3</v>
      </c>
      <c r="I2486" s="102" t="str">
        <f t="shared" si="410"/>
        <v>20252</v>
      </c>
      <c r="J2486" s="107">
        <f>IF(M2486=1,1,IFERROR(VLOOKUP(I2486,MOPI!D:H,POC!H2486,FALSE),0))</f>
        <v>0.1799</v>
      </c>
      <c r="K2486" s="102" t="str">
        <f>TEXT(VLOOKUP(B2486,Summary!G:H,2,FALSE),"yyyym")</f>
        <v>202812</v>
      </c>
      <c r="L2486" s="102">
        <f t="shared" si="411"/>
        <v>0</v>
      </c>
      <c r="M2486" s="102">
        <f t="shared" si="416"/>
        <v>0</v>
      </c>
      <c r="N2486" s="109">
        <f t="shared" si="413"/>
        <v>17.989999999999998</v>
      </c>
      <c r="P2486" s="102" t="s">
        <v>220</v>
      </c>
    </row>
    <row r="2487" spans="1:16" hidden="1">
      <c r="A2487" s="102" t="s">
        <v>194</v>
      </c>
      <c r="B2487" s="103" t="s">
        <v>196</v>
      </c>
      <c r="D2487" s="112">
        <v>2025</v>
      </c>
      <c r="E2487" s="112">
        <v>3</v>
      </c>
      <c r="F2487" s="102" t="str">
        <f t="shared" si="415"/>
        <v>O2720253</v>
      </c>
      <c r="H2487" s="104">
        <f>HLOOKUP(B2487,MOPI!$3:$4,2,FALSE)</f>
        <v>3</v>
      </c>
      <c r="I2487" s="102" t="str">
        <f t="shared" si="410"/>
        <v>20253</v>
      </c>
      <c r="J2487" s="107">
        <f>IF(M2487=1,1,IFERROR(VLOOKUP(I2487,MOPI!D:H,POC!H2487,FALSE),0))</f>
        <v>0.20419999999999999</v>
      </c>
      <c r="K2487" s="102" t="str">
        <f>TEXT(VLOOKUP(B2487,Summary!G:H,2,FALSE),"yyyym")</f>
        <v>202812</v>
      </c>
      <c r="L2487" s="102">
        <f t="shared" si="411"/>
        <v>0</v>
      </c>
      <c r="M2487" s="102">
        <f t="shared" si="416"/>
        <v>0</v>
      </c>
      <c r="N2487" s="109">
        <f t="shared" si="413"/>
        <v>20.420000000000002</v>
      </c>
      <c r="O2487" s="102" t="str">
        <f>PROPER(VLOOKUP(B2487,'[1]TO year'!C:D,2,FALSE))</f>
        <v>Positano Mactan Tower 2</v>
      </c>
      <c r="P2487" s="102" t="s">
        <v>220</v>
      </c>
    </row>
    <row r="2488" spans="1:16" hidden="1">
      <c r="A2488" s="102" t="s">
        <v>194</v>
      </c>
      <c r="B2488" s="103" t="s">
        <v>196</v>
      </c>
      <c r="D2488" s="112">
        <v>2025</v>
      </c>
      <c r="E2488" s="112">
        <v>4</v>
      </c>
      <c r="F2488" s="102" t="str">
        <f t="shared" si="415"/>
        <v>O2720254</v>
      </c>
      <c r="H2488" s="104">
        <f>HLOOKUP(B2488,MOPI!$3:$4,2,FALSE)</f>
        <v>3</v>
      </c>
      <c r="I2488" s="102" t="str">
        <f t="shared" si="410"/>
        <v>20254</v>
      </c>
      <c r="J2488" s="107">
        <f>IF(M2488=1,1,IFERROR(VLOOKUP(I2488,MOPI!D:H,POC!H2488,FALSE),0))</f>
        <v>0.22656666666666669</v>
      </c>
      <c r="K2488" s="102" t="str">
        <f>TEXT(VLOOKUP(B2488,Summary!G:H,2,FALSE),"yyyym")</f>
        <v>202812</v>
      </c>
      <c r="L2488" s="102">
        <f t="shared" si="411"/>
        <v>0</v>
      </c>
      <c r="M2488" s="102">
        <f t="shared" si="416"/>
        <v>0</v>
      </c>
      <c r="N2488" s="109">
        <f t="shared" si="413"/>
        <v>22.65</v>
      </c>
      <c r="P2488" s="102" t="s">
        <v>220</v>
      </c>
    </row>
    <row r="2489" spans="1:16" hidden="1">
      <c r="A2489" s="102" t="s">
        <v>194</v>
      </c>
      <c r="B2489" s="103" t="s">
        <v>196</v>
      </c>
      <c r="D2489" s="112">
        <v>2025</v>
      </c>
      <c r="E2489" s="112">
        <v>5</v>
      </c>
      <c r="F2489" s="102" t="str">
        <f t="shared" si="415"/>
        <v>O2720255</v>
      </c>
      <c r="H2489" s="104">
        <f>HLOOKUP(B2489,MOPI!$3:$4,2,FALSE)</f>
        <v>3</v>
      </c>
      <c r="I2489" s="102" t="str">
        <f t="shared" si="410"/>
        <v>20255</v>
      </c>
      <c r="J2489" s="107">
        <f>IF(M2489=1,1,IFERROR(VLOOKUP(I2489,MOPI!D:H,POC!H2489,FALSE),0))</f>
        <v>0.25068333333333337</v>
      </c>
      <c r="K2489" s="102" t="str">
        <f>TEXT(VLOOKUP(B2489,Summary!G:H,2,FALSE),"yyyym")</f>
        <v>202812</v>
      </c>
      <c r="L2489" s="102">
        <f t="shared" si="411"/>
        <v>0</v>
      </c>
      <c r="M2489" s="102">
        <f t="shared" si="416"/>
        <v>0</v>
      </c>
      <c r="N2489" s="109">
        <f t="shared" si="413"/>
        <v>25.06</v>
      </c>
      <c r="P2489" s="102" t="s">
        <v>220</v>
      </c>
    </row>
    <row r="2490" spans="1:16" hidden="1">
      <c r="A2490" s="102" t="s">
        <v>194</v>
      </c>
      <c r="B2490" s="103" t="s">
        <v>196</v>
      </c>
      <c r="D2490" s="112">
        <v>2025</v>
      </c>
      <c r="E2490" s="112">
        <v>6</v>
      </c>
      <c r="F2490" s="102" t="str">
        <f t="shared" si="415"/>
        <v>O2720256</v>
      </c>
      <c r="H2490" s="104">
        <f>HLOOKUP(B2490,MOPI!$3:$4,2,FALSE)</f>
        <v>3</v>
      </c>
      <c r="I2490" s="102" t="str">
        <f t="shared" si="410"/>
        <v>20256</v>
      </c>
      <c r="J2490" s="107">
        <f>IF(M2490=1,1,IFERROR(VLOOKUP(I2490,MOPI!D:H,POC!H2490,FALSE),0))</f>
        <v>0.27480000000000004</v>
      </c>
      <c r="K2490" s="102" t="str">
        <f>TEXT(VLOOKUP(B2490,Summary!G:H,2,FALSE),"yyyym")</f>
        <v>202812</v>
      </c>
      <c r="L2490" s="102">
        <f t="shared" si="411"/>
        <v>0</v>
      </c>
      <c r="M2490" s="102">
        <f t="shared" si="416"/>
        <v>0</v>
      </c>
      <c r="N2490" s="109">
        <f t="shared" si="413"/>
        <v>27.48</v>
      </c>
      <c r="P2490" s="102" t="s">
        <v>220</v>
      </c>
    </row>
    <row r="2491" spans="1:16" hidden="1">
      <c r="A2491" s="102" t="s">
        <v>194</v>
      </c>
      <c r="B2491" s="103" t="s">
        <v>196</v>
      </c>
      <c r="D2491" s="112">
        <v>2025</v>
      </c>
      <c r="E2491" s="112">
        <v>7</v>
      </c>
      <c r="F2491" s="102" t="str">
        <f t="shared" si="415"/>
        <v>O2720257</v>
      </c>
      <c r="H2491" s="104">
        <f>HLOOKUP(B2491,MOPI!$3:$4,2,FALSE)</f>
        <v>3</v>
      </c>
      <c r="I2491" s="102" t="str">
        <f t="shared" si="410"/>
        <v>20257</v>
      </c>
      <c r="J2491" s="107">
        <f>IF(M2491=1,1,IFERROR(VLOOKUP(I2491,MOPI!D:H,POC!H2491,FALSE),0))</f>
        <v>0.29891666666666672</v>
      </c>
      <c r="K2491" s="102" t="str">
        <f>TEXT(VLOOKUP(B2491,Summary!G:H,2,FALSE),"yyyym")</f>
        <v>202812</v>
      </c>
      <c r="L2491" s="102">
        <f t="shared" si="411"/>
        <v>0</v>
      </c>
      <c r="M2491" s="102">
        <f t="shared" si="416"/>
        <v>0</v>
      </c>
      <c r="N2491" s="109">
        <f t="shared" si="413"/>
        <v>29.89</v>
      </c>
      <c r="P2491" s="102" t="s">
        <v>220</v>
      </c>
    </row>
    <row r="2492" spans="1:16" hidden="1">
      <c r="A2492" s="102" t="s">
        <v>194</v>
      </c>
      <c r="B2492" s="103" t="s">
        <v>196</v>
      </c>
      <c r="D2492" s="112">
        <v>2025</v>
      </c>
      <c r="E2492" s="112">
        <v>8</v>
      </c>
      <c r="F2492" s="102" t="str">
        <f t="shared" si="415"/>
        <v>O2720258</v>
      </c>
      <c r="H2492" s="104">
        <f>HLOOKUP(B2492,MOPI!$3:$4,2,FALSE)</f>
        <v>3</v>
      </c>
      <c r="I2492" s="102" t="str">
        <f t="shared" si="410"/>
        <v>20258</v>
      </c>
      <c r="J2492" s="107">
        <f>IF(M2492=1,1,IFERROR(VLOOKUP(I2492,MOPI!D:H,POC!H2492,FALSE),0))</f>
        <v>0.32303333333333339</v>
      </c>
      <c r="K2492" s="102" t="str">
        <f>TEXT(VLOOKUP(B2492,Summary!G:H,2,FALSE),"yyyym")</f>
        <v>202812</v>
      </c>
      <c r="L2492" s="102">
        <f t="shared" si="411"/>
        <v>0</v>
      </c>
      <c r="M2492" s="102">
        <f t="shared" si="416"/>
        <v>0</v>
      </c>
      <c r="N2492" s="109">
        <f t="shared" si="413"/>
        <v>32.299999999999997</v>
      </c>
      <c r="P2492" s="102" t="s">
        <v>220</v>
      </c>
    </row>
    <row r="2493" spans="1:16" hidden="1">
      <c r="A2493" s="102" t="s">
        <v>194</v>
      </c>
      <c r="B2493" s="103" t="s">
        <v>196</v>
      </c>
      <c r="D2493" s="112">
        <v>2025</v>
      </c>
      <c r="E2493" s="112">
        <v>9</v>
      </c>
      <c r="F2493" s="102" t="str">
        <f t="shared" si="415"/>
        <v>O2720259</v>
      </c>
      <c r="H2493" s="104">
        <f>HLOOKUP(B2493,MOPI!$3:$4,2,FALSE)</f>
        <v>3</v>
      </c>
      <c r="I2493" s="102" t="str">
        <f t="shared" si="410"/>
        <v>20259</v>
      </c>
      <c r="J2493" s="107">
        <f>IF(M2493=1,1,IFERROR(VLOOKUP(I2493,MOPI!D:H,POC!H2493,FALSE),0))</f>
        <v>0.34715000000000007</v>
      </c>
      <c r="K2493" s="102" t="str">
        <f>TEXT(VLOOKUP(B2493,Summary!G:H,2,FALSE),"yyyym")</f>
        <v>202812</v>
      </c>
      <c r="L2493" s="102">
        <f t="shared" si="411"/>
        <v>0</v>
      </c>
      <c r="M2493" s="102">
        <f t="shared" si="416"/>
        <v>0</v>
      </c>
      <c r="N2493" s="109">
        <f t="shared" si="413"/>
        <v>34.71</v>
      </c>
      <c r="P2493" s="102" t="s">
        <v>220</v>
      </c>
    </row>
    <row r="2494" spans="1:16" hidden="1">
      <c r="A2494" s="102" t="s">
        <v>194</v>
      </c>
      <c r="B2494" s="103" t="s">
        <v>196</v>
      </c>
      <c r="D2494" s="112">
        <v>2025</v>
      </c>
      <c r="E2494" s="112">
        <v>10</v>
      </c>
      <c r="F2494" s="102" t="str">
        <f t="shared" si="415"/>
        <v>O27202510</v>
      </c>
      <c r="H2494" s="104">
        <f>HLOOKUP(B2494,MOPI!$3:$4,2,FALSE)</f>
        <v>3</v>
      </c>
      <c r="I2494" s="102" t="str">
        <f t="shared" si="410"/>
        <v>202510</v>
      </c>
      <c r="J2494" s="107">
        <f>IF(M2494=1,1,IFERROR(VLOOKUP(I2494,MOPI!D:H,POC!H2494,FALSE),0))</f>
        <v>0.37126666666666674</v>
      </c>
      <c r="K2494" s="102" t="str">
        <f>TEXT(VLOOKUP(B2494,Summary!G:H,2,FALSE),"yyyym")</f>
        <v>202812</v>
      </c>
      <c r="L2494" s="102">
        <f t="shared" si="411"/>
        <v>0</v>
      </c>
      <c r="M2494" s="102">
        <f t="shared" si="416"/>
        <v>0</v>
      </c>
      <c r="N2494" s="109">
        <f t="shared" si="413"/>
        <v>37.119999999999997</v>
      </c>
      <c r="P2494" s="102" t="s">
        <v>220</v>
      </c>
    </row>
    <row r="2495" spans="1:16" hidden="1">
      <c r="A2495" s="102" t="s">
        <v>194</v>
      </c>
      <c r="B2495" s="103" t="s">
        <v>196</v>
      </c>
      <c r="D2495" s="112">
        <v>2025</v>
      </c>
      <c r="E2495" s="112">
        <v>11</v>
      </c>
      <c r="F2495" s="102" t="str">
        <f t="shared" si="415"/>
        <v>O27202511</v>
      </c>
      <c r="H2495" s="104">
        <f>HLOOKUP(B2495,MOPI!$3:$4,2,FALSE)</f>
        <v>3</v>
      </c>
      <c r="I2495" s="102" t="str">
        <f t="shared" si="410"/>
        <v>202511</v>
      </c>
      <c r="J2495" s="107">
        <f>IF(M2495=1,1,IFERROR(VLOOKUP(I2495,MOPI!D:H,POC!H2495,FALSE),0))</f>
        <v>0.39538333333333342</v>
      </c>
      <c r="K2495" s="102" t="str">
        <f>TEXT(VLOOKUP(B2495,Summary!G:H,2,FALSE),"yyyym")</f>
        <v>202812</v>
      </c>
      <c r="L2495" s="102">
        <f t="shared" si="411"/>
        <v>0</v>
      </c>
      <c r="M2495" s="102">
        <f t="shared" si="416"/>
        <v>0</v>
      </c>
      <c r="N2495" s="109">
        <f t="shared" si="413"/>
        <v>39.53</v>
      </c>
      <c r="P2495" s="102" t="s">
        <v>220</v>
      </c>
    </row>
    <row r="2496" spans="1:16" hidden="1">
      <c r="A2496" s="102" t="s">
        <v>194</v>
      </c>
      <c r="B2496" s="103" t="s">
        <v>196</v>
      </c>
      <c r="D2496" s="111">
        <v>2025</v>
      </c>
      <c r="E2496" s="111">
        <v>12</v>
      </c>
      <c r="F2496" s="102" t="str">
        <f t="shared" si="415"/>
        <v>O27202512</v>
      </c>
      <c r="H2496" s="104">
        <f>HLOOKUP(B2496,MOPI!$3:$4,2,FALSE)</f>
        <v>3</v>
      </c>
      <c r="I2496" s="102" t="str">
        <f t="shared" si="410"/>
        <v>202512</v>
      </c>
      <c r="J2496" s="107">
        <f>IF(M2496=1,1,IFERROR(VLOOKUP(I2496,MOPI!D:H,POC!H2496,FALSE),0))</f>
        <v>0.41949999999999998</v>
      </c>
      <c r="K2496" s="102" t="str">
        <f>TEXT(VLOOKUP(B2496,Summary!G:H,2,FALSE),"yyyym")</f>
        <v>202812</v>
      </c>
      <c r="L2496" s="102">
        <f t="shared" si="411"/>
        <v>0</v>
      </c>
      <c r="M2496" s="102">
        <f t="shared" si="416"/>
        <v>0</v>
      </c>
      <c r="N2496" s="109">
        <f t="shared" si="413"/>
        <v>41.95</v>
      </c>
      <c r="P2496" s="102" t="s">
        <v>220</v>
      </c>
    </row>
    <row r="2497" spans="1:16" hidden="1">
      <c r="A2497" s="102" t="s">
        <v>194</v>
      </c>
      <c r="B2497" s="103" t="s">
        <v>196</v>
      </c>
      <c r="D2497" s="112">
        <v>2026</v>
      </c>
      <c r="E2497" s="112">
        <v>1</v>
      </c>
      <c r="F2497" s="102" t="str">
        <f t="shared" ref="F2497:F2508" si="417">CONCATENATE(B2497,D2497,E2497)</f>
        <v>O2720261</v>
      </c>
      <c r="H2497" s="104">
        <f>HLOOKUP(B2497,MOPI!$3:$4,2,FALSE)</f>
        <v>3</v>
      </c>
      <c r="I2497" s="102" t="str">
        <f t="shared" si="410"/>
        <v>20261</v>
      </c>
      <c r="J2497" s="107">
        <f>IF(M2497=1,1,IFERROR(VLOOKUP(I2497,MOPI!D:H,POC!H2497,FALSE),0))</f>
        <v>0.44576666666666664</v>
      </c>
      <c r="K2497" s="102" t="str">
        <f>TEXT(VLOOKUP(B2497,Summary!G:H,2,FALSE),"yyyym")</f>
        <v>202812</v>
      </c>
      <c r="L2497" s="102">
        <f t="shared" si="411"/>
        <v>0</v>
      </c>
      <c r="M2497" s="102">
        <f t="shared" si="416"/>
        <v>0</v>
      </c>
      <c r="N2497" s="109">
        <f t="shared" si="413"/>
        <v>44.57</v>
      </c>
      <c r="P2497" s="102" t="s">
        <v>220</v>
      </c>
    </row>
    <row r="2498" spans="1:16" hidden="1">
      <c r="A2498" s="102" t="s">
        <v>194</v>
      </c>
      <c r="B2498" s="103" t="s">
        <v>196</v>
      </c>
      <c r="D2498" s="112">
        <v>2026</v>
      </c>
      <c r="E2498" s="112">
        <v>2</v>
      </c>
      <c r="F2498" s="102" t="str">
        <f t="shared" si="417"/>
        <v>O2720262</v>
      </c>
      <c r="H2498" s="104">
        <f>HLOOKUP(B2498,MOPI!$3:$4,2,FALSE)</f>
        <v>3</v>
      </c>
      <c r="I2498" s="102" t="str">
        <f t="shared" si="410"/>
        <v>20262</v>
      </c>
      <c r="J2498" s="107">
        <f>IF(M2498=1,1,IFERROR(VLOOKUP(I2498,MOPI!D:H,POC!H2498,FALSE),0))</f>
        <v>0.4720333333333333</v>
      </c>
      <c r="K2498" s="102" t="str">
        <f>TEXT(VLOOKUP(B2498,Summary!G:H,2,FALSE),"yyyym")</f>
        <v>202812</v>
      </c>
      <c r="L2498" s="102">
        <f t="shared" si="411"/>
        <v>0</v>
      </c>
      <c r="M2498" s="102">
        <f t="shared" si="416"/>
        <v>0</v>
      </c>
      <c r="N2498" s="109">
        <f t="shared" si="413"/>
        <v>47.2</v>
      </c>
      <c r="P2498" s="102" t="s">
        <v>220</v>
      </c>
    </row>
    <row r="2499" spans="1:16" hidden="1">
      <c r="A2499" s="102" t="s">
        <v>194</v>
      </c>
      <c r="B2499" s="103" t="s">
        <v>196</v>
      </c>
      <c r="D2499" s="112">
        <v>2026</v>
      </c>
      <c r="E2499" s="112">
        <v>3</v>
      </c>
      <c r="F2499" s="102" t="str">
        <f t="shared" si="417"/>
        <v>O2720263</v>
      </c>
      <c r="H2499" s="104">
        <f>HLOOKUP(B2499,MOPI!$3:$4,2,FALSE)</f>
        <v>3</v>
      </c>
      <c r="I2499" s="102" t="str">
        <f t="shared" si="410"/>
        <v>20263</v>
      </c>
      <c r="J2499" s="107">
        <f>IF(M2499=1,1,IFERROR(VLOOKUP(I2499,MOPI!D:H,POC!H2499,FALSE),0))</f>
        <v>0.49829999999999997</v>
      </c>
      <c r="K2499" s="102" t="str">
        <f>TEXT(VLOOKUP(B2499,Summary!G:H,2,FALSE),"yyyym")</f>
        <v>202812</v>
      </c>
      <c r="L2499" s="102">
        <f t="shared" si="411"/>
        <v>0</v>
      </c>
      <c r="M2499" s="102">
        <f t="shared" si="416"/>
        <v>0</v>
      </c>
      <c r="N2499" s="109">
        <f t="shared" si="413"/>
        <v>49.83</v>
      </c>
      <c r="P2499" s="102" t="s">
        <v>220</v>
      </c>
    </row>
    <row r="2500" spans="1:16" hidden="1">
      <c r="A2500" s="102" t="s">
        <v>194</v>
      </c>
      <c r="B2500" s="103" t="s">
        <v>196</v>
      </c>
      <c r="D2500" s="112">
        <v>2026</v>
      </c>
      <c r="E2500" s="112">
        <v>4</v>
      </c>
      <c r="F2500" s="102" t="str">
        <f t="shared" si="417"/>
        <v>O2720264</v>
      </c>
      <c r="H2500" s="104">
        <f>HLOOKUP(B2500,MOPI!$3:$4,2,FALSE)</f>
        <v>3</v>
      </c>
      <c r="I2500" s="102" t="str">
        <f t="shared" si="410"/>
        <v>20264</v>
      </c>
      <c r="J2500" s="107">
        <f>IF(M2500=1,1,IFERROR(VLOOKUP(I2500,MOPI!D:H,POC!H2500,FALSE),0))</f>
        <v>0.52456666666666663</v>
      </c>
      <c r="K2500" s="102" t="str">
        <f>TEXT(VLOOKUP(B2500,Summary!G:H,2,FALSE),"yyyym")</f>
        <v>202812</v>
      </c>
      <c r="L2500" s="102">
        <f t="shared" si="411"/>
        <v>0</v>
      </c>
      <c r="M2500" s="102">
        <f t="shared" si="416"/>
        <v>0</v>
      </c>
      <c r="N2500" s="109">
        <f t="shared" si="413"/>
        <v>52.45</v>
      </c>
      <c r="P2500" s="102" t="s">
        <v>220</v>
      </c>
    </row>
    <row r="2501" spans="1:16" hidden="1">
      <c r="A2501" s="102" t="s">
        <v>194</v>
      </c>
      <c r="B2501" s="103" t="s">
        <v>196</v>
      </c>
      <c r="D2501" s="112">
        <v>2026</v>
      </c>
      <c r="E2501" s="112">
        <v>5</v>
      </c>
      <c r="F2501" s="102" t="str">
        <f t="shared" si="417"/>
        <v>O2720265</v>
      </c>
      <c r="H2501" s="104">
        <f>HLOOKUP(B2501,MOPI!$3:$4,2,FALSE)</f>
        <v>3</v>
      </c>
      <c r="I2501" s="102" t="str">
        <f t="shared" si="410"/>
        <v>20265</v>
      </c>
      <c r="J2501" s="107">
        <f>IF(M2501=1,1,IFERROR(VLOOKUP(I2501,MOPI!D:H,POC!H2501,FALSE),0))</f>
        <v>0.55083333333333329</v>
      </c>
      <c r="K2501" s="102" t="str">
        <f>TEXT(VLOOKUP(B2501,Summary!G:H,2,FALSE),"yyyym")</f>
        <v>202812</v>
      </c>
      <c r="L2501" s="102">
        <f t="shared" si="411"/>
        <v>0</v>
      </c>
      <c r="M2501" s="102">
        <f t="shared" si="416"/>
        <v>0</v>
      </c>
      <c r="N2501" s="109">
        <f t="shared" si="413"/>
        <v>55.08</v>
      </c>
      <c r="P2501" s="102" t="s">
        <v>220</v>
      </c>
    </row>
    <row r="2502" spans="1:16" hidden="1">
      <c r="A2502" s="102" t="s">
        <v>194</v>
      </c>
      <c r="B2502" s="103" t="s">
        <v>196</v>
      </c>
      <c r="D2502" s="112">
        <v>2026</v>
      </c>
      <c r="E2502" s="112">
        <v>6</v>
      </c>
      <c r="F2502" s="102" t="str">
        <f t="shared" si="417"/>
        <v>O2720266</v>
      </c>
      <c r="H2502" s="104">
        <f>HLOOKUP(B2502,MOPI!$3:$4,2,FALSE)</f>
        <v>3</v>
      </c>
      <c r="I2502" s="102" t="str">
        <f t="shared" si="410"/>
        <v>20266</v>
      </c>
      <c r="J2502" s="107">
        <f>IF(M2502=1,1,IFERROR(VLOOKUP(I2502,MOPI!D:H,POC!H2502,FALSE),0))</f>
        <v>0.57709999999999995</v>
      </c>
      <c r="K2502" s="102" t="str">
        <f>TEXT(VLOOKUP(B2502,Summary!G:H,2,FALSE),"yyyym")</f>
        <v>202812</v>
      </c>
      <c r="L2502" s="102">
        <f t="shared" si="411"/>
        <v>0</v>
      </c>
      <c r="M2502" s="102">
        <f t="shared" si="416"/>
        <v>0</v>
      </c>
      <c r="N2502" s="109">
        <f t="shared" si="413"/>
        <v>57.71</v>
      </c>
      <c r="P2502" s="102" t="s">
        <v>220</v>
      </c>
    </row>
    <row r="2503" spans="1:16" hidden="1">
      <c r="A2503" s="102" t="s">
        <v>194</v>
      </c>
      <c r="B2503" s="103" t="s">
        <v>196</v>
      </c>
      <c r="D2503" s="112">
        <v>2026</v>
      </c>
      <c r="E2503" s="112">
        <v>7</v>
      </c>
      <c r="F2503" s="102" t="str">
        <f t="shared" si="417"/>
        <v>O2720267</v>
      </c>
      <c r="H2503" s="104">
        <f>HLOOKUP(B2503,MOPI!$3:$4,2,FALSE)</f>
        <v>3</v>
      </c>
      <c r="I2503" s="102" t="str">
        <f t="shared" si="410"/>
        <v>20267</v>
      </c>
      <c r="J2503" s="107">
        <f>IF(M2503=1,1,IFERROR(VLOOKUP(I2503,MOPI!D:H,POC!H2503,FALSE),0))</f>
        <v>0.60336666666666661</v>
      </c>
      <c r="K2503" s="102" t="str">
        <f>TEXT(VLOOKUP(B2503,Summary!G:H,2,FALSE),"yyyym")</f>
        <v>202812</v>
      </c>
      <c r="L2503" s="102">
        <f t="shared" si="411"/>
        <v>0</v>
      </c>
      <c r="M2503" s="102">
        <f t="shared" si="416"/>
        <v>0</v>
      </c>
      <c r="N2503" s="109">
        <f t="shared" si="413"/>
        <v>60.33</v>
      </c>
      <c r="P2503" s="102" t="s">
        <v>220</v>
      </c>
    </row>
    <row r="2504" spans="1:16" hidden="1">
      <c r="A2504" s="102" t="s">
        <v>194</v>
      </c>
      <c r="B2504" s="103" t="s">
        <v>196</v>
      </c>
      <c r="D2504" s="112">
        <v>2026</v>
      </c>
      <c r="E2504" s="112">
        <v>8</v>
      </c>
      <c r="F2504" s="102" t="str">
        <f t="shared" si="417"/>
        <v>O2720268</v>
      </c>
      <c r="H2504" s="104">
        <f>HLOOKUP(B2504,MOPI!$3:$4,2,FALSE)</f>
        <v>3</v>
      </c>
      <c r="I2504" s="102" t="str">
        <f t="shared" si="410"/>
        <v>20268</v>
      </c>
      <c r="J2504" s="107">
        <f>IF(M2504=1,1,IFERROR(VLOOKUP(I2504,MOPI!D:H,POC!H2504,FALSE),0))</f>
        <v>0.62963333333333327</v>
      </c>
      <c r="K2504" s="102" t="str">
        <f>TEXT(VLOOKUP(B2504,Summary!G:H,2,FALSE),"yyyym")</f>
        <v>202812</v>
      </c>
      <c r="L2504" s="102">
        <f t="shared" si="411"/>
        <v>0</v>
      </c>
      <c r="M2504" s="102">
        <f t="shared" si="416"/>
        <v>0</v>
      </c>
      <c r="N2504" s="109">
        <f t="shared" si="413"/>
        <v>62.96</v>
      </c>
      <c r="P2504" s="102" t="s">
        <v>220</v>
      </c>
    </row>
    <row r="2505" spans="1:16" hidden="1">
      <c r="A2505" s="102" t="s">
        <v>194</v>
      </c>
      <c r="B2505" s="103" t="s">
        <v>196</v>
      </c>
      <c r="D2505" s="112">
        <v>2026</v>
      </c>
      <c r="E2505" s="112">
        <v>9</v>
      </c>
      <c r="F2505" s="102" t="str">
        <f t="shared" si="417"/>
        <v>O2720269</v>
      </c>
      <c r="H2505" s="104">
        <f>HLOOKUP(B2505,MOPI!$3:$4,2,FALSE)</f>
        <v>3</v>
      </c>
      <c r="I2505" s="102" t="str">
        <f t="shared" ref="I2505:I2536" si="418">CONCATENATE(D2505,E2505)</f>
        <v>20269</v>
      </c>
      <c r="J2505" s="107">
        <f>IF(M2505=1,1,IFERROR(VLOOKUP(I2505,MOPI!D:H,POC!H2505,FALSE),0))</f>
        <v>0.65589999999999993</v>
      </c>
      <c r="K2505" s="102" t="str">
        <f>TEXT(VLOOKUP(B2505,Summary!G:H,2,FALSE),"yyyym")</f>
        <v>202812</v>
      </c>
      <c r="L2505" s="102">
        <f t="shared" ref="L2505:L2536" si="419">IF((LEFT(K2505,4)-D2505)&lt;&gt;0,0,IF((I2505-K2505)=0,1,0))</f>
        <v>0</v>
      </c>
      <c r="M2505" s="102">
        <f t="shared" si="416"/>
        <v>0</v>
      </c>
      <c r="N2505" s="109">
        <f t="shared" si="413"/>
        <v>65.59</v>
      </c>
      <c r="P2505" s="102" t="s">
        <v>220</v>
      </c>
    </row>
    <row r="2506" spans="1:16" hidden="1">
      <c r="A2506" s="102" t="s">
        <v>194</v>
      </c>
      <c r="B2506" s="103" t="s">
        <v>196</v>
      </c>
      <c r="D2506" s="112">
        <v>2026</v>
      </c>
      <c r="E2506" s="112">
        <v>10</v>
      </c>
      <c r="F2506" s="102" t="str">
        <f t="shared" si="417"/>
        <v>O27202610</v>
      </c>
      <c r="H2506" s="104">
        <f>HLOOKUP(B2506,MOPI!$3:$4,2,FALSE)</f>
        <v>3</v>
      </c>
      <c r="I2506" s="102" t="str">
        <f t="shared" si="418"/>
        <v>202610</v>
      </c>
      <c r="J2506" s="107">
        <f>IF(M2506=1,1,IFERROR(VLOOKUP(I2506,MOPI!D:H,POC!H2506,FALSE),0))</f>
        <v>0.68216666666666659</v>
      </c>
      <c r="K2506" s="102" t="str">
        <f>TEXT(VLOOKUP(B2506,Summary!G:H,2,FALSE),"yyyym")</f>
        <v>202812</v>
      </c>
      <c r="L2506" s="102">
        <f t="shared" si="419"/>
        <v>0</v>
      </c>
      <c r="M2506" s="102">
        <f t="shared" si="416"/>
        <v>0</v>
      </c>
      <c r="N2506" s="109">
        <f t="shared" si="413"/>
        <v>68.209999999999994</v>
      </c>
      <c r="P2506" s="102" t="s">
        <v>220</v>
      </c>
    </row>
    <row r="2507" spans="1:16" hidden="1">
      <c r="A2507" s="102" t="s">
        <v>194</v>
      </c>
      <c r="B2507" s="103" t="s">
        <v>196</v>
      </c>
      <c r="D2507" s="112">
        <v>2026</v>
      </c>
      <c r="E2507" s="112">
        <v>11</v>
      </c>
      <c r="F2507" s="102" t="str">
        <f t="shared" si="417"/>
        <v>O27202611</v>
      </c>
      <c r="H2507" s="104">
        <f>HLOOKUP(B2507,MOPI!$3:$4,2,FALSE)</f>
        <v>3</v>
      </c>
      <c r="I2507" s="102" t="str">
        <f t="shared" si="418"/>
        <v>202611</v>
      </c>
      <c r="J2507" s="107">
        <f>IF(M2507=1,1,IFERROR(VLOOKUP(I2507,MOPI!D:H,POC!H2507,FALSE),0))</f>
        <v>0.70843333333333325</v>
      </c>
      <c r="K2507" s="102" t="str">
        <f>TEXT(VLOOKUP(B2507,Summary!G:H,2,FALSE),"yyyym")</f>
        <v>202812</v>
      </c>
      <c r="L2507" s="102">
        <f t="shared" si="419"/>
        <v>0</v>
      </c>
      <c r="M2507" s="102">
        <f t="shared" si="416"/>
        <v>0</v>
      </c>
      <c r="N2507" s="109">
        <f t="shared" si="413"/>
        <v>70.84</v>
      </c>
      <c r="P2507" s="102" t="s">
        <v>220</v>
      </c>
    </row>
    <row r="2508" spans="1:16" hidden="1">
      <c r="A2508" s="102" t="s">
        <v>194</v>
      </c>
      <c r="B2508" s="103" t="s">
        <v>196</v>
      </c>
      <c r="D2508" s="111">
        <v>2026</v>
      </c>
      <c r="E2508" s="111">
        <v>12</v>
      </c>
      <c r="F2508" s="102" t="str">
        <f t="shared" si="417"/>
        <v>O27202612</v>
      </c>
      <c r="H2508" s="104">
        <f>HLOOKUP(B2508,MOPI!$3:$4,2,FALSE)</f>
        <v>3</v>
      </c>
      <c r="I2508" s="102" t="str">
        <f t="shared" si="418"/>
        <v>202612</v>
      </c>
      <c r="J2508" s="107">
        <f>IF(M2508=1,1,IFERROR(VLOOKUP(I2508,MOPI!D:H,POC!H2508,FALSE),0))</f>
        <v>0.73470000000000002</v>
      </c>
      <c r="K2508" s="102" t="str">
        <f>TEXT(VLOOKUP(B2508,Summary!G:H,2,FALSE),"yyyym")</f>
        <v>202812</v>
      </c>
      <c r="L2508" s="102">
        <f t="shared" si="419"/>
        <v>0</v>
      </c>
      <c r="M2508" s="102">
        <f t="shared" si="416"/>
        <v>0</v>
      </c>
      <c r="N2508" s="109">
        <f t="shared" si="413"/>
        <v>73.47</v>
      </c>
      <c r="P2508" s="102" t="s">
        <v>220</v>
      </c>
    </row>
    <row r="2509" spans="1:16" hidden="1">
      <c r="A2509" s="102" t="s">
        <v>194</v>
      </c>
      <c r="B2509" s="103" t="s">
        <v>196</v>
      </c>
      <c r="D2509" s="112">
        <v>2027</v>
      </c>
      <c r="E2509" s="112">
        <v>1</v>
      </c>
      <c r="F2509" s="102" t="str">
        <f t="shared" ref="F2509:F2520" si="420">CONCATENATE(B2509,D2509,E2509)</f>
        <v>O2720271</v>
      </c>
      <c r="H2509" s="104">
        <f>HLOOKUP(B2509,MOPI!$3:$4,2,FALSE)</f>
        <v>3</v>
      </c>
      <c r="I2509" s="102" t="str">
        <f t="shared" si="418"/>
        <v>20271</v>
      </c>
      <c r="J2509" s="107">
        <f>IF(M2509=1,1,IFERROR(VLOOKUP(I2509,MOPI!D:H,POC!H2509,FALSE),0))</f>
        <v>0.74688333333333334</v>
      </c>
      <c r="K2509" s="102" t="str">
        <f>TEXT(VLOOKUP(B2509,Summary!G:H,2,FALSE),"yyyym")</f>
        <v>202812</v>
      </c>
      <c r="L2509" s="102">
        <f t="shared" si="419"/>
        <v>0</v>
      </c>
      <c r="M2509" s="102">
        <f t="shared" si="416"/>
        <v>0</v>
      </c>
      <c r="N2509" s="109">
        <f t="shared" si="413"/>
        <v>74.680000000000007</v>
      </c>
      <c r="P2509" s="102" t="s">
        <v>220</v>
      </c>
    </row>
    <row r="2510" spans="1:16" hidden="1">
      <c r="A2510" s="102" t="s">
        <v>194</v>
      </c>
      <c r="B2510" s="103" t="s">
        <v>196</v>
      </c>
      <c r="D2510" s="112">
        <v>2027</v>
      </c>
      <c r="E2510" s="112">
        <v>2</v>
      </c>
      <c r="F2510" s="102" t="str">
        <f t="shared" si="420"/>
        <v>O2720272</v>
      </c>
      <c r="H2510" s="104">
        <f>HLOOKUP(B2510,MOPI!$3:$4,2,FALSE)</f>
        <v>3</v>
      </c>
      <c r="I2510" s="102" t="str">
        <f t="shared" si="418"/>
        <v>20272</v>
      </c>
      <c r="J2510" s="107">
        <f>IF(M2510=1,1,IFERROR(VLOOKUP(I2510,MOPI!D:H,POC!H2510,FALSE),0))</f>
        <v>0.75906666666666667</v>
      </c>
      <c r="K2510" s="102" t="str">
        <f>TEXT(VLOOKUP(B2510,Summary!G:H,2,FALSE),"yyyym")</f>
        <v>202812</v>
      </c>
      <c r="L2510" s="102">
        <f t="shared" si="419"/>
        <v>0</v>
      </c>
      <c r="M2510" s="102">
        <f t="shared" si="416"/>
        <v>0</v>
      </c>
      <c r="N2510" s="109">
        <f t="shared" si="413"/>
        <v>75.900000000000006</v>
      </c>
      <c r="P2510" s="102" t="s">
        <v>220</v>
      </c>
    </row>
    <row r="2511" spans="1:16" hidden="1">
      <c r="A2511" s="102" t="s">
        <v>194</v>
      </c>
      <c r="B2511" s="103" t="s">
        <v>196</v>
      </c>
      <c r="D2511" s="112">
        <v>2027</v>
      </c>
      <c r="E2511" s="112">
        <v>3</v>
      </c>
      <c r="F2511" s="102" t="str">
        <f t="shared" si="420"/>
        <v>O2720273</v>
      </c>
      <c r="H2511" s="104">
        <f>HLOOKUP(B2511,MOPI!$3:$4,2,FALSE)</f>
        <v>3</v>
      </c>
      <c r="I2511" s="102" t="str">
        <f t="shared" si="418"/>
        <v>20273</v>
      </c>
      <c r="J2511" s="107">
        <f>IF(M2511=1,1,IFERROR(VLOOKUP(I2511,MOPI!D:H,POC!H2511,FALSE),0))</f>
        <v>0.77124999999999999</v>
      </c>
      <c r="K2511" s="102" t="str">
        <f>TEXT(VLOOKUP(B2511,Summary!G:H,2,FALSE),"yyyym")</f>
        <v>202812</v>
      </c>
      <c r="L2511" s="102">
        <f t="shared" si="419"/>
        <v>0</v>
      </c>
      <c r="M2511" s="102">
        <f t="shared" si="416"/>
        <v>0</v>
      </c>
      <c r="N2511" s="109">
        <f t="shared" si="413"/>
        <v>77.12</v>
      </c>
      <c r="P2511" s="102" t="s">
        <v>220</v>
      </c>
    </row>
    <row r="2512" spans="1:16" hidden="1">
      <c r="A2512" s="102" t="s">
        <v>194</v>
      </c>
      <c r="B2512" s="103" t="s">
        <v>196</v>
      </c>
      <c r="D2512" s="112">
        <v>2027</v>
      </c>
      <c r="E2512" s="112">
        <v>4</v>
      </c>
      <c r="F2512" s="102" t="str">
        <f t="shared" si="420"/>
        <v>O2720274</v>
      </c>
      <c r="H2512" s="104">
        <f>HLOOKUP(B2512,MOPI!$3:$4,2,FALSE)</f>
        <v>3</v>
      </c>
      <c r="I2512" s="102" t="str">
        <f t="shared" si="418"/>
        <v>20274</v>
      </c>
      <c r="J2512" s="107">
        <f>IF(M2512=1,1,IFERROR(VLOOKUP(I2512,MOPI!D:H,POC!H2512,FALSE),0))</f>
        <v>0.78343333333333331</v>
      </c>
      <c r="K2512" s="102" t="str">
        <f>TEXT(VLOOKUP(B2512,Summary!G:H,2,FALSE),"yyyym")</f>
        <v>202812</v>
      </c>
      <c r="L2512" s="102">
        <f t="shared" si="419"/>
        <v>0</v>
      </c>
      <c r="M2512" s="102">
        <f t="shared" si="416"/>
        <v>0</v>
      </c>
      <c r="N2512" s="109">
        <f t="shared" si="413"/>
        <v>78.34</v>
      </c>
      <c r="P2512" s="102" t="s">
        <v>220</v>
      </c>
    </row>
    <row r="2513" spans="1:16" hidden="1">
      <c r="A2513" s="102" t="s">
        <v>194</v>
      </c>
      <c r="B2513" s="103" t="s">
        <v>196</v>
      </c>
      <c r="D2513" s="112">
        <v>2027</v>
      </c>
      <c r="E2513" s="112">
        <v>5</v>
      </c>
      <c r="F2513" s="102" t="str">
        <f t="shared" si="420"/>
        <v>O2720275</v>
      </c>
      <c r="H2513" s="104">
        <f>HLOOKUP(B2513,MOPI!$3:$4,2,FALSE)</f>
        <v>3</v>
      </c>
      <c r="I2513" s="102" t="str">
        <f t="shared" si="418"/>
        <v>20275</v>
      </c>
      <c r="J2513" s="107">
        <f>IF(M2513=1,1,IFERROR(VLOOKUP(I2513,MOPI!D:H,POC!H2513,FALSE),0))</f>
        <v>0.79561666666666664</v>
      </c>
      <c r="K2513" s="102" t="str">
        <f>TEXT(VLOOKUP(B2513,Summary!G:H,2,FALSE),"yyyym")</f>
        <v>202812</v>
      </c>
      <c r="L2513" s="102">
        <f t="shared" si="419"/>
        <v>0</v>
      </c>
      <c r="M2513" s="102">
        <f t="shared" si="416"/>
        <v>0</v>
      </c>
      <c r="N2513" s="109">
        <f t="shared" si="413"/>
        <v>79.56</v>
      </c>
      <c r="P2513" s="102" t="s">
        <v>220</v>
      </c>
    </row>
    <row r="2514" spans="1:16" hidden="1">
      <c r="A2514" s="102" t="s">
        <v>194</v>
      </c>
      <c r="B2514" s="103" t="s">
        <v>196</v>
      </c>
      <c r="D2514" s="112">
        <v>2027</v>
      </c>
      <c r="E2514" s="112">
        <v>6</v>
      </c>
      <c r="F2514" s="102" t="str">
        <f t="shared" si="420"/>
        <v>O2720276</v>
      </c>
      <c r="H2514" s="104">
        <f>HLOOKUP(B2514,MOPI!$3:$4,2,FALSE)</f>
        <v>3</v>
      </c>
      <c r="I2514" s="102" t="str">
        <f t="shared" si="418"/>
        <v>20276</v>
      </c>
      <c r="J2514" s="107">
        <f>IF(M2514=1,1,IFERROR(VLOOKUP(I2514,MOPI!D:H,POC!H2514,FALSE),0))</f>
        <v>0.80779999999999996</v>
      </c>
      <c r="K2514" s="102" t="str">
        <f>TEXT(VLOOKUP(B2514,Summary!G:H,2,FALSE),"yyyym")</f>
        <v>202812</v>
      </c>
      <c r="L2514" s="102">
        <f t="shared" si="419"/>
        <v>0</v>
      </c>
      <c r="M2514" s="102">
        <f t="shared" si="416"/>
        <v>0</v>
      </c>
      <c r="N2514" s="109">
        <f t="shared" si="413"/>
        <v>80.78</v>
      </c>
      <c r="P2514" s="102" t="s">
        <v>220</v>
      </c>
    </row>
    <row r="2515" spans="1:16" hidden="1">
      <c r="A2515" s="102" t="s">
        <v>194</v>
      </c>
      <c r="B2515" s="103" t="s">
        <v>196</v>
      </c>
      <c r="D2515" s="112">
        <v>2027</v>
      </c>
      <c r="E2515" s="112">
        <v>7</v>
      </c>
      <c r="F2515" s="102" t="str">
        <f t="shared" si="420"/>
        <v>O2720277</v>
      </c>
      <c r="H2515" s="104">
        <f>HLOOKUP(B2515,MOPI!$3:$4,2,FALSE)</f>
        <v>3</v>
      </c>
      <c r="I2515" s="102" t="str">
        <f t="shared" si="418"/>
        <v>20277</v>
      </c>
      <c r="J2515" s="107">
        <f>IF(M2515=1,1,IFERROR(VLOOKUP(I2515,MOPI!D:H,POC!H2515,FALSE),0))</f>
        <v>0.81998333333333329</v>
      </c>
      <c r="K2515" s="102" t="str">
        <f>TEXT(VLOOKUP(B2515,Summary!G:H,2,FALSE),"yyyym")</f>
        <v>202812</v>
      </c>
      <c r="L2515" s="102">
        <f t="shared" si="419"/>
        <v>0</v>
      </c>
      <c r="M2515" s="102">
        <f t="shared" si="416"/>
        <v>0</v>
      </c>
      <c r="N2515" s="109">
        <f t="shared" si="413"/>
        <v>81.99</v>
      </c>
      <c r="P2515" s="102" t="s">
        <v>220</v>
      </c>
    </row>
    <row r="2516" spans="1:16" hidden="1">
      <c r="A2516" s="102" t="s">
        <v>194</v>
      </c>
      <c r="B2516" s="103" t="s">
        <v>196</v>
      </c>
      <c r="D2516" s="112">
        <v>2027</v>
      </c>
      <c r="E2516" s="112">
        <v>8</v>
      </c>
      <c r="F2516" s="102" t="str">
        <f t="shared" si="420"/>
        <v>O2720278</v>
      </c>
      <c r="H2516" s="104">
        <f>HLOOKUP(B2516,MOPI!$3:$4,2,FALSE)</f>
        <v>3</v>
      </c>
      <c r="I2516" s="102" t="str">
        <f t="shared" si="418"/>
        <v>20278</v>
      </c>
      <c r="J2516" s="107">
        <f>IF(M2516=1,1,IFERROR(VLOOKUP(I2516,MOPI!D:H,POC!H2516,FALSE),0))</f>
        <v>0.83216666666666661</v>
      </c>
      <c r="K2516" s="102" t="str">
        <f>TEXT(VLOOKUP(B2516,Summary!G:H,2,FALSE),"yyyym")</f>
        <v>202812</v>
      </c>
      <c r="L2516" s="102">
        <f t="shared" si="419"/>
        <v>0</v>
      </c>
      <c r="M2516" s="102">
        <f t="shared" si="416"/>
        <v>0</v>
      </c>
      <c r="N2516" s="109">
        <f t="shared" si="413"/>
        <v>83.21</v>
      </c>
      <c r="P2516" s="102" t="s">
        <v>220</v>
      </c>
    </row>
    <row r="2517" spans="1:16" hidden="1">
      <c r="A2517" s="102" t="s">
        <v>194</v>
      </c>
      <c r="B2517" s="103" t="s">
        <v>196</v>
      </c>
      <c r="D2517" s="112">
        <v>2027</v>
      </c>
      <c r="E2517" s="112">
        <v>9</v>
      </c>
      <c r="F2517" s="102" t="str">
        <f t="shared" si="420"/>
        <v>O2720279</v>
      </c>
      <c r="H2517" s="104">
        <f>HLOOKUP(B2517,MOPI!$3:$4,2,FALSE)</f>
        <v>3</v>
      </c>
      <c r="I2517" s="102" t="str">
        <f t="shared" si="418"/>
        <v>20279</v>
      </c>
      <c r="J2517" s="107">
        <f>IF(M2517=1,1,IFERROR(VLOOKUP(I2517,MOPI!D:H,POC!H2517,FALSE),0))</f>
        <v>0.84434999999999993</v>
      </c>
      <c r="K2517" s="102" t="str">
        <f>TEXT(VLOOKUP(B2517,Summary!G:H,2,FALSE),"yyyym")</f>
        <v>202812</v>
      </c>
      <c r="L2517" s="102">
        <f t="shared" si="419"/>
        <v>0</v>
      </c>
      <c r="M2517" s="102">
        <f t="shared" si="416"/>
        <v>0</v>
      </c>
      <c r="N2517" s="109">
        <f t="shared" si="413"/>
        <v>84.43</v>
      </c>
      <c r="P2517" s="102" t="s">
        <v>220</v>
      </c>
    </row>
    <row r="2518" spans="1:16" hidden="1">
      <c r="A2518" s="102" t="s">
        <v>194</v>
      </c>
      <c r="B2518" s="103" t="s">
        <v>196</v>
      </c>
      <c r="D2518" s="112">
        <v>2027</v>
      </c>
      <c r="E2518" s="112">
        <v>10</v>
      </c>
      <c r="F2518" s="102" t="str">
        <f t="shared" si="420"/>
        <v>O27202710</v>
      </c>
      <c r="H2518" s="104">
        <f>HLOOKUP(B2518,MOPI!$3:$4,2,FALSE)</f>
        <v>3</v>
      </c>
      <c r="I2518" s="102" t="str">
        <f t="shared" si="418"/>
        <v>202710</v>
      </c>
      <c r="J2518" s="107">
        <f>IF(M2518=1,1,IFERROR(VLOOKUP(I2518,MOPI!D:H,POC!H2518,FALSE),0))</f>
        <v>0.85653333333333326</v>
      </c>
      <c r="K2518" s="102" t="str">
        <f>TEXT(VLOOKUP(B2518,Summary!G:H,2,FALSE),"yyyym")</f>
        <v>202812</v>
      </c>
      <c r="L2518" s="102">
        <f t="shared" si="419"/>
        <v>0</v>
      </c>
      <c r="M2518" s="102">
        <f t="shared" si="416"/>
        <v>0</v>
      </c>
      <c r="N2518" s="109">
        <f t="shared" si="413"/>
        <v>85.65</v>
      </c>
      <c r="P2518" s="102" t="s">
        <v>220</v>
      </c>
    </row>
    <row r="2519" spans="1:16" hidden="1">
      <c r="A2519" s="102" t="s">
        <v>194</v>
      </c>
      <c r="B2519" s="103" t="s">
        <v>196</v>
      </c>
      <c r="D2519" s="112">
        <v>2027</v>
      </c>
      <c r="E2519" s="112">
        <v>11</v>
      </c>
      <c r="F2519" s="102" t="str">
        <f t="shared" si="420"/>
        <v>O27202711</v>
      </c>
      <c r="H2519" s="104">
        <f>HLOOKUP(B2519,MOPI!$3:$4,2,FALSE)</f>
        <v>3</v>
      </c>
      <c r="I2519" s="102" t="str">
        <f t="shared" si="418"/>
        <v>202711</v>
      </c>
      <c r="J2519" s="107">
        <f>IF(M2519=1,1,IFERROR(VLOOKUP(I2519,MOPI!D:H,POC!H2519,FALSE),0))</f>
        <v>0.86871666666666658</v>
      </c>
      <c r="K2519" s="102" t="str">
        <f>TEXT(VLOOKUP(B2519,Summary!G:H,2,FALSE),"yyyym")</f>
        <v>202812</v>
      </c>
      <c r="L2519" s="102">
        <f t="shared" si="419"/>
        <v>0</v>
      </c>
      <c r="M2519" s="102">
        <f t="shared" si="416"/>
        <v>0</v>
      </c>
      <c r="N2519" s="109">
        <f t="shared" si="413"/>
        <v>86.87</v>
      </c>
      <c r="P2519" s="102" t="s">
        <v>220</v>
      </c>
    </row>
    <row r="2520" spans="1:16" hidden="1">
      <c r="A2520" s="102" t="s">
        <v>194</v>
      </c>
      <c r="B2520" s="103" t="s">
        <v>196</v>
      </c>
      <c r="D2520" s="111">
        <v>2027</v>
      </c>
      <c r="E2520" s="111">
        <v>12</v>
      </c>
      <c r="F2520" s="102" t="str">
        <f t="shared" si="420"/>
        <v>O27202712</v>
      </c>
      <c r="H2520" s="104">
        <f>HLOOKUP(B2520,MOPI!$3:$4,2,FALSE)</f>
        <v>3</v>
      </c>
      <c r="I2520" s="102" t="str">
        <f t="shared" si="418"/>
        <v>202712</v>
      </c>
      <c r="J2520" s="107">
        <f>IF(M2520=1,1,IFERROR(VLOOKUP(I2520,MOPI!D:H,POC!H2520,FALSE),0))</f>
        <v>0.88090000000000002</v>
      </c>
      <c r="K2520" s="102" t="str">
        <f>TEXT(VLOOKUP(B2520,Summary!G:H,2,FALSE),"yyyym")</f>
        <v>202812</v>
      </c>
      <c r="L2520" s="102">
        <f t="shared" si="419"/>
        <v>0</v>
      </c>
      <c r="M2520" s="102">
        <f t="shared" si="416"/>
        <v>0</v>
      </c>
      <c r="N2520" s="109">
        <f t="shared" si="413"/>
        <v>88.09</v>
      </c>
      <c r="P2520" s="102" t="s">
        <v>220</v>
      </c>
    </row>
    <row r="2521" spans="1:16" hidden="1">
      <c r="A2521" s="102" t="s">
        <v>194</v>
      </c>
      <c r="B2521" s="103" t="s">
        <v>196</v>
      </c>
      <c r="D2521" s="112">
        <v>2028</v>
      </c>
      <c r="E2521" s="112">
        <v>1</v>
      </c>
      <c r="F2521" s="102" t="str">
        <f t="shared" ref="F2521:F2556" si="421">CONCATENATE(B2521,D2521,E2521)</f>
        <v>O2720281</v>
      </c>
      <c r="H2521" s="104">
        <f>HLOOKUP(B2521,MOPI!$3:$4,2,FALSE)</f>
        <v>3</v>
      </c>
      <c r="I2521" s="102" t="str">
        <f t="shared" si="418"/>
        <v>20281</v>
      </c>
      <c r="J2521" s="107">
        <f>IF(M2521=1,1,IFERROR(VLOOKUP(I2521,MOPI!D:H,POC!H2521,FALSE),0))</f>
        <v>0.89082499999999998</v>
      </c>
      <c r="K2521" s="102" t="str">
        <f>TEXT(VLOOKUP(B2521,Summary!G:H,2,FALSE),"yyyym")</f>
        <v>202812</v>
      </c>
      <c r="L2521" s="102">
        <f t="shared" si="419"/>
        <v>0</v>
      </c>
      <c r="M2521" s="102">
        <f t="shared" si="416"/>
        <v>0</v>
      </c>
      <c r="N2521" s="109">
        <f t="shared" si="413"/>
        <v>89.08</v>
      </c>
      <c r="P2521" s="102" t="s">
        <v>220</v>
      </c>
    </row>
    <row r="2522" spans="1:16" hidden="1">
      <c r="A2522" s="102" t="s">
        <v>194</v>
      </c>
      <c r="B2522" s="103" t="s">
        <v>196</v>
      </c>
      <c r="D2522" s="112">
        <v>2028</v>
      </c>
      <c r="E2522" s="112">
        <v>2</v>
      </c>
      <c r="F2522" s="102" t="str">
        <f t="shared" si="421"/>
        <v>O2720282</v>
      </c>
      <c r="H2522" s="104">
        <f>HLOOKUP(B2522,MOPI!$3:$4,2,FALSE)</f>
        <v>3</v>
      </c>
      <c r="I2522" s="102" t="str">
        <f t="shared" si="418"/>
        <v>20282</v>
      </c>
      <c r="J2522" s="107">
        <f>IF(M2522=1,1,IFERROR(VLOOKUP(I2522,MOPI!D:H,POC!H2522,FALSE),0))</f>
        <v>0.90074999999999994</v>
      </c>
      <c r="K2522" s="102" t="str">
        <f>TEXT(VLOOKUP(B2522,Summary!G:H,2,FALSE),"yyyym")</f>
        <v>202812</v>
      </c>
      <c r="L2522" s="102">
        <f t="shared" si="419"/>
        <v>0</v>
      </c>
      <c r="M2522" s="102">
        <f t="shared" si="416"/>
        <v>0</v>
      </c>
      <c r="N2522" s="109">
        <f t="shared" si="413"/>
        <v>90.07</v>
      </c>
      <c r="P2522" s="102" t="s">
        <v>220</v>
      </c>
    </row>
    <row r="2523" spans="1:16" hidden="1">
      <c r="A2523" s="102" t="s">
        <v>194</v>
      </c>
      <c r="B2523" s="103" t="s">
        <v>196</v>
      </c>
      <c r="D2523" s="112">
        <v>2028</v>
      </c>
      <c r="E2523" s="112">
        <v>3</v>
      </c>
      <c r="F2523" s="102" t="str">
        <f t="shared" si="421"/>
        <v>O2720283</v>
      </c>
      <c r="H2523" s="104">
        <f>HLOOKUP(B2523,MOPI!$3:$4,2,FALSE)</f>
        <v>3</v>
      </c>
      <c r="I2523" s="102" t="str">
        <f t="shared" si="418"/>
        <v>20283</v>
      </c>
      <c r="J2523" s="107">
        <f>IF(M2523=1,1,IFERROR(VLOOKUP(I2523,MOPI!D:H,POC!H2523,FALSE),0))</f>
        <v>0.9106749999999999</v>
      </c>
      <c r="K2523" s="102" t="str">
        <f>TEXT(VLOOKUP(B2523,Summary!G:H,2,FALSE),"yyyym")</f>
        <v>202812</v>
      </c>
      <c r="L2523" s="102">
        <f t="shared" si="419"/>
        <v>0</v>
      </c>
      <c r="M2523" s="102">
        <f t="shared" si="416"/>
        <v>0</v>
      </c>
      <c r="N2523" s="109">
        <f t="shared" si="413"/>
        <v>91.06</v>
      </c>
      <c r="P2523" s="102" t="s">
        <v>220</v>
      </c>
    </row>
    <row r="2524" spans="1:16" hidden="1">
      <c r="A2524" s="102" t="s">
        <v>194</v>
      </c>
      <c r="B2524" s="103" t="s">
        <v>196</v>
      </c>
      <c r="D2524" s="112">
        <v>2028</v>
      </c>
      <c r="E2524" s="112">
        <v>4</v>
      </c>
      <c r="F2524" s="102" t="str">
        <f t="shared" si="421"/>
        <v>O2720284</v>
      </c>
      <c r="H2524" s="104">
        <f>HLOOKUP(B2524,MOPI!$3:$4,2,FALSE)</f>
        <v>3</v>
      </c>
      <c r="I2524" s="102" t="str">
        <f t="shared" si="418"/>
        <v>20284</v>
      </c>
      <c r="J2524" s="107">
        <f>IF(M2524=1,1,IFERROR(VLOOKUP(I2524,MOPI!D:H,POC!H2524,FALSE),0))</f>
        <v>0.92059999999999986</v>
      </c>
      <c r="K2524" s="102" t="str">
        <f>TEXT(VLOOKUP(B2524,Summary!G:H,2,FALSE),"yyyym")</f>
        <v>202812</v>
      </c>
      <c r="L2524" s="102">
        <f t="shared" si="419"/>
        <v>0</v>
      </c>
      <c r="M2524" s="102">
        <f t="shared" si="416"/>
        <v>0</v>
      </c>
      <c r="N2524" s="109">
        <f t="shared" si="413"/>
        <v>92.06</v>
      </c>
      <c r="P2524" s="102" t="s">
        <v>220</v>
      </c>
    </row>
    <row r="2525" spans="1:16" hidden="1">
      <c r="A2525" s="102" t="s">
        <v>194</v>
      </c>
      <c r="B2525" s="103" t="s">
        <v>196</v>
      </c>
      <c r="D2525" s="112">
        <v>2028</v>
      </c>
      <c r="E2525" s="112">
        <v>5</v>
      </c>
      <c r="F2525" s="102" t="str">
        <f t="shared" si="421"/>
        <v>O2720285</v>
      </c>
      <c r="H2525" s="104">
        <f>HLOOKUP(B2525,MOPI!$3:$4,2,FALSE)</f>
        <v>3</v>
      </c>
      <c r="I2525" s="102" t="str">
        <f t="shared" si="418"/>
        <v>20285</v>
      </c>
      <c r="J2525" s="107">
        <f>IF(M2525=1,1,IFERROR(VLOOKUP(I2525,MOPI!D:H,POC!H2525,FALSE),0))</f>
        <v>0.93052499999999982</v>
      </c>
      <c r="K2525" s="102" t="str">
        <f>TEXT(VLOOKUP(B2525,Summary!G:H,2,FALSE),"yyyym")</f>
        <v>202812</v>
      </c>
      <c r="L2525" s="102">
        <f t="shared" si="419"/>
        <v>0</v>
      </c>
      <c r="M2525" s="102">
        <f t="shared" si="416"/>
        <v>0</v>
      </c>
      <c r="N2525" s="109">
        <f t="shared" si="413"/>
        <v>93.05</v>
      </c>
      <c r="P2525" s="102" t="s">
        <v>220</v>
      </c>
    </row>
    <row r="2526" spans="1:16" hidden="1">
      <c r="A2526" s="102" t="s">
        <v>194</v>
      </c>
      <c r="B2526" s="103" t="s">
        <v>196</v>
      </c>
      <c r="D2526" s="112">
        <v>2028</v>
      </c>
      <c r="E2526" s="112">
        <v>6</v>
      </c>
      <c r="F2526" s="102" t="str">
        <f t="shared" si="421"/>
        <v>O2720286</v>
      </c>
      <c r="H2526" s="104">
        <f>HLOOKUP(B2526,MOPI!$3:$4,2,FALSE)</f>
        <v>3</v>
      </c>
      <c r="I2526" s="102" t="str">
        <f t="shared" si="418"/>
        <v>20286</v>
      </c>
      <c r="J2526" s="107">
        <f>IF(M2526=1,1,IFERROR(VLOOKUP(I2526,MOPI!D:H,POC!H2526,FALSE),0))</f>
        <v>0.94044999999999979</v>
      </c>
      <c r="K2526" s="102" t="str">
        <f>TEXT(VLOOKUP(B2526,Summary!G:H,2,FALSE),"yyyym")</f>
        <v>202812</v>
      </c>
      <c r="L2526" s="102">
        <f t="shared" si="419"/>
        <v>0</v>
      </c>
      <c r="M2526" s="102">
        <f t="shared" si="416"/>
        <v>0</v>
      </c>
      <c r="N2526" s="109">
        <f t="shared" si="413"/>
        <v>94.04</v>
      </c>
      <c r="P2526" s="102" t="s">
        <v>220</v>
      </c>
    </row>
    <row r="2527" spans="1:16" hidden="1">
      <c r="A2527" s="102" t="s">
        <v>194</v>
      </c>
      <c r="B2527" s="103" t="s">
        <v>196</v>
      </c>
      <c r="D2527" s="112">
        <v>2028</v>
      </c>
      <c r="E2527" s="112">
        <v>7</v>
      </c>
      <c r="F2527" s="102" t="str">
        <f t="shared" si="421"/>
        <v>O2720287</v>
      </c>
      <c r="H2527" s="104">
        <f>HLOOKUP(B2527,MOPI!$3:$4,2,FALSE)</f>
        <v>3</v>
      </c>
      <c r="I2527" s="102" t="str">
        <f t="shared" si="418"/>
        <v>20287</v>
      </c>
      <c r="J2527" s="107">
        <f>IF(M2527=1,1,IFERROR(VLOOKUP(I2527,MOPI!D:H,POC!H2527,FALSE),0))</f>
        <v>0.95037499999999975</v>
      </c>
      <c r="K2527" s="102" t="str">
        <f>TEXT(VLOOKUP(B2527,Summary!G:H,2,FALSE),"yyyym")</f>
        <v>202812</v>
      </c>
      <c r="L2527" s="102">
        <f t="shared" si="419"/>
        <v>0</v>
      </c>
      <c r="M2527" s="102">
        <f t="shared" si="416"/>
        <v>0</v>
      </c>
      <c r="N2527" s="109">
        <f t="shared" si="413"/>
        <v>95.03</v>
      </c>
      <c r="P2527" s="102" t="s">
        <v>220</v>
      </c>
    </row>
    <row r="2528" spans="1:16" hidden="1">
      <c r="A2528" s="102" t="s">
        <v>194</v>
      </c>
      <c r="B2528" s="103" t="s">
        <v>196</v>
      </c>
      <c r="D2528" s="112">
        <v>2028</v>
      </c>
      <c r="E2528" s="112">
        <v>8</v>
      </c>
      <c r="F2528" s="102" t="str">
        <f t="shared" si="421"/>
        <v>O2720288</v>
      </c>
      <c r="H2528" s="104">
        <f>HLOOKUP(B2528,MOPI!$3:$4,2,FALSE)</f>
        <v>3</v>
      </c>
      <c r="I2528" s="102" t="str">
        <f t="shared" si="418"/>
        <v>20288</v>
      </c>
      <c r="J2528" s="107">
        <f>IF(M2528=1,1,IFERROR(VLOOKUP(I2528,MOPI!D:H,POC!H2528,FALSE),0))</f>
        <v>0.96029999999999971</v>
      </c>
      <c r="K2528" s="102" t="str">
        <f>TEXT(VLOOKUP(B2528,Summary!G:H,2,FALSE),"yyyym")</f>
        <v>202812</v>
      </c>
      <c r="L2528" s="102">
        <f t="shared" si="419"/>
        <v>0</v>
      </c>
      <c r="M2528" s="102">
        <f t="shared" si="416"/>
        <v>0</v>
      </c>
      <c r="N2528" s="109">
        <f t="shared" si="413"/>
        <v>96.03</v>
      </c>
      <c r="P2528" s="102" t="s">
        <v>220</v>
      </c>
    </row>
    <row r="2529" spans="1:16" hidden="1">
      <c r="A2529" s="102" t="s">
        <v>194</v>
      </c>
      <c r="B2529" s="103" t="s">
        <v>196</v>
      </c>
      <c r="D2529" s="112">
        <v>2028</v>
      </c>
      <c r="E2529" s="112">
        <v>9</v>
      </c>
      <c r="F2529" s="102" t="str">
        <f t="shared" si="421"/>
        <v>O2720289</v>
      </c>
      <c r="H2529" s="104">
        <f>HLOOKUP(B2529,MOPI!$3:$4,2,FALSE)</f>
        <v>3</v>
      </c>
      <c r="I2529" s="102" t="str">
        <f t="shared" si="418"/>
        <v>20289</v>
      </c>
      <c r="J2529" s="107">
        <f>IF(M2529=1,1,IFERROR(VLOOKUP(I2529,MOPI!D:H,POC!H2529,FALSE),0))</f>
        <v>0.97022499999999967</v>
      </c>
      <c r="K2529" s="102" t="str">
        <f>TEXT(VLOOKUP(B2529,Summary!G:H,2,FALSE),"yyyym")</f>
        <v>202812</v>
      </c>
      <c r="L2529" s="102">
        <f t="shared" si="419"/>
        <v>0</v>
      </c>
      <c r="M2529" s="102">
        <f t="shared" si="416"/>
        <v>0</v>
      </c>
      <c r="N2529" s="109">
        <f t="shared" si="413"/>
        <v>97.02</v>
      </c>
      <c r="P2529" s="102" t="s">
        <v>220</v>
      </c>
    </row>
    <row r="2530" spans="1:16" hidden="1">
      <c r="A2530" s="102" t="s">
        <v>194</v>
      </c>
      <c r="B2530" s="103" t="s">
        <v>196</v>
      </c>
      <c r="D2530" s="112">
        <v>2028</v>
      </c>
      <c r="E2530" s="112">
        <v>10</v>
      </c>
      <c r="F2530" s="102" t="str">
        <f t="shared" si="421"/>
        <v>O27202810</v>
      </c>
      <c r="H2530" s="104">
        <f>HLOOKUP(B2530,MOPI!$3:$4,2,FALSE)</f>
        <v>3</v>
      </c>
      <c r="I2530" s="102" t="str">
        <f t="shared" si="418"/>
        <v>202810</v>
      </c>
      <c r="J2530" s="107">
        <f>IF(M2530=1,1,IFERROR(VLOOKUP(I2530,MOPI!D:H,POC!H2530,FALSE),0))</f>
        <v>0.98014999999999963</v>
      </c>
      <c r="K2530" s="102" t="str">
        <f>TEXT(VLOOKUP(B2530,Summary!G:H,2,FALSE),"yyyym")</f>
        <v>202812</v>
      </c>
      <c r="L2530" s="102">
        <f t="shared" si="419"/>
        <v>0</v>
      </c>
      <c r="M2530" s="102">
        <f t="shared" si="416"/>
        <v>0</v>
      </c>
      <c r="N2530" s="109">
        <f t="shared" si="413"/>
        <v>98.01</v>
      </c>
      <c r="P2530" s="102" t="s">
        <v>220</v>
      </c>
    </row>
    <row r="2531" spans="1:16" hidden="1">
      <c r="A2531" s="102" t="s">
        <v>194</v>
      </c>
      <c r="B2531" s="103" t="s">
        <v>196</v>
      </c>
      <c r="D2531" s="112">
        <v>2028</v>
      </c>
      <c r="E2531" s="112">
        <v>11</v>
      </c>
      <c r="F2531" s="102" t="str">
        <f t="shared" si="421"/>
        <v>O27202811</v>
      </c>
      <c r="H2531" s="104">
        <f>HLOOKUP(B2531,MOPI!$3:$4,2,FALSE)</f>
        <v>3</v>
      </c>
      <c r="I2531" s="102" t="str">
        <f t="shared" si="418"/>
        <v>202811</v>
      </c>
      <c r="J2531" s="107">
        <f>IF(M2531=1,1,IFERROR(VLOOKUP(I2531,MOPI!D:H,POC!H2531,FALSE),0))</f>
        <v>0.99007499999999959</v>
      </c>
      <c r="K2531" s="102" t="str">
        <f>TEXT(VLOOKUP(B2531,Summary!G:H,2,FALSE),"yyyym")</f>
        <v>202812</v>
      </c>
      <c r="L2531" s="102">
        <f t="shared" si="419"/>
        <v>0</v>
      </c>
      <c r="M2531" s="102">
        <f t="shared" si="416"/>
        <v>0</v>
      </c>
      <c r="N2531" s="109">
        <f t="shared" si="413"/>
        <v>99</v>
      </c>
      <c r="P2531" s="102" t="s">
        <v>220</v>
      </c>
    </row>
    <row r="2532" spans="1:16" hidden="1">
      <c r="A2532" s="102" t="s">
        <v>194</v>
      </c>
      <c r="B2532" s="103" t="s">
        <v>196</v>
      </c>
      <c r="D2532" s="111">
        <v>2028</v>
      </c>
      <c r="E2532" s="111">
        <v>12</v>
      </c>
      <c r="F2532" s="102" t="str">
        <f t="shared" si="421"/>
        <v>O27202812</v>
      </c>
      <c r="H2532" s="104">
        <f>HLOOKUP(B2532,MOPI!$3:$4,2,FALSE)</f>
        <v>3</v>
      </c>
      <c r="I2532" s="102" t="str">
        <f t="shared" si="418"/>
        <v>202812</v>
      </c>
      <c r="J2532" s="107">
        <f>IF(M2532=1,1,IFERROR(VLOOKUP(I2532,MOPI!D:H,POC!H2532,FALSE),0))</f>
        <v>1</v>
      </c>
      <c r="K2532" s="102" t="str">
        <f>TEXT(VLOOKUP(B2532,Summary!G:H,2,FALSE),"yyyym")</f>
        <v>202812</v>
      </c>
      <c r="L2532" s="102">
        <f t="shared" si="419"/>
        <v>1</v>
      </c>
      <c r="M2532" s="102">
        <f t="shared" si="416"/>
        <v>1</v>
      </c>
      <c r="N2532" s="109">
        <f t="shared" si="413"/>
        <v>100</v>
      </c>
      <c r="P2532" s="102" t="s">
        <v>220</v>
      </c>
    </row>
    <row r="2533" spans="1:16" hidden="1">
      <c r="A2533" s="102" t="s">
        <v>194</v>
      </c>
      <c r="B2533" s="103" t="s">
        <v>196</v>
      </c>
      <c r="D2533" s="111">
        <v>2029</v>
      </c>
      <c r="E2533" s="112">
        <v>1</v>
      </c>
      <c r="F2533" s="102" t="str">
        <f t="shared" si="421"/>
        <v>O2720291</v>
      </c>
      <c r="H2533" s="104">
        <f>HLOOKUP(B2533,MOPI!$3:$4,2,FALSE)</f>
        <v>3</v>
      </c>
      <c r="I2533" s="102" t="str">
        <f t="shared" si="418"/>
        <v>20291</v>
      </c>
      <c r="J2533" s="107">
        <f>IF(M2533=1,1,IFERROR(VLOOKUP(I2533,MOPI!D:H,POC!H2533,FALSE),0))</f>
        <v>1</v>
      </c>
      <c r="K2533" s="102" t="str">
        <f>TEXT(VLOOKUP(B2533,Summary!G:H,2,FALSE),"yyyym")</f>
        <v>202812</v>
      </c>
      <c r="L2533" s="102">
        <f t="shared" si="419"/>
        <v>0</v>
      </c>
      <c r="M2533" s="102">
        <f t="shared" si="416"/>
        <v>1</v>
      </c>
      <c r="N2533" s="109">
        <f t="shared" ref="N2533:N2556" si="422">TRUNC(J2533*100,2)</f>
        <v>100</v>
      </c>
      <c r="P2533" s="102" t="str">
        <f t="shared" ref="P2478:P2541" si="423">IF(AND(M2533=1,L2533&lt;&gt;1),"X","")</f>
        <v>X</v>
      </c>
    </row>
    <row r="2534" spans="1:16" hidden="1">
      <c r="A2534" s="102" t="s">
        <v>194</v>
      </c>
      <c r="B2534" s="103" t="s">
        <v>196</v>
      </c>
      <c r="D2534" s="111">
        <v>2029</v>
      </c>
      <c r="E2534" s="112">
        <v>2</v>
      </c>
      <c r="F2534" s="102" t="str">
        <f t="shared" si="421"/>
        <v>O2720292</v>
      </c>
      <c r="H2534" s="104">
        <f>HLOOKUP(B2534,MOPI!$3:$4,2,FALSE)</f>
        <v>3</v>
      </c>
      <c r="I2534" s="102" t="str">
        <f t="shared" si="418"/>
        <v>20292</v>
      </c>
      <c r="J2534" s="107">
        <f>IF(M2534=1,1,IFERROR(VLOOKUP(I2534,MOPI!D:H,POC!H2534,FALSE),0))</f>
        <v>1</v>
      </c>
      <c r="K2534" s="102" t="str">
        <f>TEXT(VLOOKUP(B2534,Summary!G:H,2,FALSE),"yyyym")</f>
        <v>202812</v>
      </c>
      <c r="L2534" s="102">
        <f t="shared" si="419"/>
        <v>0</v>
      </c>
      <c r="M2534" s="102">
        <f t="shared" si="416"/>
        <v>1</v>
      </c>
      <c r="N2534" s="109">
        <f t="shared" si="422"/>
        <v>100</v>
      </c>
      <c r="P2534" s="102" t="str">
        <f t="shared" si="423"/>
        <v>X</v>
      </c>
    </row>
    <row r="2535" spans="1:16" hidden="1">
      <c r="A2535" s="102" t="s">
        <v>194</v>
      </c>
      <c r="B2535" s="103" t="s">
        <v>196</v>
      </c>
      <c r="D2535" s="111">
        <v>2029</v>
      </c>
      <c r="E2535" s="112">
        <v>3</v>
      </c>
      <c r="F2535" s="102" t="str">
        <f t="shared" si="421"/>
        <v>O2720293</v>
      </c>
      <c r="H2535" s="104">
        <f>HLOOKUP(B2535,MOPI!$3:$4,2,FALSE)</f>
        <v>3</v>
      </c>
      <c r="I2535" s="102" t="str">
        <f t="shared" si="418"/>
        <v>20293</v>
      </c>
      <c r="J2535" s="107">
        <f>IF(M2535=1,1,IFERROR(VLOOKUP(I2535,MOPI!D:H,POC!H2535,FALSE),0))</f>
        <v>1</v>
      </c>
      <c r="K2535" s="102" t="str">
        <f>TEXT(VLOOKUP(B2535,Summary!G:H,2,FALSE),"yyyym")</f>
        <v>202812</v>
      </c>
      <c r="L2535" s="102">
        <f t="shared" si="419"/>
        <v>0</v>
      </c>
      <c r="M2535" s="102">
        <f t="shared" si="416"/>
        <v>1</v>
      </c>
      <c r="N2535" s="109">
        <f t="shared" si="422"/>
        <v>100</v>
      </c>
      <c r="P2535" s="102" t="str">
        <f t="shared" si="423"/>
        <v>X</v>
      </c>
    </row>
    <row r="2536" spans="1:16" hidden="1">
      <c r="A2536" s="102" t="s">
        <v>194</v>
      </c>
      <c r="B2536" s="103" t="s">
        <v>196</v>
      </c>
      <c r="D2536" s="111">
        <v>2029</v>
      </c>
      <c r="E2536" s="112">
        <v>4</v>
      </c>
      <c r="F2536" s="102" t="str">
        <f t="shared" si="421"/>
        <v>O2720294</v>
      </c>
      <c r="H2536" s="104">
        <f>HLOOKUP(B2536,MOPI!$3:$4,2,FALSE)</f>
        <v>3</v>
      </c>
      <c r="I2536" s="102" t="str">
        <f t="shared" si="418"/>
        <v>20294</v>
      </c>
      <c r="J2536" s="107">
        <f>IF(M2536=1,1,IFERROR(VLOOKUP(I2536,MOPI!D:H,POC!H2536,FALSE),0))</f>
        <v>1</v>
      </c>
      <c r="K2536" s="102" t="str">
        <f>TEXT(VLOOKUP(B2536,Summary!G:H,2,FALSE),"yyyym")</f>
        <v>202812</v>
      </c>
      <c r="L2536" s="102">
        <f t="shared" si="419"/>
        <v>0</v>
      </c>
      <c r="M2536" s="102">
        <f t="shared" si="416"/>
        <v>1</v>
      </c>
      <c r="N2536" s="109">
        <f t="shared" si="422"/>
        <v>100</v>
      </c>
      <c r="P2536" s="102" t="str">
        <f t="shared" si="423"/>
        <v>X</v>
      </c>
    </row>
    <row r="2537" spans="1:16" hidden="1">
      <c r="A2537" s="102" t="s">
        <v>194</v>
      </c>
      <c r="B2537" s="103" t="s">
        <v>196</v>
      </c>
      <c r="D2537" s="111">
        <v>2029</v>
      </c>
      <c r="E2537" s="112">
        <v>5</v>
      </c>
      <c r="F2537" s="102" t="str">
        <f t="shared" si="421"/>
        <v>O2720295</v>
      </c>
      <c r="H2537" s="104">
        <f>HLOOKUP(B2537,MOPI!$3:$4,2,FALSE)</f>
        <v>3</v>
      </c>
      <c r="I2537" s="102" t="str">
        <f t="shared" ref="I2537:I2546" si="424">CONCATENATE(D2537,E2537)</f>
        <v>20295</v>
      </c>
      <c r="J2537" s="107">
        <f>IF(M2537=1,1,IFERROR(VLOOKUP(I2537,MOPI!D:H,POC!H2537,FALSE),0))</f>
        <v>1</v>
      </c>
      <c r="K2537" s="102" t="str">
        <f>TEXT(VLOOKUP(B2537,Summary!G:H,2,FALSE),"yyyym")</f>
        <v>202812</v>
      </c>
      <c r="L2537" s="102">
        <f t="shared" ref="L2537:L2556" si="425">IF((LEFT(K2537,4)-D2537)&lt;&gt;0,0,IF((I2537-K2537)=0,1,0))</f>
        <v>0</v>
      </c>
      <c r="M2537" s="102">
        <f t="shared" si="416"/>
        <v>1</v>
      </c>
      <c r="N2537" s="109">
        <f t="shared" si="422"/>
        <v>100</v>
      </c>
      <c r="P2537" s="102" t="str">
        <f t="shared" si="423"/>
        <v>X</v>
      </c>
    </row>
    <row r="2538" spans="1:16" hidden="1">
      <c r="A2538" s="102" t="s">
        <v>194</v>
      </c>
      <c r="B2538" s="103" t="s">
        <v>196</v>
      </c>
      <c r="D2538" s="111">
        <v>2029</v>
      </c>
      <c r="E2538" s="112">
        <v>6</v>
      </c>
      <c r="F2538" s="102" t="str">
        <f t="shared" si="421"/>
        <v>O2720296</v>
      </c>
      <c r="H2538" s="104">
        <f>HLOOKUP(B2538,MOPI!$3:$4,2,FALSE)</f>
        <v>3</v>
      </c>
      <c r="I2538" s="102" t="str">
        <f t="shared" si="424"/>
        <v>20296</v>
      </c>
      <c r="J2538" s="107">
        <f>IF(M2538=1,1,IFERROR(VLOOKUP(I2538,MOPI!D:H,POC!H2538,FALSE),0))</f>
        <v>1</v>
      </c>
      <c r="K2538" s="102" t="str">
        <f>TEXT(VLOOKUP(B2538,Summary!G:H,2,FALSE),"yyyym")</f>
        <v>202812</v>
      </c>
      <c r="L2538" s="102">
        <f t="shared" si="425"/>
        <v>0</v>
      </c>
      <c r="M2538" s="102">
        <f t="shared" si="416"/>
        <v>1</v>
      </c>
      <c r="N2538" s="109">
        <f t="shared" si="422"/>
        <v>100</v>
      </c>
      <c r="P2538" s="102" t="str">
        <f t="shared" si="423"/>
        <v>X</v>
      </c>
    </row>
    <row r="2539" spans="1:16" hidden="1">
      <c r="A2539" s="102" t="s">
        <v>194</v>
      </c>
      <c r="B2539" s="103" t="s">
        <v>196</v>
      </c>
      <c r="D2539" s="111">
        <v>2029</v>
      </c>
      <c r="E2539" s="112">
        <v>7</v>
      </c>
      <c r="F2539" s="102" t="str">
        <f t="shared" si="421"/>
        <v>O2720297</v>
      </c>
      <c r="H2539" s="104">
        <f>HLOOKUP(B2539,MOPI!$3:$4,2,FALSE)</f>
        <v>3</v>
      </c>
      <c r="I2539" s="102" t="str">
        <f t="shared" si="424"/>
        <v>20297</v>
      </c>
      <c r="J2539" s="107">
        <f>IF(M2539=1,1,IFERROR(VLOOKUP(I2539,MOPI!D:H,POC!H2539,FALSE),0))</f>
        <v>1</v>
      </c>
      <c r="K2539" s="102" t="str">
        <f>TEXT(VLOOKUP(B2539,Summary!G:H,2,FALSE),"yyyym")</f>
        <v>202812</v>
      </c>
      <c r="L2539" s="102">
        <f t="shared" si="425"/>
        <v>0</v>
      </c>
      <c r="M2539" s="102">
        <f t="shared" si="416"/>
        <v>1</v>
      </c>
      <c r="N2539" s="109">
        <f t="shared" si="422"/>
        <v>100</v>
      </c>
      <c r="P2539" s="102" t="str">
        <f t="shared" si="423"/>
        <v>X</v>
      </c>
    </row>
    <row r="2540" spans="1:16" hidden="1">
      <c r="A2540" s="102" t="s">
        <v>194</v>
      </c>
      <c r="B2540" s="103" t="s">
        <v>196</v>
      </c>
      <c r="D2540" s="111">
        <v>2029</v>
      </c>
      <c r="E2540" s="112">
        <v>8</v>
      </c>
      <c r="F2540" s="102" t="str">
        <f t="shared" si="421"/>
        <v>O2720298</v>
      </c>
      <c r="H2540" s="104">
        <f>HLOOKUP(B2540,MOPI!$3:$4,2,FALSE)</f>
        <v>3</v>
      </c>
      <c r="I2540" s="102" t="str">
        <f t="shared" si="424"/>
        <v>20298</v>
      </c>
      <c r="J2540" s="107">
        <f>IF(M2540=1,1,IFERROR(VLOOKUP(I2540,MOPI!D:H,POC!H2540,FALSE),0))</f>
        <v>1</v>
      </c>
      <c r="K2540" s="102" t="str">
        <f>TEXT(VLOOKUP(B2540,Summary!G:H,2,FALSE),"yyyym")</f>
        <v>202812</v>
      </c>
      <c r="L2540" s="102">
        <f t="shared" si="425"/>
        <v>0</v>
      </c>
      <c r="M2540" s="102">
        <f t="shared" si="416"/>
        <v>1</v>
      </c>
      <c r="N2540" s="109">
        <f t="shared" si="422"/>
        <v>100</v>
      </c>
      <c r="P2540" s="102" t="str">
        <f t="shared" si="423"/>
        <v>X</v>
      </c>
    </row>
    <row r="2541" spans="1:16" hidden="1">
      <c r="A2541" s="102" t="s">
        <v>194</v>
      </c>
      <c r="B2541" s="103" t="s">
        <v>196</v>
      </c>
      <c r="D2541" s="111">
        <v>2029</v>
      </c>
      <c r="E2541" s="112">
        <v>9</v>
      </c>
      <c r="F2541" s="102" t="str">
        <f t="shared" si="421"/>
        <v>O2720299</v>
      </c>
      <c r="H2541" s="104">
        <f>HLOOKUP(B2541,MOPI!$3:$4,2,FALSE)</f>
        <v>3</v>
      </c>
      <c r="I2541" s="102" t="str">
        <f t="shared" si="424"/>
        <v>20299</v>
      </c>
      <c r="J2541" s="107">
        <f>IF(M2541=1,1,IFERROR(VLOOKUP(I2541,MOPI!D:H,POC!H2541,FALSE),0))</f>
        <v>1</v>
      </c>
      <c r="K2541" s="102" t="str">
        <f>TEXT(VLOOKUP(B2541,Summary!G:H,2,FALSE),"yyyym")</f>
        <v>202812</v>
      </c>
      <c r="L2541" s="102">
        <f t="shared" si="425"/>
        <v>0</v>
      </c>
      <c r="M2541" s="102">
        <f t="shared" si="416"/>
        <v>1</v>
      </c>
      <c r="N2541" s="109">
        <f t="shared" si="422"/>
        <v>100</v>
      </c>
      <c r="P2541" s="102" t="str">
        <f t="shared" si="423"/>
        <v>X</v>
      </c>
    </row>
    <row r="2542" spans="1:16" hidden="1">
      <c r="A2542" s="102" t="s">
        <v>194</v>
      </c>
      <c r="B2542" s="103" t="s">
        <v>196</v>
      </c>
      <c r="D2542" s="111">
        <v>2029</v>
      </c>
      <c r="E2542" s="112">
        <v>10</v>
      </c>
      <c r="F2542" s="102" t="str">
        <f t="shared" si="421"/>
        <v>O27202910</v>
      </c>
      <c r="H2542" s="104">
        <f>HLOOKUP(B2542,MOPI!$3:$4,2,FALSE)</f>
        <v>3</v>
      </c>
      <c r="I2542" s="102" t="str">
        <f t="shared" si="424"/>
        <v>202910</v>
      </c>
      <c r="J2542" s="107">
        <f>IF(M2542=1,1,IFERROR(VLOOKUP(I2542,MOPI!D:H,POC!H2542,FALSE),0))</f>
        <v>1</v>
      </c>
      <c r="K2542" s="102" t="str">
        <f>TEXT(VLOOKUP(B2542,Summary!G:H,2,FALSE),"yyyym")</f>
        <v>202812</v>
      </c>
      <c r="L2542" s="102">
        <f t="shared" si="425"/>
        <v>0</v>
      </c>
      <c r="M2542" s="102">
        <f t="shared" si="416"/>
        <v>1</v>
      </c>
      <c r="N2542" s="109">
        <f t="shared" si="422"/>
        <v>100</v>
      </c>
      <c r="P2542" s="102" t="str">
        <f t="shared" ref="P2542:P2605" si="426">IF(AND(M2542=1,L2542&lt;&gt;1),"X","")</f>
        <v>X</v>
      </c>
    </row>
    <row r="2543" spans="1:16" hidden="1">
      <c r="A2543" s="102" t="s">
        <v>194</v>
      </c>
      <c r="B2543" s="103" t="s">
        <v>196</v>
      </c>
      <c r="D2543" s="111">
        <v>2029</v>
      </c>
      <c r="E2543" s="112">
        <v>11</v>
      </c>
      <c r="F2543" s="102" t="str">
        <f t="shared" si="421"/>
        <v>O27202911</v>
      </c>
      <c r="H2543" s="104">
        <f>HLOOKUP(B2543,MOPI!$3:$4,2,FALSE)</f>
        <v>3</v>
      </c>
      <c r="I2543" s="102" t="str">
        <f t="shared" si="424"/>
        <v>202911</v>
      </c>
      <c r="J2543" s="107">
        <f>IF(M2543=1,1,IFERROR(VLOOKUP(I2543,MOPI!D:H,POC!H2543,FALSE),0))</f>
        <v>1</v>
      </c>
      <c r="K2543" s="102" t="str">
        <f>TEXT(VLOOKUP(B2543,Summary!G:H,2,FALSE),"yyyym")</f>
        <v>202812</v>
      </c>
      <c r="L2543" s="102">
        <f t="shared" si="425"/>
        <v>0</v>
      </c>
      <c r="M2543" s="102">
        <f t="shared" si="416"/>
        <v>1</v>
      </c>
      <c r="N2543" s="109">
        <f t="shared" si="422"/>
        <v>100</v>
      </c>
      <c r="P2543" s="102" t="str">
        <f t="shared" si="426"/>
        <v>X</v>
      </c>
    </row>
    <row r="2544" spans="1:16" hidden="1">
      <c r="A2544" s="102" t="s">
        <v>194</v>
      </c>
      <c r="B2544" s="103" t="s">
        <v>196</v>
      </c>
      <c r="D2544" s="111">
        <v>2029</v>
      </c>
      <c r="E2544" s="111">
        <v>12</v>
      </c>
      <c r="F2544" s="102" t="str">
        <f t="shared" si="421"/>
        <v>O27202912</v>
      </c>
      <c r="H2544" s="104">
        <f>HLOOKUP(B2544,MOPI!$3:$4,2,FALSE)</f>
        <v>3</v>
      </c>
      <c r="I2544" s="102" t="str">
        <f t="shared" si="424"/>
        <v>202912</v>
      </c>
      <c r="J2544" s="107">
        <f>IF(M2544=1,1,IFERROR(VLOOKUP(I2544,MOPI!D:H,POC!H2544,FALSE),0))</f>
        <v>1</v>
      </c>
      <c r="K2544" s="102" t="str">
        <f>TEXT(VLOOKUP(B2544,Summary!G:H,2,FALSE),"yyyym")</f>
        <v>202812</v>
      </c>
      <c r="L2544" s="102">
        <f t="shared" si="425"/>
        <v>0</v>
      </c>
      <c r="M2544" s="102">
        <f t="shared" si="416"/>
        <v>1</v>
      </c>
      <c r="N2544" s="109">
        <f t="shared" si="422"/>
        <v>100</v>
      </c>
      <c r="P2544" s="102" t="str">
        <f t="shared" si="426"/>
        <v>X</v>
      </c>
    </row>
    <row r="2545" spans="1:16" hidden="1">
      <c r="A2545" s="102" t="s">
        <v>194</v>
      </c>
      <c r="B2545" s="103" t="s">
        <v>196</v>
      </c>
      <c r="D2545" s="111">
        <v>2030</v>
      </c>
      <c r="E2545" s="112">
        <v>1</v>
      </c>
      <c r="F2545" s="102" t="str">
        <f t="shared" si="421"/>
        <v>O2720301</v>
      </c>
      <c r="H2545" s="104">
        <f>HLOOKUP(B2545,MOPI!$3:$4,2,FALSE)</f>
        <v>3</v>
      </c>
      <c r="I2545" s="102" t="str">
        <f t="shared" si="424"/>
        <v>20301</v>
      </c>
      <c r="J2545" s="107">
        <f>IF(M2545=1,1,IFERROR(VLOOKUP(I2545,MOPI!D:H,POC!H2545,FALSE),0))</f>
        <v>1</v>
      </c>
      <c r="K2545" s="102" t="str">
        <f>TEXT(VLOOKUP(B2545,Summary!G:H,2,FALSE),"yyyym")</f>
        <v>202812</v>
      </c>
      <c r="L2545" s="102">
        <f t="shared" si="425"/>
        <v>0</v>
      </c>
      <c r="M2545" s="102">
        <f t="shared" si="416"/>
        <v>1</v>
      </c>
      <c r="N2545" s="109">
        <f t="shared" si="422"/>
        <v>100</v>
      </c>
      <c r="P2545" s="102" t="str">
        <f t="shared" si="426"/>
        <v>X</v>
      </c>
    </row>
    <row r="2546" spans="1:16" hidden="1">
      <c r="A2546" s="102" t="s">
        <v>194</v>
      </c>
      <c r="B2546" s="103" t="s">
        <v>196</v>
      </c>
      <c r="D2546" s="111">
        <v>2030</v>
      </c>
      <c r="E2546" s="112">
        <v>2</v>
      </c>
      <c r="F2546" s="102" t="str">
        <f t="shared" si="421"/>
        <v>O2720302</v>
      </c>
      <c r="H2546" s="104">
        <f>HLOOKUP(B2546,MOPI!$3:$4,2,FALSE)</f>
        <v>3</v>
      </c>
      <c r="I2546" s="102" t="str">
        <f t="shared" si="424"/>
        <v>20302</v>
      </c>
      <c r="J2546" s="107">
        <f>IF(M2546=1,1,IFERROR(VLOOKUP(I2546,MOPI!D:H,POC!H2546,FALSE),0))</f>
        <v>1</v>
      </c>
      <c r="K2546" s="102" t="str">
        <f>TEXT(VLOOKUP(B2546,Summary!G:H,2,FALSE),"yyyym")</f>
        <v>202812</v>
      </c>
      <c r="L2546" s="102">
        <f t="shared" si="425"/>
        <v>0</v>
      </c>
      <c r="M2546" s="102">
        <f t="shared" si="416"/>
        <v>1</v>
      </c>
      <c r="N2546" s="109">
        <f t="shared" si="422"/>
        <v>100</v>
      </c>
      <c r="P2546" s="102" t="str">
        <f t="shared" si="426"/>
        <v>X</v>
      </c>
    </row>
    <row r="2547" spans="1:16" hidden="1">
      <c r="A2547" s="102" t="s">
        <v>194</v>
      </c>
      <c r="B2547" s="103" t="s">
        <v>196</v>
      </c>
      <c r="D2547" s="111">
        <v>2030</v>
      </c>
      <c r="E2547" s="112">
        <v>3</v>
      </c>
      <c r="F2547" s="102" t="str">
        <f t="shared" si="421"/>
        <v>O2720303</v>
      </c>
      <c r="H2547" s="104">
        <f>HLOOKUP(B2547,MOPI!$3:$4,2,FALSE)</f>
        <v>3</v>
      </c>
      <c r="I2547" s="102" t="str">
        <f t="shared" ref="I2547:I2556" si="427">CONCATENATE(D2547,E2547)</f>
        <v>20303</v>
      </c>
      <c r="J2547" s="107">
        <f>IF(M2547=1,1,IFERROR(VLOOKUP(I2547,MOPI!D:H,POC!H2547,FALSE),0))</f>
        <v>1</v>
      </c>
      <c r="K2547" s="102" t="str">
        <f>TEXT(VLOOKUP(B2547,Summary!G:H,2,FALSE),"yyyym")</f>
        <v>202812</v>
      </c>
      <c r="L2547" s="102">
        <f t="shared" si="425"/>
        <v>0</v>
      </c>
      <c r="M2547" s="102">
        <f t="shared" si="416"/>
        <v>1</v>
      </c>
      <c r="N2547" s="109">
        <f t="shared" si="422"/>
        <v>100</v>
      </c>
      <c r="P2547" s="102" t="str">
        <f t="shared" si="426"/>
        <v>X</v>
      </c>
    </row>
    <row r="2548" spans="1:16" hidden="1">
      <c r="A2548" s="102" t="s">
        <v>194</v>
      </c>
      <c r="B2548" s="103" t="s">
        <v>196</v>
      </c>
      <c r="D2548" s="111">
        <v>2030</v>
      </c>
      <c r="E2548" s="112">
        <v>4</v>
      </c>
      <c r="F2548" s="102" t="str">
        <f t="shared" si="421"/>
        <v>O2720304</v>
      </c>
      <c r="H2548" s="104">
        <f>HLOOKUP(B2548,MOPI!$3:$4,2,FALSE)</f>
        <v>3</v>
      </c>
      <c r="I2548" s="102" t="str">
        <f t="shared" si="427"/>
        <v>20304</v>
      </c>
      <c r="J2548" s="107">
        <f>IF(M2548=1,1,IFERROR(VLOOKUP(I2548,MOPI!D:H,POC!H2548,FALSE),0))</f>
        <v>1</v>
      </c>
      <c r="K2548" s="102" t="str">
        <f>TEXT(VLOOKUP(B2548,Summary!G:H,2,FALSE),"yyyym")</f>
        <v>202812</v>
      </c>
      <c r="L2548" s="102">
        <f t="shared" si="425"/>
        <v>0</v>
      </c>
      <c r="M2548" s="102">
        <f t="shared" si="416"/>
        <v>1</v>
      </c>
      <c r="N2548" s="109">
        <f t="shared" si="422"/>
        <v>100</v>
      </c>
      <c r="P2548" s="102" t="str">
        <f t="shared" si="426"/>
        <v>X</v>
      </c>
    </row>
    <row r="2549" spans="1:16" hidden="1">
      <c r="A2549" s="102" t="s">
        <v>194</v>
      </c>
      <c r="B2549" s="103" t="s">
        <v>196</v>
      </c>
      <c r="D2549" s="111">
        <v>2030</v>
      </c>
      <c r="E2549" s="112">
        <v>5</v>
      </c>
      <c r="F2549" s="102" t="str">
        <f t="shared" si="421"/>
        <v>O2720305</v>
      </c>
      <c r="H2549" s="104">
        <f>HLOOKUP(B2549,MOPI!$3:$4,2,FALSE)</f>
        <v>3</v>
      </c>
      <c r="I2549" s="102" t="str">
        <f t="shared" si="427"/>
        <v>20305</v>
      </c>
      <c r="J2549" s="107">
        <f>IF(M2549=1,1,IFERROR(VLOOKUP(I2549,MOPI!D:H,POC!H2549,FALSE),0))</f>
        <v>1</v>
      </c>
      <c r="K2549" s="102" t="str">
        <f>TEXT(VLOOKUP(B2549,Summary!G:H,2,FALSE),"yyyym")</f>
        <v>202812</v>
      </c>
      <c r="L2549" s="102">
        <f t="shared" si="425"/>
        <v>0</v>
      </c>
      <c r="M2549" s="102">
        <f t="shared" ref="M2549:M2556" si="428">IF(B2549="",0,IF(AND(B2548=B2549,M2548=1),1,IF(L2549=1,1,0)))</f>
        <v>1</v>
      </c>
      <c r="N2549" s="109">
        <f t="shared" si="422"/>
        <v>100</v>
      </c>
      <c r="P2549" s="102" t="str">
        <f t="shared" si="426"/>
        <v>X</v>
      </c>
    </row>
    <row r="2550" spans="1:16" hidden="1">
      <c r="A2550" s="102" t="s">
        <v>194</v>
      </c>
      <c r="B2550" s="103" t="s">
        <v>196</v>
      </c>
      <c r="D2550" s="111">
        <v>2030</v>
      </c>
      <c r="E2550" s="112">
        <v>6</v>
      </c>
      <c r="F2550" s="102" t="str">
        <f t="shared" si="421"/>
        <v>O2720306</v>
      </c>
      <c r="H2550" s="104">
        <f>HLOOKUP(B2550,MOPI!$3:$4,2,FALSE)</f>
        <v>3</v>
      </c>
      <c r="I2550" s="102" t="str">
        <f t="shared" si="427"/>
        <v>20306</v>
      </c>
      <c r="J2550" s="107">
        <f>IF(M2550=1,1,IFERROR(VLOOKUP(I2550,MOPI!D:H,POC!H2550,FALSE),0))</f>
        <v>1</v>
      </c>
      <c r="K2550" s="102" t="str">
        <f>TEXT(VLOOKUP(B2550,Summary!G:H,2,FALSE),"yyyym")</f>
        <v>202812</v>
      </c>
      <c r="L2550" s="102">
        <f t="shared" si="425"/>
        <v>0</v>
      </c>
      <c r="M2550" s="102">
        <f t="shared" si="428"/>
        <v>1</v>
      </c>
      <c r="N2550" s="109">
        <f t="shared" si="422"/>
        <v>100</v>
      </c>
      <c r="P2550" s="102" t="str">
        <f t="shared" si="426"/>
        <v>X</v>
      </c>
    </row>
    <row r="2551" spans="1:16" hidden="1">
      <c r="A2551" s="102" t="s">
        <v>194</v>
      </c>
      <c r="B2551" s="103" t="s">
        <v>196</v>
      </c>
      <c r="D2551" s="111">
        <v>2030</v>
      </c>
      <c r="E2551" s="112">
        <v>7</v>
      </c>
      <c r="F2551" s="102" t="str">
        <f t="shared" si="421"/>
        <v>O2720307</v>
      </c>
      <c r="H2551" s="104">
        <f>HLOOKUP(B2551,MOPI!$3:$4,2,FALSE)</f>
        <v>3</v>
      </c>
      <c r="I2551" s="102" t="str">
        <f t="shared" si="427"/>
        <v>20307</v>
      </c>
      <c r="J2551" s="107">
        <f>IF(M2551=1,1,IFERROR(VLOOKUP(I2551,MOPI!D:H,POC!H2551,FALSE),0))</f>
        <v>1</v>
      </c>
      <c r="K2551" s="102" t="str">
        <f>TEXT(VLOOKUP(B2551,Summary!G:H,2,FALSE),"yyyym")</f>
        <v>202812</v>
      </c>
      <c r="L2551" s="102">
        <f t="shared" si="425"/>
        <v>0</v>
      </c>
      <c r="M2551" s="102">
        <f t="shared" si="428"/>
        <v>1</v>
      </c>
      <c r="N2551" s="109">
        <f t="shared" si="422"/>
        <v>100</v>
      </c>
      <c r="P2551" s="102" t="str">
        <f t="shared" si="426"/>
        <v>X</v>
      </c>
    </row>
    <row r="2552" spans="1:16" hidden="1">
      <c r="A2552" s="102" t="s">
        <v>194</v>
      </c>
      <c r="B2552" s="103" t="s">
        <v>196</v>
      </c>
      <c r="D2552" s="111">
        <v>2030</v>
      </c>
      <c r="E2552" s="112">
        <v>8</v>
      </c>
      <c r="F2552" s="102" t="str">
        <f t="shared" si="421"/>
        <v>O2720308</v>
      </c>
      <c r="H2552" s="104">
        <f>HLOOKUP(B2552,MOPI!$3:$4,2,FALSE)</f>
        <v>3</v>
      </c>
      <c r="I2552" s="102" t="str">
        <f t="shared" si="427"/>
        <v>20308</v>
      </c>
      <c r="J2552" s="107">
        <f>IF(M2552=1,1,IFERROR(VLOOKUP(I2552,MOPI!D:H,POC!H2552,FALSE),0))</f>
        <v>1</v>
      </c>
      <c r="K2552" s="102" t="str">
        <f>TEXT(VLOOKUP(B2552,Summary!G:H,2,FALSE),"yyyym")</f>
        <v>202812</v>
      </c>
      <c r="L2552" s="102">
        <f t="shared" si="425"/>
        <v>0</v>
      </c>
      <c r="M2552" s="102">
        <f t="shared" si="428"/>
        <v>1</v>
      </c>
      <c r="N2552" s="109">
        <f t="shared" si="422"/>
        <v>100</v>
      </c>
      <c r="P2552" s="102" t="str">
        <f t="shared" si="426"/>
        <v>X</v>
      </c>
    </row>
    <row r="2553" spans="1:16" hidden="1">
      <c r="A2553" s="102" t="s">
        <v>194</v>
      </c>
      <c r="B2553" s="103" t="s">
        <v>196</v>
      </c>
      <c r="D2553" s="111">
        <v>2030</v>
      </c>
      <c r="E2553" s="112">
        <v>9</v>
      </c>
      <c r="F2553" s="102" t="str">
        <f t="shared" si="421"/>
        <v>O2720309</v>
      </c>
      <c r="H2553" s="104">
        <f>HLOOKUP(B2553,MOPI!$3:$4,2,FALSE)</f>
        <v>3</v>
      </c>
      <c r="I2553" s="102" t="str">
        <f t="shared" si="427"/>
        <v>20309</v>
      </c>
      <c r="J2553" s="107">
        <f>IF(M2553=1,1,IFERROR(VLOOKUP(I2553,MOPI!D:H,POC!H2553,FALSE),0))</f>
        <v>1</v>
      </c>
      <c r="K2553" s="102" t="str">
        <f>TEXT(VLOOKUP(B2553,Summary!G:H,2,FALSE),"yyyym")</f>
        <v>202812</v>
      </c>
      <c r="L2553" s="102">
        <f t="shared" si="425"/>
        <v>0</v>
      </c>
      <c r="M2553" s="102">
        <f t="shared" si="428"/>
        <v>1</v>
      </c>
      <c r="N2553" s="109">
        <f t="shared" si="422"/>
        <v>100</v>
      </c>
      <c r="P2553" s="102" t="str">
        <f t="shared" si="426"/>
        <v>X</v>
      </c>
    </row>
    <row r="2554" spans="1:16" hidden="1">
      <c r="A2554" s="102" t="s">
        <v>194</v>
      </c>
      <c r="B2554" s="103" t="s">
        <v>196</v>
      </c>
      <c r="D2554" s="111">
        <v>2030</v>
      </c>
      <c r="E2554" s="112">
        <v>10</v>
      </c>
      <c r="F2554" s="102" t="str">
        <f t="shared" si="421"/>
        <v>O27203010</v>
      </c>
      <c r="H2554" s="104">
        <f>HLOOKUP(B2554,MOPI!$3:$4,2,FALSE)</f>
        <v>3</v>
      </c>
      <c r="I2554" s="102" t="str">
        <f t="shared" si="427"/>
        <v>203010</v>
      </c>
      <c r="J2554" s="107">
        <f>IF(M2554=1,1,IFERROR(VLOOKUP(I2554,MOPI!D:H,POC!H2554,FALSE),0))</f>
        <v>1</v>
      </c>
      <c r="K2554" s="102" t="str">
        <f>TEXT(VLOOKUP(B2554,Summary!G:H,2,FALSE),"yyyym")</f>
        <v>202812</v>
      </c>
      <c r="L2554" s="102">
        <f t="shared" si="425"/>
        <v>0</v>
      </c>
      <c r="M2554" s="102">
        <f t="shared" si="428"/>
        <v>1</v>
      </c>
      <c r="N2554" s="109">
        <f t="shared" si="422"/>
        <v>100</v>
      </c>
      <c r="P2554" s="102" t="str">
        <f t="shared" si="426"/>
        <v>X</v>
      </c>
    </row>
    <row r="2555" spans="1:16" hidden="1">
      <c r="A2555" s="102" t="s">
        <v>194</v>
      </c>
      <c r="B2555" s="103" t="s">
        <v>196</v>
      </c>
      <c r="D2555" s="111">
        <v>2030</v>
      </c>
      <c r="E2555" s="112">
        <v>11</v>
      </c>
      <c r="F2555" s="102" t="str">
        <f t="shared" si="421"/>
        <v>O27203011</v>
      </c>
      <c r="H2555" s="104">
        <f>HLOOKUP(B2555,MOPI!$3:$4,2,FALSE)</f>
        <v>3</v>
      </c>
      <c r="I2555" s="102" t="str">
        <f t="shared" si="427"/>
        <v>203011</v>
      </c>
      <c r="J2555" s="107">
        <f>IF(M2555=1,1,IFERROR(VLOOKUP(I2555,MOPI!D:H,POC!H2555,FALSE),0))</f>
        <v>1</v>
      </c>
      <c r="K2555" s="102" t="str">
        <f>TEXT(VLOOKUP(B2555,Summary!G:H,2,FALSE),"yyyym")</f>
        <v>202812</v>
      </c>
      <c r="L2555" s="102">
        <f t="shared" si="425"/>
        <v>0</v>
      </c>
      <c r="M2555" s="102">
        <f t="shared" si="428"/>
        <v>1</v>
      </c>
      <c r="N2555" s="109">
        <f t="shared" si="422"/>
        <v>100</v>
      </c>
      <c r="P2555" s="102" t="str">
        <f t="shared" si="426"/>
        <v>X</v>
      </c>
    </row>
    <row r="2556" spans="1:16" hidden="1">
      <c r="A2556" s="102" t="s">
        <v>194</v>
      </c>
      <c r="B2556" s="103" t="s">
        <v>196</v>
      </c>
      <c r="D2556" s="111">
        <v>2030</v>
      </c>
      <c r="E2556" s="111">
        <v>12</v>
      </c>
      <c r="F2556" s="102" t="str">
        <f t="shared" si="421"/>
        <v>O27203012</v>
      </c>
      <c r="H2556" s="104">
        <f>HLOOKUP(B2556,MOPI!$3:$4,2,FALSE)</f>
        <v>3</v>
      </c>
      <c r="I2556" s="102" t="str">
        <f t="shared" si="427"/>
        <v>203012</v>
      </c>
      <c r="J2556" s="107">
        <f>IF(M2556=1,1,IFERROR(VLOOKUP(I2556,MOPI!D:H,POC!H2556,FALSE),0))</f>
        <v>1</v>
      </c>
      <c r="K2556" s="102" t="str">
        <f>TEXT(VLOOKUP(B2556,Summary!G:H,2,FALSE),"yyyym")</f>
        <v>202812</v>
      </c>
      <c r="L2556" s="102">
        <f t="shared" si="425"/>
        <v>0</v>
      </c>
      <c r="M2556" s="102">
        <f t="shared" si="428"/>
        <v>1</v>
      </c>
      <c r="N2556" s="109">
        <f t="shared" si="422"/>
        <v>100</v>
      </c>
      <c r="P2556" s="102" t="str">
        <f t="shared" si="426"/>
        <v>X</v>
      </c>
    </row>
    <row r="2557" spans="1:16" hidden="1">
      <c r="K2557" s="102"/>
      <c r="P2557" s="102" t="str">
        <f t="shared" si="426"/>
        <v/>
      </c>
    </row>
    <row r="2558" spans="1:16" hidden="1">
      <c r="A2558" s="102" t="s">
        <v>202</v>
      </c>
      <c r="B2558" s="103" t="s">
        <v>109</v>
      </c>
      <c r="D2558" s="112">
        <v>2025</v>
      </c>
      <c r="E2558" s="112">
        <v>1</v>
      </c>
      <c r="F2558" s="102" t="str">
        <f t="shared" ref="F2558:F2569" si="429">CONCATENATE(B2558,D2558,E2558)</f>
        <v>B4020251</v>
      </c>
      <c r="H2558" s="104">
        <f>HLOOKUP(B2558,MBAY!$1:$2,2,FALSE)</f>
        <v>4</v>
      </c>
      <c r="I2558" s="102" t="str">
        <f t="shared" ref="I2558:I2589" si="430">CONCATENATE(D2558,E2558)</f>
        <v>20251</v>
      </c>
      <c r="J2558" s="107">
        <f>IF(M2558=1,1,IFERROR(VLOOKUP(I2558,MBAY!E:L,POC!H2558,FALSE),0))</f>
        <v>1</v>
      </c>
      <c r="K2558" s="102" t="str">
        <f>TEXT(VLOOKUP(B2558,Summary!G:H,2,FALSE),"yyyym")</f>
        <v>20226</v>
      </c>
      <c r="L2558" s="102">
        <v>1</v>
      </c>
      <c r="M2558" s="102">
        <f t="shared" ref="M2558:M2569" si="431">IF(B2558="",0,IF(AND(B2557=B2558,M2557=1),1,IF(L2558=1,1,0)))</f>
        <v>1</v>
      </c>
      <c r="N2558" s="109">
        <f t="shared" ref="N2558:N2618" si="432">TRUNC(J2558*100,2)</f>
        <v>100</v>
      </c>
      <c r="P2558" s="102" t="s">
        <v>220</v>
      </c>
    </row>
    <row r="2559" spans="1:16" hidden="1">
      <c r="A2559" s="102" t="s">
        <v>202</v>
      </c>
      <c r="B2559" s="103" t="s">
        <v>109</v>
      </c>
      <c r="D2559" s="112">
        <v>2025</v>
      </c>
      <c r="E2559" s="112">
        <v>2</v>
      </c>
      <c r="F2559" s="102" t="str">
        <f t="shared" si="429"/>
        <v>B4020252</v>
      </c>
      <c r="H2559" s="104">
        <f>HLOOKUP(B2559,MBAY!$1:$2,2,FALSE)</f>
        <v>4</v>
      </c>
      <c r="I2559" s="102" t="str">
        <f t="shared" si="430"/>
        <v>20252</v>
      </c>
      <c r="J2559" s="107">
        <f>IF(M2559=1,1,IFERROR(VLOOKUP(I2559,MBAY!E:L,POC!H2559,FALSE),0))</f>
        <v>1</v>
      </c>
      <c r="K2559" s="102" t="str">
        <f>TEXT(VLOOKUP(B2559,Summary!G:H,2,FALSE),"yyyym")</f>
        <v>20226</v>
      </c>
      <c r="L2559" s="102">
        <f t="shared" ref="L2559:L2590" si="433">IF((LEFT(K2559,4)-D2559)&lt;&gt;0,0,IF((I2559-K2559)=0,1,0))</f>
        <v>0</v>
      </c>
      <c r="M2559" s="102">
        <f t="shared" si="431"/>
        <v>1</v>
      </c>
      <c r="N2559" s="109">
        <f t="shared" si="432"/>
        <v>100</v>
      </c>
      <c r="P2559" s="102" t="str">
        <f t="shared" si="426"/>
        <v>X</v>
      </c>
    </row>
    <row r="2560" spans="1:16" hidden="1">
      <c r="A2560" s="102" t="s">
        <v>202</v>
      </c>
      <c r="B2560" s="103" t="s">
        <v>109</v>
      </c>
      <c r="D2560" s="112">
        <v>2025</v>
      </c>
      <c r="E2560" s="112">
        <v>3</v>
      </c>
      <c r="F2560" s="102" t="str">
        <f t="shared" si="429"/>
        <v>B4020253</v>
      </c>
      <c r="H2560" s="104">
        <f>HLOOKUP(B2560,MBAY!$1:$2,2,FALSE)</f>
        <v>4</v>
      </c>
      <c r="I2560" s="102" t="str">
        <f t="shared" si="430"/>
        <v>20253</v>
      </c>
      <c r="J2560" s="107">
        <f>IF(M2560=1,1,IFERROR(VLOOKUP(I2560,MBAY!E:L,POC!H2560,FALSE),0))</f>
        <v>1</v>
      </c>
      <c r="K2560" s="102" t="str">
        <f>TEXT(VLOOKUP(B2560,Summary!G:H,2,FALSE),"yyyym")</f>
        <v>20226</v>
      </c>
      <c r="L2560" s="102">
        <f t="shared" si="433"/>
        <v>0</v>
      </c>
      <c r="M2560" s="102">
        <f t="shared" si="431"/>
        <v>1</v>
      </c>
      <c r="N2560" s="109">
        <f t="shared" si="432"/>
        <v>100</v>
      </c>
      <c r="O2560" s="102" t="str">
        <f>PROPER(VLOOKUP(B2560,'[1]TO year'!C:D,2,FALSE))</f>
        <v/>
      </c>
      <c r="P2560" s="102" t="str">
        <f t="shared" si="426"/>
        <v>X</v>
      </c>
    </row>
    <row r="2561" spans="1:16" hidden="1">
      <c r="A2561" s="102" t="s">
        <v>202</v>
      </c>
      <c r="B2561" s="103" t="s">
        <v>109</v>
      </c>
      <c r="D2561" s="112">
        <v>2025</v>
      </c>
      <c r="E2561" s="112">
        <v>4</v>
      </c>
      <c r="F2561" s="102" t="str">
        <f t="shared" si="429"/>
        <v>B4020254</v>
      </c>
      <c r="H2561" s="104">
        <f>HLOOKUP(B2561,MBAY!$1:$2,2,FALSE)</f>
        <v>4</v>
      </c>
      <c r="I2561" s="102" t="str">
        <f t="shared" si="430"/>
        <v>20254</v>
      </c>
      <c r="J2561" s="107">
        <f>IF(M2561=1,1,IFERROR(VLOOKUP(I2561,MBAY!E:L,POC!H2561,FALSE),0))</f>
        <v>1</v>
      </c>
      <c r="K2561" s="102" t="str">
        <f>TEXT(VLOOKUP(B2561,Summary!G:H,2,FALSE),"yyyym")</f>
        <v>20226</v>
      </c>
      <c r="L2561" s="102">
        <f t="shared" si="433"/>
        <v>0</v>
      </c>
      <c r="M2561" s="102">
        <f t="shared" si="431"/>
        <v>1</v>
      </c>
      <c r="N2561" s="109">
        <f t="shared" si="432"/>
        <v>100</v>
      </c>
      <c r="P2561" s="102" t="str">
        <f t="shared" si="426"/>
        <v>X</v>
      </c>
    </row>
    <row r="2562" spans="1:16" hidden="1">
      <c r="A2562" s="102" t="s">
        <v>202</v>
      </c>
      <c r="B2562" s="103" t="s">
        <v>109</v>
      </c>
      <c r="D2562" s="112">
        <v>2025</v>
      </c>
      <c r="E2562" s="112">
        <v>5</v>
      </c>
      <c r="F2562" s="102" t="str">
        <f t="shared" si="429"/>
        <v>B4020255</v>
      </c>
      <c r="H2562" s="104">
        <f>HLOOKUP(B2562,MBAY!$1:$2,2,FALSE)</f>
        <v>4</v>
      </c>
      <c r="I2562" s="102" t="str">
        <f t="shared" si="430"/>
        <v>20255</v>
      </c>
      <c r="J2562" s="107">
        <f>IF(M2562=1,1,IFERROR(VLOOKUP(I2562,MBAY!E:L,POC!H2562,FALSE),0))</f>
        <v>1</v>
      </c>
      <c r="K2562" s="102" t="str">
        <f>TEXT(VLOOKUP(B2562,Summary!G:H,2,FALSE),"yyyym")</f>
        <v>20226</v>
      </c>
      <c r="L2562" s="102">
        <f t="shared" si="433"/>
        <v>0</v>
      </c>
      <c r="M2562" s="102">
        <f t="shared" si="431"/>
        <v>1</v>
      </c>
      <c r="N2562" s="109">
        <f t="shared" si="432"/>
        <v>100</v>
      </c>
      <c r="P2562" s="102" t="str">
        <f t="shared" si="426"/>
        <v>X</v>
      </c>
    </row>
    <row r="2563" spans="1:16" hidden="1">
      <c r="A2563" s="102" t="s">
        <v>202</v>
      </c>
      <c r="B2563" s="103" t="s">
        <v>109</v>
      </c>
      <c r="D2563" s="112">
        <v>2025</v>
      </c>
      <c r="E2563" s="112">
        <v>6</v>
      </c>
      <c r="F2563" s="102" t="str">
        <f t="shared" si="429"/>
        <v>B4020256</v>
      </c>
      <c r="H2563" s="104">
        <f>HLOOKUP(B2563,MBAY!$1:$2,2,FALSE)</f>
        <v>4</v>
      </c>
      <c r="I2563" s="102" t="str">
        <f t="shared" si="430"/>
        <v>20256</v>
      </c>
      <c r="J2563" s="107">
        <f>IF(M2563=1,1,IFERROR(VLOOKUP(I2563,MBAY!E:L,POC!H2563,FALSE),0))</f>
        <v>1</v>
      </c>
      <c r="K2563" s="102" t="str">
        <f>TEXT(VLOOKUP(B2563,Summary!G:H,2,FALSE),"yyyym")</f>
        <v>20226</v>
      </c>
      <c r="L2563" s="102">
        <f t="shared" si="433"/>
        <v>0</v>
      </c>
      <c r="M2563" s="102">
        <f t="shared" si="431"/>
        <v>1</v>
      </c>
      <c r="N2563" s="109">
        <f t="shared" si="432"/>
        <v>100</v>
      </c>
      <c r="P2563" s="102" t="str">
        <f t="shared" si="426"/>
        <v>X</v>
      </c>
    </row>
    <row r="2564" spans="1:16" hidden="1">
      <c r="A2564" s="102" t="s">
        <v>202</v>
      </c>
      <c r="B2564" s="103" t="s">
        <v>109</v>
      </c>
      <c r="D2564" s="112">
        <v>2025</v>
      </c>
      <c r="E2564" s="112">
        <v>7</v>
      </c>
      <c r="F2564" s="102" t="str">
        <f t="shared" si="429"/>
        <v>B4020257</v>
      </c>
      <c r="H2564" s="104">
        <f>HLOOKUP(B2564,MBAY!$1:$2,2,FALSE)</f>
        <v>4</v>
      </c>
      <c r="I2564" s="102" t="str">
        <f t="shared" si="430"/>
        <v>20257</v>
      </c>
      <c r="J2564" s="107">
        <f>IF(M2564=1,1,IFERROR(VLOOKUP(I2564,MBAY!E:L,POC!H2564,FALSE),0))</f>
        <v>1</v>
      </c>
      <c r="K2564" s="102" t="str">
        <f>TEXT(VLOOKUP(B2564,Summary!G:H,2,FALSE),"yyyym")</f>
        <v>20226</v>
      </c>
      <c r="L2564" s="102">
        <f t="shared" si="433"/>
        <v>0</v>
      </c>
      <c r="M2564" s="102">
        <f t="shared" si="431"/>
        <v>1</v>
      </c>
      <c r="N2564" s="109">
        <f t="shared" si="432"/>
        <v>100</v>
      </c>
      <c r="P2564" s="102" t="str">
        <f t="shared" si="426"/>
        <v>X</v>
      </c>
    </row>
    <row r="2565" spans="1:16" hidden="1">
      <c r="A2565" s="102" t="s">
        <v>202</v>
      </c>
      <c r="B2565" s="103" t="s">
        <v>109</v>
      </c>
      <c r="D2565" s="112">
        <v>2025</v>
      </c>
      <c r="E2565" s="112">
        <v>8</v>
      </c>
      <c r="F2565" s="102" t="str">
        <f t="shared" si="429"/>
        <v>B4020258</v>
      </c>
      <c r="H2565" s="104">
        <f>HLOOKUP(B2565,MBAY!$1:$2,2,FALSE)</f>
        <v>4</v>
      </c>
      <c r="I2565" s="102" t="str">
        <f t="shared" si="430"/>
        <v>20258</v>
      </c>
      <c r="J2565" s="107">
        <f>IF(M2565=1,1,IFERROR(VLOOKUP(I2565,MBAY!E:L,POC!H2565,FALSE),0))</f>
        <v>1</v>
      </c>
      <c r="K2565" s="102" t="str">
        <f>TEXT(VLOOKUP(B2565,Summary!G:H,2,FALSE),"yyyym")</f>
        <v>20226</v>
      </c>
      <c r="L2565" s="102">
        <f t="shared" si="433"/>
        <v>0</v>
      </c>
      <c r="M2565" s="102">
        <f t="shared" si="431"/>
        <v>1</v>
      </c>
      <c r="N2565" s="109">
        <f t="shared" si="432"/>
        <v>100</v>
      </c>
      <c r="P2565" s="102" t="str">
        <f t="shared" si="426"/>
        <v>X</v>
      </c>
    </row>
    <row r="2566" spans="1:16" hidden="1">
      <c r="A2566" s="102" t="s">
        <v>202</v>
      </c>
      <c r="B2566" s="103" t="s">
        <v>109</v>
      </c>
      <c r="D2566" s="112">
        <v>2025</v>
      </c>
      <c r="E2566" s="112">
        <v>9</v>
      </c>
      <c r="F2566" s="102" t="str">
        <f t="shared" si="429"/>
        <v>B4020259</v>
      </c>
      <c r="H2566" s="104">
        <f>HLOOKUP(B2566,MBAY!$1:$2,2,FALSE)</f>
        <v>4</v>
      </c>
      <c r="I2566" s="102" t="str">
        <f t="shared" si="430"/>
        <v>20259</v>
      </c>
      <c r="J2566" s="107">
        <f>IF(M2566=1,1,IFERROR(VLOOKUP(I2566,MBAY!E:L,POC!H2566,FALSE),0))</f>
        <v>1</v>
      </c>
      <c r="K2566" s="102" t="str">
        <f>TEXT(VLOOKUP(B2566,Summary!G:H,2,FALSE),"yyyym")</f>
        <v>20226</v>
      </c>
      <c r="L2566" s="102">
        <f t="shared" si="433"/>
        <v>0</v>
      </c>
      <c r="M2566" s="102">
        <f t="shared" si="431"/>
        <v>1</v>
      </c>
      <c r="N2566" s="109">
        <f t="shared" si="432"/>
        <v>100</v>
      </c>
      <c r="P2566" s="102" t="str">
        <f t="shared" si="426"/>
        <v>X</v>
      </c>
    </row>
    <row r="2567" spans="1:16" hidden="1">
      <c r="A2567" s="102" t="s">
        <v>202</v>
      </c>
      <c r="B2567" s="103" t="s">
        <v>109</v>
      </c>
      <c r="D2567" s="112">
        <v>2025</v>
      </c>
      <c r="E2567" s="112">
        <v>10</v>
      </c>
      <c r="F2567" s="102" t="str">
        <f t="shared" si="429"/>
        <v>B40202510</v>
      </c>
      <c r="H2567" s="104">
        <f>HLOOKUP(B2567,MBAY!$1:$2,2,FALSE)</f>
        <v>4</v>
      </c>
      <c r="I2567" s="102" t="str">
        <f t="shared" si="430"/>
        <v>202510</v>
      </c>
      <c r="J2567" s="107">
        <f>IF(M2567=1,1,IFERROR(VLOOKUP(I2567,MBAY!E:L,POC!H2567,FALSE),0))</f>
        <v>1</v>
      </c>
      <c r="K2567" s="102" t="str">
        <f>TEXT(VLOOKUP(B2567,Summary!G:H,2,FALSE),"yyyym")</f>
        <v>20226</v>
      </c>
      <c r="L2567" s="102">
        <f t="shared" si="433"/>
        <v>0</v>
      </c>
      <c r="M2567" s="102">
        <f t="shared" si="431"/>
        <v>1</v>
      </c>
      <c r="N2567" s="109">
        <f t="shared" si="432"/>
        <v>100</v>
      </c>
      <c r="P2567" s="102" t="str">
        <f t="shared" si="426"/>
        <v>X</v>
      </c>
    </row>
    <row r="2568" spans="1:16" hidden="1">
      <c r="A2568" s="102" t="s">
        <v>202</v>
      </c>
      <c r="B2568" s="103" t="s">
        <v>109</v>
      </c>
      <c r="D2568" s="112">
        <v>2025</v>
      </c>
      <c r="E2568" s="112">
        <v>11</v>
      </c>
      <c r="F2568" s="102" t="str">
        <f t="shared" si="429"/>
        <v>B40202511</v>
      </c>
      <c r="H2568" s="104">
        <f>HLOOKUP(B2568,MBAY!$1:$2,2,FALSE)</f>
        <v>4</v>
      </c>
      <c r="I2568" s="102" t="str">
        <f t="shared" si="430"/>
        <v>202511</v>
      </c>
      <c r="J2568" s="107">
        <f>IF(M2568=1,1,IFERROR(VLOOKUP(I2568,MBAY!E:L,POC!H2568,FALSE),0))</f>
        <v>1</v>
      </c>
      <c r="K2568" s="102" t="str">
        <f>TEXT(VLOOKUP(B2568,Summary!G:H,2,FALSE),"yyyym")</f>
        <v>20226</v>
      </c>
      <c r="L2568" s="102">
        <f t="shared" si="433"/>
        <v>0</v>
      </c>
      <c r="M2568" s="102">
        <f t="shared" si="431"/>
        <v>1</v>
      </c>
      <c r="N2568" s="109">
        <f t="shared" si="432"/>
        <v>100</v>
      </c>
      <c r="P2568" s="102" t="str">
        <f t="shared" si="426"/>
        <v>X</v>
      </c>
    </row>
    <row r="2569" spans="1:16" hidden="1">
      <c r="A2569" s="102" t="s">
        <v>202</v>
      </c>
      <c r="B2569" s="103" t="s">
        <v>109</v>
      </c>
      <c r="D2569" s="111">
        <v>2025</v>
      </c>
      <c r="E2569" s="111">
        <v>12</v>
      </c>
      <c r="F2569" s="102" t="str">
        <f t="shared" si="429"/>
        <v>B40202512</v>
      </c>
      <c r="H2569" s="104">
        <f>HLOOKUP(B2569,MBAY!$1:$2,2,FALSE)</f>
        <v>4</v>
      </c>
      <c r="I2569" s="102" t="str">
        <f t="shared" si="430"/>
        <v>202512</v>
      </c>
      <c r="J2569" s="107">
        <f>IF(M2569=1,1,IFERROR(VLOOKUP(I2569,MBAY!E:L,POC!H2569,FALSE),0))</f>
        <v>1</v>
      </c>
      <c r="K2569" s="102" t="str">
        <f>TEXT(VLOOKUP(B2569,Summary!G:H,2,FALSE),"yyyym")</f>
        <v>20226</v>
      </c>
      <c r="L2569" s="102">
        <f t="shared" si="433"/>
        <v>0</v>
      </c>
      <c r="M2569" s="102">
        <f t="shared" si="431"/>
        <v>1</v>
      </c>
      <c r="N2569" s="109">
        <f t="shared" si="432"/>
        <v>100</v>
      </c>
      <c r="P2569" s="102" t="str">
        <f t="shared" si="426"/>
        <v>X</v>
      </c>
    </row>
    <row r="2570" spans="1:16" hidden="1">
      <c r="A2570" s="102" t="s">
        <v>202</v>
      </c>
      <c r="B2570" s="103" t="s">
        <v>109</v>
      </c>
      <c r="D2570" s="112">
        <v>2026</v>
      </c>
      <c r="E2570" s="112">
        <v>1</v>
      </c>
      <c r="F2570" s="102" t="str">
        <f t="shared" ref="F2570:F2581" si="434">CONCATENATE(B2570,D2570,E2570)</f>
        <v>B4020261</v>
      </c>
      <c r="H2570" s="104">
        <f>HLOOKUP(B2570,MBAY!$1:$2,2,FALSE)</f>
        <v>4</v>
      </c>
      <c r="I2570" s="102" t="str">
        <f t="shared" si="430"/>
        <v>20261</v>
      </c>
      <c r="J2570" s="107">
        <f>IF(M2570=1,1,IFERROR(VLOOKUP(I2570,MBAY!E:L,POC!H2570,FALSE),0))</f>
        <v>1</v>
      </c>
      <c r="K2570" s="102" t="str">
        <f>TEXT(VLOOKUP(B2570,Summary!G:H,2,FALSE),"yyyym")</f>
        <v>20226</v>
      </c>
      <c r="L2570" s="102">
        <f t="shared" si="433"/>
        <v>0</v>
      </c>
      <c r="M2570" s="102">
        <f t="shared" ref="M2570:M2629" si="435">IF(B2570="",0,IF(AND(B2569=B2570,M2569=1),1,IF(L2570=1,1,0)))</f>
        <v>1</v>
      </c>
      <c r="N2570" s="109">
        <f t="shared" si="432"/>
        <v>100</v>
      </c>
      <c r="P2570" s="102" t="str">
        <f t="shared" si="426"/>
        <v>X</v>
      </c>
    </row>
    <row r="2571" spans="1:16" hidden="1">
      <c r="A2571" s="102" t="s">
        <v>202</v>
      </c>
      <c r="B2571" s="103" t="s">
        <v>109</v>
      </c>
      <c r="D2571" s="112">
        <v>2026</v>
      </c>
      <c r="E2571" s="112">
        <v>2</v>
      </c>
      <c r="F2571" s="102" t="str">
        <f t="shared" si="434"/>
        <v>B4020262</v>
      </c>
      <c r="H2571" s="104">
        <f>HLOOKUP(B2571,MBAY!$1:$2,2,FALSE)</f>
        <v>4</v>
      </c>
      <c r="I2571" s="102" t="str">
        <f t="shared" si="430"/>
        <v>20262</v>
      </c>
      <c r="J2571" s="107">
        <f>IF(M2571=1,1,IFERROR(VLOOKUP(I2571,MBAY!E:L,POC!H2571,FALSE),0))</f>
        <v>1</v>
      </c>
      <c r="K2571" s="102" t="str">
        <f>TEXT(VLOOKUP(B2571,Summary!G:H,2,FALSE),"yyyym")</f>
        <v>20226</v>
      </c>
      <c r="L2571" s="102">
        <f t="shared" si="433"/>
        <v>0</v>
      </c>
      <c r="M2571" s="102">
        <f t="shared" si="435"/>
        <v>1</v>
      </c>
      <c r="N2571" s="109">
        <f t="shared" si="432"/>
        <v>100</v>
      </c>
      <c r="P2571" s="102" t="str">
        <f t="shared" si="426"/>
        <v>X</v>
      </c>
    </row>
    <row r="2572" spans="1:16" hidden="1">
      <c r="A2572" s="102" t="s">
        <v>202</v>
      </c>
      <c r="B2572" s="103" t="s">
        <v>109</v>
      </c>
      <c r="D2572" s="112">
        <v>2026</v>
      </c>
      <c r="E2572" s="112">
        <v>3</v>
      </c>
      <c r="F2572" s="102" t="str">
        <f t="shared" si="434"/>
        <v>B4020263</v>
      </c>
      <c r="H2572" s="104">
        <f>HLOOKUP(B2572,MBAY!$1:$2,2,FALSE)</f>
        <v>4</v>
      </c>
      <c r="I2572" s="102" t="str">
        <f t="shared" si="430"/>
        <v>20263</v>
      </c>
      <c r="J2572" s="107">
        <f>IF(M2572=1,1,IFERROR(VLOOKUP(I2572,MBAY!E:L,POC!H2572,FALSE),0))</f>
        <v>1</v>
      </c>
      <c r="K2572" s="102" t="str">
        <f>TEXT(VLOOKUP(B2572,Summary!G:H,2,FALSE),"yyyym")</f>
        <v>20226</v>
      </c>
      <c r="L2572" s="102">
        <f t="shared" si="433"/>
        <v>0</v>
      </c>
      <c r="M2572" s="102">
        <f t="shared" si="435"/>
        <v>1</v>
      </c>
      <c r="N2572" s="109">
        <f t="shared" si="432"/>
        <v>100</v>
      </c>
      <c r="P2572" s="102" t="str">
        <f t="shared" si="426"/>
        <v>X</v>
      </c>
    </row>
    <row r="2573" spans="1:16" hidden="1">
      <c r="A2573" s="102" t="s">
        <v>202</v>
      </c>
      <c r="B2573" s="103" t="s">
        <v>109</v>
      </c>
      <c r="D2573" s="112">
        <v>2026</v>
      </c>
      <c r="E2573" s="112">
        <v>4</v>
      </c>
      <c r="F2573" s="102" t="str">
        <f t="shared" si="434"/>
        <v>B4020264</v>
      </c>
      <c r="H2573" s="104">
        <f>HLOOKUP(B2573,MBAY!$1:$2,2,FALSE)</f>
        <v>4</v>
      </c>
      <c r="I2573" s="102" t="str">
        <f t="shared" si="430"/>
        <v>20264</v>
      </c>
      <c r="J2573" s="107">
        <f>IF(M2573=1,1,IFERROR(VLOOKUP(I2573,MBAY!E:L,POC!H2573,FALSE),0))</f>
        <v>1</v>
      </c>
      <c r="K2573" s="102" t="str">
        <f>TEXT(VLOOKUP(B2573,Summary!G:H,2,FALSE),"yyyym")</f>
        <v>20226</v>
      </c>
      <c r="L2573" s="102">
        <f t="shared" si="433"/>
        <v>0</v>
      </c>
      <c r="M2573" s="102">
        <f t="shared" si="435"/>
        <v>1</v>
      </c>
      <c r="N2573" s="109">
        <f t="shared" si="432"/>
        <v>100</v>
      </c>
      <c r="P2573" s="102" t="str">
        <f t="shared" si="426"/>
        <v>X</v>
      </c>
    </row>
    <row r="2574" spans="1:16" hidden="1">
      <c r="A2574" s="102" t="s">
        <v>202</v>
      </c>
      <c r="B2574" s="103" t="s">
        <v>109</v>
      </c>
      <c r="D2574" s="112">
        <v>2026</v>
      </c>
      <c r="E2574" s="112">
        <v>5</v>
      </c>
      <c r="F2574" s="102" t="str">
        <f t="shared" si="434"/>
        <v>B4020265</v>
      </c>
      <c r="H2574" s="104">
        <f>HLOOKUP(B2574,MBAY!$1:$2,2,FALSE)</f>
        <v>4</v>
      </c>
      <c r="I2574" s="102" t="str">
        <f t="shared" si="430"/>
        <v>20265</v>
      </c>
      <c r="J2574" s="107">
        <f>IF(M2574=1,1,IFERROR(VLOOKUP(I2574,MBAY!E:L,POC!H2574,FALSE),0))</f>
        <v>1</v>
      </c>
      <c r="K2574" s="102" t="str">
        <f>TEXT(VLOOKUP(B2574,Summary!G:H,2,FALSE),"yyyym")</f>
        <v>20226</v>
      </c>
      <c r="L2574" s="102">
        <f t="shared" si="433"/>
        <v>0</v>
      </c>
      <c r="M2574" s="102">
        <f t="shared" si="435"/>
        <v>1</v>
      </c>
      <c r="N2574" s="109">
        <f t="shared" si="432"/>
        <v>100</v>
      </c>
      <c r="P2574" s="102" t="str">
        <f t="shared" si="426"/>
        <v>X</v>
      </c>
    </row>
    <row r="2575" spans="1:16" hidden="1">
      <c r="A2575" s="102" t="s">
        <v>202</v>
      </c>
      <c r="B2575" s="103" t="s">
        <v>109</v>
      </c>
      <c r="D2575" s="112">
        <v>2026</v>
      </c>
      <c r="E2575" s="112">
        <v>6</v>
      </c>
      <c r="F2575" s="102" t="str">
        <f t="shared" si="434"/>
        <v>B4020266</v>
      </c>
      <c r="H2575" s="104">
        <f>HLOOKUP(B2575,MBAY!$1:$2,2,FALSE)</f>
        <v>4</v>
      </c>
      <c r="I2575" s="102" t="str">
        <f t="shared" si="430"/>
        <v>20266</v>
      </c>
      <c r="J2575" s="107">
        <f>IF(M2575=1,1,IFERROR(VLOOKUP(I2575,MBAY!E:L,POC!H2575,FALSE),0))</f>
        <v>1</v>
      </c>
      <c r="K2575" s="102" t="str">
        <f>TEXT(VLOOKUP(B2575,Summary!G:H,2,FALSE),"yyyym")</f>
        <v>20226</v>
      </c>
      <c r="L2575" s="102">
        <f t="shared" si="433"/>
        <v>0</v>
      </c>
      <c r="M2575" s="102">
        <f t="shared" si="435"/>
        <v>1</v>
      </c>
      <c r="N2575" s="109">
        <f t="shared" si="432"/>
        <v>100</v>
      </c>
      <c r="P2575" s="102" t="str">
        <f t="shared" si="426"/>
        <v>X</v>
      </c>
    </row>
    <row r="2576" spans="1:16" hidden="1">
      <c r="A2576" s="102" t="s">
        <v>202</v>
      </c>
      <c r="B2576" s="103" t="s">
        <v>109</v>
      </c>
      <c r="D2576" s="112">
        <v>2026</v>
      </c>
      <c r="E2576" s="112">
        <v>7</v>
      </c>
      <c r="F2576" s="102" t="str">
        <f t="shared" si="434"/>
        <v>B4020267</v>
      </c>
      <c r="H2576" s="104">
        <f>HLOOKUP(B2576,MBAY!$1:$2,2,FALSE)</f>
        <v>4</v>
      </c>
      <c r="I2576" s="102" t="str">
        <f t="shared" si="430"/>
        <v>20267</v>
      </c>
      <c r="J2576" s="107">
        <f>IF(M2576=1,1,IFERROR(VLOOKUP(I2576,MBAY!E:L,POC!H2576,FALSE),0))</f>
        <v>1</v>
      </c>
      <c r="K2576" s="102" t="str">
        <f>TEXT(VLOOKUP(B2576,Summary!G:H,2,FALSE),"yyyym")</f>
        <v>20226</v>
      </c>
      <c r="L2576" s="102">
        <f t="shared" si="433"/>
        <v>0</v>
      </c>
      <c r="M2576" s="102">
        <f t="shared" si="435"/>
        <v>1</v>
      </c>
      <c r="N2576" s="109">
        <f t="shared" si="432"/>
        <v>100</v>
      </c>
      <c r="P2576" s="102" t="str">
        <f t="shared" si="426"/>
        <v>X</v>
      </c>
    </row>
    <row r="2577" spans="1:16" hidden="1">
      <c r="A2577" s="102" t="s">
        <v>202</v>
      </c>
      <c r="B2577" s="103" t="s">
        <v>109</v>
      </c>
      <c r="D2577" s="112">
        <v>2026</v>
      </c>
      <c r="E2577" s="112">
        <v>8</v>
      </c>
      <c r="F2577" s="102" t="str">
        <f t="shared" si="434"/>
        <v>B4020268</v>
      </c>
      <c r="H2577" s="104">
        <f>HLOOKUP(B2577,MBAY!$1:$2,2,FALSE)</f>
        <v>4</v>
      </c>
      <c r="I2577" s="102" t="str">
        <f t="shared" si="430"/>
        <v>20268</v>
      </c>
      <c r="J2577" s="107">
        <f>IF(M2577=1,1,IFERROR(VLOOKUP(I2577,MBAY!E:L,POC!H2577,FALSE),0))</f>
        <v>1</v>
      </c>
      <c r="K2577" s="102" t="str">
        <f>TEXT(VLOOKUP(B2577,Summary!G:H,2,FALSE),"yyyym")</f>
        <v>20226</v>
      </c>
      <c r="L2577" s="102">
        <f t="shared" si="433"/>
        <v>0</v>
      </c>
      <c r="M2577" s="102">
        <f t="shared" si="435"/>
        <v>1</v>
      </c>
      <c r="N2577" s="109">
        <f t="shared" si="432"/>
        <v>100</v>
      </c>
      <c r="P2577" s="102" t="str">
        <f t="shared" si="426"/>
        <v>X</v>
      </c>
    </row>
    <row r="2578" spans="1:16" hidden="1">
      <c r="A2578" s="102" t="s">
        <v>202</v>
      </c>
      <c r="B2578" s="103" t="s">
        <v>109</v>
      </c>
      <c r="D2578" s="112">
        <v>2026</v>
      </c>
      <c r="E2578" s="112">
        <v>9</v>
      </c>
      <c r="F2578" s="102" t="str">
        <f t="shared" si="434"/>
        <v>B4020269</v>
      </c>
      <c r="H2578" s="104">
        <f>HLOOKUP(B2578,MBAY!$1:$2,2,FALSE)</f>
        <v>4</v>
      </c>
      <c r="I2578" s="102" t="str">
        <f t="shared" si="430"/>
        <v>20269</v>
      </c>
      <c r="J2578" s="107">
        <f>IF(M2578=1,1,IFERROR(VLOOKUP(I2578,MBAY!E:L,POC!H2578,FALSE),0))</f>
        <v>1</v>
      </c>
      <c r="K2578" s="102" t="str">
        <f>TEXT(VLOOKUP(B2578,Summary!G:H,2,FALSE),"yyyym")</f>
        <v>20226</v>
      </c>
      <c r="L2578" s="102">
        <f t="shared" si="433"/>
        <v>0</v>
      </c>
      <c r="M2578" s="102">
        <f t="shared" si="435"/>
        <v>1</v>
      </c>
      <c r="N2578" s="109">
        <f t="shared" si="432"/>
        <v>100</v>
      </c>
      <c r="P2578" s="102" t="str">
        <f t="shared" si="426"/>
        <v>X</v>
      </c>
    </row>
    <row r="2579" spans="1:16" hidden="1">
      <c r="A2579" s="102" t="s">
        <v>202</v>
      </c>
      <c r="B2579" s="103" t="s">
        <v>109</v>
      </c>
      <c r="D2579" s="112">
        <v>2026</v>
      </c>
      <c r="E2579" s="112">
        <v>10</v>
      </c>
      <c r="F2579" s="102" t="str">
        <f t="shared" si="434"/>
        <v>B40202610</v>
      </c>
      <c r="H2579" s="104">
        <f>HLOOKUP(B2579,MBAY!$1:$2,2,FALSE)</f>
        <v>4</v>
      </c>
      <c r="I2579" s="102" t="str">
        <f t="shared" si="430"/>
        <v>202610</v>
      </c>
      <c r="J2579" s="107">
        <f>IF(M2579=1,1,IFERROR(VLOOKUP(I2579,MBAY!E:L,POC!H2579,FALSE),0))</f>
        <v>1</v>
      </c>
      <c r="K2579" s="102" t="str">
        <f>TEXT(VLOOKUP(B2579,Summary!G:H,2,FALSE),"yyyym")</f>
        <v>20226</v>
      </c>
      <c r="L2579" s="102">
        <f t="shared" si="433"/>
        <v>0</v>
      </c>
      <c r="M2579" s="102">
        <f t="shared" si="435"/>
        <v>1</v>
      </c>
      <c r="N2579" s="109">
        <f t="shared" si="432"/>
        <v>100</v>
      </c>
      <c r="P2579" s="102" t="str">
        <f t="shared" si="426"/>
        <v>X</v>
      </c>
    </row>
    <row r="2580" spans="1:16" hidden="1">
      <c r="A2580" s="102" t="s">
        <v>202</v>
      </c>
      <c r="B2580" s="103" t="s">
        <v>109</v>
      </c>
      <c r="D2580" s="112">
        <v>2026</v>
      </c>
      <c r="E2580" s="112">
        <v>11</v>
      </c>
      <c r="F2580" s="102" t="str">
        <f t="shared" si="434"/>
        <v>B40202611</v>
      </c>
      <c r="H2580" s="104">
        <f>HLOOKUP(B2580,MBAY!$1:$2,2,FALSE)</f>
        <v>4</v>
      </c>
      <c r="I2580" s="102" t="str">
        <f t="shared" si="430"/>
        <v>202611</v>
      </c>
      <c r="J2580" s="107">
        <f>IF(M2580=1,1,IFERROR(VLOOKUP(I2580,MBAY!E:L,POC!H2580,FALSE),0))</f>
        <v>1</v>
      </c>
      <c r="K2580" s="102" t="str">
        <f>TEXT(VLOOKUP(B2580,Summary!G:H,2,FALSE),"yyyym")</f>
        <v>20226</v>
      </c>
      <c r="L2580" s="102">
        <f t="shared" si="433"/>
        <v>0</v>
      </c>
      <c r="M2580" s="102">
        <f t="shared" si="435"/>
        <v>1</v>
      </c>
      <c r="N2580" s="109">
        <f t="shared" si="432"/>
        <v>100</v>
      </c>
      <c r="P2580" s="102" t="str">
        <f t="shared" si="426"/>
        <v>X</v>
      </c>
    </row>
    <row r="2581" spans="1:16" hidden="1">
      <c r="A2581" s="102" t="s">
        <v>202</v>
      </c>
      <c r="B2581" s="103" t="s">
        <v>109</v>
      </c>
      <c r="D2581" s="111">
        <v>2026</v>
      </c>
      <c r="E2581" s="111">
        <v>12</v>
      </c>
      <c r="F2581" s="102" t="str">
        <f t="shared" si="434"/>
        <v>B40202612</v>
      </c>
      <c r="H2581" s="104">
        <f>HLOOKUP(B2581,MBAY!$1:$2,2,FALSE)</f>
        <v>4</v>
      </c>
      <c r="I2581" s="102" t="str">
        <f t="shared" si="430"/>
        <v>202612</v>
      </c>
      <c r="J2581" s="107">
        <f>IF(M2581=1,1,IFERROR(VLOOKUP(I2581,MBAY!E:L,POC!H2581,FALSE),0))</f>
        <v>1</v>
      </c>
      <c r="K2581" s="102" t="str">
        <f>TEXT(VLOOKUP(B2581,Summary!G:H,2,FALSE),"yyyym")</f>
        <v>20226</v>
      </c>
      <c r="L2581" s="102">
        <f t="shared" si="433"/>
        <v>0</v>
      </c>
      <c r="M2581" s="102">
        <f t="shared" si="435"/>
        <v>1</v>
      </c>
      <c r="N2581" s="109">
        <f t="shared" si="432"/>
        <v>100</v>
      </c>
      <c r="P2581" s="102" t="str">
        <f t="shared" si="426"/>
        <v>X</v>
      </c>
    </row>
    <row r="2582" spans="1:16" hidden="1">
      <c r="A2582" s="102" t="s">
        <v>202</v>
      </c>
      <c r="B2582" s="103" t="s">
        <v>109</v>
      </c>
      <c r="D2582" s="112">
        <v>2027</v>
      </c>
      <c r="E2582" s="112">
        <v>1</v>
      </c>
      <c r="F2582" s="102" t="str">
        <f t="shared" ref="F2582:F2593" si="436">CONCATENATE(B2582,D2582,E2582)</f>
        <v>B4020271</v>
      </c>
      <c r="H2582" s="104">
        <f>HLOOKUP(B2582,MBAY!$1:$2,2,FALSE)</f>
        <v>4</v>
      </c>
      <c r="I2582" s="102" t="str">
        <f t="shared" si="430"/>
        <v>20271</v>
      </c>
      <c r="J2582" s="107">
        <f>IF(M2582=1,1,IFERROR(VLOOKUP(I2582,MBAY!E:L,POC!H2582,FALSE),0))</f>
        <v>1</v>
      </c>
      <c r="K2582" s="102" t="str">
        <f>TEXT(VLOOKUP(B2582,Summary!G:H,2,FALSE),"yyyym")</f>
        <v>20226</v>
      </c>
      <c r="L2582" s="102">
        <f t="shared" si="433"/>
        <v>0</v>
      </c>
      <c r="M2582" s="102">
        <f t="shared" si="435"/>
        <v>1</v>
      </c>
      <c r="N2582" s="109">
        <f t="shared" si="432"/>
        <v>100</v>
      </c>
      <c r="P2582" s="102" t="str">
        <f t="shared" si="426"/>
        <v>X</v>
      </c>
    </row>
    <row r="2583" spans="1:16" hidden="1">
      <c r="A2583" s="102" t="s">
        <v>202</v>
      </c>
      <c r="B2583" s="103" t="s">
        <v>109</v>
      </c>
      <c r="D2583" s="112">
        <v>2027</v>
      </c>
      <c r="E2583" s="112">
        <v>2</v>
      </c>
      <c r="F2583" s="102" t="str">
        <f t="shared" si="436"/>
        <v>B4020272</v>
      </c>
      <c r="H2583" s="104">
        <f>HLOOKUP(B2583,MBAY!$1:$2,2,FALSE)</f>
        <v>4</v>
      </c>
      <c r="I2583" s="102" t="str">
        <f t="shared" si="430"/>
        <v>20272</v>
      </c>
      <c r="J2583" s="107">
        <f>IF(M2583=1,1,IFERROR(VLOOKUP(I2583,MBAY!E:L,POC!H2583,FALSE),0))</f>
        <v>1</v>
      </c>
      <c r="K2583" s="102" t="str">
        <f>TEXT(VLOOKUP(B2583,Summary!G:H,2,FALSE),"yyyym")</f>
        <v>20226</v>
      </c>
      <c r="L2583" s="102">
        <f t="shared" si="433"/>
        <v>0</v>
      </c>
      <c r="M2583" s="102">
        <f t="shared" si="435"/>
        <v>1</v>
      </c>
      <c r="N2583" s="109">
        <f t="shared" si="432"/>
        <v>100</v>
      </c>
      <c r="P2583" s="102" t="str">
        <f t="shared" si="426"/>
        <v>X</v>
      </c>
    </row>
    <row r="2584" spans="1:16" hidden="1">
      <c r="A2584" s="102" t="s">
        <v>202</v>
      </c>
      <c r="B2584" s="103" t="s">
        <v>109</v>
      </c>
      <c r="D2584" s="112">
        <v>2027</v>
      </c>
      <c r="E2584" s="112">
        <v>3</v>
      </c>
      <c r="F2584" s="102" t="str">
        <f t="shared" si="436"/>
        <v>B4020273</v>
      </c>
      <c r="H2584" s="104">
        <f>HLOOKUP(B2584,MBAY!$1:$2,2,FALSE)</f>
        <v>4</v>
      </c>
      <c r="I2584" s="102" t="str">
        <f t="shared" si="430"/>
        <v>20273</v>
      </c>
      <c r="J2584" s="107">
        <f>IF(M2584=1,1,IFERROR(VLOOKUP(I2584,MBAY!E:L,POC!H2584,FALSE),0))</f>
        <v>1</v>
      </c>
      <c r="K2584" s="102" t="str">
        <f>TEXT(VLOOKUP(B2584,Summary!G:H,2,FALSE),"yyyym")</f>
        <v>20226</v>
      </c>
      <c r="L2584" s="102">
        <f t="shared" si="433"/>
        <v>0</v>
      </c>
      <c r="M2584" s="102">
        <f t="shared" si="435"/>
        <v>1</v>
      </c>
      <c r="N2584" s="109">
        <f t="shared" si="432"/>
        <v>100</v>
      </c>
      <c r="P2584" s="102" t="str">
        <f t="shared" si="426"/>
        <v>X</v>
      </c>
    </row>
    <row r="2585" spans="1:16" hidden="1">
      <c r="A2585" s="102" t="s">
        <v>202</v>
      </c>
      <c r="B2585" s="103" t="s">
        <v>109</v>
      </c>
      <c r="D2585" s="112">
        <v>2027</v>
      </c>
      <c r="E2585" s="112">
        <v>4</v>
      </c>
      <c r="F2585" s="102" t="str">
        <f t="shared" si="436"/>
        <v>B4020274</v>
      </c>
      <c r="H2585" s="104">
        <f>HLOOKUP(B2585,MBAY!$1:$2,2,FALSE)</f>
        <v>4</v>
      </c>
      <c r="I2585" s="102" t="str">
        <f t="shared" si="430"/>
        <v>20274</v>
      </c>
      <c r="J2585" s="107">
        <f>IF(M2585=1,1,IFERROR(VLOOKUP(I2585,MBAY!E:L,POC!H2585,FALSE),0))</f>
        <v>1</v>
      </c>
      <c r="K2585" s="102" t="str">
        <f>TEXT(VLOOKUP(B2585,Summary!G:H,2,FALSE),"yyyym")</f>
        <v>20226</v>
      </c>
      <c r="L2585" s="102">
        <f t="shared" si="433"/>
        <v>0</v>
      </c>
      <c r="M2585" s="102">
        <f t="shared" si="435"/>
        <v>1</v>
      </c>
      <c r="N2585" s="109">
        <f t="shared" si="432"/>
        <v>100</v>
      </c>
      <c r="P2585" s="102" t="str">
        <f t="shared" si="426"/>
        <v>X</v>
      </c>
    </row>
    <row r="2586" spans="1:16" hidden="1">
      <c r="A2586" s="102" t="s">
        <v>202</v>
      </c>
      <c r="B2586" s="103" t="s">
        <v>109</v>
      </c>
      <c r="D2586" s="112">
        <v>2027</v>
      </c>
      <c r="E2586" s="112">
        <v>5</v>
      </c>
      <c r="F2586" s="102" t="str">
        <f t="shared" si="436"/>
        <v>B4020275</v>
      </c>
      <c r="H2586" s="104">
        <f>HLOOKUP(B2586,MBAY!$1:$2,2,FALSE)</f>
        <v>4</v>
      </c>
      <c r="I2586" s="102" t="str">
        <f t="shared" si="430"/>
        <v>20275</v>
      </c>
      <c r="J2586" s="107">
        <f>IF(M2586=1,1,IFERROR(VLOOKUP(I2586,MBAY!E:L,POC!H2586,FALSE),0))</f>
        <v>1</v>
      </c>
      <c r="K2586" s="102" t="str">
        <f>TEXT(VLOOKUP(B2586,Summary!G:H,2,FALSE),"yyyym")</f>
        <v>20226</v>
      </c>
      <c r="L2586" s="102">
        <f t="shared" si="433"/>
        <v>0</v>
      </c>
      <c r="M2586" s="102">
        <f t="shared" si="435"/>
        <v>1</v>
      </c>
      <c r="N2586" s="109">
        <f t="shared" si="432"/>
        <v>100</v>
      </c>
      <c r="P2586" s="102" t="str">
        <f t="shared" si="426"/>
        <v>X</v>
      </c>
    </row>
    <row r="2587" spans="1:16" hidden="1">
      <c r="A2587" s="102" t="s">
        <v>202</v>
      </c>
      <c r="B2587" s="103" t="s">
        <v>109</v>
      </c>
      <c r="D2587" s="112">
        <v>2027</v>
      </c>
      <c r="E2587" s="112">
        <v>6</v>
      </c>
      <c r="F2587" s="102" t="str">
        <f t="shared" si="436"/>
        <v>B4020276</v>
      </c>
      <c r="H2587" s="104">
        <f>HLOOKUP(B2587,MBAY!$1:$2,2,FALSE)</f>
        <v>4</v>
      </c>
      <c r="I2587" s="102" t="str">
        <f t="shared" si="430"/>
        <v>20276</v>
      </c>
      <c r="J2587" s="107">
        <f>IF(M2587=1,1,IFERROR(VLOOKUP(I2587,MBAY!E:L,POC!H2587,FALSE),0))</f>
        <v>1</v>
      </c>
      <c r="K2587" s="102" t="str">
        <f>TEXT(VLOOKUP(B2587,Summary!G:H,2,FALSE),"yyyym")</f>
        <v>20226</v>
      </c>
      <c r="L2587" s="102">
        <f t="shared" si="433"/>
        <v>0</v>
      </c>
      <c r="M2587" s="102">
        <f t="shared" si="435"/>
        <v>1</v>
      </c>
      <c r="N2587" s="109">
        <f t="shared" si="432"/>
        <v>100</v>
      </c>
      <c r="P2587" s="102" t="str">
        <f t="shared" si="426"/>
        <v>X</v>
      </c>
    </row>
    <row r="2588" spans="1:16" hidden="1">
      <c r="A2588" s="102" t="s">
        <v>202</v>
      </c>
      <c r="B2588" s="103" t="s">
        <v>109</v>
      </c>
      <c r="D2588" s="112">
        <v>2027</v>
      </c>
      <c r="E2588" s="112">
        <v>7</v>
      </c>
      <c r="F2588" s="102" t="str">
        <f t="shared" si="436"/>
        <v>B4020277</v>
      </c>
      <c r="H2588" s="104">
        <f>HLOOKUP(B2588,MBAY!$1:$2,2,FALSE)</f>
        <v>4</v>
      </c>
      <c r="I2588" s="102" t="str">
        <f t="shared" si="430"/>
        <v>20277</v>
      </c>
      <c r="J2588" s="107">
        <f>IF(M2588=1,1,IFERROR(VLOOKUP(I2588,MBAY!E:L,POC!H2588,FALSE),0))</f>
        <v>1</v>
      </c>
      <c r="K2588" s="102" t="str">
        <f>TEXT(VLOOKUP(B2588,Summary!G:H,2,FALSE),"yyyym")</f>
        <v>20226</v>
      </c>
      <c r="L2588" s="102">
        <f t="shared" si="433"/>
        <v>0</v>
      </c>
      <c r="M2588" s="102">
        <f t="shared" si="435"/>
        <v>1</v>
      </c>
      <c r="N2588" s="109">
        <f t="shared" si="432"/>
        <v>100</v>
      </c>
      <c r="P2588" s="102" t="str">
        <f t="shared" si="426"/>
        <v>X</v>
      </c>
    </row>
    <row r="2589" spans="1:16" hidden="1">
      <c r="A2589" s="102" t="s">
        <v>202</v>
      </c>
      <c r="B2589" s="103" t="s">
        <v>109</v>
      </c>
      <c r="D2589" s="112">
        <v>2027</v>
      </c>
      <c r="E2589" s="112">
        <v>8</v>
      </c>
      <c r="F2589" s="102" t="str">
        <f t="shared" si="436"/>
        <v>B4020278</v>
      </c>
      <c r="H2589" s="104">
        <f>HLOOKUP(B2589,MBAY!$1:$2,2,FALSE)</f>
        <v>4</v>
      </c>
      <c r="I2589" s="102" t="str">
        <f t="shared" si="430"/>
        <v>20278</v>
      </c>
      <c r="J2589" s="107">
        <f>IF(M2589=1,1,IFERROR(VLOOKUP(I2589,MBAY!E:L,POC!H2589,FALSE),0))</f>
        <v>1</v>
      </c>
      <c r="K2589" s="102" t="str">
        <f>TEXT(VLOOKUP(B2589,Summary!G:H,2,FALSE),"yyyym")</f>
        <v>20226</v>
      </c>
      <c r="L2589" s="102">
        <f t="shared" si="433"/>
        <v>0</v>
      </c>
      <c r="M2589" s="102">
        <f t="shared" si="435"/>
        <v>1</v>
      </c>
      <c r="N2589" s="109">
        <f t="shared" si="432"/>
        <v>100</v>
      </c>
      <c r="P2589" s="102" t="str">
        <f t="shared" si="426"/>
        <v>X</v>
      </c>
    </row>
    <row r="2590" spans="1:16" hidden="1">
      <c r="A2590" s="102" t="s">
        <v>202</v>
      </c>
      <c r="B2590" s="103" t="s">
        <v>109</v>
      </c>
      <c r="D2590" s="112">
        <v>2027</v>
      </c>
      <c r="E2590" s="112">
        <v>9</v>
      </c>
      <c r="F2590" s="102" t="str">
        <f t="shared" si="436"/>
        <v>B4020279</v>
      </c>
      <c r="H2590" s="104">
        <f>HLOOKUP(B2590,MBAY!$1:$2,2,FALSE)</f>
        <v>4</v>
      </c>
      <c r="I2590" s="102" t="str">
        <f t="shared" ref="I2590:I2621" si="437">CONCATENATE(D2590,E2590)</f>
        <v>20279</v>
      </c>
      <c r="J2590" s="107">
        <f>IF(M2590=1,1,IFERROR(VLOOKUP(I2590,MBAY!E:L,POC!H2590,FALSE),0))</f>
        <v>1</v>
      </c>
      <c r="K2590" s="102" t="str">
        <f>TEXT(VLOOKUP(B2590,Summary!G:H,2,FALSE),"yyyym")</f>
        <v>20226</v>
      </c>
      <c r="L2590" s="102">
        <f t="shared" si="433"/>
        <v>0</v>
      </c>
      <c r="M2590" s="102">
        <f t="shared" si="435"/>
        <v>1</v>
      </c>
      <c r="N2590" s="109">
        <f t="shared" si="432"/>
        <v>100</v>
      </c>
      <c r="P2590" s="102" t="str">
        <f t="shared" si="426"/>
        <v>X</v>
      </c>
    </row>
    <row r="2591" spans="1:16" hidden="1">
      <c r="A2591" s="102" t="s">
        <v>202</v>
      </c>
      <c r="B2591" s="103" t="s">
        <v>109</v>
      </c>
      <c r="D2591" s="112">
        <v>2027</v>
      </c>
      <c r="E2591" s="112">
        <v>10</v>
      </c>
      <c r="F2591" s="102" t="str">
        <f t="shared" si="436"/>
        <v>B40202710</v>
      </c>
      <c r="H2591" s="104">
        <f>HLOOKUP(B2591,MBAY!$1:$2,2,FALSE)</f>
        <v>4</v>
      </c>
      <c r="I2591" s="102" t="str">
        <f t="shared" si="437"/>
        <v>202710</v>
      </c>
      <c r="J2591" s="107">
        <f>IF(M2591=1,1,IFERROR(VLOOKUP(I2591,MBAY!E:L,POC!H2591,FALSE),0))</f>
        <v>1</v>
      </c>
      <c r="K2591" s="102" t="str">
        <f>TEXT(VLOOKUP(B2591,Summary!G:H,2,FALSE),"yyyym")</f>
        <v>20226</v>
      </c>
      <c r="L2591" s="102">
        <f t="shared" ref="L2591:L2622" si="438">IF((LEFT(K2591,4)-D2591)&lt;&gt;0,0,IF((I2591-K2591)=0,1,0))</f>
        <v>0</v>
      </c>
      <c r="M2591" s="102">
        <f t="shared" si="435"/>
        <v>1</v>
      </c>
      <c r="N2591" s="109">
        <f t="shared" si="432"/>
        <v>100</v>
      </c>
      <c r="P2591" s="102" t="str">
        <f t="shared" si="426"/>
        <v>X</v>
      </c>
    </row>
    <row r="2592" spans="1:16" hidden="1">
      <c r="A2592" s="102" t="s">
        <v>202</v>
      </c>
      <c r="B2592" s="103" t="s">
        <v>109</v>
      </c>
      <c r="D2592" s="112">
        <v>2027</v>
      </c>
      <c r="E2592" s="112">
        <v>11</v>
      </c>
      <c r="F2592" s="102" t="str">
        <f t="shared" si="436"/>
        <v>B40202711</v>
      </c>
      <c r="H2592" s="104">
        <f>HLOOKUP(B2592,MBAY!$1:$2,2,FALSE)</f>
        <v>4</v>
      </c>
      <c r="I2592" s="102" t="str">
        <f t="shared" si="437"/>
        <v>202711</v>
      </c>
      <c r="J2592" s="107">
        <f>IF(M2592=1,1,IFERROR(VLOOKUP(I2592,MBAY!E:L,POC!H2592,FALSE),0))</f>
        <v>1</v>
      </c>
      <c r="K2592" s="102" t="str">
        <f>TEXT(VLOOKUP(B2592,Summary!G:H,2,FALSE),"yyyym")</f>
        <v>20226</v>
      </c>
      <c r="L2592" s="102">
        <f t="shared" si="438"/>
        <v>0</v>
      </c>
      <c r="M2592" s="102">
        <f t="shared" si="435"/>
        <v>1</v>
      </c>
      <c r="N2592" s="109">
        <f t="shared" si="432"/>
        <v>100</v>
      </c>
      <c r="P2592" s="102" t="str">
        <f t="shared" si="426"/>
        <v>X</v>
      </c>
    </row>
    <row r="2593" spans="1:16" hidden="1">
      <c r="A2593" s="102" t="s">
        <v>202</v>
      </c>
      <c r="B2593" s="103" t="s">
        <v>109</v>
      </c>
      <c r="D2593" s="111">
        <v>2027</v>
      </c>
      <c r="E2593" s="111">
        <v>12</v>
      </c>
      <c r="F2593" s="102" t="str">
        <f t="shared" si="436"/>
        <v>B40202712</v>
      </c>
      <c r="H2593" s="104">
        <f>HLOOKUP(B2593,MBAY!$1:$2,2,FALSE)</f>
        <v>4</v>
      </c>
      <c r="I2593" s="102" t="str">
        <f t="shared" si="437"/>
        <v>202712</v>
      </c>
      <c r="J2593" s="107">
        <f>IF(M2593=1,1,IFERROR(VLOOKUP(I2593,MBAY!E:L,POC!H2593,FALSE),0))</f>
        <v>1</v>
      </c>
      <c r="K2593" s="102" t="str">
        <f>TEXT(VLOOKUP(B2593,Summary!G:H,2,FALSE),"yyyym")</f>
        <v>20226</v>
      </c>
      <c r="L2593" s="102">
        <f t="shared" si="438"/>
        <v>0</v>
      </c>
      <c r="M2593" s="102">
        <f t="shared" si="435"/>
        <v>1</v>
      </c>
      <c r="N2593" s="109">
        <f t="shared" si="432"/>
        <v>100</v>
      </c>
      <c r="P2593" s="102" t="str">
        <f t="shared" si="426"/>
        <v>X</v>
      </c>
    </row>
    <row r="2594" spans="1:16" hidden="1">
      <c r="A2594" s="102" t="s">
        <v>202</v>
      </c>
      <c r="B2594" s="103" t="s">
        <v>109</v>
      </c>
      <c r="D2594" s="112">
        <v>2028</v>
      </c>
      <c r="E2594" s="112">
        <v>1</v>
      </c>
      <c r="F2594" s="102" t="str">
        <f t="shared" ref="F2594:F2629" si="439">CONCATENATE(B2594,D2594,E2594)</f>
        <v>B4020281</v>
      </c>
      <c r="H2594" s="104">
        <f>HLOOKUP(B2594,MBAY!$1:$2,2,FALSE)</f>
        <v>4</v>
      </c>
      <c r="I2594" s="102" t="str">
        <f t="shared" si="437"/>
        <v>20281</v>
      </c>
      <c r="J2594" s="107">
        <f>IF(M2594=1,1,IFERROR(VLOOKUP(I2594,MBAY!E:L,POC!H2594,FALSE),0))</f>
        <v>1</v>
      </c>
      <c r="K2594" s="102" t="str">
        <f>TEXT(VLOOKUP(B2594,Summary!G:H,2,FALSE),"yyyym")</f>
        <v>20226</v>
      </c>
      <c r="L2594" s="102">
        <f t="shared" si="438"/>
        <v>0</v>
      </c>
      <c r="M2594" s="102">
        <f t="shared" si="435"/>
        <v>1</v>
      </c>
      <c r="N2594" s="109">
        <f t="shared" si="432"/>
        <v>100</v>
      </c>
      <c r="P2594" s="102" t="str">
        <f t="shared" si="426"/>
        <v>X</v>
      </c>
    </row>
    <row r="2595" spans="1:16" hidden="1">
      <c r="A2595" s="102" t="s">
        <v>202</v>
      </c>
      <c r="B2595" s="103" t="s">
        <v>109</v>
      </c>
      <c r="D2595" s="112">
        <v>2028</v>
      </c>
      <c r="E2595" s="112">
        <v>2</v>
      </c>
      <c r="F2595" s="102" t="str">
        <f t="shared" si="439"/>
        <v>B4020282</v>
      </c>
      <c r="H2595" s="104">
        <f>HLOOKUP(B2595,MBAY!$1:$2,2,FALSE)</f>
        <v>4</v>
      </c>
      <c r="I2595" s="102" t="str">
        <f t="shared" si="437"/>
        <v>20282</v>
      </c>
      <c r="J2595" s="107">
        <f>IF(M2595=1,1,IFERROR(VLOOKUP(I2595,MBAY!E:L,POC!H2595,FALSE),0))</f>
        <v>1</v>
      </c>
      <c r="K2595" s="102" t="str">
        <f>TEXT(VLOOKUP(B2595,Summary!G:H,2,FALSE),"yyyym")</f>
        <v>20226</v>
      </c>
      <c r="L2595" s="102">
        <f t="shared" si="438"/>
        <v>0</v>
      </c>
      <c r="M2595" s="102">
        <f t="shared" si="435"/>
        <v>1</v>
      </c>
      <c r="N2595" s="109">
        <f t="shared" si="432"/>
        <v>100</v>
      </c>
      <c r="P2595" s="102" t="str">
        <f t="shared" si="426"/>
        <v>X</v>
      </c>
    </row>
    <row r="2596" spans="1:16" hidden="1">
      <c r="A2596" s="102" t="s">
        <v>202</v>
      </c>
      <c r="B2596" s="103" t="s">
        <v>109</v>
      </c>
      <c r="D2596" s="112">
        <v>2028</v>
      </c>
      <c r="E2596" s="112">
        <v>3</v>
      </c>
      <c r="F2596" s="102" t="str">
        <f t="shared" si="439"/>
        <v>B4020283</v>
      </c>
      <c r="H2596" s="104">
        <f>HLOOKUP(B2596,MBAY!$1:$2,2,FALSE)</f>
        <v>4</v>
      </c>
      <c r="I2596" s="102" t="str">
        <f t="shared" si="437"/>
        <v>20283</v>
      </c>
      <c r="J2596" s="107">
        <f>IF(M2596=1,1,IFERROR(VLOOKUP(I2596,MBAY!E:L,POC!H2596,FALSE),0))</f>
        <v>1</v>
      </c>
      <c r="K2596" s="102" t="str">
        <f>TEXT(VLOOKUP(B2596,Summary!G:H,2,FALSE),"yyyym")</f>
        <v>20226</v>
      </c>
      <c r="L2596" s="102">
        <f t="shared" si="438"/>
        <v>0</v>
      </c>
      <c r="M2596" s="102">
        <f t="shared" si="435"/>
        <v>1</v>
      </c>
      <c r="N2596" s="109">
        <f t="shared" si="432"/>
        <v>100</v>
      </c>
      <c r="P2596" s="102" t="str">
        <f t="shared" si="426"/>
        <v>X</v>
      </c>
    </row>
    <row r="2597" spans="1:16" hidden="1">
      <c r="A2597" s="102" t="s">
        <v>202</v>
      </c>
      <c r="B2597" s="103" t="s">
        <v>109</v>
      </c>
      <c r="D2597" s="112">
        <v>2028</v>
      </c>
      <c r="E2597" s="112">
        <v>4</v>
      </c>
      <c r="F2597" s="102" t="str">
        <f t="shared" si="439"/>
        <v>B4020284</v>
      </c>
      <c r="H2597" s="104">
        <f>HLOOKUP(B2597,MBAY!$1:$2,2,FALSE)</f>
        <v>4</v>
      </c>
      <c r="I2597" s="102" t="str">
        <f t="shared" si="437"/>
        <v>20284</v>
      </c>
      <c r="J2597" s="107">
        <f>IF(M2597=1,1,IFERROR(VLOOKUP(I2597,MBAY!E:L,POC!H2597,FALSE),0))</f>
        <v>1</v>
      </c>
      <c r="K2597" s="102" t="str">
        <f>TEXT(VLOOKUP(B2597,Summary!G:H,2,FALSE),"yyyym")</f>
        <v>20226</v>
      </c>
      <c r="L2597" s="102">
        <f t="shared" si="438"/>
        <v>0</v>
      </c>
      <c r="M2597" s="102">
        <f t="shared" si="435"/>
        <v>1</v>
      </c>
      <c r="N2597" s="109">
        <f t="shared" si="432"/>
        <v>100</v>
      </c>
      <c r="P2597" s="102" t="str">
        <f t="shared" si="426"/>
        <v>X</v>
      </c>
    </row>
    <row r="2598" spans="1:16" hidden="1">
      <c r="A2598" s="102" t="s">
        <v>202</v>
      </c>
      <c r="B2598" s="103" t="s">
        <v>109</v>
      </c>
      <c r="D2598" s="112">
        <v>2028</v>
      </c>
      <c r="E2598" s="112">
        <v>5</v>
      </c>
      <c r="F2598" s="102" t="str">
        <f t="shared" si="439"/>
        <v>B4020285</v>
      </c>
      <c r="H2598" s="104">
        <f>HLOOKUP(B2598,MBAY!$1:$2,2,FALSE)</f>
        <v>4</v>
      </c>
      <c r="I2598" s="102" t="str">
        <f t="shared" si="437"/>
        <v>20285</v>
      </c>
      <c r="J2598" s="107">
        <f>IF(M2598=1,1,IFERROR(VLOOKUP(I2598,MBAY!E:L,POC!H2598,FALSE),0))</f>
        <v>1</v>
      </c>
      <c r="K2598" s="102" t="str">
        <f>TEXT(VLOOKUP(B2598,Summary!G:H,2,FALSE),"yyyym")</f>
        <v>20226</v>
      </c>
      <c r="L2598" s="102">
        <f t="shared" si="438"/>
        <v>0</v>
      </c>
      <c r="M2598" s="102">
        <f t="shared" si="435"/>
        <v>1</v>
      </c>
      <c r="N2598" s="109">
        <f t="shared" si="432"/>
        <v>100</v>
      </c>
      <c r="P2598" s="102" t="str">
        <f t="shared" si="426"/>
        <v>X</v>
      </c>
    </row>
    <row r="2599" spans="1:16" hidden="1">
      <c r="A2599" s="102" t="s">
        <v>202</v>
      </c>
      <c r="B2599" s="103" t="s">
        <v>109</v>
      </c>
      <c r="D2599" s="112">
        <v>2028</v>
      </c>
      <c r="E2599" s="112">
        <v>6</v>
      </c>
      <c r="F2599" s="102" t="str">
        <f t="shared" si="439"/>
        <v>B4020286</v>
      </c>
      <c r="H2599" s="104">
        <f>HLOOKUP(B2599,MBAY!$1:$2,2,FALSE)</f>
        <v>4</v>
      </c>
      <c r="I2599" s="102" t="str">
        <f t="shared" si="437"/>
        <v>20286</v>
      </c>
      <c r="J2599" s="107">
        <f>IF(M2599=1,1,IFERROR(VLOOKUP(I2599,MBAY!E:L,POC!H2599,FALSE),0))</f>
        <v>1</v>
      </c>
      <c r="K2599" s="102" t="str">
        <f>TEXT(VLOOKUP(B2599,Summary!G:H,2,FALSE),"yyyym")</f>
        <v>20226</v>
      </c>
      <c r="L2599" s="102">
        <f t="shared" si="438"/>
        <v>0</v>
      </c>
      <c r="M2599" s="102">
        <f t="shared" si="435"/>
        <v>1</v>
      </c>
      <c r="N2599" s="109">
        <f t="shared" si="432"/>
        <v>100</v>
      </c>
      <c r="P2599" s="102" t="str">
        <f t="shared" si="426"/>
        <v>X</v>
      </c>
    </row>
    <row r="2600" spans="1:16" hidden="1">
      <c r="A2600" s="102" t="s">
        <v>202</v>
      </c>
      <c r="B2600" s="103" t="s">
        <v>109</v>
      </c>
      <c r="D2600" s="112">
        <v>2028</v>
      </c>
      <c r="E2600" s="112">
        <v>7</v>
      </c>
      <c r="F2600" s="102" t="str">
        <f t="shared" si="439"/>
        <v>B4020287</v>
      </c>
      <c r="H2600" s="104">
        <f>HLOOKUP(B2600,MBAY!$1:$2,2,FALSE)</f>
        <v>4</v>
      </c>
      <c r="I2600" s="102" t="str">
        <f t="shared" si="437"/>
        <v>20287</v>
      </c>
      <c r="J2600" s="107">
        <f>IF(M2600=1,1,IFERROR(VLOOKUP(I2600,MBAY!E:L,POC!H2600,FALSE),0))</f>
        <v>1</v>
      </c>
      <c r="K2600" s="102" t="str">
        <f>TEXT(VLOOKUP(B2600,Summary!G:H,2,FALSE),"yyyym")</f>
        <v>20226</v>
      </c>
      <c r="L2600" s="102">
        <f t="shared" si="438"/>
        <v>0</v>
      </c>
      <c r="M2600" s="102">
        <f t="shared" si="435"/>
        <v>1</v>
      </c>
      <c r="N2600" s="109">
        <f t="shared" si="432"/>
        <v>100</v>
      </c>
      <c r="P2600" s="102" t="str">
        <f t="shared" si="426"/>
        <v>X</v>
      </c>
    </row>
    <row r="2601" spans="1:16" hidden="1">
      <c r="A2601" s="102" t="s">
        <v>202</v>
      </c>
      <c r="B2601" s="103" t="s">
        <v>109</v>
      </c>
      <c r="D2601" s="112">
        <v>2028</v>
      </c>
      <c r="E2601" s="112">
        <v>8</v>
      </c>
      <c r="F2601" s="102" t="str">
        <f t="shared" si="439"/>
        <v>B4020288</v>
      </c>
      <c r="H2601" s="104">
        <f>HLOOKUP(B2601,MBAY!$1:$2,2,FALSE)</f>
        <v>4</v>
      </c>
      <c r="I2601" s="102" t="str">
        <f t="shared" si="437"/>
        <v>20288</v>
      </c>
      <c r="J2601" s="107">
        <f>IF(M2601=1,1,IFERROR(VLOOKUP(I2601,MBAY!E:L,POC!H2601,FALSE),0))</f>
        <v>1</v>
      </c>
      <c r="K2601" s="102" t="str">
        <f>TEXT(VLOOKUP(B2601,Summary!G:H,2,FALSE),"yyyym")</f>
        <v>20226</v>
      </c>
      <c r="L2601" s="102">
        <f t="shared" si="438"/>
        <v>0</v>
      </c>
      <c r="M2601" s="102">
        <f t="shared" si="435"/>
        <v>1</v>
      </c>
      <c r="N2601" s="109">
        <f t="shared" si="432"/>
        <v>100</v>
      </c>
      <c r="P2601" s="102" t="str">
        <f t="shared" si="426"/>
        <v>X</v>
      </c>
    </row>
    <row r="2602" spans="1:16" hidden="1">
      <c r="A2602" s="102" t="s">
        <v>202</v>
      </c>
      <c r="B2602" s="103" t="s">
        <v>109</v>
      </c>
      <c r="D2602" s="112">
        <v>2028</v>
      </c>
      <c r="E2602" s="112">
        <v>9</v>
      </c>
      <c r="F2602" s="102" t="str">
        <f t="shared" si="439"/>
        <v>B4020289</v>
      </c>
      <c r="H2602" s="104">
        <f>HLOOKUP(B2602,MBAY!$1:$2,2,FALSE)</f>
        <v>4</v>
      </c>
      <c r="I2602" s="102" t="str">
        <f t="shared" si="437"/>
        <v>20289</v>
      </c>
      <c r="J2602" s="107">
        <f>IF(M2602=1,1,IFERROR(VLOOKUP(I2602,MBAY!E:L,POC!H2602,FALSE),0))</f>
        <v>1</v>
      </c>
      <c r="K2602" s="102" t="str">
        <f>TEXT(VLOOKUP(B2602,Summary!G:H,2,FALSE),"yyyym")</f>
        <v>20226</v>
      </c>
      <c r="L2602" s="102">
        <f t="shared" si="438"/>
        <v>0</v>
      </c>
      <c r="M2602" s="102">
        <f t="shared" si="435"/>
        <v>1</v>
      </c>
      <c r="N2602" s="109">
        <f t="shared" si="432"/>
        <v>100</v>
      </c>
      <c r="P2602" s="102" t="str">
        <f t="shared" si="426"/>
        <v>X</v>
      </c>
    </row>
    <row r="2603" spans="1:16" hidden="1">
      <c r="A2603" s="102" t="s">
        <v>202</v>
      </c>
      <c r="B2603" s="103" t="s">
        <v>109</v>
      </c>
      <c r="D2603" s="112">
        <v>2028</v>
      </c>
      <c r="E2603" s="112">
        <v>10</v>
      </c>
      <c r="F2603" s="102" t="str">
        <f t="shared" si="439"/>
        <v>B40202810</v>
      </c>
      <c r="H2603" s="104">
        <f>HLOOKUP(B2603,MBAY!$1:$2,2,FALSE)</f>
        <v>4</v>
      </c>
      <c r="I2603" s="102" t="str">
        <f t="shared" si="437"/>
        <v>202810</v>
      </c>
      <c r="J2603" s="107">
        <f>IF(M2603=1,1,IFERROR(VLOOKUP(I2603,MBAY!E:L,POC!H2603,FALSE),0))</f>
        <v>1</v>
      </c>
      <c r="K2603" s="102" t="str">
        <f>TEXT(VLOOKUP(B2603,Summary!G:H,2,FALSE),"yyyym")</f>
        <v>20226</v>
      </c>
      <c r="L2603" s="102">
        <f t="shared" si="438"/>
        <v>0</v>
      </c>
      <c r="M2603" s="102">
        <f t="shared" si="435"/>
        <v>1</v>
      </c>
      <c r="N2603" s="109">
        <f t="shared" si="432"/>
        <v>100</v>
      </c>
      <c r="P2603" s="102" t="str">
        <f t="shared" si="426"/>
        <v>X</v>
      </c>
    </row>
    <row r="2604" spans="1:16" hidden="1">
      <c r="A2604" s="102" t="s">
        <v>202</v>
      </c>
      <c r="B2604" s="103" t="s">
        <v>109</v>
      </c>
      <c r="D2604" s="112">
        <v>2028</v>
      </c>
      <c r="E2604" s="112">
        <v>11</v>
      </c>
      <c r="F2604" s="102" t="str">
        <f t="shared" si="439"/>
        <v>B40202811</v>
      </c>
      <c r="H2604" s="104">
        <f>HLOOKUP(B2604,MBAY!$1:$2,2,FALSE)</f>
        <v>4</v>
      </c>
      <c r="I2604" s="102" t="str">
        <f t="shared" si="437"/>
        <v>202811</v>
      </c>
      <c r="J2604" s="107">
        <f>IF(M2604=1,1,IFERROR(VLOOKUP(I2604,MBAY!E:L,POC!H2604,FALSE),0))</f>
        <v>1</v>
      </c>
      <c r="K2604" s="102" t="str">
        <f>TEXT(VLOOKUP(B2604,Summary!G:H,2,FALSE),"yyyym")</f>
        <v>20226</v>
      </c>
      <c r="L2604" s="102">
        <f t="shared" si="438"/>
        <v>0</v>
      </c>
      <c r="M2604" s="102">
        <f t="shared" si="435"/>
        <v>1</v>
      </c>
      <c r="N2604" s="109">
        <f t="shared" si="432"/>
        <v>100</v>
      </c>
      <c r="P2604" s="102" t="str">
        <f t="shared" si="426"/>
        <v>X</v>
      </c>
    </row>
    <row r="2605" spans="1:16" hidden="1">
      <c r="A2605" s="102" t="s">
        <v>202</v>
      </c>
      <c r="B2605" s="103" t="s">
        <v>109</v>
      </c>
      <c r="D2605" s="111">
        <v>2028</v>
      </c>
      <c r="E2605" s="111">
        <v>12</v>
      </c>
      <c r="F2605" s="102" t="str">
        <f t="shared" si="439"/>
        <v>B40202812</v>
      </c>
      <c r="H2605" s="104">
        <f>HLOOKUP(B2605,MBAY!$1:$2,2,FALSE)</f>
        <v>4</v>
      </c>
      <c r="I2605" s="102" t="str">
        <f t="shared" si="437"/>
        <v>202812</v>
      </c>
      <c r="J2605" s="107">
        <f>IF(M2605=1,1,IFERROR(VLOOKUP(I2605,MBAY!E:L,POC!H2605,FALSE),0))</f>
        <v>1</v>
      </c>
      <c r="K2605" s="102" t="str">
        <f>TEXT(VLOOKUP(B2605,Summary!G:H,2,FALSE),"yyyym")</f>
        <v>20226</v>
      </c>
      <c r="L2605" s="102">
        <f t="shared" si="438"/>
        <v>0</v>
      </c>
      <c r="M2605" s="102">
        <f t="shared" si="435"/>
        <v>1</v>
      </c>
      <c r="N2605" s="109">
        <f t="shared" si="432"/>
        <v>100</v>
      </c>
      <c r="P2605" s="102" t="str">
        <f t="shared" si="426"/>
        <v>X</v>
      </c>
    </row>
    <row r="2606" spans="1:16" hidden="1">
      <c r="A2606" s="102" t="s">
        <v>202</v>
      </c>
      <c r="B2606" s="103" t="s">
        <v>109</v>
      </c>
      <c r="D2606" s="111">
        <v>2029</v>
      </c>
      <c r="E2606" s="112">
        <v>1</v>
      </c>
      <c r="F2606" s="102" t="str">
        <f t="shared" si="439"/>
        <v>B4020291</v>
      </c>
      <c r="H2606" s="104">
        <f>HLOOKUP(B2606,MBAY!$1:$2,2,FALSE)</f>
        <v>4</v>
      </c>
      <c r="I2606" s="102" t="str">
        <f t="shared" si="437"/>
        <v>20291</v>
      </c>
      <c r="J2606" s="107">
        <f>IF(M2606=1,1,IFERROR(VLOOKUP(I2606,MBAY!E:L,POC!H2606,FALSE),0))</f>
        <v>1</v>
      </c>
      <c r="K2606" s="102" t="str">
        <f>TEXT(VLOOKUP(B2606,Summary!G:H,2,FALSE),"yyyym")</f>
        <v>20226</v>
      </c>
      <c r="L2606" s="102">
        <f t="shared" si="438"/>
        <v>0</v>
      </c>
      <c r="M2606" s="102">
        <f t="shared" si="435"/>
        <v>1</v>
      </c>
      <c r="N2606" s="109">
        <f t="shared" si="432"/>
        <v>100</v>
      </c>
      <c r="P2606" s="102" t="str">
        <f t="shared" ref="P2606:P2669" si="440">IF(AND(M2606=1,L2606&lt;&gt;1),"X","")</f>
        <v>X</v>
      </c>
    </row>
    <row r="2607" spans="1:16" hidden="1">
      <c r="A2607" s="102" t="s">
        <v>202</v>
      </c>
      <c r="B2607" s="103" t="s">
        <v>109</v>
      </c>
      <c r="D2607" s="111">
        <v>2029</v>
      </c>
      <c r="E2607" s="112">
        <v>2</v>
      </c>
      <c r="F2607" s="102" t="str">
        <f t="shared" si="439"/>
        <v>B4020292</v>
      </c>
      <c r="H2607" s="104">
        <f>HLOOKUP(B2607,MBAY!$1:$2,2,FALSE)</f>
        <v>4</v>
      </c>
      <c r="I2607" s="102" t="str">
        <f t="shared" si="437"/>
        <v>20292</v>
      </c>
      <c r="J2607" s="107">
        <f>IF(M2607=1,1,IFERROR(VLOOKUP(I2607,MBAY!E:L,POC!H2607,FALSE),0))</f>
        <v>1</v>
      </c>
      <c r="K2607" s="102" t="str">
        <f>TEXT(VLOOKUP(B2607,Summary!G:H,2,FALSE),"yyyym")</f>
        <v>20226</v>
      </c>
      <c r="L2607" s="102">
        <f t="shared" si="438"/>
        <v>0</v>
      </c>
      <c r="M2607" s="102">
        <f t="shared" si="435"/>
        <v>1</v>
      </c>
      <c r="N2607" s="109">
        <f t="shared" si="432"/>
        <v>100</v>
      </c>
      <c r="P2607" s="102" t="str">
        <f t="shared" si="440"/>
        <v>X</v>
      </c>
    </row>
    <row r="2608" spans="1:16" hidden="1">
      <c r="A2608" s="102" t="s">
        <v>202</v>
      </c>
      <c r="B2608" s="103" t="s">
        <v>109</v>
      </c>
      <c r="D2608" s="111">
        <v>2029</v>
      </c>
      <c r="E2608" s="112">
        <v>3</v>
      </c>
      <c r="F2608" s="102" t="str">
        <f t="shared" si="439"/>
        <v>B4020293</v>
      </c>
      <c r="H2608" s="104">
        <f>HLOOKUP(B2608,MBAY!$1:$2,2,FALSE)</f>
        <v>4</v>
      </c>
      <c r="I2608" s="102" t="str">
        <f t="shared" si="437"/>
        <v>20293</v>
      </c>
      <c r="J2608" s="107">
        <f>IF(M2608=1,1,IFERROR(VLOOKUP(I2608,MBAY!E:L,POC!H2608,FALSE),0))</f>
        <v>1</v>
      </c>
      <c r="K2608" s="102" t="str">
        <f>TEXT(VLOOKUP(B2608,Summary!G:H,2,FALSE),"yyyym")</f>
        <v>20226</v>
      </c>
      <c r="L2608" s="102">
        <f t="shared" si="438"/>
        <v>0</v>
      </c>
      <c r="M2608" s="102">
        <f t="shared" si="435"/>
        <v>1</v>
      </c>
      <c r="N2608" s="109">
        <f t="shared" si="432"/>
        <v>100</v>
      </c>
      <c r="P2608" s="102" t="str">
        <f t="shared" si="440"/>
        <v>X</v>
      </c>
    </row>
    <row r="2609" spans="1:16" hidden="1">
      <c r="A2609" s="102" t="s">
        <v>202</v>
      </c>
      <c r="B2609" s="103" t="s">
        <v>109</v>
      </c>
      <c r="D2609" s="111">
        <v>2029</v>
      </c>
      <c r="E2609" s="112">
        <v>4</v>
      </c>
      <c r="F2609" s="102" t="str">
        <f t="shared" si="439"/>
        <v>B4020294</v>
      </c>
      <c r="H2609" s="104">
        <f>HLOOKUP(B2609,MBAY!$1:$2,2,FALSE)</f>
        <v>4</v>
      </c>
      <c r="I2609" s="102" t="str">
        <f t="shared" si="437"/>
        <v>20294</v>
      </c>
      <c r="J2609" s="107">
        <f>IF(M2609=1,1,IFERROR(VLOOKUP(I2609,MBAY!E:L,POC!H2609,FALSE),0))</f>
        <v>1</v>
      </c>
      <c r="K2609" s="102" t="str">
        <f>TEXT(VLOOKUP(B2609,Summary!G:H,2,FALSE),"yyyym")</f>
        <v>20226</v>
      </c>
      <c r="L2609" s="102">
        <f t="shared" si="438"/>
        <v>0</v>
      </c>
      <c r="M2609" s="102">
        <f t="shared" si="435"/>
        <v>1</v>
      </c>
      <c r="N2609" s="109">
        <f t="shared" si="432"/>
        <v>100</v>
      </c>
      <c r="P2609" s="102" t="str">
        <f t="shared" si="440"/>
        <v>X</v>
      </c>
    </row>
    <row r="2610" spans="1:16" hidden="1">
      <c r="A2610" s="102" t="s">
        <v>202</v>
      </c>
      <c r="B2610" s="103" t="s">
        <v>109</v>
      </c>
      <c r="D2610" s="111">
        <v>2029</v>
      </c>
      <c r="E2610" s="112">
        <v>5</v>
      </c>
      <c r="F2610" s="102" t="str">
        <f t="shared" si="439"/>
        <v>B4020295</v>
      </c>
      <c r="H2610" s="104">
        <f>HLOOKUP(B2610,MBAY!$1:$2,2,FALSE)</f>
        <v>4</v>
      </c>
      <c r="I2610" s="102" t="str">
        <f t="shared" si="437"/>
        <v>20295</v>
      </c>
      <c r="J2610" s="107">
        <f>IF(M2610=1,1,IFERROR(VLOOKUP(I2610,MBAY!E:L,POC!H2610,FALSE),0))</f>
        <v>1</v>
      </c>
      <c r="K2610" s="102" t="str">
        <f>TEXT(VLOOKUP(B2610,Summary!G:H,2,FALSE),"yyyym")</f>
        <v>20226</v>
      </c>
      <c r="L2610" s="102">
        <f t="shared" si="438"/>
        <v>0</v>
      </c>
      <c r="M2610" s="102">
        <f t="shared" si="435"/>
        <v>1</v>
      </c>
      <c r="N2610" s="109">
        <f t="shared" si="432"/>
        <v>100</v>
      </c>
      <c r="P2610" s="102" t="str">
        <f t="shared" si="440"/>
        <v>X</v>
      </c>
    </row>
    <row r="2611" spans="1:16" hidden="1">
      <c r="A2611" s="102" t="s">
        <v>202</v>
      </c>
      <c r="B2611" s="103" t="s">
        <v>109</v>
      </c>
      <c r="D2611" s="111">
        <v>2029</v>
      </c>
      <c r="E2611" s="112">
        <v>6</v>
      </c>
      <c r="F2611" s="102" t="str">
        <f t="shared" si="439"/>
        <v>B4020296</v>
      </c>
      <c r="H2611" s="104">
        <f>HLOOKUP(B2611,MBAY!$1:$2,2,FALSE)</f>
        <v>4</v>
      </c>
      <c r="I2611" s="102" t="str">
        <f t="shared" si="437"/>
        <v>20296</v>
      </c>
      <c r="J2611" s="107">
        <f>IF(M2611=1,1,IFERROR(VLOOKUP(I2611,MBAY!E:L,POC!H2611,FALSE),0))</f>
        <v>1</v>
      </c>
      <c r="K2611" s="102" t="str">
        <f>TEXT(VLOOKUP(B2611,Summary!G:H,2,FALSE),"yyyym")</f>
        <v>20226</v>
      </c>
      <c r="L2611" s="102">
        <f t="shared" si="438"/>
        <v>0</v>
      </c>
      <c r="M2611" s="102">
        <f t="shared" si="435"/>
        <v>1</v>
      </c>
      <c r="N2611" s="109">
        <f t="shared" si="432"/>
        <v>100</v>
      </c>
      <c r="P2611" s="102" t="str">
        <f t="shared" si="440"/>
        <v>X</v>
      </c>
    </row>
    <row r="2612" spans="1:16" hidden="1">
      <c r="A2612" s="102" t="s">
        <v>202</v>
      </c>
      <c r="B2612" s="103" t="s">
        <v>109</v>
      </c>
      <c r="D2612" s="111">
        <v>2029</v>
      </c>
      <c r="E2612" s="112">
        <v>7</v>
      </c>
      <c r="F2612" s="102" t="str">
        <f t="shared" si="439"/>
        <v>B4020297</v>
      </c>
      <c r="H2612" s="104">
        <f>HLOOKUP(B2612,MBAY!$1:$2,2,FALSE)</f>
        <v>4</v>
      </c>
      <c r="I2612" s="102" t="str">
        <f t="shared" si="437"/>
        <v>20297</v>
      </c>
      <c r="J2612" s="107">
        <f>IF(M2612=1,1,IFERROR(VLOOKUP(I2612,MBAY!E:L,POC!H2612,FALSE),0))</f>
        <v>1</v>
      </c>
      <c r="K2612" s="102" t="str">
        <f>TEXT(VLOOKUP(B2612,Summary!G:H,2,FALSE),"yyyym")</f>
        <v>20226</v>
      </c>
      <c r="L2612" s="102">
        <f t="shared" si="438"/>
        <v>0</v>
      </c>
      <c r="M2612" s="102">
        <f t="shared" si="435"/>
        <v>1</v>
      </c>
      <c r="N2612" s="109">
        <f t="shared" si="432"/>
        <v>100</v>
      </c>
      <c r="P2612" s="102" t="str">
        <f t="shared" si="440"/>
        <v>X</v>
      </c>
    </row>
    <row r="2613" spans="1:16" hidden="1">
      <c r="A2613" s="102" t="s">
        <v>202</v>
      </c>
      <c r="B2613" s="103" t="s">
        <v>109</v>
      </c>
      <c r="D2613" s="111">
        <v>2029</v>
      </c>
      <c r="E2613" s="112">
        <v>8</v>
      </c>
      <c r="F2613" s="102" t="str">
        <f t="shared" si="439"/>
        <v>B4020298</v>
      </c>
      <c r="H2613" s="104">
        <f>HLOOKUP(B2613,MBAY!$1:$2,2,FALSE)</f>
        <v>4</v>
      </c>
      <c r="I2613" s="102" t="str">
        <f t="shared" si="437"/>
        <v>20298</v>
      </c>
      <c r="J2613" s="107">
        <f>IF(M2613=1,1,IFERROR(VLOOKUP(I2613,MBAY!E:L,POC!H2613,FALSE),0))</f>
        <v>1</v>
      </c>
      <c r="K2613" s="102" t="str">
        <f>TEXT(VLOOKUP(B2613,Summary!G:H,2,FALSE),"yyyym")</f>
        <v>20226</v>
      </c>
      <c r="L2613" s="102">
        <f t="shared" si="438"/>
        <v>0</v>
      </c>
      <c r="M2613" s="102">
        <f t="shared" si="435"/>
        <v>1</v>
      </c>
      <c r="N2613" s="109">
        <f t="shared" si="432"/>
        <v>100</v>
      </c>
      <c r="P2613" s="102" t="str">
        <f t="shared" si="440"/>
        <v>X</v>
      </c>
    </row>
    <row r="2614" spans="1:16" hidden="1">
      <c r="A2614" s="102" t="s">
        <v>202</v>
      </c>
      <c r="B2614" s="103" t="s">
        <v>109</v>
      </c>
      <c r="D2614" s="111">
        <v>2029</v>
      </c>
      <c r="E2614" s="112">
        <v>9</v>
      </c>
      <c r="F2614" s="102" t="str">
        <f t="shared" si="439"/>
        <v>B4020299</v>
      </c>
      <c r="H2614" s="104">
        <f>HLOOKUP(B2614,MBAY!$1:$2,2,FALSE)</f>
        <v>4</v>
      </c>
      <c r="I2614" s="102" t="str">
        <f t="shared" si="437"/>
        <v>20299</v>
      </c>
      <c r="J2614" s="107">
        <f>IF(M2614=1,1,IFERROR(VLOOKUP(I2614,MBAY!E:L,POC!H2614,FALSE),0))</f>
        <v>1</v>
      </c>
      <c r="K2614" s="102" t="str">
        <f>TEXT(VLOOKUP(B2614,Summary!G:H,2,FALSE),"yyyym")</f>
        <v>20226</v>
      </c>
      <c r="L2614" s="102">
        <f t="shared" si="438"/>
        <v>0</v>
      </c>
      <c r="M2614" s="102">
        <f t="shared" si="435"/>
        <v>1</v>
      </c>
      <c r="N2614" s="109">
        <f t="shared" si="432"/>
        <v>100</v>
      </c>
      <c r="P2614" s="102" t="str">
        <f t="shared" si="440"/>
        <v>X</v>
      </c>
    </row>
    <row r="2615" spans="1:16" hidden="1">
      <c r="A2615" s="102" t="s">
        <v>202</v>
      </c>
      <c r="B2615" s="103" t="s">
        <v>109</v>
      </c>
      <c r="D2615" s="111">
        <v>2029</v>
      </c>
      <c r="E2615" s="112">
        <v>10</v>
      </c>
      <c r="F2615" s="102" t="str">
        <f t="shared" si="439"/>
        <v>B40202910</v>
      </c>
      <c r="H2615" s="104">
        <f>HLOOKUP(B2615,MBAY!$1:$2,2,FALSE)</f>
        <v>4</v>
      </c>
      <c r="I2615" s="102" t="str">
        <f t="shared" si="437"/>
        <v>202910</v>
      </c>
      <c r="J2615" s="107">
        <f>IF(M2615=1,1,IFERROR(VLOOKUP(I2615,MBAY!E:L,POC!H2615,FALSE),0))</f>
        <v>1</v>
      </c>
      <c r="K2615" s="102" t="str">
        <f>TEXT(VLOOKUP(B2615,Summary!G:H,2,FALSE),"yyyym")</f>
        <v>20226</v>
      </c>
      <c r="L2615" s="102">
        <f t="shared" si="438"/>
        <v>0</v>
      </c>
      <c r="M2615" s="102">
        <f t="shared" si="435"/>
        <v>1</v>
      </c>
      <c r="N2615" s="109">
        <f t="shared" si="432"/>
        <v>100</v>
      </c>
      <c r="P2615" s="102" t="str">
        <f t="shared" si="440"/>
        <v>X</v>
      </c>
    </row>
    <row r="2616" spans="1:16" hidden="1">
      <c r="A2616" s="102" t="s">
        <v>202</v>
      </c>
      <c r="B2616" s="103" t="s">
        <v>109</v>
      </c>
      <c r="D2616" s="111">
        <v>2029</v>
      </c>
      <c r="E2616" s="112">
        <v>11</v>
      </c>
      <c r="F2616" s="102" t="str">
        <f t="shared" si="439"/>
        <v>B40202911</v>
      </c>
      <c r="H2616" s="104">
        <f>HLOOKUP(B2616,MBAY!$1:$2,2,FALSE)</f>
        <v>4</v>
      </c>
      <c r="I2616" s="102" t="str">
        <f t="shared" si="437"/>
        <v>202911</v>
      </c>
      <c r="J2616" s="107">
        <f>IF(M2616=1,1,IFERROR(VLOOKUP(I2616,MBAY!E:L,POC!H2616,FALSE),0))</f>
        <v>1</v>
      </c>
      <c r="K2616" s="102" t="str">
        <f>TEXT(VLOOKUP(B2616,Summary!G:H,2,FALSE),"yyyym")</f>
        <v>20226</v>
      </c>
      <c r="L2616" s="102">
        <f t="shared" si="438"/>
        <v>0</v>
      </c>
      <c r="M2616" s="102">
        <f t="shared" si="435"/>
        <v>1</v>
      </c>
      <c r="N2616" s="109">
        <f t="shared" si="432"/>
        <v>100</v>
      </c>
      <c r="P2616" s="102" t="str">
        <f t="shared" si="440"/>
        <v>X</v>
      </c>
    </row>
    <row r="2617" spans="1:16" hidden="1">
      <c r="A2617" s="102" t="s">
        <v>202</v>
      </c>
      <c r="B2617" s="103" t="s">
        <v>109</v>
      </c>
      <c r="D2617" s="111">
        <v>2029</v>
      </c>
      <c r="E2617" s="111">
        <v>12</v>
      </c>
      <c r="F2617" s="102" t="str">
        <f t="shared" si="439"/>
        <v>B40202912</v>
      </c>
      <c r="H2617" s="104">
        <f>HLOOKUP(B2617,MBAY!$1:$2,2,FALSE)</f>
        <v>4</v>
      </c>
      <c r="I2617" s="102" t="str">
        <f t="shared" si="437"/>
        <v>202912</v>
      </c>
      <c r="J2617" s="107">
        <f>IF(M2617=1,1,IFERROR(VLOOKUP(I2617,MBAY!E:L,POC!H2617,FALSE),0))</f>
        <v>1</v>
      </c>
      <c r="K2617" s="102" t="str">
        <f>TEXT(VLOOKUP(B2617,Summary!G:H,2,FALSE),"yyyym")</f>
        <v>20226</v>
      </c>
      <c r="L2617" s="102">
        <f t="shared" si="438"/>
        <v>0</v>
      </c>
      <c r="M2617" s="102">
        <f t="shared" si="435"/>
        <v>1</v>
      </c>
      <c r="N2617" s="109">
        <f t="shared" si="432"/>
        <v>100</v>
      </c>
      <c r="P2617" s="102" t="str">
        <f t="shared" si="440"/>
        <v>X</v>
      </c>
    </row>
    <row r="2618" spans="1:16" hidden="1">
      <c r="A2618" s="102" t="s">
        <v>202</v>
      </c>
      <c r="B2618" s="103" t="s">
        <v>109</v>
      </c>
      <c r="D2618" s="111">
        <v>2030</v>
      </c>
      <c r="E2618" s="112">
        <v>1</v>
      </c>
      <c r="F2618" s="102" t="str">
        <f t="shared" si="439"/>
        <v>B4020301</v>
      </c>
      <c r="H2618" s="104">
        <f>HLOOKUP(B2618,MBAY!$1:$2,2,FALSE)</f>
        <v>4</v>
      </c>
      <c r="I2618" s="102" t="str">
        <f t="shared" si="437"/>
        <v>20301</v>
      </c>
      <c r="J2618" s="107">
        <f>IF(M2618=1,1,IFERROR(VLOOKUP(I2618,MBAY!E:L,POC!H2618,FALSE),0))</f>
        <v>1</v>
      </c>
      <c r="K2618" s="102" t="str">
        <f>TEXT(VLOOKUP(B2618,Summary!G:H,2,FALSE),"yyyym")</f>
        <v>20226</v>
      </c>
      <c r="L2618" s="102">
        <f t="shared" si="438"/>
        <v>0</v>
      </c>
      <c r="M2618" s="102">
        <f t="shared" si="435"/>
        <v>1</v>
      </c>
      <c r="N2618" s="109">
        <f t="shared" si="432"/>
        <v>100</v>
      </c>
      <c r="P2618" s="102" t="str">
        <f t="shared" si="440"/>
        <v>X</v>
      </c>
    </row>
    <row r="2619" spans="1:16" hidden="1">
      <c r="A2619" s="102" t="s">
        <v>202</v>
      </c>
      <c r="B2619" s="103" t="s">
        <v>109</v>
      </c>
      <c r="D2619" s="111">
        <v>2030</v>
      </c>
      <c r="E2619" s="112">
        <v>2</v>
      </c>
      <c r="F2619" s="102" t="str">
        <f t="shared" si="439"/>
        <v>B4020302</v>
      </c>
      <c r="H2619" s="104">
        <f>HLOOKUP(B2619,MBAY!$1:$2,2,FALSE)</f>
        <v>4</v>
      </c>
      <c r="I2619" s="102" t="str">
        <f t="shared" si="437"/>
        <v>20302</v>
      </c>
      <c r="J2619" s="107">
        <f>IF(M2619=1,1,IFERROR(VLOOKUP(I2619,MBAY!E:L,POC!H2619,FALSE),0))</f>
        <v>1</v>
      </c>
      <c r="K2619" s="102" t="str">
        <f>TEXT(VLOOKUP(B2619,Summary!G:H,2,FALSE),"yyyym")</f>
        <v>20226</v>
      </c>
      <c r="L2619" s="102">
        <f t="shared" si="438"/>
        <v>0</v>
      </c>
      <c r="M2619" s="102">
        <f t="shared" si="435"/>
        <v>1</v>
      </c>
      <c r="N2619" s="109">
        <f t="shared" ref="N2619:N2629" si="441">TRUNC(J2619*100,2)</f>
        <v>100</v>
      </c>
      <c r="P2619" s="102" t="str">
        <f t="shared" si="440"/>
        <v>X</v>
      </c>
    </row>
    <row r="2620" spans="1:16" hidden="1">
      <c r="A2620" s="102" t="s">
        <v>202</v>
      </c>
      <c r="B2620" s="103" t="s">
        <v>109</v>
      </c>
      <c r="D2620" s="111">
        <v>2030</v>
      </c>
      <c r="E2620" s="112">
        <v>3</v>
      </c>
      <c r="F2620" s="102" t="str">
        <f t="shared" si="439"/>
        <v>B4020303</v>
      </c>
      <c r="H2620" s="104">
        <f>HLOOKUP(B2620,MBAY!$1:$2,2,FALSE)</f>
        <v>4</v>
      </c>
      <c r="I2620" s="102" t="str">
        <f t="shared" si="437"/>
        <v>20303</v>
      </c>
      <c r="J2620" s="107">
        <f>IF(M2620=1,1,IFERROR(VLOOKUP(I2620,MBAY!E:L,POC!H2620,FALSE),0))</f>
        <v>1</v>
      </c>
      <c r="K2620" s="102" t="str">
        <f>TEXT(VLOOKUP(B2620,Summary!G:H,2,FALSE),"yyyym")</f>
        <v>20226</v>
      </c>
      <c r="L2620" s="102">
        <f t="shared" si="438"/>
        <v>0</v>
      </c>
      <c r="M2620" s="102">
        <f t="shared" si="435"/>
        <v>1</v>
      </c>
      <c r="N2620" s="109">
        <f t="shared" si="441"/>
        <v>100</v>
      </c>
      <c r="P2620" s="102" t="str">
        <f t="shared" si="440"/>
        <v>X</v>
      </c>
    </row>
    <row r="2621" spans="1:16" hidden="1">
      <c r="A2621" s="102" t="s">
        <v>202</v>
      </c>
      <c r="B2621" s="103" t="s">
        <v>109</v>
      </c>
      <c r="D2621" s="111">
        <v>2030</v>
      </c>
      <c r="E2621" s="112">
        <v>4</v>
      </c>
      <c r="F2621" s="102" t="str">
        <f t="shared" si="439"/>
        <v>B4020304</v>
      </c>
      <c r="H2621" s="104">
        <f>HLOOKUP(B2621,MBAY!$1:$2,2,FALSE)</f>
        <v>4</v>
      </c>
      <c r="I2621" s="102" t="str">
        <f t="shared" si="437"/>
        <v>20304</v>
      </c>
      <c r="J2621" s="107">
        <f>IF(M2621=1,1,IFERROR(VLOOKUP(I2621,MBAY!E:L,POC!H2621,FALSE),0))</f>
        <v>1</v>
      </c>
      <c r="K2621" s="102" t="str">
        <f>TEXT(VLOOKUP(B2621,Summary!G:H,2,FALSE),"yyyym")</f>
        <v>20226</v>
      </c>
      <c r="L2621" s="102">
        <f t="shared" si="438"/>
        <v>0</v>
      </c>
      <c r="M2621" s="102">
        <f t="shared" si="435"/>
        <v>1</v>
      </c>
      <c r="N2621" s="109">
        <f t="shared" si="441"/>
        <v>100</v>
      </c>
      <c r="P2621" s="102" t="str">
        <f t="shared" si="440"/>
        <v>X</v>
      </c>
    </row>
    <row r="2622" spans="1:16" hidden="1">
      <c r="A2622" s="102" t="s">
        <v>202</v>
      </c>
      <c r="B2622" s="103" t="s">
        <v>109</v>
      </c>
      <c r="D2622" s="111">
        <v>2030</v>
      </c>
      <c r="E2622" s="112">
        <v>5</v>
      </c>
      <c r="F2622" s="102" t="str">
        <f t="shared" si="439"/>
        <v>B4020305</v>
      </c>
      <c r="H2622" s="104">
        <f>HLOOKUP(B2622,MBAY!$1:$2,2,FALSE)</f>
        <v>4</v>
      </c>
      <c r="I2622" s="102" t="str">
        <f t="shared" ref="I2622:I2629" si="442">CONCATENATE(D2622,E2622)</f>
        <v>20305</v>
      </c>
      <c r="J2622" s="107">
        <f>IF(M2622=1,1,IFERROR(VLOOKUP(I2622,MBAY!E:L,POC!H2622,FALSE),0))</f>
        <v>1</v>
      </c>
      <c r="K2622" s="102" t="str">
        <f>TEXT(VLOOKUP(B2622,Summary!G:H,2,FALSE),"yyyym")</f>
        <v>20226</v>
      </c>
      <c r="L2622" s="102">
        <f t="shared" si="438"/>
        <v>0</v>
      </c>
      <c r="M2622" s="102">
        <f t="shared" si="435"/>
        <v>1</v>
      </c>
      <c r="N2622" s="109">
        <f t="shared" si="441"/>
        <v>100</v>
      </c>
      <c r="P2622" s="102" t="str">
        <f t="shared" si="440"/>
        <v>X</v>
      </c>
    </row>
    <row r="2623" spans="1:16" hidden="1">
      <c r="A2623" s="102" t="s">
        <v>202</v>
      </c>
      <c r="B2623" s="103" t="s">
        <v>109</v>
      </c>
      <c r="D2623" s="111">
        <v>2030</v>
      </c>
      <c r="E2623" s="112">
        <v>6</v>
      </c>
      <c r="F2623" s="102" t="str">
        <f t="shared" si="439"/>
        <v>B4020306</v>
      </c>
      <c r="H2623" s="104">
        <f>HLOOKUP(B2623,MBAY!$1:$2,2,FALSE)</f>
        <v>4</v>
      </c>
      <c r="I2623" s="102" t="str">
        <f t="shared" si="442"/>
        <v>20306</v>
      </c>
      <c r="J2623" s="107">
        <f>IF(M2623=1,1,IFERROR(VLOOKUP(I2623,MBAY!E:L,POC!H2623,FALSE),0))</f>
        <v>1</v>
      </c>
      <c r="K2623" s="102" t="str">
        <f>TEXT(VLOOKUP(B2623,Summary!G:H,2,FALSE),"yyyym")</f>
        <v>20226</v>
      </c>
      <c r="L2623" s="102">
        <f t="shared" ref="L2623:L2629" si="443">IF((LEFT(K2623,4)-D2623)&lt;&gt;0,0,IF((I2623-K2623)=0,1,0))</f>
        <v>0</v>
      </c>
      <c r="M2623" s="102">
        <f t="shared" si="435"/>
        <v>1</v>
      </c>
      <c r="N2623" s="109">
        <f t="shared" si="441"/>
        <v>100</v>
      </c>
      <c r="P2623" s="102" t="str">
        <f t="shared" si="440"/>
        <v>X</v>
      </c>
    </row>
    <row r="2624" spans="1:16" hidden="1">
      <c r="A2624" s="102" t="s">
        <v>202</v>
      </c>
      <c r="B2624" s="103" t="s">
        <v>109</v>
      </c>
      <c r="D2624" s="111">
        <v>2030</v>
      </c>
      <c r="E2624" s="112">
        <v>7</v>
      </c>
      <c r="F2624" s="102" t="str">
        <f t="shared" si="439"/>
        <v>B4020307</v>
      </c>
      <c r="H2624" s="104">
        <f>HLOOKUP(B2624,MBAY!$1:$2,2,FALSE)</f>
        <v>4</v>
      </c>
      <c r="I2624" s="102" t="str">
        <f t="shared" si="442"/>
        <v>20307</v>
      </c>
      <c r="J2624" s="107">
        <f>IF(M2624=1,1,IFERROR(VLOOKUP(I2624,MBAY!E:L,POC!H2624,FALSE),0))</f>
        <v>1</v>
      </c>
      <c r="K2624" s="102" t="str">
        <f>TEXT(VLOOKUP(B2624,Summary!G:H,2,FALSE),"yyyym")</f>
        <v>20226</v>
      </c>
      <c r="L2624" s="102">
        <f t="shared" si="443"/>
        <v>0</v>
      </c>
      <c r="M2624" s="102">
        <f t="shared" si="435"/>
        <v>1</v>
      </c>
      <c r="N2624" s="109">
        <f t="shared" si="441"/>
        <v>100</v>
      </c>
      <c r="P2624" s="102" t="str">
        <f t="shared" si="440"/>
        <v>X</v>
      </c>
    </row>
    <row r="2625" spans="1:16" hidden="1">
      <c r="A2625" s="102" t="s">
        <v>202</v>
      </c>
      <c r="B2625" s="103" t="s">
        <v>109</v>
      </c>
      <c r="D2625" s="111">
        <v>2030</v>
      </c>
      <c r="E2625" s="112">
        <v>8</v>
      </c>
      <c r="F2625" s="102" t="str">
        <f t="shared" si="439"/>
        <v>B4020308</v>
      </c>
      <c r="H2625" s="104">
        <f>HLOOKUP(B2625,MBAY!$1:$2,2,FALSE)</f>
        <v>4</v>
      </c>
      <c r="I2625" s="102" t="str">
        <f t="shared" si="442"/>
        <v>20308</v>
      </c>
      <c r="J2625" s="107">
        <f>IF(M2625=1,1,IFERROR(VLOOKUP(I2625,MBAY!E:L,POC!H2625,FALSE),0))</f>
        <v>1</v>
      </c>
      <c r="K2625" s="102" t="str">
        <f>TEXT(VLOOKUP(B2625,Summary!G:H,2,FALSE),"yyyym")</f>
        <v>20226</v>
      </c>
      <c r="L2625" s="102">
        <f t="shared" si="443"/>
        <v>0</v>
      </c>
      <c r="M2625" s="102">
        <f t="shared" si="435"/>
        <v>1</v>
      </c>
      <c r="N2625" s="109">
        <f t="shared" si="441"/>
        <v>100</v>
      </c>
      <c r="P2625" s="102" t="str">
        <f t="shared" si="440"/>
        <v>X</v>
      </c>
    </row>
    <row r="2626" spans="1:16" hidden="1">
      <c r="A2626" s="102" t="s">
        <v>202</v>
      </c>
      <c r="B2626" s="103" t="s">
        <v>109</v>
      </c>
      <c r="D2626" s="111">
        <v>2030</v>
      </c>
      <c r="E2626" s="112">
        <v>9</v>
      </c>
      <c r="F2626" s="102" t="str">
        <f t="shared" si="439"/>
        <v>B4020309</v>
      </c>
      <c r="H2626" s="104">
        <f>HLOOKUP(B2626,MBAY!$1:$2,2,FALSE)</f>
        <v>4</v>
      </c>
      <c r="I2626" s="102" t="str">
        <f t="shared" si="442"/>
        <v>20309</v>
      </c>
      <c r="J2626" s="107">
        <f>IF(M2626=1,1,IFERROR(VLOOKUP(I2626,MBAY!E:L,POC!H2626,FALSE),0))</f>
        <v>1</v>
      </c>
      <c r="K2626" s="102" t="str">
        <f>TEXT(VLOOKUP(B2626,Summary!G:H,2,FALSE),"yyyym")</f>
        <v>20226</v>
      </c>
      <c r="L2626" s="102">
        <f t="shared" si="443"/>
        <v>0</v>
      </c>
      <c r="M2626" s="102">
        <f t="shared" si="435"/>
        <v>1</v>
      </c>
      <c r="N2626" s="109">
        <f t="shared" si="441"/>
        <v>100</v>
      </c>
      <c r="P2626" s="102" t="str">
        <f t="shared" si="440"/>
        <v>X</v>
      </c>
    </row>
    <row r="2627" spans="1:16" hidden="1">
      <c r="A2627" s="102" t="s">
        <v>202</v>
      </c>
      <c r="B2627" s="103" t="s">
        <v>109</v>
      </c>
      <c r="D2627" s="111">
        <v>2030</v>
      </c>
      <c r="E2627" s="112">
        <v>10</v>
      </c>
      <c r="F2627" s="102" t="str">
        <f t="shared" si="439"/>
        <v>B40203010</v>
      </c>
      <c r="H2627" s="104">
        <f>HLOOKUP(B2627,MBAY!$1:$2,2,FALSE)</f>
        <v>4</v>
      </c>
      <c r="I2627" s="102" t="str">
        <f t="shared" si="442"/>
        <v>203010</v>
      </c>
      <c r="J2627" s="107">
        <f>IF(M2627=1,1,IFERROR(VLOOKUP(I2627,MBAY!E:L,POC!H2627,FALSE),0))</f>
        <v>1</v>
      </c>
      <c r="K2627" s="102" t="str">
        <f>TEXT(VLOOKUP(B2627,Summary!G:H,2,FALSE),"yyyym")</f>
        <v>20226</v>
      </c>
      <c r="L2627" s="102">
        <f t="shared" si="443"/>
        <v>0</v>
      </c>
      <c r="M2627" s="102">
        <f t="shared" si="435"/>
        <v>1</v>
      </c>
      <c r="N2627" s="109">
        <f t="shared" si="441"/>
        <v>100</v>
      </c>
      <c r="P2627" s="102" t="str">
        <f t="shared" si="440"/>
        <v>X</v>
      </c>
    </row>
    <row r="2628" spans="1:16" hidden="1">
      <c r="A2628" s="102" t="s">
        <v>202</v>
      </c>
      <c r="B2628" s="103" t="s">
        <v>109</v>
      </c>
      <c r="D2628" s="111">
        <v>2030</v>
      </c>
      <c r="E2628" s="112">
        <v>11</v>
      </c>
      <c r="F2628" s="102" t="str">
        <f t="shared" si="439"/>
        <v>B40203011</v>
      </c>
      <c r="H2628" s="104">
        <f>HLOOKUP(B2628,MBAY!$1:$2,2,FALSE)</f>
        <v>4</v>
      </c>
      <c r="I2628" s="102" t="str">
        <f t="shared" si="442"/>
        <v>203011</v>
      </c>
      <c r="J2628" s="107">
        <f>IF(M2628=1,1,IFERROR(VLOOKUP(I2628,MBAY!E:L,POC!H2628,FALSE),0))</f>
        <v>1</v>
      </c>
      <c r="K2628" s="102" t="str">
        <f>TEXT(VLOOKUP(B2628,Summary!G:H,2,FALSE),"yyyym")</f>
        <v>20226</v>
      </c>
      <c r="L2628" s="102">
        <f t="shared" si="443"/>
        <v>0</v>
      </c>
      <c r="M2628" s="102">
        <f t="shared" si="435"/>
        <v>1</v>
      </c>
      <c r="N2628" s="109">
        <f t="shared" si="441"/>
        <v>100</v>
      </c>
      <c r="P2628" s="102" t="str">
        <f t="shared" si="440"/>
        <v>X</v>
      </c>
    </row>
    <row r="2629" spans="1:16" hidden="1">
      <c r="A2629" s="102" t="s">
        <v>202</v>
      </c>
      <c r="B2629" s="103" t="s">
        <v>109</v>
      </c>
      <c r="D2629" s="111">
        <v>2030</v>
      </c>
      <c r="E2629" s="111">
        <v>12</v>
      </c>
      <c r="F2629" s="102" t="str">
        <f t="shared" si="439"/>
        <v>B40203012</v>
      </c>
      <c r="H2629" s="104">
        <f>HLOOKUP(B2629,MBAY!$1:$2,2,FALSE)</f>
        <v>4</v>
      </c>
      <c r="I2629" s="102" t="str">
        <f t="shared" si="442"/>
        <v>203012</v>
      </c>
      <c r="J2629" s="107">
        <f>IF(M2629=1,1,IFERROR(VLOOKUP(I2629,MBAY!E:L,POC!H2629,FALSE),0))</f>
        <v>1</v>
      </c>
      <c r="K2629" s="102" t="str">
        <f>TEXT(VLOOKUP(B2629,Summary!G:H,2,FALSE),"yyyym")</f>
        <v>20226</v>
      </c>
      <c r="L2629" s="102">
        <f t="shared" si="443"/>
        <v>0</v>
      </c>
      <c r="M2629" s="102">
        <f t="shared" si="435"/>
        <v>1</v>
      </c>
      <c r="N2629" s="109">
        <f t="shared" si="441"/>
        <v>100</v>
      </c>
      <c r="P2629" s="102" t="str">
        <f t="shared" si="440"/>
        <v>X</v>
      </c>
    </row>
    <row r="2630" spans="1:16" hidden="1">
      <c r="P2630" s="102" t="str">
        <f t="shared" si="440"/>
        <v/>
      </c>
    </row>
    <row r="2631" spans="1:16" hidden="1">
      <c r="A2631" s="102" t="s">
        <v>202</v>
      </c>
      <c r="B2631" s="103" t="s">
        <v>114</v>
      </c>
      <c r="D2631" s="112">
        <v>2025</v>
      </c>
      <c r="E2631" s="112">
        <v>1</v>
      </c>
      <c r="F2631" s="102" t="str">
        <f t="shared" ref="F2631:F2642" si="444">CONCATENATE(B2631,D2631,E2631)</f>
        <v>B3620251</v>
      </c>
      <c r="H2631" s="104">
        <f>HLOOKUP(B2631,MBAY!$1:$2,2,FALSE)</f>
        <v>2</v>
      </c>
      <c r="I2631" s="102" t="str">
        <f t="shared" ref="I2631:I2662" si="445">CONCATENATE(D2631,E2631)</f>
        <v>20251</v>
      </c>
      <c r="J2631" s="107">
        <f>IF(M2631=1,1,IFERROR(VLOOKUP(I2631,MBAY!E:L,POC!H2631,FALSE),0))</f>
        <v>1</v>
      </c>
      <c r="K2631" s="102" t="str">
        <f>TEXT(VLOOKUP(B2631,Summary!G:H,2,FALSE),"yyyym")</f>
        <v>20223</v>
      </c>
      <c r="L2631" s="102">
        <v>1</v>
      </c>
      <c r="M2631" s="102">
        <f t="shared" ref="M2631:M2642" si="446">IF(B2631="",0,IF(AND(B2630=B2631,M2630=1),1,IF(L2631=1,1,0)))</f>
        <v>1</v>
      </c>
      <c r="N2631" s="109">
        <f t="shared" ref="N2631:N2691" si="447">TRUNC(J2631*100,2)</f>
        <v>100</v>
      </c>
      <c r="P2631" s="102" t="s">
        <v>220</v>
      </c>
    </row>
    <row r="2632" spans="1:16" hidden="1">
      <c r="A2632" s="102" t="s">
        <v>202</v>
      </c>
      <c r="B2632" s="103" t="s">
        <v>114</v>
      </c>
      <c r="D2632" s="112">
        <v>2025</v>
      </c>
      <c r="E2632" s="112">
        <v>2</v>
      </c>
      <c r="F2632" s="102" t="str">
        <f t="shared" si="444"/>
        <v>B3620252</v>
      </c>
      <c r="H2632" s="104">
        <f>HLOOKUP(B2632,MBAY!$1:$2,2,FALSE)</f>
        <v>2</v>
      </c>
      <c r="I2632" s="102" t="str">
        <f t="shared" si="445"/>
        <v>20252</v>
      </c>
      <c r="J2632" s="107">
        <f>IF(M2632=1,1,IFERROR(VLOOKUP(I2632,MBAY!E:L,POC!H2632,FALSE),0))</f>
        <v>1</v>
      </c>
      <c r="K2632" s="102" t="str">
        <f>TEXT(VLOOKUP(B2632,Summary!G:H,2,FALSE),"yyyym")</f>
        <v>20223</v>
      </c>
      <c r="L2632" s="102">
        <f t="shared" ref="L2632:L2663" si="448">IF((LEFT(K2632,4)-D2632)&lt;&gt;0,0,IF((I2632-K2632)=0,1,0))</f>
        <v>0</v>
      </c>
      <c r="M2632" s="102">
        <f t="shared" si="446"/>
        <v>1</v>
      </c>
      <c r="N2632" s="109">
        <f t="shared" si="447"/>
        <v>100</v>
      </c>
      <c r="P2632" s="102" t="str">
        <f t="shared" si="440"/>
        <v>X</v>
      </c>
    </row>
    <row r="2633" spans="1:16" hidden="1">
      <c r="A2633" s="102" t="s">
        <v>202</v>
      </c>
      <c r="B2633" s="103" t="s">
        <v>114</v>
      </c>
      <c r="D2633" s="112">
        <v>2025</v>
      </c>
      <c r="E2633" s="112">
        <v>3</v>
      </c>
      <c r="F2633" s="102" t="str">
        <f t="shared" si="444"/>
        <v>B3620253</v>
      </c>
      <c r="H2633" s="104">
        <f>HLOOKUP(B2633,MBAY!$1:$2,2,FALSE)</f>
        <v>2</v>
      </c>
      <c r="I2633" s="102" t="str">
        <f t="shared" si="445"/>
        <v>20253</v>
      </c>
      <c r="J2633" s="107">
        <f>IF(M2633=1,1,IFERROR(VLOOKUP(I2633,MBAY!E:L,POC!H2633,FALSE),0))</f>
        <v>1</v>
      </c>
      <c r="K2633" s="102" t="str">
        <f>TEXT(VLOOKUP(B2633,Summary!G:H,2,FALSE),"yyyym")</f>
        <v>20223</v>
      </c>
      <c r="L2633" s="102">
        <f t="shared" si="448"/>
        <v>0</v>
      </c>
      <c r="M2633" s="102">
        <f t="shared" si="446"/>
        <v>1</v>
      </c>
      <c r="N2633" s="109">
        <f t="shared" si="447"/>
        <v>100</v>
      </c>
      <c r="O2633" s="102" t="str">
        <f>PROPER(VLOOKUP(B2633,'[1]TO year'!C:D,2,FALSE))</f>
        <v/>
      </c>
      <c r="P2633" s="102" t="str">
        <f t="shared" si="440"/>
        <v>X</v>
      </c>
    </row>
    <row r="2634" spans="1:16" hidden="1">
      <c r="A2634" s="102" t="s">
        <v>202</v>
      </c>
      <c r="B2634" s="103" t="s">
        <v>114</v>
      </c>
      <c r="D2634" s="112">
        <v>2025</v>
      </c>
      <c r="E2634" s="112">
        <v>4</v>
      </c>
      <c r="F2634" s="102" t="str">
        <f t="shared" si="444"/>
        <v>B3620254</v>
      </c>
      <c r="H2634" s="104">
        <f>HLOOKUP(B2634,MBAY!$1:$2,2,FALSE)</f>
        <v>2</v>
      </c>
      <c r="I2634" s="102" t="str">
        <f t="shared" si="445"/>
        <v>20254</v>
      </c>
      <c r="J2634" s="107">
        <f>IF(M2634=1,1,IFERROR(VLOOKUP(I2634,MBAY!E:L,POC!H2634,FALSE),0))</f>
        <v>1</v>
      </c>
      <c r="K2634" s="102" t="str">
        <f>TEXT(VLOOKUP(B2634,Summary!G:H,2,FALSE),"yyyym")</f>
        <v>20223</v>
      </c>
      <c r="L2634" s="102">
        <f t="shared" si="448"/>
        <v>0</v>
      </c>
      <c r="M2634" s="102">
        <f t="shared" si="446"/>
        <v>1</v>
      </c>
      <c r="N2634" s="109">
        <f t="shared" si="447"/>
        <v>100</v>
      </c>
      <c r="P2634" s="102" t="str">
        <f t="shared" si="440"/>
        <v>X</v>
      </c>
    </row>
    <row r="2635" spans="1:16" hidden="1">
      <c r="A2635" s="102" t="s">
        <v>202</v>
      </c>
      <c r="B2635" s="103" t="s">
        <v>114</v>
      </c>
      <c r="D2635" s="112">
        <v>2025</v>
      </c>
      <c r="E2635" s="112">
        <v>5</v>
      </c>
      <c r="F2635" s="102" t="str">
        <f t="shared" si="444"/>
        <v>B3620255</v>
      </c>
      <c r="H2635" s="104">
        <f>HLOOKUP(B2635,MBAY!$1:$2,2,FALSE)</f>
        <v>2</v>
      </c>
      <c r="I2635" s="102" t="str">
        <f t="shared" si="445"/>
        <v>20255</v>
      </c>
      <c r="J2635" s="107">
        <f>IF(M2635=1,1,IFERROR(VLOOKUP(I2635,MBAY!E:L,POC!H2635,FALSE),0))</f>
        <v>1</v>
      </c>
      <c r="K2635" s="102" t="str">
        <f>TEXT(VLOOKUP(B2635,Summary!G:H,2,FALSE),"yyyym")</f>
        <v>20223</v>
      </c>
      <c r="L2635" s="102">
        <f t="shared" si="448"/>
        <v>0</v>
      </c>
      <c r="M2635" s="102">
        <f t="shared" si="446"/>
        <v>1</v>
      </c>
      <c r="N2635" s="109">
        <f t="shared" si="447"/>
        <v>100</v>
      </c>
      <c r="P2635" s="102" t="str">
        <f t="shared" si="440"/>
        <v>X</v>
      </c>
    </row>
    <row r="2636" spans="1:16" hidden="1">
      <c r="A2636" s="102" t="s">
        <v>202</v>
      </c>
      <c r="B2636" s="103" t="s">
        <v>114</v>
      </c>
      <c r="D2636" s="112">
        <v>2025</v>
      </c>
      <c r="E2636" s="112">
        <v>6</v>
      </c>
      <c r="F2636" s="102" t="str">
        <f t="shared" si="444"/>
        <v>B3620256</v>
      </c>
      <c r="H2636" s="104">
        <f>HLOOKUP(B2636,MBAY!$1:$2,2,FALSE)</f>
        <v>2</v>
      </c>
      <c r="I2636" s="102" t="str">
        <f t="shared" si="445"/>
        <v>20256</v>
      </c>
      <c r="J2636" s="107">
        <f>IF(M2636=1,1,IFERROR(VLOOKUP(I2636,MBAY!E:L,POC!H2636,FALSE),0))</f>
        <v>1</v>
      </c>
      <c r="K2636" s="102" t="str">
        <f>TEXT(VLOOKUP(B2636,Summary!G:H,2,FALSE),"yyyym")</f>
        <v>20223</v>
      </c>
      <c r="L2636" s="102">
        <f t="shared" si="448"/>
        <v>0</v>
      </c>
      <c r="M2636" s="102">
        <f t="shared" si="446"/>
        <v>1</v>
      </c>
      <c r="N2636" s="109">
        <f t="shared" si="447"/>
        <v>100</v>
      </c>
      <c r="P2636" s="102" t="str">
        <f t="shared" si="440"/>
        <v>X</v>
      </c>
    </row>
    <row r="2637" spans="1:16" hidden="1">
      <c r="A2637" s="102" t="s">
        <v>202</v>
      </c>
      <c r="B2637" s="103" t="s">
        <v>114</v>
      </c>
      <c r="D2637" s="112">
        <v>2025</v>
      </c>
      <c r="E2637" s="112">
        <v>7</v>
      </c>
      <c r="F2637" s="102" t="str">
        <f t="shared" si="444"/>
        <v>B3620257</v>
      </c>
      <c r="H2637" s="104">
        <f>HLOOKUP(B2637,MBAY!$1:$2,2,FALSE)</f>
        <v>2</v>
      </c>
      <c r="I2637" s="102" t="str">
        <f t="shared" si="445"/>
        <v>20257</v>
      </c>
      <c r="J2637" s="107">
        <f>IF(M2637=1,1,IFERROR(VLOOKUP(I2637,MBAY!E:L,POC!H2637,FALSE),0))</f>
        <v>1</v>
      </c>
      <c r="K2637" s="102" t="str">
        <f>TEXT(VLOOKUP(B2637,Summary!G:H,2,FALSE),"yyyym")</f>
        <v>20223</v>
      </c>
      <c r="L2637" s="102">
        <f t="shared" si="448"/>
        <v>0</v>
      </c>
      <c r="M2637" s="102">
        <f t="shared" si="446"/>
        <v>1</v>
      </c>
      <c r="N2637" s="109">
        <f t="shared" si="447"/>
        <v>100</v>
      </c>
      <c r="P2637" s="102" t="str">
        <f t="shared" si="440"/>
        <v>X</v>
      </c>
    </row>
    <row r="2638" spans="1:16" hidden="1">
      <c r="A2638" s="102" t="s">
        <v>202</v>
      </c>
      <c r="B2638" s="103" t="s">
        <v>114</v>
      </c>
      <c r="D2638" s="112">
        <v>2025</v>
      </c>
      <c r="E2638" s="112">
        <v>8</v>
      </c>
      <c r="F2638" s="102" t="str">
        <f t="shared" si="444"/>
        <v>B3620258</v>
      </c>
      <c r="H2638" s="104">
        <f>HLOOKUP(B2638,MBAY!$1:$2,2,FALSE)</f>
        <v>2</v>
      </c>
      <c r="I2638" s="102" t="str">
        <f t="shared" si="445"/>
        <v>20258</v>
      </c>
      <c r="J2638" s="107">
        <f>IF(M2638=1,1,IFERROR(VLOOKUP(I2638,MBAY!E:L,POC!H2638,FALSE),0))</f>
        <v>1</v>
      </c>
      <c r="K2638" s="102" t="str">
        <f>TEXT(VLOOKUP(B2638,Summary!G:H,2,FALSE),"yyyym")</f>
        <v>20223</v>
      </c>
      <c r="L2638" s="102">
        <f t="shared" si="448"/>
        <v>0</v>
      </c>
      <c r="M2638" s="102">
        <f t="shared" si="446"/>
        <v>1</v>
      </c>
      <c r="N2638" s="109">
        <f t="shared" si="447"/>
        <v>100</v>
      </c>
      <c r="P2638" s="102" t="str">
        <f t="shared" si="440"/>
        <v>X</v>
      </c>
    </row>
    <row r="2639" spans="1:16" hidden="1">
      <c r="A2639" s="102" t="s">
        <v>202</v>
      </c>
      <c r="B2639" s="103" t="s">
        <v>114</v>
      </c>
      <c r="D2639" s="112">
        <v>2025</v>
      </c>
      <c r="E2639" s="112">
        <v>9</v>
      </c>
      <c r="F2639" s="102" t="str">
        <f t="shared" si="444"/>
        <v>B3620259</v>
      </c>
      <c r="H2639" s="104">
        <f>HLOOKUP(B2639,MBAY!$1:$2,2,FALSE)</f>
        <v>2</v>
      </c>
      <c r="I2639" s="102" t="str">
        <f t="shared" si="445"/>
        <v>20259</v>
      </c>
      <c r="J2639" s="107">
        <f>IF(M2639=1,1,IFERROR(VLOOKUP(I2639,MBAY!E:L,POC!H2639,FALSE),0))</f>
        <v>1</v>
      </c>
      <c r="K2639" s="102" t="str">
        <f>TEXT(VLOOKUP(B2639,Summary!G:H,2,FALSE),"yyyym")</f>
        <v>20223</v>
      </c>
      <c r="L2639" s="102">
        <f t="shared" si="448"/>
        <v>0</v>
      </c>
      <c r="M2639" s="102">
        <f t="shared" si="446"/>
        <v>1</v>
      </c>
      <c r="N2639" s="109">
        <f t="shared" si="447"/>
        <v>100</v>
      </c>
      <c r="P2639" s="102" t="str">
        <f t="shared" si="440"/>
        <v>X</v>
      </c>
    </row>
    <row r="2640" spans="1:16" hidden="1">
      <c r="A2640" s="102" t="s">
        <v>202</v>
      </c>
      <c r="B2640" s="103" t="s">
        <v>114</v>
      </c>
      <c r="D2640" s="112">
        <v>2025</v>
      </c>
      <c r="E2640" s="112">
        <v>10</v>
      </c>
      <c r="F2640" s="102" t="str">
        <f t="shared" si="444"/>
        <v>B36202510</v>
      </c>
      <c r="H2640" s="104">
        <f>HLOOKUP(B2640,MBAY!$1:$2,2,FALSE)</f>
        <v>2</v>
      </c>
      <c r="I2640" s="102" t="str">
        <f t="shared" si="445"/>
        <v>202510</v>
      </c>
      <c r="J2640" s="107">
        <f>IF(M2640=1,1,IFERROR(VLOOKUP(I2640,MBAY!E:L,POC!H2640,FALSE),0))</f>
        <v>1</v>
      </c>
      <c r="K2640" s="102" t="str">
        <f>TEXT(VLOOKUP(B2640,Summary!G:H,2,FALSE),"yyyym")</f>
        <v>20223</v>
      </c>
      <c r="L2640" s="102">
        <f t="shared" si="448"/>
        <v>0</v>
      </c>
      <c r="M2640" s="102">
        <f t="shared" si="446"/>
        <v>1</v>
      </c>
      <c r="N2640" s="109">
        <f t="shared" si="447"/>
        <v>100</v>
      </c>
      <c r="P2640" s="102" t="str">
        <f t="shared" si="440"/>
        <v>X</v>
      </c>
    </row>
    <row r="2641" spans="1:16" hidden="1">
      <c r="A2641" s="102" t="s">
        <v>202</v>
      </c>
      <c r="B2641" s="103" t="s">
        <v>114</v>
      </c>
      <c r="D2641" s="112">
        <v>2025</v>
      </c>
      <c r="E2641" s="112">
        <v>11</v>
      </c>
      <c r="F2641" s="102" t="str">
        <f t="shared" si="444"/>
        <v>B36202511</v>
      </c>
      <c r="H2641" s="104">
        <f>HLOOKUP(B2641,MBAY!$1:$2,2,FALSE)</f>
        <v>2</v>
      </c>
      <c r="I2641" s="102" t="str">
        <f t="shared" si="445"/>
        <v>202511</v>
      </c>
      <c r="J2641" s="107">
        <f>IF(M2641=1,1,IFERROR(VLOOKUP(I2641,MBAY!E:L,POC!H2641,FALSE),0))</f>
        <v>1</v>
      </c>
      <c r="K2641" s="102" t="str">
        <f>TEXT(VLOOKUP(B2641,Summary!G:H,2,FALSE),"yyyym")</f>
        <v>20223</v>
      </c>
      <c r="L2641" s="102">
        <f t="shared" si="448"/>
        <v>0</v>
      </c>
      <c r="M2641" s="102">
        <f t="shared" si="446"/>
        <v>1</v>
      </c>
      <c r="N2641" s="109">
        <f t="shared" si="447"/>
        <v>100</v>
      </c>
      <c r="P2641" s="102" t="str">
        <f t="shared" si="440"/>
        <v>X</v>
      </c>
    </row>
    <row r="2642" spans="1:16" hidden="1">
      <c r="A2642" s="102" t="s">
        <v>202</v>
      </c>
      <c r="B2642" s="103" t="s">
        <v>114</v>
      </c>
      <c r="D2642" s="111">
        <v>2025</v>
      </c>
      <c r="E2642" s="111">
        <v>12</v>
      </c>
      <c r="F2642" s="102" t="str">
        <f t="shared" si="444"/>
        <v>B36202512</v>
      </c>
      <c r="H2642" s="104">
        <f>HLOOKUP(B2642,MBAY!$1:$2,2,FALSE)</f>
        <v>2</v>
      </c>
      <c r="I2642" s="102" t="str">
        <f t="shared" si="445"/>
        <v>202512</v>
      </c>
      <c r="J2642" s="107">
        <f>IF(M2642=1,1,IFERROR(VLOOKUP(I2642,MBAY!E:L,POC!H2642,FALSE),0))</f>
        <v>1</v>
      </c>
      <c r="K2642" s="102" t="str">
        <f>TEXT(VLOOKUP(B2642,Summary!G:H,2,FALSE),"yyyym")</f>
        <v>20223</v>
      </c>
      <c r="L2642" s="102">
        <f t="shared" si="448"/>
        <v>0</v>
      </c>
      <c r="M2642" s="102">
        <f t="shared" si="446"/>
        <v>1</v>
      </c>
      <c r="N2642" s="109">
        <f t="shared" si="447"/>
        <v>100</v>
      </c>
      <c r="P2642" s="102" t="str">
        <f t="shared" si="440"/>
        <v>X</v>
      </c>
    </row>
    <row r="2643" spans="1:16" hidden="1">
      <c r="A2643" s="102" t="s">
        <v>202</v>
      </c>
      <c r="B2643" s="103" t="s">
        <v>114</v>
      </c>
      <c r="D2643" s="112">
        <v>2026</v>
      </c>
      <c r="E2643" s="112">
        <v>1</v>
      </c>
      <c r="F2643" s="102" t="str">
        <f t="shared" ref="F2643:F2654" si="449">CONCATENATE(B2643,D2643,E2643)</f>
        <v>B3620261</v>
      </c>
      <c r="H2643" s="104">
        <f>HLOOKUP(B2643,MBAY!$1:$2,2,FALSE)</f>
        <v>2</v>
      </c>
      <c r="I2643" s="102" t="str">
        <f t="shared" si="445"/>
        <v>20261</v>
      </c>
      <c r="J2643" s="107">
        <f>IF(M2643=1,1,IFERROR(VLOOKUP(I2643,MBAY!E:L,POC!H2643,FALSE),0))</f>
        <v>1</v>
      </c>
      <c r="K2643" s="102" t="str">
        <f>TEXT(VLOOKUP(B2643,Summary!G:H,2,FALSE),"yyyym")</f>
        <v>20223</v>
      </c>
      <c r="L2643" s="102">
        <f t="shared" si="448"/>
        <v>0</v>
      </c>
      <c r="M2643" s="102">
        <f t="shared" ref="M2643:M2702" si="450">IF(B2643="",0,IF(AND(B2642=B2643,M2642=1),1,IF(L2643=1,1,0)))</f>
        <v>1</v>
      </c>
      <c r="N2643" s="109">
        <f t="shared" si="447"/>
        <v>100</v>
      </c>
      <c r="P2643" s="102" t="str">
        <f t="shared" si="440"/>
        <v>X</v>
      </c>
    </row>
    <row r="2644" spans="1:16" hidden="1">
      <c r="A2644" s="102" t="s">
        <v>202</v>
      </c>
      <c r="B2644" s="103" t="s">
        <v>114</v>
      </c>
      <c r="D2644" s="112">
        <v>2026</v>
      </c>
      <c r="E2644" s="112">
        <v>2</v>
      </c>
      <c r="F2644" s="102" t="str">
        <f t="shared" si="449"/>
        <v>B3620262</v>
      </c>
      <c r="H2644" s="104">
        <f>HLOOKUP(B2644,MBAY!$1:$2,2,FALSE)</f>
        <v>2</v>
      </c>
      <c r="I2644" s="102" t="str">
        <f t="shared" si="445"/>
        <v>20262</v>
      </c>
      <c r="J2644" s="107">
        <f>IF(M2644=1,1,IFERROR(VLOOKUP(I2644,MBAY!E:L,POC!H2644,FALSE),0))</f>
        <v>1</v>
      </c>
      <c r="K2644" s="102" t="str">
        <f>TEXT(VLOOKUP(B2644,Summary!G:H,2,FALSE),"yyyym")</f>
        <v>20223</v>
      </c>
      <c r="L2644" s="102">
        <f t="shared" si="448"/>
        <v>0</v>
      </c>
      <c r="M2644" s="102">
        <f t="shared" si="450"/>
        <v>1</v>
      </c>
      <c r="N2644" s="109">
        <f t="shared" si="447"/>
        <v>100</v>
      </c>
      <c r="P2644" s="102" t="str">
        <f t="shared" si="440"/>
        <v>X</v>
      </c>
    </row>
    <row r="2645" spans="1:16" hidden="1">
      <c r="A2645" s="102" t="s">
        <v>202</v>
      </c>
      <c r="B2645" s="103" t="s">
        <v>114</v>
      </c>
      <c r="D2645" s="112">
        <v>2026</v>
      </c>
      <c r="E2645" s="112">
        <v>3</v>
      </c>
      <c r="F2645" s="102" t="str">
        <f t="shared" si="449"/>
        <v>B3620263</v>
      </c>
      <c r="H2645" s="104">
        <f>HLOOKUP(B2645,MBAY!$1:$2,2,FALSE)</f>
        <v>2</v>
      </c>
      <c r="I2645" s="102" t="str">
        <f t="shared" si="445"/>
        <v>20263</v>
      </c>
      <c r="J2645" s="107">
        <f>IF(M2645=1,1,IFERROR(VLOOKUP(I2645,MBAY!E:L,POC!H2645,FALSE),0))</f>
        <v>1</v>
      </c>
      <c r="K2645" s="102" t="str">
        <f>TEXT(VLOOKUP(B2645,Summary!G:H,2,FALSE),"yyyym")</f>
        <v>20223</v>
      </c>
      <c r="L2645" s="102">
        <f t="shared" si="448"/>
        <v>0</v>
      </c>
      <c r="M2645" s="102">
        <f t="shared" si="450"/>
        <v>1</v>
      </c>
      <c r="N2645" s="109">
        <f t="shared" si="447"/>
        <v>100</v>
      </c>
      <c r="P2645" s="102" t="str">
        <f t="shared" si="440"/>
        <v>X</v>
      </c>
    </row>
    <row r="2646" spans="1:16" hidden="1">
      <c r="A2646" s="102" t="s">
        <v>202</v>
      </c>
      <c r="B2646" s="103" t="s">
        <v>114</v>
      </c>
      <c r="D2646" s="112">
        <v>2026</v>
      </c>
      <c r="E2646" s="112">
        <v>4</v>
      </c>
      <c r="F2646" s="102" t="str">
        <f t="shared" si="449"/>
        <v>B3620264</v>
      </c>
      <c r="H2646" s="104">
        <f>HLOOKUP(B2646,MBAY!$1:$2,2,FALSE)</f>
        <v>2</v>
      </c>
      <c r="I2646" s="102" t="str">
        <f t="shared" si="445"/>
        <v>20264</v>
      </c>
      <c r="J2646" s="107">
        <f>IF(M2646=1,1,IFERROR(VLOOKUP(I2646,MBAY!E:L,POC!H2646,FALSE),0))</f>
        <v>1</v>
      </c>
      <c r="K2646" s="102" t="str">
        <f>TEXT(VLOOKUP(B2646,Summary!G:H,2,FALSE),"yyyym")</f>
        <v>20223</v>
      </c>
      <c r="L2646" s="102">
        <f t="shared" si="448"/>
        <v>0</v>
      </c>
      <c r="M2646" s="102">
        <f t="shared" si="450"/>
        <v>1</v>
      </c>
      <c r="N2646" s="109">
        <f t="shared" si="447"/>
        <v>100</v>
      </c>
      <c r="P2646" s="102" t="str">
        <f t="shared" si="440"/>
        <v>X</v>
      </c>
    </row>
    <row r="2647" spans="1:16" hidden="1">
      <c r="A2647" s="102" t="s">
        <v>202</v>
      </c>
      <c r="B2647" s="103" t="s">
        <v>114</v>
      </c>
      <c r="D2647" s="112">
        <v>2026</v>
      </c>
      <c r="E2647" s="112">
        <v>5</v>
      </c>
      <c r="F2647" s="102" t="str">
        <f t="shared" si="449"/>
        <v>B3620265</v>
      </c>
      <c r="H2647" s="104">
        <f>HLOOKUP(B2647,MBAY!$1:$2,2,FALSE)</f>
        <v>2</v>
      </c>
      <c r="I2647" s="102" t="str">
        <f t="shared" si="445"/>
        <v>20265</v>
      </c>
      <c r="J2647" s="107">
        <f>IF(M2647=1,1,IFERROR(VLOOKUP(I2647,MBAY!E:L,POC!H2647,FALSE),0))</f>
        <v>1</v>
      </c>
      <c r="K2647" s="102" t="str">
        <f>TEXT(VLOOKUP(B2647,Summary!G:H,2,FALSE),"yyyym")</f>
        <v>20223</v>
      </c>
      <c r="L2647" s="102">
        <f t="shared" si="448"/>
        <v>0</v>
      </c>
      <c r="M2647" s="102">
        <f t="shared" si="450"/>
        <v>1</v>
      </c>
      <c r="N2647" s="109">
        <f t="shared" si="447"/>
        <v>100</v>
      </c>
      <c r="P2647" s="102" t="str">
        <f t="shared" si="440"/>
        <v>X</v>
      </c>
    </row>
    <row r="2648" spans="1:16" hidden="1">
      <c r="A2648" s="102" t="s">
        <v>202</v>
      </c>
      <c r="B2648" s="103" t="s">
        <v>114</v>
      </c>
      <c r="D2648" s="112">
        <v>2026</v>
      </c>
      <c r="E2648" s="112">
        <v>6</v>
      </c>
      <c r="F2648" s="102" t="str">
        <f t="shared" si="449"/>
        <v>B3620266</v>
      </c>
      <c r="H2648" s="104">
        <f>HLOOKUP(B2648,MBAY!$1:$2,2,FALSE)</f>
        <v>2</v>
      </c>
      <c r="I2648" s="102" t="str">
        <f t="shared" si="445"/>
        <v>20266</v>
      </c>
      <c r="J2648" s="107">
        <f>IF(M2648=1,1,IFERROR(VLOOKUP(I2648,MBAY!E:L,POC!H2648,FALSE),0))</f>
        <v>1</v>
      </c>
      <c r="K2648" s="102" t="str">
        <f>TEXT(VLOOKUP(B2648,Summary!G:H,2,FALSE),"yyyym")</f>
        <v>20223</v>
      </c>
      <c r="L2648" s="102">
        <f t="shared" si="448"/>
        <v>0</v>
      </c>
      <c r="M2648" s="102">
        <f t="shared" si="450"/>
        <v>1</v>
      </c>
      <c r="N2648" s="109">
        <f t="shared" si="447"/>
        <v>100</v>
      </c>
      <c r="P2648" s="102" t="str">
        <f t="shared" si="440"/>
        <v>X</v>
      </c>
    </row>
    <row r="2649" spans="1:16" hidden="1">
      <c r="A2649" s="102" t="s">
        <v>202</v>
      </c>
      <c r="B2649" s="103" t="s">
        <v>114</v>
      </c>
      <c r="D2649" s="112">
        <v>2026</v>
      </c>
      <c r="E2649" s="112">
        <v>7</v>
      </c>
      <c r="F2649" s="102" t="str">
        <f t="shared" si="449"/>
        <v>B3620267</v>
      </c>
      <c r="H2649" s="104">
        <f>HLOOKUP(B2649,MBAY!$1:$2,2,FALSE)</f>
        <v>2</v>
      </c>
      <c r="I2649" s="102" t="str">
        <f t="shared" si="445"/>
        <v>20267</v>
      </c>
      <c r="J2649" s="107">
        <f>IF(M2649=1,1,IFERROR(VLOOKUP(I2649,MBAY!E:L,POC!H2649,FALSE),0))</f>
        <v>1</v>
      </c>
      <c r="K2649" s="102" t="str">
        <f>TEXT(VLOOKUP(B2649,Summary!G:H,2,FALSE),"yyyym")</f>
        <v>20223</v>
      </c>
      <c r="L2649" s="102">
        <f t="shared" si="448"/>
        <v>0</v>
      </c>
      <c r="M2649" s="102">
        <f t="shared" si="450"/>
        <v>1</v>
      </c>
      <c r="N2649" s="109">
        <f t="shared" si="447"/>
        <v>100</v>
      </c>
      <c r="P2649" s="102" t="str">
        <f t="shared" si="440"/>
        <v>X</v>
      </c>
    </row>
    <row r="2650" spans="1:16" hidden="1">
      <c r="A2650" s="102" t="s">
        <v>202</v>
      </c>
      <c r="B2650" s="103" t="s">
        <v>114</v>
      </c>
      <c r="D2650" s="112">
        <v>2026</v>
      </c>
      <c r="E2650" s="112">
        <v>8</v>
      </c>
      <c r="F2650" s="102" t="str">
        <f t="shared" si="449"/>
        <v>B3620268</v>
      </c>
      <c r="H2650" s="104">
        <f>HLOOKUP(B2650,MBAY!$1:$2,2,FALSE)</f>
        <v>2</v>
      </c>
      <c r="I2650" s="102" t="str">
        <f t="shared" si="445"/>
        <v>20268</v>
      </c>
      <c r="J2650" s="107">
        <f>IF(M2650=1,1,IFERROR(VLOOKUP(I2650,MBAY!E:L,POC!H2650,FALSE),0))</f>
        <v>1</v>
      </c>
      <c r="K2650" s="102" t="str">
        <f>TEXT(VLOOKUP(B2650,Summary!G:H,2,FALSE),"yyyym")</f>
        <v>20223</v>
      </c>
      <c r="L2650" s="102">
        <f t="shared" si="448"/>
        <v>0</v>
      </c>
      <c r="M2650" s="102">
        <f t="shared" si="450"/>
        <v>1</v>
      </c>
      <c r="N2650" s="109">
        <f t="shared" si="447"/>
        <v>100</v>
      </c>
      <c r="P2650" s="102" t="str">
        <f t="shared" si="440"/>
        <v>X</v>
      </c>
    </row>
    <row r="2651" spans="1:16" hidden="1">
      <c r="A2651" s="102" t="s">
        <v>202</v>
      </c>
      <c r="B2651" s="103" t="s">
        <v>114</v>
      </c>
      <c r="D2651" s="112">
        <v>2026</v>
      </c>
      <c r="E2651" s="112">
        <v>9</v>
      </c>
      <c r="F2651" s="102" t="str">
        <f t="shared" si="449"/>
        <v>B3620269</v>
      </c>
      <c r="H2651" s="104">
        <f>HLOOKUP(B2651,MBAY!$1:$2,2,FALSE)</f>
        <v>2</v>
      </c>
      <c r="I2651" s="102" t="str">
        <f t="shared" si="445"/>
        <v>20269</v>
      </c>
      <c r="J2651" s="107">
        <f>IF(M2651=1,1,IFERROR(VLOOKUP(I2651,MBAY!E:L,POC!H2651,FALSE),0))</f>
        <v>1</v>
      </c>
      <c r="K2651" s="102" t="str">
        <f>TEXT(VLOOKUP(B2651,Summary!G:H,2,FALSE),"yyyym")</f>
        <v>20223</v>
      </c>
      <c r="L2651" s="102">
        <f t="shared" si="448"/>
        <v>0</v>
      </c>
      <c r="M2651" s="102">
        <f t="shared" si="450"/>
        <v>1</v>
      </c>
      <c r="N2651" s="109">
        <f t="shared" si="447"/>
        <v>100</v>
      </c>
      <c r="P2651" s="102" t="str">
        <f t="shared" si="440"/>
        <v>X</v>
      </c>
    </row>
    <row r="2652" spans="1:16" hidden="1">
      <c r="A2652" s="102" t="s">
        <v>202</v>
      </c>
      <c r="B2652" s="103" t="s">
        <v>114</v>
      </c>
      <c r="D2652" s="112">
        <v>2026</v>
      </c>
      <c r="E2652" s="112">
        <v>10</v>
      </c>
      <c r="F2652" s="102" t="str">
        <f t="shared" si="449"/>
        <v>B36202610</v>
      </c>
      <c r="H2652" s="104">
        <f>HLOOKUP(B2652,MBAY!$1:$2,2,FALSE)</f>
        <v>2</v>
      </c>
      <c r="I2652" s="102" t="str">
        <f t="shared" si="445"/>
        <v>202610</v>
      </c>
      <c r="J2652" s="107">
        <f>IF(M2652=1,1,IFERROR(VLOOKUP(I2652,MBAY!E:L,POC!H2652,FALSE),0))</f>
        <v>1</v>
      </c>
      <c r="K2652" s="102" t="str">
        <f>TEXT(VLOOKUP(B2652,Summary!G:H,2,FALSE),"yyyym")</f>
        <v>20223</v>
      </c>
      <c r="L2652" s="102">
        <f t="shared" si="448"/>
        <v>0</v>
      </c>
      <c r="M2652" s="102">
        <f t="shared" si="450"/>
        <v>1</v>
      </c>
      <c r="N2652" s="109">
        <f t="shared" si="447"/>
        <v>100</v>
      </c>
      <c r="P2652" s="102" t="str">
        <f t="shared" si="440"/>
        <v>X</v>
      </c>
    </row>
    <row r="2653" spans="1:16" hidden="1">
      <c r="A2653" s="102" t="s">
        <v>202</v>
      </c>
      <c r="B2653" s="103" t="s">
        <v>114</v>
      </c>
      <c r="D2653" s="112">
        <v>2026</v>
      </c>
      <c r="E2653" s="112">
        <v>11</v>
      </c>
      <c r="F2653" s="102" t="str">
        <f t="shared" si="449"/>
        <v>B36202611</v>
      </c>
      <c r="H2653" s="104">
        <f>HLOOKUP(B2653,MBAY!$1:$2,2,FALSE)</f>
        <v>2</v>
      </c>
      <c r="I2653" s="102" t="str">
        <f t="shared" si="445"/>
        <v>202611</v>
      </c>
      <c r="J2653" s="107">
        <f>IF(M2653=1,1,IFERROR(VLOOKUP(I2653,MBAY!E:L,POC!H2653,FALSE),0))</f>
        <v>1</v>
      </c>
      <c r="K2653" s="102" t="str">
        <f>TEXT(VLOOKUP(B2653,Summary!G:H,2,FALSE),"yyyym")</f>
        <v>20223</v>
      </c>
      <c r="L2653" s="102">
        <f t="shared" si="448"/>
        <v>0</v>
      </c>
      <c r="M2653" s="102">
        <f t="shared" si="450"/>
        <v>1</v>
      </c>
      <c r="N2653" s="109">
        <f t="shared" si="447"/>
        <v>100</v>
      </c>
      <c r="P2653" s="102" t="str">
        <f t="shared" si="440"/>
        <v>X</v>
      </c>
    </row>
    <row r="2654" spans="1:16" hidden="1">
      <c r="A2654" s="102" t="s">
        <v>202</v>
      </c>
      <c r="B2654" s="103" t="s">
        <v>114</v>
      </c>
      <c r="D2654" s="111">
        <v>2026</v>
      </c>
      <c r="E2654" s="111">
        <v>12</v>
      </c>
      <c r="F2654" s="102" t="str">
        <f t="shared" si="449"/>
        <v>B36202612</v>
      </c>
      <c r="H2654" s="104">
        <f>HLOOKUP(B2654,MBAY!$1:$2,2,FALSE)</f>
        <v>2</v>
      </c>
      <c r="I2654" s="102" t="str">
        <f t="shared" si="445"/>
        <v>202612</v>
      </c>
      <c r="J2654" s="107">
        <f>IF(M2654=1,1,IFERROR(VLOOKUP(I2654,MBAY!E:L,POC!H2654,FALSE),0))</f>
        <v>1</v>
      </c>
      <c r="K2654" s="102" t="str">
        <f>TEXT(VLOOKUP(B2654,Summary!G:H,2,FALSE),"yyyym")</f>
        <v>20223</v>
      </c>
      <c r="L2654" s="102">
        <f t="shared" si="448"/>
        <v>0</v>
      </c>
      <c r="M2654" s="102">
        <f t="shared" si="450"/>
        <v>1</v>
      </c>
      <c r="N2654" s="109">
        <f t="shared" si="447"/>
        <v>100</v>
      </c>
      <c r="P2654" s="102" t="str">
        <f t="shared" si="440"/>
        <v>X</v>
      </c>
    </row>
    <row r="2655" spans="1:16" hidden="1">
      <c r="A2655" s="102" t="s">
        <v>202</v>
      </c>
      <c r="B2655" s="103" t="s">
        <v>114</v>
      </c>
      <c r="D2655" s="112">
        <v>2027</v>
      </c>
      <c r="E2655" s="112">
        <v>1</v>
      </c>
      <c r="F2655" s="102" t="str">
        <f t="shared" ref="F2655:F2666" si="451">CONCATENATE(B2655,D2655,E2655)</f>
        <v>B3620271</v>
      </c>
      <c r="H2655" s="104">
        <f>HLOOKUP(B2655,MBAY!$1:$2,2,FALSE)</f>
        <v>2</v>
      </c>
      <c r="I2655" s="102" t="str">
        <f t="shared" si="445"/>
        <v>20271</v>
      </c>
      <c r="J2655" s="107">
        <f>IF(M2655=1,1,IFERROR(VLOOKUP(I2655,MBAY!E:L,POC!H2655,FALSE),0))</f>
        <v>1</v>
      </c>
      <c r="K2655" s="102" t="str">
        <f>TEXT(VLOOKUP(B2655,Summary!G:H,2,FALSE),"yyyym")</f>
        <v>20223</v>
      </c>
      <c r="L2655" s="102">
        <f t="shared" si="448"/>
        <v>0</v>
      </c>
      <c r="M2655" s="102">
        <f t="shared" si="450"/>
        <v>1</v>
      </c>
      <c r="N2655" s="109">
        <f t="shared" si="447"/>
        <v>100</v>
      </c>
      <c r="P2655" s="102" t="str">
        <f t="shared" si="440"/>
        <v>X</v>
      </c>
    </row>
    <row r="2656" spans="1:16" hidden="1">
      <c r="A2656" s="102" t="s">
        <v>202</v>
      </c>
      <c r="B2656" s="103" t="s">
        <v>114</v>
      </c>
      <c r="D2656" s="112">
        <v>2027</v>
      </c>
      <c r="E2656" s="112">
        <v>2</v>
      </c>
      <c r="F2656" s="102" t="str">
        <f t="shared" si="451"/>
        <v>B3620272</v>
      </c>
      <c r="H2656" s="104">
        <f>HLOOKUP(B2656,MBAY!$1:$2,2,FALSE)</f>
        <v>2</v>
      </c>
      <c r="I2656" s="102" t="str">
        <f t="shared" si="445"/>
        <v>20272</v>
      </c>
      <c r="J2656" s="107">
        <f>IF(M2656=1,1,IFERROR(VLOOKUP(I2656,MBAY!E:L,POC!H2656,FALSE),0))</f>
        <v>1</v>
      </c>
      <c r="K2656" s="102" t="str">
        <f>TEXT(VLOOKUP(B2656,Summary!G:H,2,FALSE),"yyyym")</f>
        <v>20223</v>
      </c>
      <c r="L2656" s="102">
        <f t="shared" si="448"/>
        <v>0</v>
      </c>
      <c r="M2656" s="102">
        <f t="shared" si="450"/>
        <v>1</v>
      </c>
      <c r="N2656" s="109">
        <f t="shared" si="447"/>
        <v>100</v>
      </c>
      <c r="P2656" s="102" t="str">
        <f t="shared" si="440"/>
        <v>X</v>
      </c>
    </row>
    <row r="2657" spans="1:16" hidden="1">
      <c r="A2657" s="102" t="s">
        <v>202</v>
      </c>
      <c r="B2657" s="103" t="s">
        <v>114</v>
      </c>
      <c r="D2657" s="112">
        <v>2027</v>
      </c>
      <c r="E2657" s="112">
        <v>3</v>
      </c>
      <c r="F2657" s="102" t="str">
        <f t="shared" si="451"/>
        <v>B3620273</v>
      </c>
      <c r="H2657" s="104">
        <f>HLOOKUP(B2657,MBAY!$1:$2,2,FALSE)</f>
        <v>2</v>
      </c>
      <c r="I2657" s="102" t="str">
        <f t="shared" si="445"/>
        <v>20273</v>
      </c>
      <c r="J2657" s="107">
        <f>IF(M2657=1,1,IFERROR(VLOOKUP(I2657,MBAY!E:L,POC!H2657,FALSE),0))</f>
        <v>1</v>
      </c>
      <c r="K2657" s="102" t="str">
        <f>TEXT(VLOOKUP(B2657,Summary!G:H,2,FALSE),"yyyym")</f>
        <v>20223</v>
      </c>
      <c r="L2657" s="102">
        <f t="shared" si="448"/>
        <v>0</v>
      </c>
      <c r="M2657" s="102">
        <f t="shared" si="450"/>
        <v>1</v>
      </c>
      <c r="N2657" s="109">
        <f t="shared" si="447"/>
        <v>100</v>
      </c>
      <c r="P2657" s="102" t="str">
        <f t="shared" si="440"/>
        <v>X</v>
      </c>
    </row>
    <row r="2658" spans="1:16" hidden="1">
      <c r="A2658" s="102" t="s">
        <v>202</v>
      </c>
      <c r="B2658" s="103" t="s">
        <v>114</v>
      </c>
      <c r="D2658" s="112">
        <v>2027</v>
      </c>
      <c r="E2658" s="112">
        <v>4</v>
      </c>
      <c r="F2658" s="102" t="str">
        <f t="shared" si="451"/>
        <v>B3620274</v>
      </c>
      <c r="H2658" s="104">
        <f>HLOOKUP(B2658,MBAY!$1:$2,2,FALSE)</f>
        <v>2</v>
      </c>
      <c r="I2658" s="102" t="str">
        <f t="shared" si="445"/>
        <v>20274</v>
      </c>
      <c r="J2658" s="107">
        <f>IF(M2658=1,1,IFERROR(VLOOKUP(I2658,MBAY!E:L,POC!H2658,FALSE),0))</f>
        <v>1</v>
      </c>
      <c r="K2658" s="102" t="str">
        <f>TEXT(VLOOKUP(B2658,Summary!G:H,2,FALSE),"yyyym")</f>
        <v>20223</v>
      </c>
      <c r="L2658" s="102">
        <f t="shared" si="448"/>
        <v>0</v>
      </c>
      <c r="M2658" s="102">
        <f t="shared" si="450"/>
        <v>1</v>
      </c>
      <c r="N2658" s="109">
        <f t="shared" si="447"/>
        <v>100</v>
      </c>
      <c r="P2658" s="102" t="str">
        <f t="shared" si="440"/>
        <v>X</v>
      </c>
    </row>
    <row r="2659" spans="1:16" hidden="1">
      <c r="A2659" s="102" t="s">
        <v>202</v>
      </c>
      <c r="B2659" s="103" t="s">
        <v>114</v>
      </c>
      <c r="D2659" s="112">
        <v>2027</v>
      </c>
      <c r="E2659" s="112">
        <v>5</v>
      </c>
      <c r="F2659" s="102" t="str">
        <f t="shared" si="451"/>
        <v>B3620275</v>
      </c>
      <c r="H2659" s="104">
        <f>HLOOKUP(B2659,MBAY!$1:$2,2,FALSE)</f>
        <v>2</v>
      </c>
      <c r="I2659" s="102" t="str">
        <f t="shared" si="445"/>
        <v>20275</v>
      </c>
      <c r="J2659" s="107">
        <f>IF(M2659=1,1,IFERROR(VLOOKUP(I2659,MBAY!E:L,POC!H2659,FALSE),0))</f>
        <v>1</v>
      </c>
      <c r="K2659" s="102" t="str">
        <f>TEXT(VLOOKUP(B2659,Summary!G:H,2,FALSE),"yyyym")</f>
        <v>20223</v>
      </c>
      <c r="L2659" s="102">
        <f t="shared" si="448"/>
        <v>0</v>
      </c>
      <c r="M2659" s="102">
        <f t="shared" si="450"/>
        <v>1</v>
      </c>
      <c r="N2659" s="109">
        <f t="shared" si="447"/>
        <v>100</v>
      </c>
      <c r="P2659" s="102" t="str">
        <f t="shared" si="440"/>
        <v>X</v>
      </c>
    </row>
    <row r="2660" spans="1:16" hidden="1">
      <c r="A2660" s="102" t="s">
        <v>202</v>
      </c>
      <c r="B2660" s="103" t="s">
        <v>114</v>
      </c>
      <c r="D2660" s="112">
        <v>2027</v>
      </c>
      <c r="E2660" s="112">
        <v>6</v>
      </c>
      <c r="F2660" s="102" t="str">
        <f t="shared" si="451"/>
        <v>B3620276</v>
      </c>
      <c r="H2660" s="104">
        <f>HLOOKUP(B2660,MBAY!$1:$2,2,FALSE)</f>
        <v>2</v>
      </c>
      <c r="I2660" s="102" t="str">
        <f t="shared" si="445"/>
        <v>20276</v>
      </c>
      <c r="J2660" s="107">
        <f>IF(M2660=1,1,IFERROR(VLOOKUP(I2660,MBAY!E:L,POC!H2660,FALSE),0))</f>
        <v>1</v>
      </c>
      <c r="K2660" s="102" t="str">
        <f>TEXT(VLOOKUP(B2660,Summary!G:H,2,FALSE),"yyyym")</f>
        <v>20223</v>
      </c>
      <c r="L2660" s="102">
        <f t="shared" si="448"/>
        <v>0</v>
      </c>
      <c r="M2660" s="102">
        <f t="shared" si="450"/>
        <v>1</v>
      </c>
      <c r="N2660" s="109">
        <f t="shared" si="447"/>
        <v>100</v>
      </c>
      <c r="P2660" s="102" t="str">
        <f t="shared" si="440"/>
        <v>X</v>
      </c>
    </row>
    <row r="2661" spans="1:16" hidden="1">
      <c r="A2661" s="102" t="s">
        <v>202</v>
      </c>
      <c r="B2661" s="103" t="s">
        <v>114</v>
      </c>
      <c r="D2661" s="112">
        <v>2027</v>
      </c>
      <c r="E2661" s="112">
        <v>7</v>
      </c>
      <c r="F2661" s="102" t="str">
        <f t="shared" si="451"/>
        <v>B3620277</v>
      </c>
      <c r="H2661" s="104">
        <f>HLOOKUP(B2661,MBAY!$1:$2,2,FALSE)</f>
        <v>2</v>
      </c>
      <c r="I2661" s="102" t="str">
        <f t="shared" si="445"/>
        <v>20277</v>
      </c>
      <c r="J2661" s="107">
        <f>IF(M2661=1,1,IFERROR(VLOOKUP(I2661,MBAY!E:L,POC!H2661,FALSE),0))</f>
        <v>1</v>
      </c>
      <c r="K2661" s="102" t="str">
        <f>TEXT(VLOOKUP(B2661,Summary!G:H,2,FALSE),"yyyym")</f>
        <v>20223</v>
      </c>
      <c r="L2661" s="102">
        <f t="shared" si="448"/>
        <v>0</v>
      </c>
      <c r="M2661" s="102">
        <f t="shared" si="450"/>
        <v>1</v>
      </c>
      <c r="N2661" s="109">
        <f t="shared" si="447"/>
        <v>100</v>
      </c>
      <c r="P2661" s="102" t="str">
        <f t="shared" si="440"/>
        <v>X</v>
      </c>
    </row>
    <row r="2662" spans="1:16" hidden="1">
      <c r="A2662" s="102" t="s">
        <v>202</v>
      </c>
      <c r="B2662" s="103" t="s">
        <v>114</v>
      </c>
      <c r="D2662" s="112">
        <v>2027</v>
      </c>
      <c r="E2662" s="112">
        <v>8</v>
      </c>
      <c r="F2662" s="102" t="str">
        <f t="shared" si="451"/>
        <v>B3620278</v>
      </c>
      <c r="H2662" s="104">
        <f>HLOOKUP(B2662,MBAY!$1:$2,2,FALSE)</f>
        <v>2</v>
      </c>
      <c r="I2662" s="102" t="str">
        <f t="shared" si="445"/>
        <v>20278</v>
      </c>
      <c r="J2662" s="107">
        <f>IF(M2662=1,1,IFERROR(VLOOKUP(I2662,MBAY!E:L,POC!H2662,FALSE),0))</f>
        <v>1</v>
      </c>
      <c r="K2662" s="102" t="str">
        <f>TEXT(VLOOKUP(B2662,Summary!G:H,2,FALSE),"yyyym")</f>
        <v>20223</v>
      </c>
      <c r="L2662" s="102">
        <f t="shared" si="448"/>
        <v>0</v>
      </c>
      <c r="M2662" s="102">
        <f t="shared" si="450"/>
        <v>1</v>
      </c>
      <c r="N2662" s="109">
        <f t="shared" si="447"/>
        <v>100</v>
      </c>
      <c r="P2662" s="102" t="str">
        <f t="shared" si="440"/>
        <v>X</v>
      </c>
    </row>
    <row r="2663" spans="1:16" hidden="1">
      <c r="A2663" s="102" t="s">
        <v>202</v>
      </c>
      <c r="B2663" s="103" t="s">
        <v>114</v>
      </c>
      <c r="D2663" s="112">
        <v>2027</v>
      </c>
      <c r="E2663" s="112">
        <v>9</v>
      </c>
      <c r="F2663" s="102" t="str">
        <f t="shared" si="451"/>
        <v>B3620279</v>
      </c>
      <c r="H2663" s="104">
        <f>HLOOKUP(B2663,MBAY!$1:$2,2,FALSE)</f>
        <v>2</v>
      </c>
      <c r="I2663" s="102" t="str">
        <f t="shared" ref="I2663:I2694" si="452">CONCATENATE(D2663,E2663)</f>
        <v>20279</v>
      </c>
      <c r="J2663" s="107">
        <f>IF(M2663=1,1,IFERROR(VLOOKUP(I2663,MBAY!E:L,POC!H2663,FALSE),0))</f>
        <v>1</v>
      </c>
      <c r="K2663" s="102" t="str">
        <f>TEXT(VLOOKUP(B2663,Summary!G:H,2,FALSE),"yyyym")</f>
        <v>20223</v>
      </c>
      <c r="L2663" s="102">
        <f t="shared" si="448"/>
        <v>0</v>
      </c>
      <c r="M2663" s="102">
        <f t="shared" si="450"/>
        <v>1</v>
      </c>
      <c r="N2663" s="109">
        <f t="shared" si="447"/>
        <v>100</v>
      </c>
      <c r="P2663" s="102" t="str">
        <f t="shared" si="440"/>
        <v>X</v>
      </c>
    </row>
    <row r="2664" spans="1:16" hidden="1">
      <c r="A2664" s="102" t="s">
        <v>202</v>
      </c>
      <c r="B2664" s="103" t="s">
        <v>114</v>
      </c>
      <c r="D2664" s="112">
        <v>2027</v>
      </c>
      <c r="E2664" s="112">
        <v>10</v>
      </c>
      <c r="F2664" s="102" t="str">
        <f t="shared" si="451"/>
        <v>B36202710</v>
      </c>
      <c r="H2664" s="104">
        <f>HLOOKUP(B2664,MBAY!$1:$2,2,FALSE)</f>
        <v>2</v>
      </c>
      <c r="I2664" s="102" t="str">
        <f t="shared" si="452"/>
        <v>202710</v>
      </c>
      <c r="J2664" s="107">
        <f>IF(M2664=1,1,IFERROR(VLOOKUP(I2664,MBAY!E:L,POC!H2664,FALSE),0))</f>
        <v>1</v>
      </c>
      <c r="K2664" s="102" t="str">
        <f>TEXT(VLOOKUP(B2664,Summary!G:H,2,FALSE),"yyyym")</f>
        <v>20223</v>
      </c>
      <c r="L2664" s="102">
        <f t="shared" ref="L2664:L2695" si="453">IF((LEFT(K2664,4)-D2664)&lt;&gt;0,0,IF((I2664-K2664)=0,1,0))</f>
        <v>0</v>
      </c>
      <c r="M2664" s="102">
        <f t="shared" si="450"/>
        <v>1</v>
      </c>
      <c r="N2664" s="109">
        <f t="shared" si="447"/>
        <v>100</v>
      </c>
      <c r="P2664" s="102" t="str">
        <f t="shared" si="440"/>
        <v>X</v>
      </c>
    </row>
    <row r="2665" spans="1:16" hidden="1">
      <c r="A2665" s="102" t="s">
        <v>202</v>
      </c>
      <c r="B2665" s="103" t="s">
        <v>114</v>
      </c>
      <c r="D2665" s="112">
        <v>2027</v>
      </c>
      <c r="E2665" s="112">
        <v>11</v>
      </c>
      <c r="F2665" s="102" t="str">
        <f t="shared" si="451"/>
        <v>B36202711</v>
      </c>
      <c r="H2665" s="104">
        <f>HLOOKUP(B2665,MBAY!$1:$2,2,FALSE)</f>
        <v>2</v>
      </c>
      <c r="I2665" s="102" t="str">
        <f t="shared" si="452"/>
        <v>202711</v>
      </c>
      <c r="J2665" s="107">
        <f>IF(M2665=1,1,IFERROR(VLOOKUP(I2665,MBAY!E:L,POC!H2665,FALSE),0))</f>
        <v>1</v>
      </c>
      <c r="K2665" s="102" t="str">
        <f>TEXT(VLOOKUP(B2665,Summary!G:H,2,FALSE),"yyyym")</f>
        <v>20223</v>
      </c>
      <c r="L2665" s="102">
        <f t="shared" si="453"/>
        <v>0</v>
      </c>
      <c r="M2665" s="102">
        <f t="shared" si="450"/>
        <v>1</v>
      </c>
      <c r="N2665" s="109">
        <f t="shared" si="447"/>
        <v>100</v>
      </c>
      <c r="P2665" s="102" t="str">
        <f t="shared" si="440"/>
        <v>X</v>
      </c>
    </row>
    <row r="2666" spans="1:16" hidden="1">
      <c r="A2666" s="102" t="s">
        <v>202</v>
      </c>
      <c r="B2666" s="103" t="s">
        <v>114</v>
      </c>
      <c r="D2666" s="111">
        <v>2027</v>
      </c>
      <c r="E2666" s="111">
        <v>12</v>
      </c>
      <c r="F2666" s="102" t="str">
        <f t="shared" si="451"/>
        <v>B36202712</v>
      </c>
      <c r="H2666" s="104">
        <f>HLOOKUP(B2666,MBAY!$1:$2,2,FALSE)</f>
        <v>2</v>
      </c>
      <c r="I2666" s="102" t="str">
        <f t="shared" si="452"/>
        <v>202712</v>
      </c>
      <c r="J2666" s="107">
        <f>IF(M2666=1,1,IFERROR(VLOOKUP(I2666,MBAY!E:L,POC!H2666,FALSE),0))</f>
        <v>1</v>
      </c>
      <c r="K2666" s="102" t="str">
        <f>TEXT(VLOOKUP(B2666,Summary!G:H,2,FALSE),"yyyym")</f>
        <v>20223</v>
      </c>
      <c r="L2666" s="102">
        <f t="shared" si="453"/>
        <v>0</v>
      </c>
      <c r="M2666" s="102">
        <f t="shared" si="450"/>
        <v>1</v>
      </c>
      <c r="N2666" s="109">
        <f t="shared" si="447"/>
        <v>100</v>
      </c>
      <c r="P2666" s="102" t="str">
        <f t="shared" si="440"/>
        <v>X</v>
      </c>
    </row>
    <row r="2667" spans="1:16" hidden="1">
      <c r="A2667" s="102" t="s">
        <v>202</v>
      </c>
      <c r="B2667" s="103" t="s">
        <v>114</v>
      </c>
      <c r="D2667" s="112">
        <v>2028</v>
      </c>
      <c r="E2667" s="112">
        <v>1</v>
      </c>
      <c r="F2667" s="102" t="str">
        <f t="shared" ref="F2667:F2702" si="454">CONCATENATE(B2667,D2667,E2667)</f>
        <v>B3620281</v>
      </c>
      <c r="H2667" s="104">
        <f>HLOOKUP(B2667,MBAY!$1:$2,2,FALSE)</f>
        <v>2</v>
      </c>
      <c r="I2667" s="102" t="str">
        <f t="shared" si="452"/>
        <v>20281</v>
      </c>
      <c r="J2667" s="107">
        <f>IF(M2667=1,1,IFERROR(VLOOKUP(I2667,MBAY!E:L,POC!H2667,FALSE),0))</f>
        <v>1</v>
      </c>
      <c r="K2667" s="102" t="str">
        <f>TEXT(VLOOKUP(B2667,Summary!G:H,2,FALSE),"yyyym")</f>
        <v>20223</v>
      </c>
      <c r="L2667" s="102">
        <f t="shared" si="453"/>
        <v>0</v>
      </c>
      <c r="M2667" s="102">
        <f t="shared" si="450"/>
        <v>1</v>
      </c>
      <c r="N2667" s="109">
        <f t="shared" si="447"/>
        <v>100</v>
      </c>
      <c r="P2667" s="102" t="str">
        <f t="shared" si="440"/>
        <v>X</v>
      </c>
    </row>
    <row r="2668" spans="1:16" hidden="1">
      <c r="A2668" s="102" t="s">
        <v>202</v>
      </c>
      <c r="B2668" s="103" t="s">
        <v>114</v>
      </c>
      <c r="D2668" s="112">
        <v>2028</v>
      </c>
      <c r="E2668" s="112">
        <v>2</v>
      </c>
      <c r="F2668" s="102" t="str">
        <f t="shared" si="454"/>
        <v>B3620282</v>
      </c>
      <c r="H2668" s="104">
        <f>HLOOKUP(B2668,MBAY!$1:$2,2,FALSE)</f>
        <v>2</v>
      </c>
      <c r="I2668" s="102" t="str">
        <f t="shared" si="452"/>
        <v>20282</v>
      </c>
      <c r="J2668" s="107">
        <f>IF(M2668=1,1,IFERROR(VLOOKUP(I2668,MBAY!E:L,POC!H2668,FALSE),0))</f>
        <v>1</v>
      </c>
      <c r="K2668" s="102" t="str">
        <f>TEXT(VLOOKUP(B2668,Summary!G:H,2,FALSE),"yyyym")</f>
        <v>20223</v>
      </c>
      <c r="L2668" s="102">
        <f t="shared" si="453"/>
        <v>0</v>
      </c>
      <c r="M2668" s="102">
        <f t="shared" si="450"/>
        <v>1</v>
      </c>
      <c r="N2668" s="109">
        <f t="shared" si="447"/>
        <v>100</v>
      </c>
      <c r="P2668" s="102" t="str">
        <f t="shared" si="440"/>
        <v>X</v>
      </c>
    </row>
    <row r="2669" spans="1:16" hidden="1">
      <c r="A2669" s="102" t="s">
        <v>202</v>
      </c>
      <c r="B2669" s="103" t="s">
        <v>114</v>
      </c>
      <c r="D2669" s="112">
        <v>2028</v>
      </c>
      <c r="E2669" s="112">
        <v>3</v>
      </c>
      <c r="F2669" s="102" t="str">
        <f t="shared" si="454"/>
        <v>B3620283</v>
      </c>
      <c r="H2669" s="104">
        <f>HLOOKUP(B2669,MBAY!$1:$2,2,FALSE)</f>
        <v>2</v>
      </c>
      <c r="I2669" s="102" t="str">
        <f t="shared" si="452"/>
        <v>20283</v>
      </c>
      <c r="J2669" s="107">
        <f>IF(M2669=1,1,IFERROR(VLOOKUP(I2669,MBAY!E:L,POC!H2669,FALSE),0))</f>
        <v>1</v>
      </c>
      <c r="K2669" s="102" t="str">
        <f>TEXT(VLOOKUP(B2669,Summary!G:H,2,FALSE),"yyyym")</f>
        <v>20223</v>
      </c>
      <c r="L2669" s="102">
        <f t="shared" si="453"/>
        <v>0</v>
      </c>
      <c r="M2669" s="102">
        <f t="shared" si="450"/>
        <v>1</v>
      </c>
      <c r="N2669" s="109">
        <f t="shared" si="447"/>
        <v>100</v>
      </c>
      <c r="P2669" s="102" t="str">
        <f t="shared" si="440"/>
        <v>X</v>
      </c>
    </row>
    <row r="2670" spans="1:16" hidden="1">
      <c r="A2670" s="102" t="s">
        <v>202</v>
      </c>
      <c r="B2670" s="103" t="s">
        <v>114</v>
      </c>
      <c r="D2670" s="112">
        <v>2028</v>
      </c>
      <c r="E2670" s="112">
        <v>4</v>
      </c>
      <c r="F2670" s="102" t="str">
        <f t="shared" si="454"/>
        <v>B3620284</v>
      </c>
      <c r="H2670" s="104">
        <f>HLOOKUP(B2670,MBAY!$1:$2,2,FALSE)</f>
        <v>2</v>
      </c>
      <c r="I2670" s="102" t="str">
        <f t="shared" si="452"/>
        <v>20284</v>
      </c>
      <c r="J2670" s="107">
        <f>IF(M2670=1,1,IFERROR(VLOOKUP(I2670,MBAY!E:L,POC!H2670,FALSE),0))</f>
        <v>1</v>
      </c>
      <c r="K2670" s="102" t="str">
        <f>TEXT(VLOOKUP(B2670,Summary!G:H,2,FALSE),"yyyym")</f>
        <v>20223</v>
      </c>
      <c r="L2670" s="102">
        <f t="shared" si="453"/>
        <v>0</v>
      </c>
      <c r="M2670" s="102">
        <f t="shared" si="450"/>
        <v>1</v>
      </c>
      <c r="N2670" s="109">
        <f t="shared" si="447"/>
        <v>100</v>
      </c>
      <c r="P2670" s="102" t="str">
        <f t="shared" ref="P2670:P2733" si="455">IF(AND(M2670=1,L2670&lt;&gt;1),"X","")</f>
        <v>X</v>
      </c>
    </row>
    <row r="2671" spans="1:16" hidden="1">
      <c r="A2671" s="102" t="s">
        <v>202</v>
      </c>
      <c r="B2671" s="103" t="s">
        <v>114</v>
      </c>
      <c r="D2671" s="112">
        <v>2028</v>
      </c>
      <c r="E2671" s="112">
        <v>5</v>
      </c>
      <c r="F2671" s="102" t="str">
        <f t="shared" si="454"/>
        <v>B3620285</v>
      </c>
      <c r="H2671" s="104">
        <f>HLOOKUP(B2671,MBAY!$1:$2,2,FALSE)</f>
        <v>2</v>
      </c>
      <c r="I2671" s="102" t="str">
        <f t="shared" si="452"/>
        <v>20285</v>
      </c>
      <c r="J2671" s="107">
        <f>IF(M2671=1,1,IFERROR(VLOOKUP(I2671,MBAY!E:L,POC!H2671,FALSE),0))</f>
        <v>1</v>
      </c>
      <c r="K2671" s="102" t="str">
        <f>TEXT(VLOOKUP(B2671,Summary!G:H,2,FALSE),"yyyym")</f>
        <v>20223</v>
      </c>
      <c r="L2671" s="102">
        <f t="shared" si="453"/>
        <v>0</v>
      </c>
      <c r="M2671" s="102">
        <f t="shared" si="450"/>
        <v>1</v>
      </c>
      <c r="N2671" s="109">
        <f t="shared" si="447"/>
        <v>100</v>
      </c>
      <c r="P2671" s="102" t="str">
        <f t="shared" si="455"/>
        <v>X</v>
      </c>
    </row>
    <row r="2672" spans="1:16" hidden="1">
      <c r="A2672" s="102" t="s">
        <v>202</v>
      </c>
      <c r="B2672" s="103" t="s">
        <v>114</v>
      </c>
      <c r="D2672" s="112">
        <v>2028</v>
      </c>
      <c r="E2672" s="112">
        <v>6</v>
      </c>
      <c r="F2672" s="102" t="str">
        <f t="shared" si="454"/>
        <v>B3620286</v>
      </c>
      <c r="H2672" s="104">
        <f>HLOOKUP(B2672,MBAY!$1:$2,2,FALSE)</f>
        <v>2</v>
      </c>
      <c r="I2672" s="102" t="str">
        <f t="shared" si="452"/>
        <v>20286</v>
      </c>
      <c r="J2672" s="107">
        <f>IF(M2672=1,1,IFERROR(VLOOKUP(I2672,MBAY!E:L,POC!H2672,FALSE),0))</f>
        <v>1</v>
      </c>
      <c r="K2672" s="102" t="str">
        <f>TEXT(VLOOKUP(B2672,Summary!G:H,2,FALSE),"yyyym")</f>
        <v>20223</v>
      </c>
      <c r="L2672" s="102">
        <f t="shared" si="453"/>
        <v>0</v>
      </c>
      <c r="M2672" s="102">
        <f t="shared" si="450"/>
        <v>1</v>
      </c>
      <c r="N2672" s="109">
        <f t="shared" si="447"/>
        <v>100</v>
      </c>
      <c r="P2672" s="102" t="str">
        <f t="shared" si="455"/>
        <v>X</v>
      </c>
    </row>
    <row r="2673" spans="1:16" hidden="1">
      <c r="A2673" s="102" t="s">
        <v>202</v>
      </c>
      <c r="B2673" s="103" t="s">
        <v>114</v>
      </c>
      <c r="D2673" s="112">
        <v>2028</v>
      </c>
      <c r="E2673" s="112">
        <v>7</v>
      </c>
      <c r="F2673" s="102" t="str">
        <f t="shared" si="454"/>
        <v>B3620287</v>
      </c>
      <c r="H2673" s="104">
        <f>HLOOKUP(B2673,MBAY!$1:$2,2,FALSE)</f>
        <v>2</v>
      </c>
      <c r="I2673" s="102" t="str">
        <f t="shared" si="452"/>
        <v>20287</v>
      </c>
      <c r="J2673" s="107">
        <f>IF(M2673=1,1,IFERROR(VLOOKUP(I2673,MBAY!E:L,POC!H2673,FALSE),0))</f>
        <v>1</v>
      </c>
      <c r="K2673" s="102" t="str">
        <f>TEXT(VLOOKUP(B2673,Summary!G:H,2,FALSE),"yyyym")</f>
        <v>20223</v>
      </c>
      <c r="L2673" s="102">
        <f t="shared" si="453"/>
        <v>0</v>
      </c>
      <c r="M2673" s="102">
        <f t="shared" si="450"/>
        <v>1</v>
      </c>
      <c r="N2673" s="109">
        <f t="shared" si="447"/>
        <v>100</v>
      </c>
      <c r="P2673" s="102" t="str">
        <f t="shared" si="455"/>
        <v>X</v>
      </c>
    </row>
    <row r="2674" spans="1:16" hidden="1">
      <c r="A2674" s="102" t="s">
        <v>202</v>
      </c>
      <c r="B2674" s="103" t="s">
        <v>114</v>
      </c>
      <c r="D2674" s="112">
        <v>2028</v>
      </c>
      <c r="E2674" s="112">
        <v>8</v>
      </c>
      <c r="F2674" s="102" t="str">
        <f t="shared" si="454"/>
        <v>B3620288</v>
      </c>
      <c r="H2674" s="104">
        <f>HLOOKUP(B2674,MBAY!$1:$2,2,FALSE)</f>
        <v>2</v>
      </c>
      <c r="I2674" s="102" t="str">
        <f t="shared" si="452"/>
        <v>20288</v>
      </c>
      <c r="J2674" s="107">
        <f>IF(M2674=1,1,IFERROR(VLOOKUP(I2674,MBAY!E:L,POC!H2674,FALSE),0))</f>
        <v>1</v>
      </c>
      <c r="K2674" s="102" t="str">
        <f>TEXT(VLOOKUP(B2674,Summary!G:H,2,FALSE),"yyyym")</f>
        <v>20223</v>
      </c>
      <c r="L2674" s="102">
        <f t="shared" si="453"/>
        <v>0</v>
      </c>
      <c r="M2674" s="102">
        <f t="shared" si="450"/>
        <v>1</v>
      </c>
      <c r="N2674" s="109">
        <f t="shared" si="447"/>
        <v>100</v>
      </c>
      <c r="P2674" s="102" t="str">
        <f t="shared" si="455"/>
        <v>X</v>
      </c>
    </row>
    <row r="2675" spans="1:16" hidden="1">
      <c r="A2675" s="102" t="s">
        <v>202</v>
      </c>
      <c r="B2675" s="103" t="s">
        <v>114</v>
      </c>
      <c r="D2675" s="112">
        <v>2028</v>
      </c>
      <c r="E2675" s="112">
        <v>9</v>
      </c>
      <c r="F2675" s="102" t="str">
        <f t="shared" si="454"/>
        <v>B3620289</v>
      </c>
      <c r="H2675" s="104">
        <f>HLOOKUP(B2675,MBAY!$1:$2,2,FALSE)</f>
        <v>2</v>
      </c>
      <c r="I2675" s="102" t="str">
        <f t="shared" si="452"/>
        <v>20289</v>
      </c>
      <c r="J2675" s="107">
        <f>IF(M2675=1,1,IFERROR(VLOOKUP(I2675,MBAY!E:L,POC!H2675,FALSE),0))</f>
        <v>1</v>
      </c>
      <c r="K2675" s="102" t="str">
        <f>TEXT(VLOOKUP(B2675,Summary!G:H,2,FALSE),"yyyym")</f>
        <v>20223</v>
      </c>
      <c r="L2675" s="102">
        <f t="shared" si="453"/>
        <v>0</v>
      </c>
      <c r="M2675" s="102">
        <f t="shared" si="450"/>
        <v>1</v>
      </c>
      <c r="N2675" s="109">
        <f t="shared" si="447"/>
        <v>100</v>
      </c>
      <c r="P2675" s="102" t="str">
        <f t="shared" si="455"/>
        <v>X</v>
      </c>
    </row>
    <row r="2676" spans="1:16" hidden="1">
      <c r="A2676" s="102" t="s">
        <v>202</v>
      </c>
      <c r="B2676" s="103" t="s">
        <v>114</v>
      </c>
      <c r="D2676" s="112">
        <v>2028</v>
      </c>
      <c r="E2676" s="112">
        <v>10</v>
      </c>
      <c r="F2676" s="102" t="str">
        <f t="shared" si="454"/>
        <v>B36202810</v>
      </c>
      <c r="H2676" s="104">
        <f>HLOOKUP(B2676,MBAY!$1:$2,2,FALSE)</f>
        <v>2</v>
      </c>
      <c r="I2676" s="102" t="str">
        <f t="shared" si="452"/>
        <v>202810</v>
      </c>
      <c r="J2676" s="107">
        <f>IF(M2676=1,1,IFERROR(VLOOKUP(I2676,MBAY!E:L,POC!H2676,FALSE),0))</f>
        <v>1</v>
      </c>
      <c r="K2676" s="102" t="str">
        <f>TEXT(VLOOKUP(B2676,Summary!G:H,2,FALSE),"yyyym")</f>
        <v>20223</v>
      </c>
      <c r="L2676" s="102">
        <f t="shared" si="453"/>
        <v>0</v>
      </c>
      <c r="M2676" s="102">
        <f t="shared" si="450"/>
        <v>1</v>
      </c>
      <c r="N2676" s="109">
        <f t="shared" si="447"/>
        <v>100</v>
      </c>
      <c r="P2676" s="102" t="str">
        <f t="shared" si="455"/>
        <v>X</v>
      </c>
    </row>
    <row r="2677" spans="1:16" hidden="1">
      <c r="A2677" s="102" t="s">
        <v>202</v>
      </c>
      <c r="B2677" s="103" t="s">
        <v>114</v>
      </c>
      <c r="D2677" s="112">
        <v>2028</v>
      </c>
      <c r="E2677" s="112">
        <v>11</v>
      </c>
      <c r="F2677" s="102" t="str">
        <f t="shared" si="454"/>
        <v>B36202811</v>
      </c>
      <c r="H2677" s="104">
        <f>HLOOKUP(B2677,MBAY!$1:$2,2,FALSE)</f>
        <v>2</v>
      </c>
      <c r="I2677" s="102" t="str">
        <f t="shared" si="452"/>
        <v>202811</v>
      </c>
      <c r="J2677" s="107">
        <f>IF(M2677=1,1,IFERROR(VLOOKUP(I2677,MBAY!E:L,POC!H2677,FALSE),0))</f>
        <v>1</v>
      </c>
      <c r="K2677" s="102" t="str">
        <f>TEXT(VLOOKUP(B2677,Summary!G:H,2,FALSE),"yyyym")</f>
        <v>20223</v>
      </c>
      <c r="L2677" s="102">
        <f t="shared" si="453"/>
        <v>0</v>
      </c>
      <c r="M2677" s="102">
        <f t="shared" si="450"/>
        <v>1</v>
      </c>
      <c r="N2677" s="109">
        <f t="shared" si="447"/>
        <v>100</v>
      </c>
      <c r="P2677" s="102" t="str">
        <f t="shared" si="455"/>
        <v>X</v>
      </c>
    </row>
    <row r="2678" spans="1:16" hidden="1">
      <c r="A2678" s="102" t="s">
        <v>202</v>
      </c>
      <c r="B2678" s="103" t="s">
        <v>114</v>
      </c>
      <c r="D2678" s="111">
        <v>2028</v>
      </c>
      <c r="E2678" s="111">
        <v>12</v>
      </c>
      <c r="F2678" s="102" t="str">
        <f t="shared" si="454"/>
        <v>B36202812</v>
      </c>
      <c r="H2678" s="104">
        <f>HLOOKUP(B2678,MBAY!$1:$2,2,FALSE)</f>
        <v>2</v>
      </c>
      <c r="I2678" s="102" t="str">
        <f t="shared" si="452"/>
        <v>202812</v>
      </c>
      <c r="J2678" s="107">
        <f>IF(M2678=1,1,IFERROR(VLOOKUP(I2678,MBAY!E:L,POC!H2678,FALSE),0))</f>
        <v>1</v>
      </c>
      <c r="K2678" s="102" t="str">
        <f>TEXT(VLOOKUP(B2678,Summary!G:H,2,FALSE),"yyyym")</f>
        <v>20223</v>
      </c>
      <c r="L2678" s="102">
        <f t="shared" si="453"/>
        <v>0</v>
      </c>
      <c r="M2678" s="102">
        <f t="shared" si="450"/>
        <v>1</v>
      </c>
      <c r="N2678" s="109">
        <f t="shared" si="447"/>
        <v>100</v>
      </c>
      <c r="P2678" s="102" t="str">
        <f t="shared" si="455"/>
        <v>X</v>
      </c>
    </row>
    <row r="2679" spans="1:16" hidden="1">
      <c r="A2679" s="102" t="s">
        <v>202</v>
      </c>
      <c r="B2679" s="103" t="s">
        <v>114</v>
      </c>
      <c r="D2679" s="111">
        <v>2029</v>
      </c>
      <c r="E2679" s="112">
        <v>1</v>
      </c>
      <c r="F2679" s="102" t="str">
        <f t="shared" si="454"/>
        <v>B3620291</v>
      </c>
      <c r="H2679" s="104">
        <f>HLOOKUP(B2679,MBAY!$1:$2,2,FALSE)</f>
        <v>2</v>
      </c>
      <c r="I2679" s="102" t="str">
        <f t="shared" si="452"/>
        <v>20291</v>
      </c>
      <c r="J2679" s="107">
        <f>IF(M2679=1,1,IFERROR(VLOOKUP(I2679,MBAY!E:L,POC!H2679,FALSE),0))</f>
        <v>1</v>
      </c>
      <c r="K2679" s="102" t="str">
        <f>TEXT(VLOOKUP(B2679,Summary!G:H,2,FALSE),"yyyym")</f>
        <v>20223</v>
      </c>
      <c r="L2679" s="102">
        <f t="shared" si="453"/>
        <v>0</v>
      </c>
      <c r="M2679" s="102">
        <f t="shared" si="450"/>
        <v>1</v>
      </c>
      <c r="N2679" s="109">
        <f t="shared" si="447"/>
        <v>100</v>
      </c>
      <c r="P2679" s="102" t="str">
        <f t="shared" si="455"/>
        <v>X</v>
      </c>
    </row>
    <row r="2680" spans="1:16" hidden="1">
      <c r="A2680" s="102" t="s">
        <v>202</v>
      </c>
      <c r="B2680" s="103" t="s">
        <v>114</v>
      </c>
      <c r="D2680" s="111">
        <v>2029</v>
      </c>
      <c r="E2680" s="112">
        <v>2</v>
      </c>
      <c r="F2680" s="102" t="str">
        <f t="shared" si="454"/>
        <v>B3620292</v>
      </c>
      <c r="H2680" s="104">
        <f>HLOOKUP(B2680,MBAY!$1:$2,2,FALSE)</f>
        <v>2</v>
      </c>
      <c r="I2680" s="102" t="str">
        <f t="shared" si="452"/>
        <v>20292</v>
      </c>
      <c r="J2680" s="107">
        <f>IF(M2680=1,1,IFERROR(VLOOKUP(I2680,MBAY!E:L,POC!H2680,FALSE),0))</f>
        <v>1</v>
      </c>
      <c r="K2680" s="102" t="str">
        <f>TEXT(VLOOKUP(B2680,Summary!G:H,2,FALSE),"yyyym")</f>
        <v>20223</v>
      </c>
      <c r="L2680" s="102">
        <f t="shared" si="453"/>
        <v>0</v>
      </c>
      <c r="M2680" s="102">
        <f t="shared" si="450"/>
        <v>1</v>
      </c>
      <c r="N2680" s="109">
        <f t="shared" si="447"/>
        <v>100</v>
      </c>
      <c r="P2680" s="102" t="str">
        <f t="shared" si="455"/>
        <v>X</v>
      </c>
    </row>
    <row r="2681" spans="1:16" hidden="1">
      <c r="A2681" s="102" t="s">
        <v>202</v>
      </c>
      <c r="B2681" s="103" t="s">
        <v>114</v>
      </c>
      <c r="D2681" s="111">
        <v>2029</v>
      </c>
      <c r="E2681" s="112">
        <v>3</v>
      </c>
      <c r="F2681" s="102" t="str">
        <f t="shared" si="454"/>
        <v>B3620293</v>
      </c>
      <c r="H2681" s="104">
        <f>HLOOKUP(B2681,MBAY!$1:$2,2,FALSE)</f>
        <v>2</v>
      </c>
      <c r="I2681" s="102" t="str">
        <f t="shared" si="452"/>
        <v>20293</v>
      </c>
      <c r="J2681" s="107">
        <f>IF(M2681=1,1,IFERROR(VLOOKUP(I2681,MBAY!E:L,POC!H2681,FALSE),0))</f>
        <v>1</v>
      </c>
      <c r="K2681" s="102" t="str">
        <f>TEXT(VLOOKUP(B2681,Summary!G:H,2,FALSE),"yyyym")</f>
        <v>20223</v>
      </c>
      <c r="L2681" s="102">
        <f t="shared" si="453"/>
        <v>0</v>
      </c>
      <c r="M2681" s="102">
        <f t="shared" si="450"/>
        <v>1</v>
      </c>
      <c r="N2681" s="109">
        <f t="shared" si="447"/>
        <v>100</v>
      </c>
      <c r="P2681" s="102" t="str">
        <f t="shared" si="455"/>
        <v>X</v>
      </c>
    </row>
    <row r="2682" spans="1:16" hidden="1">
      <c r="A2682" s="102" t="s">
        <v>202</v>
      </c>
      <c r="B2682" s="103" t="s">
        <v>114</v>
      </c>
      <c r="D2682" s="111">
        <v>2029</v>
      </c>
      <c r="E2682" s="112">
        <v>4</v>
      </c>
      <c r="F2682" s="102" t="str">
        <f t="shared" si="454"/>
        <v>B3620294</v>
      </c>
      <c r="H2682" s="104">
        <f>HLOOKUP(B2682,MBAY!$1:$2,2,FALSE)</f>
        <v>2</v>
      </c>
      <c r="I2682" s="102" t="str">
        <f t="shared" si="452"/>
        <v>20294</v>
      </c>
      <c r="J2682" s="107">
        <f>IF(M2682=1,1,IFERROR(VLOOKUP(I2682,MBAY!E:L,POC!H2682,FALSE),0))</f>
        <v>1</v>
      </c>
      <c r="K2682" s="102" t="str">
        <f>TEXT(VLOOKUP(B2682,Summary!G:H,2,FALSE),"yyyym")</f>
        <v>20223</v>
      </c>
      <c r="L2682" s="102">
        <f t="shared" si="453"/>
        <v>0</v>
      </c>
      <c r="M2682" s="102">
        <f t="shared" si="450"/>
        <v>1</v>
      </c>
      <c r="N2682" s="109">
        <f t="shared" si="447"/>
        <v>100</v>
      </c>
      <c r="P2682" s="102" t="str">
        <f t="shared" si="455"/>
        <v>X</v>
      </c>
    </row>
    <row r="2683" spans="1:16" hidden="1">
      <c r="A2683" s="102" t="s">
        <v>202</v>
      </c>
      <c r="B2683" s="103" t="s">
        <v>114</v>
      </c>
      <c r="D2683" s="111">
        <v>2029</v>
      </c>
      <c r="E2683" s="112">
        <v>5</v>
      </c>
      <c r="F2683" s="102" t="str">
        <f t="shared" si="454"/>
        <v>B3620295</v>
      </c>
      <c r="H2683" s="104">
        <f>HLOOKUP(B2683,MBAY!$1:$2,2,FALSE)</f>
        <v>2</v>
      </c>
      <c r="I2683" s="102" t="str">
        <f t="shared" si="452"/>
        <v>20295</v>
      </c>
      <c r="J2683" s="107">
        <f>IF(M2683=1,1,IFERROR(VLOOKUP(I2683,MBAY!E:L,POC!H2683,FALSE),0))</f>
        <v>1</v>
      </c>
      <c r="K2683" s="102" t="str">
        <f>TEXT(VLOOKUP(B2683,Summary!G:H,2,FALSE),"yyyym")</f>
        <v>20223</v>
      </c>
      <c r="L2683" s="102">
        <f t="shared" si="453"/>
        <v>0</v>
      </c>
      <c r="M2683" s="102">
        <f t="shared" si="450"/>
        <v>1</v>
      </c>
      <c r="N2683" s="109">
        <f t="shared" si="447"/>
        <v>100</v>
      </c>
      <c r="P2683" s="102" t="str">
        <f t="shared" si="455"/>
        <v>X</v>
      </c>
    </row>
    <row r="2684" spans="1:16" hidden="1">
      <c r="A2684" s="102" t="s">
        <v>202</v>
      </c>
      <c r="B2684" s="103" t="s">
        <v>114</v>
      </c>
      <c r="D2684" s="111">
        <v>2029</v>
      </c>
      <c r="E2684" s="112">
        <v>6</v>
      </c>
      <c r="F2684" s="102" t="str">
        <f t="shared" si="454"/>
        <v>B3620296</v>
      </c>
      <c r="H2684" s="104">
        <f>HLOOKUP(B2684,MBAY!$1:$2,2,FALSE)</f>
        <v>2</v>
      </c>
      <c r="I2684" s="102" t="str">
        <f t="shared" si="452"/>
        <v>20296</v>
      </c>
      <c r="J2684" s="107">
        <f>IF(M2684=1,1,IFERROR(VLOOKUP(I2684,MBAY!E:L,POC!H2684,FALSE),0))</f>
        <v>1</v>
      </c>
      <c r="K2684" s="102" t="str">
        <f>TEXT(VLOOKUP(B2684,Summary!G:H,2,FALSE),"yyyym")</f>
        <v>20223</v>
      </c>
      <c r="L2684" s="102">
        <f t="shared" si="453"/>
        <v>0</v>
      </c>
      <c r="M2684" s="102">
        <f t="shared" si="450"/>
        <v>1</v>
      </c>
      <c r="N2684" s="109">
        <f t="shared" si="447"/>
        <v>100</v>
      </c>
      <c r="P2684" s="102" t="str">
        <f t="shared" si="455"/>
        <v>X</v>
      </c>
    </row>
    <row r="2685" spans="1:16" hidden="1">
      <c r="A2685" s="102" t="s">
        <v>202</v>
      </c>
      <c r="B2685" s="103" t="s">
        <v>114</v>
      </c>
      <c r="D2685" s="111">
        <v>2029</v>
      </c>
      <c r="E2685" s="112">
        <v>7</v>
      </c>
      <c r="F2685" s="102" t="str">
        <f t="shared" si="454"/>
        <v>B3620297</v>
      </c>
      <c r="H2685" s="104">
        <f>HLOOKUP(B2685,MBAY!$1:$2,2,FALSE)</f>
        <v>2</v>
      </c>
      <c r="I2685" s="102" t="str">
        <f t="shared" si="452"/>
        <v>20297</v>
      </c>
      <c r="J2685" s="107">
        <f>IF(M2685=1,1,IFERROR(VLOOKUP(I2685,MBAY!E:L,POC!H2685,FALSE),0))</f>
        <v>1</v>
      </c>
      <c r="K2685" s="102" t="str">
        <f>TEXT(VLOOKUP(B2685,Summary!G:H,2,FALSE),"yyyym")</f>
        <v>20223</v>
      </c>
      <c r="L2685" s="102">
        <f t="shared" si="453"/>
        <v>0</v>
      </c>
      <c r="M2685" s="102">
        <f t="shared" si="450"/>
        <v>1</v>
      </c>
      <c r="N2685" s="109">
        <f t="shared" si="447"/>
        <v>100</v>
      </c>
      <c r="P2685" s="102" t="str">
        <f t="shared" si="455"/>
        <v>X</v>
      </c>
    </row>
    <row r="2686" spans="1:16" hidden="1">
      <c r="A2686" s="102" t="s">
        <v>202</v>
      </c>
      <c r="B2686" s="103" t="s">
        <v>114</v>
      </c>
      <c r="D2686" s="111">
        <v>2029</v>
      </c>
      <c r="E2686" s="112">
        <v>8</v>
      </c>
      <c r="F2686" s="102" t="str">
        <f t="shared" si="454"/>
        <v>B3620298</v>
      </c>
      <c r="H2686" s="104">
        <f>HLOOKUP(B2686,MBAY!$1:$2,2,FALSE)</f>
        <v>2</v>
      </c>
      <c r="I2686" s="102" t="str">
        <f t="shared" si="452"/>
        <v>20298</v>
      </c>
      <c r="J2686" s="107">
        <f>IF(M2686=1,1,IFERROR(VLOOKUP(I2686,MBAY!E:L,POC!H2686,FALSE),0))</f>
        <v>1</v>
      </c>
      <c r="K2686" s="102" t="str">
        <f>TEXT(VLOOKUP(B2686,Summary!G:H,2,FALSE),"yyyym")</f>
        <v>20223</v>
      </c>
      <c r="L2686" s="102">
        <f t="shared" si="453"/>
        <v>0</v>
      </c>
      <c r="M2686" s="102">
        <f t="shared" si="450"/>
        <v>1</v>
      </c>
      <c r="N2686" s="109">
        <f t="shared" si="447"/>
        <v>100</v>
      </c>
      <c r="P2686" s="102" t="str">
        <f t="shared" si="455"/>
        <v>X</v>
      </c>
    </row>
    <row r="2687" spans="1:16" hidden="1">
      <c r="A2687" s="102" t="s">
        <v>202</v>
      </c>
      <c r="B2687" s="103" t="s">
        <v>114</v>
      </c>
      <c r="D2687" s="111">
        <v>2029</v>
      </c>
      <c r="E2687" s="112">
        <v>9</v>
      </c>
      <c r="F2687" s="102" t="str">
        <f t="shared" si="454"/>
        <v>B3620299</v>
      </c>
      <c r="H2687" s="104">
        <f>HLOOKUP(B2687,MBAY!$1:$2,2,FALSE)</f>
        <v>2</v>
      </c>
      <c r="I2687" s="102" t="str">
        <f t="shared" si="452"/>
        <v>20299</v>
      </c>
      <c r="J2687" s="107">
        <f>IF(M2687=1,1,IFERROR(VLOOKUP(I2687,MBAY!E:L,POC!H2687,FALSE),0))</f>
        <v>1</v>
      </c>
      <c r="K2687" s="102" t="str">
        <f>TEXT(VLOOKUP(B2687,Summary!G:H,2,FALSE),"yyyym")</f>
        <v>20223</v>
      </c>
      <c r="L2687" s="102">
        <f t="shared" si="453"/>
        <v>0</v>
      </c>
      <c r="M2687" s="102">
        <f t="shared" si="450"/>
        <v>1</v>
      </c>
      <c r="N2687" s="109">
        <f t="shared" si="447"/>
        <v>100</v>
      </c>
      <c r="P2687" s="102" t="str">
        <f t="shared" si="455"/>
        <v>X</v>
      </c>
    </row>
    <row r="2688" spans="1:16" hidden="1">
      <c r="A2688" s="102" t="s">
        <v>202</v>
      </c>
      <c r="B2688" s="103" t="s">
        <v>114</v>
      </c>
      <c r="D2688" s="111">
        <v>2029</v>
      </c>
      <c r="E2688" s="112">
        <v>10</v>
      </c>
      <c r="F2688" s="102" t="str">
        <f t="shared" si="454"/>
        <v>B36202910</v>
      </c>
      <c r="H2688" s="104">
        <f>HLOOKUP(B2688,MBAY!$1:$2,2,FALSE)</f>
        <v>2</v>
      </c>
      <c r="I2688" s="102" t="str">
        <f t="shared" si="452"/>
        <v>202910</v>
      </c>
      <c r="J2688" s="107">
        <f>IF(M2688=1,1,IFERROR(VLOOKUP(I2688,MBAY!E:L,POC!H2688,FALSE),0))</f>
        <v>1</v>
      </c>
      <c r="K2688" s="102" t="str">
        <f>TEXT(VLOOKUP(B2688,Summary!G:H,2,FALSE),"yyyym")</f>
        <v>20223</v>
      </c>
      <c r="L2688" s="102">
        <f t="shared" si="453"/>
        <v>0</v>
      </c>
      <c r="M2688" s="102">
        <f t="shared" si="450"/>
        <v>1</v>
      </c>
      <c r="N2688" s="109">
        <f t="shared" si="447"/>
        <v>100</v>
      </c>
      <c r="P2688" s="102" t="str">
        <f t="shared" si="455"/>
        <v>X</v>
      </c>
    </row>
    <row r="2689" spans="1:16" hidden="1">
      <c r="A2689" s="102" t="s">
        <v>202</v>
      </c>
      <c r="B2689" s="103" t="s">
        <v>114</v>
      </c>
      <c r="D2689" s="111">
        <v>2029</v>
      </c>
      <c r="E2689" s="112">
        <v>11</v>
      </c>
      <c r="F2689" s="102" t="str">
        <f t="shared" si="454"/>
        <v>B36202911</v>
      </c>
      <c r="H2689" s="104">
        <f>HLOOKUP(B2689,MBAY!$1:$2,2,FALSE)</f>
        <v>2</v>
      </c>
      <c r="I2689" s="102" t="str">
        <f t="shared" si="452"/>
        <v>202911</v>
      </c>
      <c r="J2689" s="107">
        <f>IF(M2689=1,1,IFERROR(VLOOKUP(I2689,MBAY!E:L,POC!H2689,FALSE),0))</f>
        <v>1</v>
      </c>
      <c r="K2689" s="102" t="str">
        <f>TEXT(VLOOKUP(B2689,Summary!G:H,2,FALSE),"yyyym")</f>
        <v>20223</v>
      </c>
      <c r="L2689" s="102">
        <f t="shared" si="453"/>
        <v>0</v>
      </c>
      <c r="M2689" s="102">
        <f t="shared" si="450"/>
        <v>1</v>
      </c>
      <c r="N2689" s="109">
        <f t="shared" si="447"/>
        <v>100</v>
      </c>
      <c r="P2689" s="102" t="str">
        <f t="shared" si="455"/>
        <v>X</v>
      </c>
    </row>
    <row r="2690" spans="1:16" hidden="1">
      <c r="A2690" s="102" t="s">
        <v>202</v>
      </c>
      <c r="B2690" s="103" t="s">
        <v>114</v>
      </c>
      <c r="D2690" s="111">
        <v>2029</v>
      </c>
      <c r="E2690" s="111">
        <v>12</v>
      </c>
      <c r="F2690" s="102" t="str">
        <f t="shared" si="454"/>
        <v>B36202912</v>
      </c>
      <c r="H2690" s="104">
        <f>HLOOKUP(B2690,MBAY!$1:$2,2,FALSE)</f>
        <v>2</v>
      </c>
      <c r="I2690" s="102" t="str">
        <f t="shared" si="452"/>
        <v>202912</v>
      </c>
      <c r="J2690" s="107">
        <f>IF(M2690=1,1,IFERROR(VLOOKUP(I2690,MBAY!E:L,POC!H2690,FALSE),0))</f>
        <v>1</v>
      </c>
      <c r="K2690" s="102" t="str">
        <f>TEXT(VLOOKUP(B2690,Summary!G:H,2,FALSE),"yyyym")</f>
        <v>20223</v>
      </c>
      <c r="L2690" s="102">
        <f t="shared" si="453"/>
        <v>0</v>
      </c>
      <c r="M2690" s="102">
        <f t="shared" si="450"/>
        <v>1</v>
      </c>
      <c r="N2690" s="109">
        <f t="shared" si="447"/>
        <v>100</v>
      </c>
      <c r="P2690" s="102" t="str">
        <f t="shared" si="455"/>
        <v>X</v>
      </c>
    </row>
    <row r="2691" spans="1:16" hidden="1">
      <c r="A2691" s="102" t="s">
        <v>202</v>
      </c>
      <c r="B2691" s="103" t="s">
        <v>114</v>
      </c>
      <c r="D2691" s="111">
        <v>2030</v>
      </c>
      <c r="E2691" s="112">
        <v>1</v>
      </c>
      <c r="F2691" s="102" t="str">
        <f t="shared" si="454"/>
        <v>B3620301</v>
      </c>
      <c r="H2691" s="104">
        <f>HLOOKUP(B2691,MBAY!$1:$2,2,FALSE)</f>
        <v>2</v>
      </c>
      <c r="I2691" s="102" t="str">
        <f t="shared" si="452"/>
        <v>20301</v>
      </c>
      <c r="J2691" s="107">
        <f>IF(M2691=1,1,IFERROR(VLOOKUP(I2691,MBAY!E:L,POC!H2691,FALSE),0))</f>
        <v>1</v>
      </c>
      <c r="K2691" s="102" t="str">
        <f>TEXT(VLOOKUP(B2691,Summary!G:H,2,FALSE),"yyyym")</f>
        <v>20223</v>
      </c>
      <c r="L2691" s="102">
        <f t="shared" si="453"/>
        <v>0</v>
      </c>
      <c r="M2691" s="102">
        <f t="shared" si="450"/>
        <v>1</v>
      </c>
      <c r="N2691" s="109">
        <f t="shared" si="447"/>
        <v>100</v>
      </c>
      <c r="P2691" s="102" t="str">
        <f t="shared" si="455"/>
        <v>X</v>
      </c>
    </row>
    <row r="2692" spans="1:16" hidden="1">
      <c r="A2692" s="102" t="s">
        <v>202</v>
      </c>
      <c r="B2692" s="103" t="s">
        <v>114</v>
      </c>
      <c r="D2692" s="111">
        <v>2030</v>
      </c>
      <c r="E2692" s="112">
        <v>2</v>
      </c>
      <c r="F2692" s="102" t="str">
        <f t="shared" si="454"/>
        <v>B3620302</v>
      </c>
      <c r="H2692" s="104">
        <f>HLOOKUP(B2692,MBAY!$1:$2,2,FALSE)</f>
        <v>2</v>
      </c>
      <c r="I2692" s="102" t="str">
        <f t="shared" si="452"/>
        <v>20302</v>
      </c>
      <c r="J2692" s="107">
        <f>IF(M2692=1,1,IFERROR(VLOOKUP(I2692,MBAY!E:L,POC!H2692,FALSE),0))</f>
        <v>1</v>
      </c>
      <c r="K2692" s="102" t="str">
        <f>TEXT(VLOOKUP(B2692,Summary!G:H,2,FALSE),"yyyym")</f>
        <v>20223</v>
      </c>
      <c r="L2692" s="102">
        <f t="shared" si="453"/>
        <v>0</v>
      </c>
      <c r="M2692" s="102">
        <f t="shared" si="450"/>
        <v>1</v>
      </c>
      <c r="N2692" s="109">
        <f t="shared" ref="N2692:N2702" si="456">TRUNC(J2692*100,2)</f>
        <v>100</v>
      </c>
      <c r="P2692" s="102" t="str">
        <f t="shared" si="455"/>
        <v>X</v>
      </c>
    </row>
    <row r="2693" spans="1:16" hidden="1">
      <c r="A2693" s="102" t="s">
        <v>202</v>
      </c>
      <c r="B2693" s="103" t="s">
        <v>114</v>
      </c>
      <c r="D2693" s="111">
        <v>2030</v>
      </c>
      <c r="E2693" s="112">
        <v>3</v>
      </c>
      <c r="F2693" s="102" t="str">
        <f t="shared" si="454"/>
        <v>B3620303</v>
      </c>
      <c r="H2693" s="104">
        <f>HLOOKUP(B2693,MBAY!$1:$2,2,FALSE)</f>
        <v>2</v>
      </c>
      <c r="I2693" s="102" t="str">
        <f t="shared" si="452"/>
        <v>20303</v>
      </c>
      <c r="J2693" s="107">
        <f>IF(M2693=1,1,IFERROR(VLOOKUP(I2693,MBAY!E:L,POC!H2693,FALSE),0))</f>
        <v>1</v>
      </c>
      <c r="K2693" s="102" t="str">
        <f>TEXT(VLOOKUP(B2693,Summary!G:H,2,FALSE),"yyyym")</f>
        <v>20223</v>
      </c>
      <c r="L2693" s="102">
        <f t="shared" si="453"/>
        <v>0</v>
      </c>
      <c r="M2693" s="102">
        <f t="shared" si="450"/>
        <v>1</v>
      </c>
      <c r="N2693" s="109">
        <f t="shared" si="456"/>
        <v>100</v>
      </c>
      <c r="P2693" s="102" t="str">
        <f t="shared" si="455"/>
        <v>X</v>
      </c>
    </row>
    <row r="2694" spans="1:16" hidden="1">
      <c r="A2694" s="102" t="s">
        <v>202</v>
      </c>
      <c r="B2694" s="103" t="s">
        <v>114</v>
      </c>
      <c r="D2694" s="111">
        <v>2030</v>
      </c>
      <c r="E2694" s="112">
        <v>4</v>
      </c>
      <c r="F2694" s="102" t="str">
        <f t="shared" si="454"/>
        <v>B3620304</v>
      </c>
      <c r="H2694" s="104">
        <f>HLOOKUP(B2694,MBAY!$1:$2,2,FALSE)</f>
        <v>2</v>
      </c>
      <c r="I2694" s="102" t="str">
        <f t="shared" si="452"/>
        <v>20304</v>
      </c>
      <c r="J2694" s="107">
        <f>IF(M2694=1,1,IFERROR(VLOOKUP(I2694,MBAY!E:L,POC!H2694,FALSE),0))</f>
        <v>1</v>
      </c>
      <c r="K2694" s="102" t="str">
        <f>TEXT(VLOOKUP(B2694,Summary!G:H,2,FALSE),"yyyym")</f>
        <v>20223</v>
      </c>
      <c r="L2694" s="102">
        <f t="shared" si="453"/>
        <v>0</v>
      </c>
      <c r="M2694" s="102">
        <f t="shared" si="450"/>
        <v>1</v>
      </c>
      <c r="N2694" s="109">
        <f t="shared" si="456"/>
        <v>100</v>
      </c>
      <c r="P2694" s="102" t="str">
        <f t="shared" si="455"/>
        <v>X</v>
      </c>
    </row>
    <row r="2695" spans="1:16" hidden="1">
      <c r="A2695" s="102" t="s">
        <v>202</v>
      </c>
      <c r="B2695" s="103" t="s">
        <v>114</v>
      </c>
      <c r="D2695" s="111">
        <v>2030</v>
      </c>
      <c r="E2695" s="112">
        <v>5</v>
      </c>
      <c r="F2695" s="102" t="str">
        <f t="shared" si="454"/>
        <v>B3620305</v>
      </c>
      <c r="H2695" s="104">
        <f>HLOOKUP(B2695,MBAY!$1:$2,2,FALSE)</f>
        <v>2</v>
      </c>
      <c r="I2695" s="102" t="str">
        <f t="shared" ref="I2695:I2702" si="457">CONCATENATE(D2695,E2695)</f>
        <v>20305</v>
      </c>
      <c r="J2695" s="107">
        <f>IF(M2695=1,1,IFERROR(VLOOKUP(I2695,MBAY!E:L,POC!H2695,FALSE),0))</f>
        <v>1</v>
      </c>
      <c r="K2695" s="102" t="str">
        <f>TEXT(VLOOKUP(B2695,Summary!G:H,2,FALSE),"yyyym")</f>
        <v>20223</v>
      </c>
      <c r="L2695" s="102">
        <f t="shared" si="453"/>
        <v>0</v>
      </c>
      <c r="M2695" s="102">
        <f t="shared" si="450"/>
        <v>1</v>
      </c>
      <c r="N2695" s="109">
        <f t="shared" si="456"/>
        <v>100</v>
      </c>
      <c r="P2695" s="102" t="str">
        <f t="shared" si="455"/>
        <v>X</v>
      </c>
    </row>
    <row r="2696" spans="1:16" hidden="1">
      <c r="A2696" s="102" t="s">
        <v>202</v>
      </c>
      <c r="B2696" s="103" t="s">
        <v>114</v>
      </c>
      <c r="D2696" s="111">
        <v>2030</v>
      </c>
      <c r="E2696" s="112">
        <v>6</v>
      </c>
      <c r="F2696" s="102" t="str">
        <f t="shared" si="454"/>
        <v>B3620306</v>
      </c>
      <c r="H2696" s="104">
        <f>HLOOKUP(B2696,MBAY!$1:$2,2,FALSE)</f>
        <v>2</v>
      </c>
      <c r="I2696" s="102" t="str">
        <f t="shared" si="457"/>
        <v>20306</v>
      </c>
      <c r="J2696" s="107">
        <f>IF(M2696=1,1,IFERROR(VLOOKUP(I2696,MBAY!E:L,POC!H2696,FALSE),0))</f>
        <v>1</v>
      </c>
      <c r="K2696" s="102" t="str">
        <f>TEXT(VLOOKUP(B2696,Summary!G:H,2,FALSE),"yyyym")</f>
        <v>20223</v>
      </c>
      <c r="L2696" s="102">
        <f t="shared" ref="L2696:L2702" si="458">IF((LEFT(K2696,4)-D2696)&lt;&gt;0,0,IF((I2696-K2696)=0,1,0))</f>
        <v>0</v>
      </c>
      <c r="M2696" s="102">
        <f t="shared" si="450"/>
        <v>1</v>
      </c>
      <c r="N2696" s="109">
        <f t="shared" si="456"/>
        <v>100</v>
      </c>
      <c r="P2696" s="102" t="str">
        <f t="shared" si="455"/>
        <v>X</v>
      </c>
    </row>
    <row r="2697" spans="1:16" hidden="1">
      <c r="A2697" s="102" t="s">
        <v>202</v>
      </c>
      <c r="B2697" s="103" t="s">
        <v>114</v>
      </c>
      <c r="D2697" s="111">
        <v>2030</v>
      </c>
      <c r="E2697" s="112">
        <v>7</v>
      </c>
      <c r="F2697" s="102" t="str">
        <f t="shared" si="454"/>
        <v>B3620307</v>
      </c>
      <c r="H2697" s="104">
        <f>HLOOKUP(B2697,MBAY!$1:$2,2,FALSE)</f>
        <v>2</v>
      </c>
      <c r="I2697" s="102" t="str">
        <f t="shared" si="457"/>
        <v>20307</v>
      </c>
      <c r="J2697" s="107">
        <f>IF(M2697=1,1,IFERROR(VLOOKUP(I2697,MBAY!E:L,POC!H2697,FALSE),0))</f>
        <v>1</v>
      </c>
      <c r="K2697" s="102" t="str">
        <f>TEXT(VLOOKUP(B2697,Summary!G:H,2,FALSE),"yyyym")</f>
        <v>20223</v>
      </c>
      <c r="L2697" s="102">
        <f t="shared" si="458"/>
        <v>0</v>
      </c>
      <c r="M2697" s="102">
        <f t="shared" si="450"/>
        <v>1</v>
      </c>
      <c r="N2697" s="109">
        <f t="shared" si="456"/>
        <v>100</v>
      </c>
      <c r="P2697" s="102" t="str">
        <f t="shared" si="455"/>
        <v>X</v>
      </c>
    </row>
    <row r="2698" spans="1:16" hidden="1">
      <c r="A2698" s="102" t="s">
        <v>202</v>
      </c>
      <c r="B2698" s="103" t="s">
        <v>114</v>
      </c>
      <c r="D2698" s="111">
        <v>2030</v>
      </c>
      <c r="E2698" s="112">
        <v>8</v>
      </c>
      <c r="F2698" s="102" t="str">
        <f t="shared" si="454"/>
        <v>B3620308</v>
      </c>
      <c r="H2698" s="104">
        <f>HLOOKUP(B2698,MBAY!$1:$2,2,FALSE)</f>
        <v>2</v>
      </c>
      <c r="I2698" s="102" t="str">
        <f t="shared" si="457"/>
        <v>20308</v>
      </c>
      <c r="J2698" s="107">
        <f>IF(M2698=1,1,IFERROR(VLOOKUP(I2698,MBAY!E:L,POC!H2698,FALSE),0))</f>
        <v>1</v>
      </c>
      <c r="K2698" s="102" t="str">
        <f>TEXT(VLOOKUP(B2698,Summary!G:H,2,FALSE),"yyyym")</f>
        <v>20223</v>
      </c>
      <c r="L2698" s="102">
        <f t="shared" si="458"/>
        <v>0</v>
      </c>
      <c r="M2698" s="102">
        <f t="shared" si="450"/>
        <v>1</v>
      </c>
      <c r="N2698" s="109">
        <f t="shared" si="456"/>
        <v>100</v>
      </c>
      <c r="P2698" s="102" t="str">
        <f t="shared" si="455"/>
        <v>X</v>
      </c>
    </row>
    <row r="2699" spans="1:16" hidden="1">
      <c r="A2699" s="102" t="s">
        <v>202</v>
      </c>
      <c r="B2699" s="103" t="s">
        <v>114</v>
      </c>
      <c r="D2699" s="111">
        <v>2030</v>
      </c>
      <c r="E2699" s="112">
        <v>9</v>
      </c>
      <c r="F2699" s="102" t="str">
        <f t="shared" si="454"/>
        <v>B3620309</v>
      </c>
      <c r="H2699" s="104">
        <f>HLOOKUP(B2699,MBAY!$1:$2,2,FALSE)</f>
        <v>2</v>
      </c>
      <c r="I2699" s="102" t="str">
        <f t="shared" si="457"/>
        <v>20309</v>
      </c>
      <c r="J2699" s="107">
        <f>IF(M2699=1,1,IFERROR(VLOOKUP(I2699,MBAY!E:L,POC!H2699,FALSE),0))</f>
        <v>1</v>
      </c>
      <c r="K2699" s="102" t="str">
        <f>TEXT(VLOOKUP(B2699,Summary!G:H,2,FALSE),"yyyym")</f>
        <v>20223</v>
      </c>
      <c r="L2699" s="102">
        <f t="shared" si="458"/>
        <v>0</v>
      </c>
      <c r="M2699" s="102">
        <f t="shared" si="450"/>
        <v>1</v>
      </c>
      <c r="N2699" s="109">
        <f t="shared" si="456"/>
        <v>100</v>
      </c>
      <c r="P2699" s="102" t="str">
        <f t="shared" si="455"/>
        <v>X</v>
      </c>
    </row>
    <row r="2700" spans="1:16" hidden="1">
      <c r="A2700" s="102" t="s">
        <v>202</v>
      </c>
      <c r="B2700" s="103" t="s">
        <v>114</v>
      </c>
      <c r="D2700" s="111">
        <v>2030</v>
      </c>
      <c r="E2700" s="112">
        <v>10</v>
      </c>
      <c r="F2700" s="102" t="str">
        <f t="shared" si="454"/>
        <v>B36203010</v>
      </c>
      <c r="H2700" s="104">
        <f>HLOOKUP(B2700,MBAY!$1:$2,2,FALSE)</f>
        <v>2</v>
      </c>
      <c r="I2700" s="102" t="str">
        <f t="shared" si="457"/>
        <v>203010</v>
      </c>
      <c r="J2700" s="107">
        <f>IF(M2700=1,1,IFERROR(VLOOKUP(I2700,MBAY!E:L,POC!H2700,FALSE),0))</f>
        <v>1</v>
      </c>
      <c r="K2700" s="102" t="str">
        <f>TEXT(VLOOKUP(B2700,Summary!G:H,2,FALSE),"yyyym")</f>
        <v>20223</v>
      </c>
      <c r="L2700" s="102">
        <f t="shared" si="458"/>
        <v>0</v>
      </c>
      <c r="M2700" s="102">
        <f t="shared" si="450"/>
        <v>1</v>
      </c>
      <c r="N2700" s="109">
        <f t="shared" si="456"/>
        <v>100</v>
      </c>
      <c r="P2700" s="102" t="str">
        <f t="shared" si="455"/>
        <v>X</v>
      </c>
    </row>
    <row r="2701" spans="1:16" hidden="1">
      <c r="A2701" s="102" t="s">
        <v>202</v>
      </c>
      <c r="B2701" s="103" t="s">
        <v>114</v>
      </c>
      <c r="D2701" s="111">
        <v>2030</v>
      </c>
      <c r="E2701" s="112">
        <v>11</v>
      </c>
      <c r="F2701" s="102" t="str">
        <f t="shared" si="454"/>
        <v>B36203011</v>
      </c>
      <c r="H2701" s="104">
        <f>HLOOKUP(B2701,MBAY!$1:$2,2,FALSE)</f>
        <v>2</v>
      </c>
      <c r="I2701" s="102" t="str">
        <f t="shared" si="457"/>
        <v>203011</v>
      </c>
      <c r="J2701" s="107">
        <f>IF(M2701=1,1,IFERROR(VLOOKUP(I2701,MBAY!E:L,POC!H2701,FALSE),0))</f>
        <v>1</v>
      </c>
      <c r="K2701" s="102" t="str">
        <f>TEXT(VLOOKUP(B2701,Summary!G:H,2,FALSE),"yyyym")</f>
        <v>20223</v>
      </c>
      <c r="L2701" s="102">
        <f t="shared" si="458"/>
        <v>0</v>
      </c>
      <c r="M2701" s="102">
        <f t="shared" si="450"/>
        <v>1</v>
      </c>
      <c r="N2701" s="109">
        <f t="shared" si="456"/>
        <v>100</v>
      </c>
      <c r="P2701" s="102" t="str">
        <f t="shared" si="455"/>
        <v>X</v>
      </c>
    </row>
    <row r="2702" spans="1:16" hidden="1">
      <c r="A2702" s="102" t="s">
        <v>202</v>
      </c>
      <c r="B2702" s="103" t="s">
        <v>114</v>
      </c>
      <c r="D2702" s="111">
        <v>2030</v>
      </c>
      <c r="E2702" s="111">
        <v>12</v>
      </c>
      <c r="F2702" s="102" t="str">
        <f t="shared" si="454"/>
        <v>B36203012</v>
      </c>
      <c r="H2702" s="104">
        <f>HLOOKUP(B2702,MBAY!$1:$2,2,FALSE)</f>
        <v>2</v>
      </c>
      <c r="I2702" s="102" t="str">
        <f t="shared" si="457"/>
        <v>203012</v>
      </c>
      <c r="J2702" s="107">
        <f>IF(M2702=1,1,IFERROR(VLOOKUP(I2702,MBAY!E:L,POC!H2702,FALSE),0))</f>
        <v>1</v>
      </c>
      <c r="K2702" s="102" t="str">
        <f>TEXT(VLOOKUP(B2702,Summary!G:H,2,FALSE),"yyyym")</f>
        <v>20223</v>
      </c>
      <c r="L2702" s="102">
        <f t="shared" si="458"/>
        <v>0</v>
      </c>
      <c r="M2702" s="102">
        <f t="shared" si="450"/>
        <v>1</v>
      </c>
      <c r="N2702" s="109">
        <f t="shared" si="456"/>
        <v>100</v>
      </c>
      <c r="P2702" s="102" t="str">
        <f t="shared" si="455"/>
        <v>X</v>
      </c>
    </row>
    <row r="2703" spans="1:16" hidden="1">
      <c r="P2703" s="102" t="str">
        <f t="shared" si="455"/>
        <v/>
      </c>
    </row>
    <row r="2704" spans="1:16" hidden="1">
      <c r="A2704" s="102" t="s">
        <v>202</v>
      </c>
      <c r="B2704" s="103" t="s">
        <v>203</v>
      </c>
      <c r="D2704" s="112">
        <v>2025</v>
      </c>
      <c r="E2704" s="112">
        <v>1</v>
      </c>
      <c r="F2704" s="102" t="str">
        <f t="shared" ref="F2704:F2715" si="459">CONCATENATE(B2704,D2704,E2704)</f>
        <v>B41-P120251</v>
      </c>
      <c r="H2704" s="104">
        <f>HLOOKUP(B2704,MBAY!$1:$2,2,FALSE)</f>
        <v>3</v>
      </c>
      <c r="I2704" s="102" t="str">
        <f t="shared" ref="I2704:I2735" si="460">CONCATENATE(D2704,E2704)</f>
        <v>20251</v>
      </c>
      <c r="J2704" s="107">
        <f>IF(M2704=1,1,IFERROR(VLOOKUP(I2704,MBAY!E:L,POC!H2704,FALSE),0))</f>
        <v>1</v>
      </c>
      <c r="K2704" s="102" t="str">
        <f>TEXT(VLOOKUP(B2704,Summary!G:H,2,FALSE),"yyyym")</f>
        <v>202312</v>
      </c>
      <c r="L2704" s="102">
        <v>1</v>
      </c>
      <c r="M2704" s="102">
        <f t="shared" ref="M2704:M2715" si="461">IF(B2704="",0,IF(AND(B2703=B2704,M2703=1),1,IF(L2704=1,1,0)))</f>
        <v>1</v>
      </c>
      <c r="N2704" s="109">
        <f t="shared" ref="N2704:N2764" si="462">TRUNC(J2704*100,2)</f>
        <v>100</v>
      </c>
      <c r="P2704" s="102" t="s">
        <v>220</v>
      </c>
    </row>
    <row r="2705" spans="1:16" hidden="1">
      <c r="A2705" s="102" t="s">
        <v>202</v>
      </c>
      <c r="B2705" s="103" t="s">
        <v>203</v>
      </c>
      <c r="D2705" s="112">
        <v>2025</v>
      </c>
      <c r="E2705" s="112">
        <v>2</v>
      </c>
      <c r="F2705" s="102" t="str">
        <f t="shared" si="459"/>
        <v>B41-P120252</v>
      </c>
      <c r="H2705" s="104">
        <f>HLOOKUP(B2705,MBAY!$1:$2,2,FALSE)</f>
        <v>3</v>
      </c>
      <c r="I2705" s="102" t="str">
        <f t="shared" si="460"/>
        <v>20252</v>
      </c>
      <c r="J2705" s="107">
        <f>IF(M2705=1,1,IFERROR(VLOOKUP(I2705,MBAY!E:L,POC!H2705,FALSE),0))</f>
        <v>1</v>
      </c>
      <c r="K2705" s="102" t="str">
        <f>TEXT(VLOOKUP(B2705,Summary!G:H,2,FALSE),"yyyym")</f>
        <v>202312</v>
      </c>
      <c r="L2705" s="102">
        <f t="shared" ref="L2705:L2736" si="463">IF((LEFT(K2705,4)-D2705)&lt;&gt;0,0,IF((I2705-K2705)=0,1,0))</f>
        <v>0</v>
      </c>
      <c r="M2705" s="102">
        <f t="shared" si="461"/>
        <v>1</v>
      </c>
      <c r="N2705" s="109">
        <f t="shared" si="462"/>
        <v>100</v>
      </c>
      <c r="P2705" s="102" t="str">
        <f t="shared" si="455"/>
        <v>X</v>
      </c>
    </row>
    <row r="2706" spans="1:16" hidden="1">
      <c r="A2706" s="102" t="s">
        <v>202</v>
      </c>
      <c r="B2706" s="103" t="s">
        <v>203</v>
      </c>
      <c r="D2706" s="112">
        <v>2025</v>
      </c>
      <c r="E2706" s="112">
        <v>3</v>
      </c>
      <c r="F2706" s="102" t="str">
        <f t="shared" si="459"/>
        <v>B41-P120253</v>
      </c>
      <c r="H2706" s="104">
        <f>HLOOKUP(B2706,MBAY!$1:$2,2,FALSE)</f>
        <v>3</v>
      </c>
      <c r="I2706" s="102" t="str">
        <f t="shared" si="460"/>
        <v>20253</v>
      </c>
      <c r="J2706" s="107">
        <f>IF(M2706=1,1,IFERROR(VLOOKUP(I2706,MBAY!E:L,POC!H2706,FALSE),0))</f>
        <v>1</v>
      </c>
      <c r="K2706" s="102" t="str">
        <f>TEXT(VLOOKUP(B2706,Summary!G:H,2,FALSE),"yyyym")</f>
        <v>202312</v>
      </c>
      <c r="L2706" s="102">
        <f t="shared" si="463"/>
        <v>0</v>
      </c>
      <c r="M2706" s="102">
        <f t="shared" si="461"/>
        <v>1</v>
      </c>
      <c r="N2706" s="109">
        <f t="shared" si="462"/>
        <v>100</v>
      </c>
      <c r="O2706" s="102" t="str">
        <f>PROPER(VLOOKUP(B2706,'[1]TO year'!C:D,2,FALSE))</f>
        <v/>
      </c>
      <c r="P2706" s="102" t="str">
        <f t="shared" si="455"/>
        <v>X</v>
      </c>
    </row>
    <row r="2707" spans="1:16" hidden="1">
      <c r="A2707" s="102" t="s">
        <v>202</v>
      </c>
      <c r="B2707" s="103" t="s">
        <v>203</v>
      </c>
      <c r="D2707" s="112">
        <v>2025</v>
      </c>
      <c r="E2707" s="112">
        <v>4</v>
      </c>
      <c r="F2707" s="102" t="str">
        <f t="shared" si="459"/>
        <v>B41-P120254</v>
      </c>
      <c r="H2707" s="104">
        <f>HLOOKUP(B2707,MBAY!$1:$2,2,FALSE)</f>
        <v>3</v>
      </c>
      <c r="I2707" s="102" t="str">
        <f t="shared" si="460"/>
        <v>20254</v>
      </c>
      <c r="J2707" s="107">
        <f>IF(M2707=1,1,IFERROR(VLOOKUP(I2707,MBAY!E:L,POC!H2707,FALSE),0))</f>
        <v>1</v>
      </c>
      <c r="K2707" s="102" t="str">
        <f>TEXT(VLOOKUP(B2707,Summary!G:H,2,FALSE),"yyyym")</f>
        <v>202312</v>
      </c>
      <c r="L2707" s="102">
        <f t="shared" si="463"/>
        <v>0</v>
      </c>
      <c r="M2707" s="102">
        <f t="shared" si="461"/>
        <v>1</v>
      </c>
      <c r="N2707" s="109">
        <f t="shared" si="462"/>
        <v>100</v>
      </c>
      <c r="P2707" s="102" t="str">
        <f t="shared" si="455"/>
        <v>X</v>
      </c>
    </row>
    <row r="2708" spans="1:16" hidden="1">
      <c r="A2708" s="102" t="s">
        <v>202</v>
      </c>
      <c r="B2708" s="103" t="s">
        <v>203</v>
      </c>
      <c r="D2708" s="112">
        <v>2025</v>
      </c>
      <c r="E2708" s="112">
        <v>5</v>
      </c>
      <c r="F2708" s="102" t="str">
        <f t="shared" si="459"/>
        <v>B41-P120255</v>
      </c>
      <c r="H2708" s="104">
        <f>HLOOKUP(B2708,MBAY!$1:$2,2,FALSE)</f>
        <v>3</v>
      </c>
      <c r="I2708" s="102" t="str">
        <f t="shared" si="460"/>
        <v>20255</v>
      </c>
      <c r="J2708" s="107">
        <f>IF(M2708=1,1,IFERROR(VLOOKUP(I2708,MBAY!E:L,POC!H2708,FALSE),0))</f>
        <v>1</v>
      </c>
      <c r="K2708" s="102" t="str">
        <f>TEXT(VLOOKUP(B2708,Summary!G:H,2,FALSE),"yyyym")</f>
        <v>202312</v>
      </c>
      <c r="L2708" s="102">
        <f t="shared" si="463"/>
        <v>0</v>
      </c>
      <c r="M2708" s="102">
        <f t="shared" si="461"/>
        <v>1</v>
      </c>
      <c r="N2708" s="109">
        <f t="shared" si="462"/>
        <v>100</v>
      </c>
      <c r="P2708" s="102" t="str">
        <f t="shared" si="455"/>
        <v>X</v>
      </c>
    </row>
    <row r="2709" spans="1:16" hidden="1">
      <c r="A2709" s="102" t="s">
        <v>202</v>
      </c>
      <c r="B2709" s="103" t="s">
        <v>203</v>
      </c>
      <c r="D2709" s="112">
        <v>2025</v>
      </c>
      <c r="E2709" s="112">
        <v>6</v>
      </c>
      <c r="F2709" s="102" t="str">
        <f t="shared" si="459"/>
        <v>B41-P120256</v>
      </c>
      <c r="H2709" s="104">
        <f>HLOOKUP(B2709,MBAY!$1:$2,2,FALSE)</f>
        <v>3</v>
      </c>
      <c r="I2709" s="102" t="str">
        <f t="shared" si="460"/>
        <v>20256</v>
      </c>
      <c r="J2709" s="107">
        <f>IF(M2709=1,1,IFERROR(VLOOKUP(I2709,MBAY!E:L,POC!H2709,FALSE),0))</f>
        <v>1</v>
      </c>
      <c r="K2709" s="102" t="str">
        <f>TEXT(VLOOKUP(B2709,Summary!G:H,2,FALSE),"yyyym")</f>
        <v>202312</v>
      </c>
      <c r="L2709" s="102">
        <f t="shared" si="463"/>
        <v>0</v>
      </c>
      <c r="M2709" s="102">
        <f t="shared" si="461"/>
        <v>1</v>
      </c>
      <c r="N2709" s="109">
        <f t="shared" si="462"/>
        <v>100</v>
      </c>
      <c r="P2709" s="102" t="str">
        <f t="shared" si="455"/>
        <v>X</v>
      </c>
    </row>
    <row r="2710" spans="1:16" hidden="1">
      <c r="A2710" s="102" t="s">
        <v>202</v>
      </c>
      <c r="B2710" s="103" t="s">
        <v>203</v>
      </c>
      <c r="D2710" s="112">
        <v>2025</v>
      </c>
      <c r="E2710" s="112">
        <v>7</v>
      </c>
      <c r="F2710" s="102" t="str">
        <f t="shared" si="459"/>
        <v>B41-P120257</v>
      </c>
      <c r="H2710" s="104">
        <f>HLOOKUP(B2710,MBAY!$1:$2,2,FALSE)</f>
        <v>3</v>
      </c>
      <c r="I2710" s="102" t="str">
        <f t="shared" si="460"/>
        <v>20257</v>
      </c>
      <c r="J2710" s="107">
        <f>IF(M2710=1,1,IFERROR(VLOOKUP(I2710,MBAY!E:L,POC!H2710,FALSE),0))</f>
        <v>1</v>
      </c>
      <c r="K2710" s="102" t="str">
        <f>TEXT(VLOOKUP(B2710,Summary!G:H,2,FALSE),"yyyym")</f>
        <v>202312</v>
      </c>
      <c r="L2710" s="102">
        <f t="shared" si="463"/>
        <v>0</v>
      </c>
      <c r="M2710" s="102">
        <f t="shared" si="461"/>
        <v>1</v>
      </c>
      <c r="N2710" s="109">
        <f t="shared" si="462"/>
        <v>100</v>
      </c>
      <c r="P2710" s="102" t="str">
        <f t="shared" si="455"/>
        <v>X</v>
      </c>
    </row>
    <row r="2711" spans="1:16" hidden="1">
      <c r="A2711" s="102" t="s">
        <v>202</v>
      </c>
      <c r="B2711" s="103" t="s">
        <v>203</v>
      </c>
      <c r="D2711" s="112">
        <v>2025</v>
      </c>
      <c r="E2711" s="112">
        <v>8</v>
      </c>
      <c r="F2711" s="102" t="str">
        <f t="shared" si="459"/>
        <v>B41-P120258</v>
      </c>
      <c r="H2711" s="104">
        <f>HLOOKUP(B2711,MBAY!$1:$2,2,FALSE)</f>
        <v>3</v>
      </c>
      <c r="I2711" s="102" t="str">
        <f t="shared" si="460"/>
        <v>20258</v>
      </c>
      <c r="J2711" s="107">
        <f>IF(M2711=1,1,IFERROR(VLOOKUP(I2711,MBAY!E:L,POC!H2711,FALSE),0))</f>
        <v>1</v>
      </c>
      <c r="K2711" s="102" t="str">
        <f>TEXT(VLOOKUP(B2711,Summary!G:H,2,FALSE),"yyyym")</f>
        <v>202312</v>
      </c>
      <c r="L2711" s="102">
        <f t="shared" si="463"/>
        <v>0</v>
      </c>
      <c r="M2711" s="102">
        <f t="shared" si="461"/>
        <v>1</v>
      </c>
      <c r="N2711" s="109">
        <f t="shared" si="462"/>
        <v>100</v>
      </c>
      <c r="P2711" s="102" t="str">
        <f t="shared" si="455"/>
        <v>X</v>
      </c>
    </row>
    <row r="2712" spans="1:16" hidden="1">
      <c r="A2712" s="102" t="s">
        <v>202</v>
      </c>
      <c r="B2712" s="103" t="s">
        <v>203</v>
      </c>
      <c r="D2712" s="112">
        <v>2025</v>
      </c>
      <c r="E2712" s="112">
        <v>9</v>
      </c>
      <c r="F2712" s="102" t="str">
        <f t="shared" si="459"/>
        <v>B41-P120259</v>
      </c>
      <c r="H2712" s="104">
        <f>HLOOKUP(B2712,MBAY!$1:$2,2,FALSE)</f>
        <v>3</v>
      </c>
      <c r="I2712" s="102" t="str">
        <f t="shared" si="460"/>
        <v>20259</v>
      </c>
      <c r="J2712" s="107">
        <f>IF(M2712=1,1,IFERROR(VLOOKUP(I2712,MBAY!E:L,POC!H2712,FALSE),0))</f>
        <v>1</v>
      </c>
      <c r="K2712" s="102" t="str">
        <f>TEXT(VLOOKUP(B2712,Summary!G:H,2,FALSE),"yyyym")</f>
        <v>202312</v>
      </c>
      <c r="L2712" s="102">
        <f t="shared" si="463"/>
        <v>0</v>
      </c>
      <c r="M2712" s="102">
        <f t="shared" si="461"/>
        <v>1</v>
      </c>
      <c r="N2712" s="109">
        <f t="shared" si="462"/>
        <v>100</v>
      </c>
      <c r="P2712" s="102" t="str">
        <f t="shared" si="455"/>
        <v>X</v>
      </c>
    </row>
    <row r="2713" spans="1:16" hidden="1">
      <c r="A2713" s="102" t="s">
        <v>202</v>
      </c>
      <c r="B2713" s="103" t="s">
        <v>203</v>
      </c>
      <c r="D2713" s="112">
        <v>2025</v>
      </c>
      <c r="E2713" s="112">
        <v>10</v>
      </c>
      <c r="F2713" s="102" t="str">
        <f t="shared" si="459"/>
        <v>B41-P1202510</v>
      </c>
      <c r="H2713" s="104">
        <f>HLOOKUP(B2713,MBAY!$1:$2,2,FALSE)</f>
        <v>3</v>
      </c>
      <c r="I2713" s="102" t="str">
        <f t="shared" si="460"/>
        <v>202510</v>
      </c>
      <c r="J2713" s="107">
        <f>IF(M2713=1,1,IFERROR(VLOOKUP(I2713,MBAY!E:L,POC!H2713,FALSE),0))</f>
        <v>1</v>
      </c>
      <c r="K2713" s="102" t="str">
        <f>TEXT(VLOOKUP(B2713,Summary!G:H,2,FALSE),"yyyym")</f>
        <v>202312</v>
      </c>
      <c r="L2713" s="102">
        <f t="shared" si="463"/>
        <v>0</v>
      </c>
      <c r="M2713" s="102">
        <f t="shared" si="461"/>
        <v>1</v>
      </c>
      <c r="N2713" s="109">
        <f t="shared" si="462"/>
        <v>100</v>
      </c>
      <c r="P2713" s="102" t="str">
        <f t="shared" si="455"/>
        <v>X</v>
      </c>
    </row>
    <row r="2714" spans="1:16" hidden="1">
      <c r="A2714" s="102" t="s">
        <v>202</v>
      </c>
      <c r="B2714" s="103" t="s">
        <v>203</v>
      </c>
      <c r="D2714" s="112">
        <v>2025</v>
      </c>
      <c r="E2714" s="112">
        <v>11</v>
      </c>
      <c r="F2714" s="102" t="str">
        <f t="shared" si="459"/>
        <v>B41-P1202511</v>
      </c>
      <c r="H2714" s="104">
        <f>HLOOKUP(B2714,MBAY!$1:$2,2,FALSE)</f>
        <v>3</v>
      </c>
      <c r="I2714" s="102" t="str">
        <f t="shared" si="460"/>
        <v>202511</v>
      </c>
      <c r="J2714" s="107">
        <f>IF(M2714=1,1,IFERROR(VLOOKUP(I2714,MBAY!E:L,POC!H2714,FALSE),0))</f>
        <v>1</v>
      </c>
      <c r="K2714" s="102" t="str">
        <f>TEXT(VLOOKUP(B2714,Summary!G:H,2,FALSE),"yyyym")</f>
        <v>202312</v>
      </c>
      <c r="L2714" s="102">
        <f t="shared" si="463"/>
        <v>0</v>
      </c>
      <c r="M2714" s="102">
        <f t="shared" si="461"/>
        <v>1</v>
      </c>
      <c r="N2714" s="109">
        <f t="shared" si="462"/>
        <v>100</v>
      </c>
      <c r="P2714" s="102" t="str">
        <f t="shared" si="455"/>
        <v>X</v>
      </c>
    </row>
    <row r="2715" spans="1:16" hidden="1">
      <c r="A2715" s="102" t="s">
        <v>202</v>
      </c>
      <c r="B2715" s="103" t="s">
        <v>203</v>
      </c>
      <c r="D2715" s="111">
        <v>2025</v>
      </c>
      <c r="E2715" s="111">
        <v>12</v>
      </c>
      <c r="F2715" s="102" t="str">
        <f t="shared" si="459"/>
        <v>B41-P1202512</v>
      </c>
      <c r="H2715" s="104">
        <f>HLOOKUP(B2715,MBAY!$1:$2,2,FALSE)</f>
        <v>3</v>
      </c>
      <c r="I2715" s="102" t="str">
        <f t="shared" si="460"/>
        <v>202512</v>
      </c>
      <c r="J2715" s="107">
        <f>IF(M2715=1,1,IFERROR(VLOOKUP(I2715,MBAY!E:L,POC!H2715,FALSE),0))</f>
        <v>1</v>
      </c>
      <c r="K2715" s="102" t="str">
        <f>TEXT(VLOOKUP(B2715,Summary!G:H,2,FALSE),"yyyym")</f>
        <v>202312</v>
      </c>
      <c r="L2715" s="102">
        <f t="shared" si="463"/>
        <v>0</v>
      </c>
      <c r="M2715" s="102">
        <f t="shared" si="461"/>
        <v>1</v>
      </c>
      <c r="N2715" s="109">
        <f t="shared" si="462"/>
        <v>100</v>
      </c>
      <c r="P2715" s="102" t="str">
        <f t="shared" si="455"/>
        <v>X</v>
      </c>
    </row>
    <row r="2716" spans="1:16" hidden="1">
      <c r="A2716" s="102" t="s">
        <v>202</v>
      </c>
      <c r="B2716" s="103" t="s">
        <v>203</v>
      </c>
      <c r="D2716" s="112">
        <v>2026</v>
      </c>
      <c r="E2716" s="112">
        <v>1</v>
      </c>
      <c r="F2716" s="102" t="str">
        <f t="shared" ref="F2716:F2727" si="464">CONCATENATE(B2716,D2716,E2716)</f>
        <v>B41-P120261</v>
      </c>
      <c r="H2716" s="104">
        <f>HLOOKUP(B2716,MBAY!$1:$2,2,FALSE)</f>
        <v>3</v>
      </c>
      <c r="I2716" s="102" t="str">
        <f t="shared" si="460"/>
        <v>20261</v>
      </c>
      <c r="J2716" s="107">
        <f>IF(M2716=1,1,IFERROR(VLOOKUP(I2716,MBAY!E:L,POC!H2716,FALSE),0))</f>
        <v>1</v>
      </c>
      <c r="K2716" s="102" t="str">
        <f>TEXT(VLOOKUP(B2716,Summary!G:H,2,FALSE),"yyyym")</f>
        <v>202312</v>
      </c>
      <c r="L2716" s="102">
        <f t="shared" si="463"/>
        <v>0</v>
      </c>
      <c r="M2716" s="102">
        <f t="shared" ref="M2716:M2775" si="465">IF(B2716="",0,IF(AND(B2715=B2716,M2715=1),1,IF(L2716=1,1,0)))</f>
        <v>1</v>
      </c>
      <c r="N2716" s="109">
        <f t="shared" si="462"/>
        <v>100</v>
      </c>
      <c r="P2716" s="102" t="str">
        <f t="shared" si="455"/>
        <v>X</v>
      </c>
    </row>
    <row r="2717" spans="1:16" hidden="1">
      <c r="A2717" s="102" t="s">
        <v>202</v>
      </c>
      <c r="B2717" s="103" t="s">
        <v>203</v>
      </c>
      <c r="D2717" s="112">
        <v>2026</v>
      </c>
      <c r="E2717" s="112">
        <v>2</v>
      </c>
      <c r="F2717" s="102" t="str">
        <f t="shared" si="464"/>
        <v>B41-P120262</v>
      </c>
      <c r="H2717" s="104">
        <f>HLOOKUP(B2717,MBAY!$1:$2,2,FALSE)</f>
        <v>3</v>
      </c>
      <c r="I2717" s="102" t="str">
        <f t="shared" si="460"/>
        <v>20262</v>
      </c>
      <c r="J2717" s="107">
        <f>IF(M2717=1,1,IFERROR(VLOOKUP(I2717,MBAY!E:L,POC!H2717,FALSE),0))</f>
        <v>1</v>
      </c>
      <c r="K2717" s="102" t="str">
        <f>TEXT(VLOOKUP(B2717,Summary!G:H,2,FALSE),"yyyym")</f>
        <v>202312</v>
      </c>
      <c r="L2717" s="102">
        <f t="shared" si="463"/>
        <v>0</v>
      </c>
      <c r="M2717" s="102">
        <f t="shared" si="465"/>
        <v>1</v>
      </c>
      <c r="N2717" s="109">
        <f t="shared" si="462"/>
        <v>100</v>
      </c>
      <c r="P2717" s="102" t="str">
        <f t="shared" si="455"/>
        <v>X</v>
      </c>
    </row>
    <row r="2718" spans="1:16" hidden="1">
      <c r="A2718" s="102" t="s">
        <v>202</v>
      </c>
      <c r="B2718" s="103" t="s">
        <v>203</v>
      </c>
      <c r="D2718" s="112">
        <v>2026</v>
      </c>
      <c r="E2718" s="112">
        <v>3</v>
      </c>
      <c r="F2718" s="102" t="str">
        <f t="shared" si="464"/>
        <v>B41-P120263</v>
      </c>
      <c r="H2718" s="104">
        <f>HLOOKUP(B2718,MBAY!$1:$2,2,FALSE)</f>
        <v>3</v>
      </c>
      <c r="I2718" s="102" t="str">
        <f t="shared" si="460"/>
        <v>20263</v>
      </c>
      <c r="J2718" s="107">
        <f>IF(M2718=1,1,IFERROR(VLOOKUP(I2718,MBAY!E:L,POC!H2718,FALSE),0))</f>
        <v>1</v>
      </c>
      <c r="K2718" s="102" t="str">
        <f>TEXT(VLOOKUP(B2718,Summary!G:H,2,FALSE),"yyyym")</f>
        <v>202312</v>
      </c>
      <c r="L2718" s="102">
        <f t="shared" si="463"/>
        <v>0</v>
      </c>
      <c r="M2718" s="102">
        <f t="shared" si="465"/>
        <v>1</v>
      </c>
      <c r="N2718" s="109">
        <f t="shared" si="462"/>
        <v>100</v>
      </c>
      <c r="P2718" s="102" t="str">
        <f t="shared" si="455"/>
        <v>X</v>
      </c>
    </row>
    <row r="2719" spans="1:16" hidden="1">
      <c r="A2719" s="102" t="s">
        <v>202</v>
      </c>
      <c r="B2719" s="103" t="s">
        <v>203</v>
      </c>
      <c r="D2719" s="112">
        <v>2026</v>
      </c>
      <c r="E2719" s="112">
        <v>4</v>
      </c>
      <c r="F2719" s="102" t="str">
        <f t="shared" si="464"/>
        <v>B41-P120264</v>
      </c>
      <c r="H2719" s="104">
        <f>HLOOKUP(B2719,MBAY!$1:$2,2,FALSE)</f>
        <v>3</v>
      </c>
      <c r="I2719" s="102" t="str">
        <f t="shared" si="460"/>
        <v>20264</v>
      </c>
      <c r="J2719" s="107">
        <f>IF(M2719=1,1,IFERROR(VLOOKUP(I2719,MBAY!E:L,POC!H2719,FALSE),0))</f>
        <v>1</v>
      </c>
      <c r="K2719" s="102" t="str">
        <f>TEXT(VLOOKUP(B2719,Summary!G:H,2,FALSE),"yyyym")</f>
        <v>202312</v>
      </c>
      <c r="L2719" s="102">
        <f t="shared" si="463"/>
        <v>0</v>
      </c>
      <c r="M2719" s="102">
        <f t="shared" si="465"/>
        <v>1</v>
      </c>
      <c r="N2719" s="109">
        <f t="shared" si="462"/>
        <v>100</v>
      </c>
      <c r="P2719" s="102" t="str">
        <f t="shared" si="455"/>
        <v>X</v>
      </c>
    </row>
    <row r="2720" spans="1:16" hidden="1">
      <c r="A2720" s="102" t="s">
        <v>202</v>
      </c>
      <c r="B2720" s="103" t="s">
        <v>203</v>
      </c>
      <c r="D2720" s="112">
        <v>2026</v>
      </c>
      <c r="E2720" s="112">
        <v>5</v>
      </c>
      <c r="F2720" s="102" t="str">
        <f t="shared" si="464"/>
        <v>B41-P120265</v>
      </c>
      <c r="H2720" s="104">
        <f>HLOOKUP(B2720,MBAY!$1:$2,2,FALSE)</f>
        <v>3</v>
      </c>
      <c r="I2720" s="102" t="str">
        <f t="shared" si="460"/>
        <v>20265</v>
      </c>
      <c r="J2720" s="107">
        <f>IF(M2720=1,1,IFERROR(VLOOKUP(I2720,MBAY!E:L,POC!H2720,FALSE),0))</f>
        <v>1</v>
      </c>
      <c r="K2720" s="102" t="str">
        <f>TEXT(VLOOKUP(B2720,Summary!G:H,2,FALSE),"yyyym")</f>
        <v>202312</v>
      </c>
      <c r="L2720" s="102">
        <f t="shared" si="463"/>
        <v>0</v>
      </c>
      <c r="M2720" s="102">
        <f t="shared" si="465"/>
        <v>1</v>
      </c>
      <c r="N2720" s="109">
        <f t="shared" si="462"/>
        <v>100</v>
      </c>
      <c r="P2720" s="102" t="str">
        <f t="shared" si="455"/>
        <v>X</v>
      </c>
    </row>
    <row r="2721" spans="1:16" hidden="1">
      <c r="A2721" s="102" t="s">
        <v>202</v>
      </c>
      <c r="B2721" s="103" t="s">
        <v>203</v>
      </c>
      <c r="D2721" s="112">
        <v>2026</v>
      </c>
      <c r="E2721" s="112">
        <v>6</v>
      </c>
      <c r="F2721" s="102" t="str">
        <f t="shared" si="464"/>
        <v>B41-P120266</v>
      </c>
      <c r="H2721" s="104">
        <f>HLOOKUP(B2721,MBAY!$1:$2,2,FALSE)</f>
        <v>3</v>
      </c>
      <c r="I2721" s="102" t="str">
        <f t="shared" si="460"/>
        <v>20266</v>
      </c>
      <c r="J2721" s="107">
        <f>IF(M2721=1,1,IFERROR(VLOOKUP(I2721,MBAY!E:L,POC!H2721,FALSE),0))</f>
        <v>1</v>
      </c>
      <c r="K2721" s="102" t="str">
        <f>TEXT(VLOOKUP(B2721,Summary!G:H,2,FALSE),"yyyym")</f>
        <v>202312</v>
      </c>
      <c r="L2721" s="102">
        <f t="shared" si="463"/>
        <v>0</v>
      </c>
      <c r="M2721" s="102">
        <f t="shared" si="465"/>
        <v>1</v>
      </c>
      <c r="N2721" s="109">
        <f t="shared" si="462"/>
        <v>100</v>
      </c>
      <c r="P2721" s="102" t="str">
        <f t="shared" si="455"/>
        <v>X</v>
      </c>
    </row>
    <row r="2722" spans="1:16" hidden="1">
      <c r="A2722" s="102" t="s">
        <v>202</v>
      </c>
      <c r="B2722" s="103" t="s">
        <v>203</v>
      </c>
      <c r="D2722" s="112">
        <v>2026</v>
      </c>
      <c r="E2722" s="112">
        <v>7</v>
      </c>
      <c r="F2722" s="102" t="str">
        <f t="shared" si="464"/>
        <v>B41-P120267</v>
      </c>
      <c r="H2722" s="104">
        <f>HLOOKUP(B2722,MBAY!$1:$2,2,FALSE)</f>
        <v>3</v>
      </c>
      <c r="I2722" s="102" t="str">
        <f t="shared" si="460"/>
        <v>20267</v>
      </c>
      <c r="J2722" s="107">
        <f>IF(M2722=1,1,IFERROR(VLOOKUP(I2722,MBAY!E:L,POC!H2722,FALSE),0))</f>
        <v>1</v>
      </c>
      <c r="K2722" s="102" t="str">
        <f>TEXT(VLOOKUP(B2722,Summary!G:H,2,FALSE),"yyyym")</f>
        <v>202312</v>
      </c>
      <c r="L2722" s="102">
        <f t="shared" si="463"/>
        <v>0</v>
      </c>
      <c r="M2722" s="102">
        <f t="shared" si="465"/>
        <v>1</v>
      </c>
      <c r="N2722" s="109">
        <f t="shared" si="462"/>
        <v>100</v>
      </c>
      <c r="P2722" s="102" t="str">
        <f t="shared" si="455"/>
        <v>X</v>
      </c>
    </row>
    <row r="2723" spans="1:16" hidden="1">
      <c r="A2723" s="102" t="s">
        <v>202</v>
      </c>
      <c r="B2723" s="103" t="s">
        <v>203</v>
      </c>
      <c r="D2723" s="112">
        <v>2026</v>
      </c>
      <c r="E2723" s="112">
        <v>8</v>
      </c>
      <c r="F2723" s="102" t="str">
        <f t="shared" si="464"/>
        <v>B41-P120268</v>
      </c>
      <c r="H2723" s="104">
        <f>HLOOKUP(B2723,MBAY!$1:$2,2,FALSE)</f>
        <v>3</v>
      </c>
      <c r="I2723" s="102" t="str">
        <f t="shared" si="460"/>
        <v>20268</v>
      </c>
      <c r="J2723" s="107">
        <f>IF(M2723=1,1,IFERROR(VLOOKUP(I2723,MBAY!E:L,POC!H2723,FALSE),0))</f>
        <v>1</v>
      </c>
      <c r="K2723" s="102" t="str">
        <f>TEXT(VLOOKUP(B2723,Summary!G:H,2,FALSE),"yyyym")</f>
        <v>202312</v>
      </c>
      <c r="L2723" s="102">
        <f t="shared" si="463"/>
        <v>0</v>
      </c>
      <c r="M2723" s="102">
        <f t="shared" si="465"/>
        <v>1</v>
      </c>
      <c r="N2723" s="109">
        <f t="shared" si="462"/>
        <v>100</v>
      </c>
      <c r="P2723" s="102" t="str">
        <f t="shared" si="455"/>
        <v>X</v>
      </c>
    </row>
    <row r="2724" spans="1:16" hidden="1">
      <c r="A2724" s="102" t="s">
        <v>202</v>
      </c>
      <c r="B2724" s="103" t="s">
        <v>203</v>
      </c>
      <c r="D2724" s="112">
        <v>2026</v>
      </c>
      <c r="E2724" s="112">
        <v>9</v>
      </c>
      <c r="F2724" s="102" t="str">
        <f t="shared" si="464"/>
        <v>B41-P120269</v>
      </c>
      <c r="H2724" s="104">
        <f>HLOOKUP(B2724,MBAY!$1:$2,2,FALSE)</f>
        <v>3</v>
      </c>
      <c r="I2724" s="102" t="str">
        <f t="shared" si="460"/>
        <v>20269</v>
      </c>
      <c r="J2724" s="107">
        <f>IF(M2724=1,1,IFERROR(VLOOKUP(I2724,MBAY!E:L,POC!H2724,FALSE),0))</f>
        <v>1</v>
      </c>
      <c r="K2724" s="102" t="str">
        <f>TEXT(VLOOKUP(B2724,Summary!G:H,2,FALSE),"yyyym")</f>
        <v>202312</v>
      </c>
      <c r="L2724" s="102">
        <f t="shared" si="463"/>
        <v>0</v>
      </c>
      <c r="M2724" s="102">
        <f t="shared" si="465"/>
        <v>1</v>
      </c>
      <c r="N2724" s="109">
        <f t="shared" si="462"/>
        <v>100</v>
      </c>
      <c r="P2724" s="102" t="str">
        <f t="shared" si="455"/>
        <v>X</v>
      </c>
    </row>
    <row r="2725" spans="1:16" hidden="1">
      <c r="A2725" s="102" t="s">
        <v>202</v>
      </c>
      <c r="B2725" s="103" t="s">
        <v>203</v>
      </c>
      <c r="D2725" s="112">
        <v>2026</v>
      </c>
      <c r="E2725" s="112">
        <v>10</v>
      </c>
      <c r="F2725" s="102" t="str">
        <f t="shared" si="464"/>
        <v>B41-P1202610</v>
      </c>
      <c r="H2725" s="104">
        <f>HLOOKUP(B2725,MBAY!$1:$2,2,FALSE)</f>
        <v>3</v>
      </c>
      <c r="I2725" s="102" t="str">
        <f t="shared" si="460"/>
        <v>202610</v>
      </c>
      <c r="J2725" s="107">
        <f>IF(M2725=1,1,IFERROR(VLOOKUP(I2725,MBAY!E:L,POC!H2725,FALSE),0))</f>
        <v>1</v>
      </c>
      <c r="K2725" s="102" t="str">
        <f>TEXT(VLOOKUP(B2725,Summary!G:H,2,FALSE),"yyyym")</f>
        <v>202312</v>
      </c>
      <c r="L2725" s="102">
        <f t="shared" si="463"/>
        <v>0</v>
      </c>
      <c r="M2725" s="102">
        <f t="shared" si="465"/>
        <v>1</v>
      </c>
      <c r="N2725" s="109">
        <f t="shared" si="462"/>
        <v>100</v>
      </c>
      <c r="P2725" s="102" t="str">
        <f t="shared" si="455"/>
        <v>X</v>
      </c>
    </row>
    <row r="2726" spans="1:16" hidden="1">
      <c r="A2726" s="102" t="s">
        <v>202</v>
      </c>
      <c r="B2726" s="103" t="s">
        <v>203</v>
      </c>
      <c r="D2726" s="112">
        <v>2026</v>
      </c>
      <c r="E2726" s="112">
        <v>11</v>
      </c>
      <c r="F2726" s="102" t="str">
        <f t="shared" si="464"/>
        <v>B41-P1202611</v>
      </c>
      <c r="H2726" s="104">
        <f>HLOOKUP(B2726,MBAY!$1:$2,2,FALSE)</f>
        <v>3</v>
      </c>
      <c r="I2726" s="102" t="str">
        <f t="shared" si="460"/>
        <v>202611</v>
      </c>
      <c r="J2726" s="107">
        <f>IF(M2726=1,1,IFERROR(VLOOKUP(I2726,MBAY!E:L,POC!H2726,FALSE),0))</f>
        <v>1</v>
      </c>
      <c r="K2726" s="102" t="str">
        <f>TEXT(VLOOKUP(B2726,Summary!G:H,2,FALSE),"yyyym")</f>
        <v>202312</v>
      </c>
      <c r="L2726" s="102">
        <f t="shared" si="463"/>
        <v>0</v>
      </c>
      <c r="M2726" s="102">
        <f t="shared" si="465"/>
        <v>1</v>
      </c>
      <c r="N2726" s="109">
        <f t="shared" si="462"/>
        <v>100</v>
      </c>
      <c r="P2726" s="102" t="str">
        <f t="shared" si="455"/>
        <v>X</v>
      </c>
    </row>
    <row r="2727" spans="1:16" hidden="1">
      <c r="A2727" s="102" t="s">
        <v>202</v>
      </c>
      <c r="B2727" s="103" t="s">
        <v>203</v>
      </c>
      <c r="D2727" s="111">
        <v>2026</v>
      </c>
      <c r="E2727" s="111">
        <v>12</v>
      </c>
      <c r="F2727" s="102" t="str">
        <f t="shared" si="464"/>
        <v>B41-P1202612</v>
      </c>
      <c r="H2727" s="104">
        <f>HLOOKUP(B2727,MBAY!$1:$2,2,FALSE)</f>
        <v>3</v>
      </c>
      <c r="I2727" s="102" t="str">
        <f t="shared" si="460"/>
        <v>202612</v>
      </c>
      <c r="J2727" s="107">
        <f>IF(M2727=1,1,IFERROR(VLOOKUP(I2727,MBAY!E:L,POC!H2727,FALSE),0))</f>
        <v>1</v>
      </c>
      <c r="K2727" s="102" t="str">
        <f>TEXT(VLOOKUP(B2727,Summary!G:H,2,FALSE),"yyyym")</f>
        <v>202312</v>
      </c>
      <c r="L2727" s="102">
        <f t="shared" si="463"/>
        <v>0</v>
      </c>
      <c r="M2727" s="102">
        <f t="shared" si="465"/>
        <v>1</v>
      </c>
      <c r="N2727" s="109">
        <f t="shared" si="462"/>
        <v>100</v>
      </c>
      <c r="P2727" s="102" t="str">
        <f t="shared" si="455"/>
        <v>X</v>
      </c>
    </row>
    <row r="2728" spans="1:16" hidden="1">
      <c r="A2728" s="102" t="s">
        <v>202</v>
      </c>
      <c r="B2728" s="103" t="s">
        <v>203</v>
      </c>
      <c r="D2728" s="112">
        <v>2027</v>
      </c>
      <c r="E2728" s="112">
        <v>1</v>
      </c>
      <c r="F2728" s="102" t="str">
        <f t="shared" ref="F2728:F2739" si="466">CONCATENATE(B2728,D2728,E2728)</f>
        <v>B41-P120271</v>
      </c>
      <c r="H2728" s="104">
        <f>HLOOKUP(B2728,MBAY!$1:$2,2,FALSE)</f>
        <v>3</v>
      </c>
      <c r="I2728" s="102" t="str">
        <f t="shared" si="460"/>
        <v>20271</v>
      </c>
      <c r="J2728" s="107">
        <f>IF(M2728=1,1,IFERROR(VLOOKUP(I2728,MBAY!E:L,POC!H2728,FALSE),0))</f>
        <v>1</v>
      </c>
      <c r="K2728" s="102" t="str">
        <f>TEXT(VLOOKUP(B2728,Summary!G:H,2,FALSE),"yyyym")</f>
        <v>202312</v>
      </c>
      <c r="L2728" s="102">
        <f t="shared" si="463"/>
        <v>0</v>
      </c>
      <c r="M2728" s="102">
        <f t="shared" si="465"/>
        <v>1</v>
      </c>
      <c r="N2728" s="109">
        <f t="shared" si="462"/>
        <v>100</v>
      </c>
      <c r="P2728" s="102" t="str">
        <f t="shared" si="455"/>
        <v>X</v>
      </c>
    </row>
    <row r="2729" spans="1:16" hidden="1">
      <c r="A2729" s="102" t="s">
        <v>202</v>
      </c>
      <c r="B2729" s="103" t="s">
        <v>203</v>
      </c>
      <c r="D2729" s="112">
        <v>2027</v>
      </c>
      <c r="E2729" s="112">
        <v>2</v>
      </c>
      <c r="F2729" s="102" t="str">
        <f t="shared" si="466"/>
        <v>B41-P120272</v>
      </c>
      <c r="H2729" s="104">
        <f>HLOOKUP(B2729,MBAY!$1:$2,2,FALSE)</f>
        <v>3</v>
      </c>
      <c r="I2729" s="102" t="str">
        <f t="shared" si="460"/>
        <v>20272</v>
      </c>
      <c r="J2729" s="107">
        <f>IF(M2729=1,1,IFERROR(VLOOKUP(I2729,MBAY!E:L,POC!H2729,FALSE),0))</f>
        <v>1</v>
      </c>
      <c r="K2729" s="102" t="str">
        <f>TEXT(VLOOKUP(B2729,Summary!G:H,2,FALSE),"yyyym")</f>
        <v>202312</v>
      </c>
      <c r="L2729" s="102">
        <f t="shared" si="463"/>
        <v>0</v>
      </c>
      <c r="M2729" s="102">
        <f t="shared" si="465"/>
        <v>1</v>
      </c>
      <c r="N2729" s="109">
        <f t="shared" si="462"/>
        <v>100</v>
      </c>
      <c r="P2729" s="102" t="str">
        <f t="shared" si="455"/>
        <v>X</v>
      </c>
    </row>
    <row r="2730" spans="1:16" hidden="1">
      <c r="A2730" s="102" t="s">
        <v>202</v>
      </c>
      <c r="B2730" s="103" t="s">
        <v>203</v>
      </c>
      <c r="D2730" s="112">
        <v>2027</v>
      </c>
      <c r="E2730" s="112">
        <v>3</v>
      </c>
      <c r="F2730" s="102" t="str">
        <f t="shared" si="466"/>
        <v>B41-P120273</v>
      </c>
      <c r="H2730" s="104">
        <f>HLOOKUP(B2730,MBAY!$1:$2,2,FALSE)</f>
        <v>3</v>
      </c>
      <c r="I2730" s="102" t="str">
        <f t="shared" si="460"/>
        <v>20273</v>
      </c>
      <c r="J2730" s="107">
        <f>IF(M2730=1,1,IFERROR(VLOOKUP(I2730,MBAY!E:L,POC!H2730,FALSE),0))</f>
        <v>1</v>
      </c>
      <c r="K2730" s="102" t="str">
        <f>TEXT(VLOOKUP(B2730,Summary!G:H,2,FALSE),"yyyym")</f>
        <v>202312</v>
      </c>
      <c r="L2730" s="102">
        <f t="shared" si="463"/>
        <v>0</v>
      </c>
      <c r="M2730" s="102">
        <f t="shared" si="465"/>
        <v>1</v>
      </c>
      <c r="N2730" s="109">
        <f t="shared" si="462"/>
        <v>100</v>
      </c>
      <c r="P2730" s="102" t="str">
        <f t="shared" si="455"/>
        <v>X</v>
      </c>
    </row>
    <row r="2731" spans="1:16" hidden="1">
      <c r="A2731" s="102" t="s">
        <v>202</v>
      </c>
      <c r="B2731" s="103" t="s">
        <v>203</v>
      </c>
      <c r="D2731" s="112">
        <v>2027</v>
      </c>
      <c r="E2731" s="112">
        <v>4</v>
      </c>
      <c r="F2731" s="102" t="str">
        <f t="shared" si="466"/>
        <v>B41-P120274</v>
      </c>
      <c r="H2731" s="104">
        <f>HLOOKUP(B2731,MBAY!$1:$2,2,FALSE)</f>
        <v>3</v>
      </c>
      <c r="I2731" s="102" t="str">
        <f t="shared" si="460"/>
        <v>20274</v>
      </c>
      <c r="J2731" s="107">
        <f>IF(M2731=1,1,IFERROR(VLOOKUP(I2731,MBAY!E:L,POC!H2731,FALSE),0))</f>
        <v>1</v>
      </c>
      <c r="K2731" s="102" t="str">
        <f>TEXT(VLOOKUP(B2731,Summary!G:H,2,FALSE),"yyyym")</f>
        <v>202312</v>
      </c>
      <c r="L2731" s="102">
        <f t="shared" si="463"/>
        <v>0</v>
      </c>
      <c r="M2731" s="102">
        <f t="shared" si="465"/>
        <v>1</v>
      </c>
      <c r="N2731" s="109">
        <f t="shared" si="462"/>
        <v>100</v>
      </c>
      <c r="P2731" s="102" t="str">
        <f t="shared" si="455"/>
        <v>X</v>
      </c>
    </row>
    <row r="2732" spans="1:16" hidden="1">
      <c r="A2732" s="102" t="s">
        <v>202</v>
      </c>
      <c r="B2732" s="103" t="s">
        <v>203</v>
      </c>
      <c r="D2732" s="112">
        <v>2027</v>
      </c>
      <c r="E2732" s="112">
        <v>5</v>
      </c>
      <c r="F2732" s="102" t="str">
        <f t="shared" si="466"/>
        <v>B41-P120275</v>
      </c>
      <c r="H2732" s="104">
        <f>HLOOKUP(B2732,MBAY!$1:$2,2,FALSE)</f>
        <v>3</v>
      </c>
      <c r="I2732" s="102" t="str">
        <f t="shared" si="460"/>
        <v>20275</v>
      </c>
      <c r="J2732" s="107">
        <f>IF(M2732=1,1,IFERROR(VLOOKUP(I2732,MBAY!E:L,POC!H2732,FALSE),0))</f>
        <v>1</v>
      </c>
      <c r="K2732" s="102" t="str">
        <f>TEXT(VLOOKUP(B2732,Summary!G:H,2,FALSE),"yyyym")</f>
        <v>202312</v>
      </c>
      <c r="L2732" s="102">
        <f t="shared" si="463"/>
        <v>0</v>
      </c>
      <c r="M2732" s="102">
        <f t="shared" si="465"/>
        <v>1</v>
      </c>
      <c r="N2732" s="109">
        <f t="shared" si="462"/>
        <v>100</v>
      </c>
      <c r="P2732" s="102" t="str">
        <f t="shared" si="455"/>
        <v>X</v>
      </c>
    </row>
    <row r="2733" spans="1:16" hidden="1">
      <c r="A2733" s="102" t="s">
        <v>202</v>
      </c>
      <c r="B2733" s="103" t="s">
        <v>203</v>
      </c>
      <c r="D2733" s="112">
        <v>2027</v>
      </c>
      <c r="E2733" s="112">
        <v>6</v>
      </c>
      <c r="F2733" s="102" t="str">
        <f t="shared" si="466"/>
        <v>B41-P120276</v>
      </c>
      <c r="H2733" s="104">
        <f>HLOOKUP(B2733,MBAY!$1:$2,2,FALSE)</f>
        <v>3</v>
      </c>
      <c r="I2733" s="102" t="str">
        <f t="shared" si="460"/>
        <v>20276</v>
      </c>
      <c r="J2733" s="107">
        <f>IF(M2733=1,1,IFERROR(VLOOKUP(I2733,MBAY!E:L,POC!H2733,FALSE),0))</f>
        <v>1</v>
      </c>
      <c r="K2733" s="102" t="str">
        <f>TEXT(VLOOKUP(B2733,Summary!G:H,2,FALSE),"yyyym")</f>
        <v>202312</v>
      </c>
      <c r="L2733" s="102">
        <f t="shared" si="463"/>
        <v>0</v>
      </c>
      <c r="M2733" s="102">
        <f t="shared" si="465"/>
        <v>1</v>
      </c>
      <c r="N2733" s="109">
        <f t="shared" si="462"/>
        <v>100</v>
      </c>
      <c r="P2733" s="102" t="str">
        <f t="shared" si="455"/>
        <v>X</v>
      </c>
    </row>
    <row r="2734" spans="1:16" hidden="1">
      <c r="A2734" s="102" t="s">
        <v>202</v>
      </c>
      <c r="B2734" s="103" t="s">
        <v>203</v>
      </c>
      <c r="D2734" s="112">
        <v>2027</v>
      </c>
      <c r="E2734" s="112">
        <v>7</v>
      </c>
      <c r="F2734" s="102" t="str">
        <f t="shared" si="466"/>
        <v>B41-P120277</v>
      </c>
      <c r="H2734" s="104">
        <f>HLOOKUP(B2734,MBAY!$1:$2,2,FALSE)</f>
        <v>3</v>
      </c>
      <c r="I2734" s="102" t="str">
        <f t="shared" si="460"/>
        <v>20277</v>
      </c>
      <c r="J2734" s="107">
        <f>IF(M2734=1,1,IFERROR(VLOOKUP(I2734,MBAY!E:L,POC!H2734,FALSE),0))</f>
        <v>1</v>
      </c>
      <c r="K2734" s="102" t="str">
        <f>TEXT(VLOOKUP(B2734,Summary!G:H,2,FALSE),"yyyym")</f>
        <v>202312</v>
      </c>
      <c r="L2734" s="102">
        <f t="shared" si="463"/>
        <v>0</v>
      </c>
      <c r="M2734" s="102">
        <f t="shared" si="465"/>
        <v>1</v>
      </c>
      <c r="N2734" s="109">
        <f t="shared" si="462"/>
        <v>100</v>
      </c>
      <c r="P2734" s="102" t="str">
        <f t="shared" ref="P2734:P2797" si="467">IF(AND(M2734=1,L2734&lt;&gt;1),"X","")</f>
        <v>X</v>
      </c>
    </row>
    <row r="2735" spans="1:16" hidden="1">
      <c r="A2735" s="102" t="s">
        <v>202</v>
      </c>
      <c r="B2735" s="103" t="s">
        <v>203</v>
      </c>
      <c r="D2735" s="112">
        <v>2027</v>
      </c>
      <c r="E2735" s="112">
        <v>8</v>
      </c>
      <c r="F2735" s="102" t="str">
        <f t="shared" si="466"/>
        <v>B41-P120278</v>
      </c>
      <c r="H2735" s="104">
        <f>HLOOKUP(B2735,MBAY!$1:$2,2,FALSE)</f>
        <v>3</v>
      </c>
      <c r="I2735" s="102" t="str">
        <f t="shared" si="460"/>
        <v>20278</v>
      </c>
      <c r="J2735" s="107">
        <f>IF(M2735=1,1,IFERROR(VLOOKUP(I2735,MBAY!E:L,POC!H2735,FALSE),0))</f>
        <v>1</v>
      </c>
      <c r="K2735" s="102" t="str">
        <f>TEXT(VLOOKUP(B2735,Summary!G:H,2,FALSE),"yyyym")</f>
        <v>202312</v>
      </c>
      <c r="L2735" s="102">
        <f t="shared" si="463"/>
        <v>0</v>
      </c>
      <c r="M2735" s="102">
        <f t="shared" si="465"/>
        <v>1</v>
      </c>
      <c r="N2735" s="109">
        <f t="shared" si="462"/>
        <v>100</v>
      </c>
      <c r="P2735" s="102" t="str">
        <f t="shared" si="467"/>
        <v>X</v>
      </c>
    </row>
    <row r="2736" spans="1:16" hidden="1">
      <c r="A2736" s="102" t="s">
        <v>202</v>
      </c>
      <c r="B2736" s="103" t="s">
        <v>203</v>
      </c>
      <c r="D2736" s="112">
        <v>2027</v>
      </c>
      <c r="E2736" s="112">
        <v>9</v>
      </c>
      <c r="F2736" s="102" t="str">
        <f t="shared" si="466"/>
        <v>B41-P120279</v>
      </c>
      <c r="H2736" s="104">
        <f>HLOOKUP(B2736,MBAY!$1:$2,2,FALSE)</f>
        <v>3</v>
      </c>
      <c r="I2736" s="102" t="str">
        <f t="shared" ref="I2736:I2767" si="468">CONCATENATE(D2736,E2736)</f>
        <v>20279</v>
      </c>
      <c r="J2736" s="107">
        <f>IF(M2736=1,1,IFERROR(VLOOKUP(I2736,MBAY!E:L,POC!H2736,FALSE),0))</f>
        <v>1</v>
      </c>
      <c r="K2736" s="102" t="str">
        <f>TEXT(VLOOKUP(B2736,Summary!G:H,2,FALSE),"yyyym")</f>
        <v>202312</v>
      </c>
      <c r="L2736" s="102">
        <f t="shared" si="463"/>
        <v>0</v>
      </c>
      <c r="M2736" s="102">
        <f t="shared" si="465"/>
        <v>1</v>
      </c>
      <c r="N2736" s="109">
        <f t="shared" si="462"/>
        <v>100</v>
      </c>
      <c r="P2736" s="102" t="str">
        <f t="shared" si="467"/>
        <v>X</v>
      </c>
    </row>
    <row r="2737" spans="1:16" hidden="1">
      <c r="A2737" s="102" t="s">
        <v>202</v>
      </c>
      <c r="B2737" s="103" t="s">
        <v>203</v>
      </c>
      <c r="D2737" s="112">
        <v>2027</v>
      </c>
      <c r="E2737" s="112">
        <v>10</v>
      </c>
      <c r="F2737" s="102" t="str">
        <f t="shared" si="466"/>
        <v>B41-P1202710</v>
      </c>
      <c r="H2737" s="104">
        <f>HLOOKUP(B2737,MBAY!$1:$2,2,FALSE)</f>
        <v>3</v>
      </c>
      <c r="I2737" s="102" t="str">
        <f t="shared" si="468"/>
        <v>202710</v>
      </c>
      <c r="J2737" s="107">
        <f>IF(M2737=1,1,IFERROR(VLOOKUP(I2737,MBAY!E:L,POC!H2737,FALSE),0))</f>
        <v>1</v>
      </c>
      <c r="K2737" s="102" t="str">
        <f>TEXT(VLOOKUP(B2737,Summary!G:H,2,FALSE),"yyyym")</f>
        <v>202312</v>
      </c>
      <c r="L2737" s="102">
        <f t="shared" ref="L2737:L2768" si="469">IF((LEFT(K2737,4)-D2737)&lt;&gt;0,0,IF((I2737-K2737)=0,1,0))</f>
        <v>0</v>
      </c>
      <c r="M2737" s="102">
        <f t="shared" si="465"/>
        <v>1</v>
      </c>
      <c r="N2737" s="109">
        <f t="shared" si="462"/>
        <v>100</v>
      </c>
      <c r="P2737" s="102" t="str">
        <f t="shared" si="467"/>
        <v>X</v>
      </c>
    </row>
    <row r="2738" spans="1:16" hidden="1">
      <c r="A2738" s="102" t="s">
        <v>202</v>
      </c>
      <c r="B2738" s="103" t="s">
        <v>203</v>
      </c>
      <c r="D2738" s="112">
        <v>2027</v>
      </c>
      <c r="E2738" s="112">
        <v>11</v>
      </c>
      <c r="F2738" s="102" t="str">
        <f t="shared" si="466"/>
        <v>B41-P1202711</v>
      </c>
      <c r="H2738" s="104">
        <f>HLOOKUP(B2738,MBAY!$1:$2,2,FALSE)</f>
        <v>3</v>
      </c>
      <c r="I2738" s="102" t="str">
        <f t="shared" si="468"/>
        <v>202711</v>
      </c>
      <c r="J2738" s="107">
        <f>IF(M2738=1,1,IFERROR(VLOOKUP(I2738,MBAY!E:L,POC!H2738,FALSE),0))</f>
        <v>1</v>
      </c>
      <c r="K2738" s="102" t="str">
        <f>TEXT(VLOOKUP(B2738,Summary!G:H,2,FALSE),"yyyym")</f>
        <v>202312</v>
      </c>
      <c r="L2738" s="102">
        <f t="shared" si="469"/>
        <v>0</v>
      </c>
      <c r="M2738" s="102">
        <f t="shared" si="465"/>
        <v>1</v>
      </c>
      <c r="N2738" s="109">
        <f t="shared" si="462"/>
        <v>100</v>
      </c>
      <c r="P2738" s="102" t="str">
        <f t="shared" si="467"/>
        <v>X</v>
      </c>
    </row>
    <row r="2739" spans="1:16" hidden="1">
      <c r="A2739" s="102" t="s">
        <v>202</v>
      </c>
      <c r="B2739" s="103" t="s">
        <v>203</v>
      </c>
      <c r="D2739" s="111">
        <v>2027</v>
      </c>
      <c r="E2739" s="111">
        <v>12</v>
      </c>
      <c r="F2739" s="102" t="str">
        <f t="shared" si="466"/>
        <v>B41-P1202712</v>
      </c>
      <c r="H2739" s="104">
        <f>HLOOKUP(B2739,MBAY!$1:$2,2,FALSE)</f>
        <v>3</v>
      </c>
      <c r="I2739" s="102" t="str">
        <f t="shared" si="468"/>
        <v>202712</v>
      </c>
      <c r="J2739" s="107">
        <f>IF(M2739=1,1,IFERROR(VLOOKUP(I2739,MBAY!E:L,POC!H2739,FALSE),0))</f>
        <v>1</v>
      </c>
      <c r="K2739" s="102" t="str">
        <f>TEXT(VLOOKUP(B2739,Summary!G:H,2,FALSE),"yyyym")</f>
        <v>202312</v>
      </c>
      <c r="L2739" s="102">
        <f t="shared" si="469"/>
        <v>0</v>
      </c>
      <c r="M2739" s="102">
        <f t="shared" si="465"/>
        <v>1</v>
      </c>
      <c r="N2739" s="109">
        <f t="shared" si="462"/>
        <v>100</v>
      </c>
      <c r="P2739" s="102" t="str">
        <f t="shared" si="467"/>
        <v>X</v>
      </c>
    </row>
    <row r="2740" spans="1:16" hidden="1">
      <c r="A2740" s="102" t="s">
        <v>202</v>
      </c>
      <c r="B2740" s="103" t="s">
        <v>203</v>
      </c>
      <c r="D2740" s="112">
        <v>2028</v>
      </c>
      <c r="E2740" s="112">
        <v>1</v>
      </c>
      <c r="F2740" s="102" t="str">
        <f t="shared" ref="F2740:F2775" si="470">CONCATENATE(B2740,D2740,E2740)</f>
        <v>B41-P120281</v>
      </c>
      <c r="H2740" s="104">
        <f>HLOOKUP(B2740,MBAY!$1:$2,2,FALSE)</f>
        <v>3</v>
      </c>
      <c r="I2740" s="102" t="str">
        <f t="shared" si="468"/>
        <v>20281</v>
      </c>
      <c r="J2740" s="107">
        <f>IF(M2740=1,1,IFERROR(VLOOKUP(I2740,MBAY!E:L,POC!H2740,FALSE),0))</f>
        <v>1</v>
      </c>
      <c r="K2740" s="102" t="str">
        <f>TEXT(VLOOKUP(B2740,Summary!G:H,2,FALSE),"yyyym")</f>
        <v>202312</v>
      </c>
      <c r="L2740" s="102">
        <f t="shared" si="469"/>
        <v>0</v>
      </c>
      <c r="M2740" s="102">
        <f t="shared" si="465"/>
        <v>1</v>
      </c>
      <c r="N2740" s="109">
        <f t="shared" si="462"/>
        <v>100</v>
      </c>
      <c r="P2740" s="102" t="str">
        <f t="shared" si="467"/>
        <v>X</v>
      </c>
    </row>
    <row r="2741" spans="1:16" hidden="1">
      <c r="A2741" s="102" t="s">
        <v>202</v>
      </c>
      <c r="B2741" s="103" t="s">
        <v>203</v>
      </c>
      <c r="D2741" s="112">
        <v>2028</v>
      </c>
      <c r="E2741" s="112">
        <v>2</v>
      </c>
      <c r="F2741" s="102" t="str">
        <f t="shared" si="470"/>
        <v>B41-P120282</v>
      </c>
      <c r="H2741" s="104">
        <f>HLOOKUP(B2741,MBAY!$1:$2,2,FALSE)</f>
        <v>3</v>
      </c>
      <c r="I2741" s="102" t="str">
        <f t="shared" si="468"/>
        <v>20282</v>
      </c>
      <c r="J2741" s="107">
        <f>IF(M2741=1,1,IFERROR(VLOOKUP(I2741,MBAY!E:L,POC!H2741,FALSE),0))</f>
        <v>1</v>
      </c>
      <c r="K2741" s="102" t="str">
        <f>TEXT(VLOOKUP(B2741,Summary!G:H,2,FALSE),"yyyym")</f>
        <v>202312</v>
      </c>
      <c r="L2741" s="102">
        <f t="shared" si="469"/>
        <v>0</v>
      </c>
      <c r="M2741" s="102">
        <f t="shared" si="465"/>
        <v>1</v>
      </c>
      <c r="N2741" s="109">
        <f t="shared" si="462"/>
        <v>100</v>
      </c>
      <c r="P2741" s="102" t="str">
        <f t="shared" si="467"/>
        <v>X</v>
      </c>
    </row>
    <row r="2742" spans="1:16" hidden="1">
      <c r="A2742" s="102" t="s">
        <v>202</v>
      </c>
      <c r="B2742" s="103" t="s">
        <v>203</v>
      </c>
      <c r="D2742" s="112">
        <v>2028</v>
      </c>
      <c r="E2742" s="112">
        <v>3</v>
      </c>
      <c r="F2742" s="102" t="str">
        <f t="shared" si="470"/>
        <v>B41-P120283</v>
      </c>
      <c r="H2742" s="104">
        <f>HLOOKUP(B2742,MBAY!$1:$2,2,FALSE)</f>
        <v>3</v>
      </c>
      <c r="I2742" s="102" t="str">
        <f t="shared" si="468"/>
        <v>20283</v>
      </c>
      <c r="J2742" s="107">
        <f>IF(M2742=1,1,IFERROR(VLOOKUP(I2742,MBAY!E:L,POC!H2742,FALSE),0))</f>
        <v>1</v>
      </c>
      <c r="K2742" s="102" t="str">
        <f>TEXT(VLOOKUP(B2742,Summary!G:H,2,FALSE),"yyyym")</f>
        <v>202312</v>
      </c>
      <c r="L2742" s="102">
        <f t="shared" si="469"/>
        <v>0</v>
      </c>
      <c r="M2742" s="102">
        <f t="shared" si="465"/>
        <v>1</v>
      </c>
      <c r="N2742" s="109">
        <f t="shared" si="462"/>
        <v>100</v>
      </c>
      <c r="P2742" s="102" t="str">
        <f t="shared" si="467"/>
        <v>X</v>
      </c>
    </row>
    <row r="2743" spans="1:16" hidden="1">
      <c r="A2743" s="102" t="s">
        <v>202</v>
      </c>
      <c r="B2743" s="103" t="s">
        <v>203</v>
      </c>
      <c r="D2743" s="112">
        <v>2028</v>
      </c>
      <c r="E2743" s="112">
        <v>4</v>
      </c>
      <c r="F2743" s="102" t="str">
        <f t="shared" si="470"/>
        <v>B41-P120284</v>
      </c>
      <c r="H2743" s="104">
        <f>HLOOKUP(B2743,MBAY!$1:$2,2,FALSE)</f>
        <v>3</v>
      </c>
      <c r="I2743" s="102" t="str">
        <f t="shared" si="468"/>
        <v>20284</v>
      </c>
      <c r="J2743" s="107">
        <f>IF(M2743=1,1,IFERROR(VLOOKUP(I2743,MBAY!E:L,POC!H2743,FALSE),0))</f>
        <v>1</v>
      </c>
      <c r="K2743" s="102" t="str">
        <f>TEXT(VLOOKUP(B2743,Summary!G:H,2,FALSE),"yyyym")</f>
        <v>202312</v>
      </c>
      <c r="L2743" s="102">
        <f t="shared" si="469"/>
        <v>0</v>
      </c>
      <c r="M2743" s="102">
        <f t="shared" si="465"/>
        <v>1</v>
      </c>
      <c r="N2743" s="109">
        <f t="shared" si="462"/>
        <v>100</v>
      </c>
      <c r="P2743" s="102" t="str">
        <f t="shared" si="467"/>
        <v>X</v>
      </c>
    </row>
    <row r="2744" spans="1:16" hidden="1">
      <c r="A2744" s="102" t="s">
        <v>202</v>
      </c>
      <c r="B2744" s="103" t="s">
        <v>203</v>
      </c>
      <c r="D2744" s="112">
        <v>2028</v>
      </c>
      <c r="E2744" s="112">
        <v>5</v>
      </c>
      <c r="F2744" s="102" t="str">
        <f t="shared" si="470"/>
        <v>B41-P120285</v>
      </c>
      <c r="H2744" s="104">
        <f>HLOOKUP(B2744,MBAY!$1:$2,2,FALSE)</f>
        <v>3</v>
      </c>
      <c r="I2744" s="102" t="str">
        <f t="shared" si="468"/>
        <v>20285</v>
      </c>
      <c r="J2744" s="107">
        <f>IF(M2744=1,1,IFERROR(VLOOKUP(I2744,MBAY!E:L,POC!H2744,FALSE),0))</f>
        <v>1</v>
      </c>
      <c r="K2744" s="102" t="str">
        <f>TEXT(VLOOKUP(B2744,Summary!G:H,2,FALSE),"yyyym")</f>
        <v>202312</v>
      </c>
      <c r="L2744" s="102">
        <f t="shared" si="469"/>
        <v>0</v>
      </c>
      <c r="M2744" s="102">
        <f t="shared" si="465"/>
        <v>1</v>
      </c>
      <c r="N2744" s="109">
        <f t="shared" si="462"/>
        <v>100</v>
      </c>
      <c r="P2744" s="102" t="str">
        <f t="shared" si="467"/>
        <v>X</v>
      </c>
    </row>
    <row r="2745" spans="1:16" hidden="1">
      <c r="A2745" s="102" t="s">
        <v>202</v>
      </c>
      <c r="B2745" s="103" t="s">
        <v>203</v>
      </c>
      <c r="D2745" s="112">
        <v>2028</v>
      </c>
      <c r="E2745" s="112">
        <v>6</v>
      </c>
      <c r="F2745" s="102" t="str">
        <f t="shared" si="470"/>
        <v>B41-P120286</v>
      </c>
      <c r="H2745" s="104">
        <f>HLOOKUP(B2745,MBAY!$1:$2,2,FALSE)</f>
        <v>3</v>
      </c>
      <c r="I2745" s="102" t="str">
        <f t="shared" si="468"/>
        <v>20286</v>
      </c>
      <c r="J2745" s="107">
        <f>IF(M2745=1,1,IFERROR(VLOOKUP(I2745,MBAY!E:L,POC!H2745,FALSE),0))</f>
        <v>1</v>
      </c>
      <c r="K2745" s="102" t="str">
        <f>TEXT(VLOOKUP(B2745,Summary!G:H,2,FALSE),"yyyym")</f>
        <v>202312</v>
      </c>
      <c r="L2745" s="102">
        <f t="shared" si="469"/>
        <v>0</v>
      </c>
      <c r="M2745" s="102">
        <f t="shared" si="465"/>
        <v>1</v>
      </c>
      <c r="N2745" s="109">
        <f t="shared" si="462"/>
        <v>100</v>
      </c>
      <c r="P2745" s="102" t="str">
        <f t="shared" si="467"/>
        <v>X</v>
      </c>
    </row>
    <row r="2746" spans="1:16" hidden="1">
      <c r="A2746" s="102" t="s">
        <v>202</v>
      </c>
      <c r="B2746" s="103" t="s">
        <v>203</v>
      </c>
      <c r="D2746" s="112">
        <v>2028</v>
      </c>
      <c r="E2746" s="112">
        <v>7</v>
      </c>
      <c r="F2746" s="102" t="str">
        <f t="shared" si="470"/>
        <v>B41-P120287</v>
      </c>
      <c r="H2746" s="104">
        <f>HLOOKUP(B2746,MBAY!$1:$2,2,FALSE)</f>
        <v>3</v>
      </c>
      <c r="I2746" s="102" t="str">
        <f t="shared" si="468"/>
        <v>20287</v>
      </c>
      <c r="J2746" s="107">
        <f>IF(M2746=1,1,IFERROR(VLOOKUP(I2746,MBAY!E:L,POC!H2746,FALSE),0))</f>
        <v>1</v>
      </c>
      <c r="K2746" s="102" t="str">
        <f>TEXT(VLOOKUP(B2746,Summary!G:H,2,FALSE),"yyyym")</f>
        <v>202312</v>
      </c>
      <c r="L2746" s="102">
        <f t="shared" si="469"/>
        <v>0</v>
      </c>
      <c r="M2746" s="102">
        <f t="shared" si="465"/>
        <v>1</v>
      </c>
      <c r="N2746" s="109">
        <f t="shared" si="462"/>
        <v>100</v>
      </c>
      <c r="P2746" s="102" t="str">
        <f t="shared" si="467"/>
        <v>X</v>
      </c>
    </row>
    <row r="2747" spans="1:16" hidden="1">
      <c r="A2747" s="102" t="s">
        <v>202</v>
      </c>
      <c r="B2747" s="103" t="s">
        <v>203</v>
      </c>
      <c r="D2747" s="112">
        <v>2028</v>
      </c>
      <c r="E2747" s="112">
        <v>8</v>
      </c>
      <c r="F2747" s="102" t="str">
        <f t="shared" si="470"/>
        <v>B41-P120288</v>
      </c>
      <c r="H2747" s="104">
        <f>HLOOKUP(B2747,MBAY!$1:$2,2,FALSE)</f>
        <v>3</v>
      </c>
      <c r="I2747" s="102" t="str">
        <f t="shared" si="468"/>
        <v>20288</v>
      </c>
      <c r="J2747" s="107">
        <f>IF(M2747=1,1,IFERROR(VLOOKUP(I2747,MBAY!E:L,POC!H2747,FALSE),0))</f>
        <v>1</v>
      </c>
      <c r="K2747" s="102" t="str">
        <f>TEXT(VLOOKUP(B2747,Summary!G:H,2,FALSE),"yyyym")</f>
        <v>202312</v>
      </c>
      <c r="L2747" s="102">
        <f t="shared" si="469"/>
        <v>0</v>
      </c>
      <c r="M2747" s="102">
        <f t="shared" si="465"/>
        <v>1</v>
      </c>
      <c r="N2747" s="109">
        <f t="shared" si="462"/>
        <v>100</v>
      </c>
      <c r="P2747" s="102" t="str">
        <f t="shared" si="467"/>
        <v>X</v>
      </c>
    </row>
    <row r="2748" spans="1:16" hidden="1">
      <c r="A2748" s="102" t="s">
        <v>202</v>
      </c>
      <c r="B2748" s="103" t="s">
        <v>203</v>
      </c>
      <c r="D2748" s="112">
        <v>2028</v>
      </c>
      <c r="E2748" s="112">
        <v>9</v>
      </c>
      <c r="F2748" s="102" t="str">
        <f t="shared" si="470"/>
        <v>B41-P120289</v>
      </c>
      <c r="H2748" s="104">
        <f>HLOOKUP(B2748,MBAY!$1:$2,2,FALSE)</f>
        <v>3</v>
      </c>
      <c r="I2748" s="102" t="str">
        <f t="shared" si="468"/>
        <v>20289</v>
      </c>
      <c r="J2748" s="107">
        <f>IF(M2748=1,1,IFERROR(VLOOKUP(I2748,MBAY!E:L,POC!H2748,FALSE),0))</f>
        <v>1</v>
      </c>
      <c r="K2748" s="102" t="str">
        <f>TEXT(VLOOKUP(B2748,Summary!G:H,2,FALSE),"yyyym")</f>
        <v>202312</v>
      </c>
      <c r="L2748" s="102">
        <f t="shared" si="469"/>
        <v>0</v>
      </c>
      <c r="M2748" s="102">
        <f t="shared" si="465"/>
        <v>1</v>
      </c>
      <c r="N2748" s="109">
        <f t="shared" si="462"/>
        <v>100</v>
      </c>
      <c r="P2748" s="102" t="str">
        <f t="shared" si="467"/>
        <v>X</v>
      </c>
    </row>
    <row r="2749" spans="1:16" hidden="1">
      <c r="A2749" s="102" t="s">
        <v>202</v>
      </c>
      <c r="B2749" s="103" t="s">
        <v>203</v>
      </c>
      <c r="D2749" s="112">
        <v>2028</v>
      </c>
      <c r="E2749" s="112">
        <v>10</v>
      </c>
      <c r="F2749" s="102" t="str">
        <f t="shared" si="470"/>
        <v>B41-P1202810</v>
      </c>
      <c r="H2749" s="104">
        <f>HLOOKUP(B2749,MBAY!$1:$2,2,FALSE)</f>
        <v>3</v>
      </c>
      <c r="I2749" s="102" t="str">
        <f t="shared" si="468"/>
        <v>202810</v>
      </c>
      <c r="J2749" s="107">
        <f>IF(M2749=1,1,IFERROR(VLOOKUP(I2749,MBAY!E:L,POC!H2749,FALSE),0))</f>
        <v>1</v>
      </c>
      <c r="K2749" s="102" t="str">
        <f>TEXT(VLOOKUP(B2749,Summary!G:H,2,FALSE),"yyyym")</f>
        <v>202312</v>
      </c>
      <c r="L2749" s="102">
        <f t="shared" si="469"/>
        <v>0</v>
      </c>
      <c r="M2749" s="102">
        <f t="shared" si="465"/>
        <v>1</v>
      </c>
      <c r="N2749" s="109">
        <f t="shared" si="462"/>
        <v>100</v>
      </c>
      <c r="P2749" s="102" t="str">
        <f t="shared" si="467"/>
        <v>X</v>
      </c>
    </row>
    <row r="2750" spans="1:16" hidden="1">
      <c r="A2750" s="102" t="s">
        <v>202</v>
      </c>
      <c r="B2750" s="103" t="s">
        <v>203</v>
      </c>
      <c r="D2750" s="112">
        <v>2028</v>
      </c>
      <c r="E2750" s="112">
        <v>11</v>
      </c>
      <c r="F2750" s="102" t="str">
        <f t="shared" si="470"/>
        <v>B41-P1202811</v>
      </c>
      <c r="H2750" s="104">
        <f>HLOOKUP(B2750,MBAY!$1:$2,2,FALSE)</f>
        <v>3</v>
      </c>
      <c r="I2750" s="102" t="str">
        <f t="shared" si="468"/>
        <v>202811</v>
      </c>
      <c r="J2750" s="107">
        <f>IF(M2750=1,1,IFERROR(VLOOKUP(I2750,MBAY!E:L,POC!H2750,FALSE),0))</f>
        <v>1</v>
      </c>
      <c r="K2750" s="102" t="str">
        <f>TEXT(VLOOKUP(B2750,Summary!G:H,2,FALSE),"yyyym")</f>
        <v>202312</v>
      </c>
      <c r="L2750" s="102">
        <f t="shared" si="469"/>
        <v>0</v>
      </c>
      <c r="M2750" s="102">
        <f t="shared" si="465"/>
        <v>1</v>
      </c>
      <c r="N2750" s="109">
        <f t="shared" si="462"/>
        <v>100</v>
      </c>
      <c r="P2750" s="102" t="str">
        <f t="shared" si="467"/>
        <v>X</v>
      </c>
    </row>
    <row r="2751" spans="1:16" hidden="1">
      <c r="A2751" s="102" t="s">
        <v>202</v>
      </c>
      <c r="B2751" s="103" t="s">
        <v>203</v>
      </c>
      <c r="D2751" s="111">
        <v>2028</v>
      </c>
      <c r="E2751" s="111">
        <v>12</v>
      </c>
      <c r="F2751" s="102" t="str">
        <f t="shared" si="470"/>
        <v>B41-P1202812</v>
      </c>
      <c r="H2751" s="104">
        <f>HLOOKUP(B2751,MBAY!$1:$2,2,FALSE)</f>
        <v>3</v>
      </c>
      <c r="I2751" s="102" t="str">
        <f t="shared" si="468"/>
        <v>202812</v>
      </c>
      <c r="J2751" s="107">
        <f>IF(M2751=1,1,IFERROR(VLOOKUP(I2751,MBAY!E:L,POC!H2751,FALSE),0))</f>
        <v>1</v>
      </c>
      <c r="K2751" s="102" t="str">
        <f>TEXT(VLOOKUP(B2751,Summary!G:H,2,FALSE),"yyyym")</f>
        <v>202312</v>
      </c>
      <c r="L2751" s="102">
        <f t="shared" si="469"/>
        <v>0</v>
      </c>
      <c r="M2751" s="102">
        <f t="shared" si="465"/>
        <v>1</v>
      </c>
      <c r="N2751" s="109">
        <f t="shared" si="462"/>
        <v>100</v>
      </c>
      <c r="P2751" s="102" t="str">
        <f t="shared" si="467"/>
        <v>X</v>
      </c>
    </row>
    <row r="2752" spans="1:16" hidden="1">
      <c r="A2752" s="102" t="s">
        <v>202</v>
      </c>
      <c r="B2752" s="103" t="s">
        <v>203</v>
      </c>
      <c r="D2752" s="111">
        <v>2029</v>
      </c>
      <c r="E2752" s="112">
        <v>1</v>
      </c>
      <c r="F2752" s="102" t="str">
        <f t="shared" si="470"/>
        <v>B41-P120291</v>
      </c>
      <c r="H2752" s="104">
        <f>HLOOKUP(B2752,MBAY!$1:$2,2,FALSE)</f>
        <v>3</v>
      </c>
      <c r="I2752" s="102" t="str">
        <f t="shared" si="468"/>
        <v>20291</v>
      </c>
      <c r="J2752" s="107">
        <f>IF(M2752=1,1,IFERROR(VLOOKUP(I2752,MBAY!E:L,POC!H2752,FALSE),0))</f>
        <v>1</v>
      </c>
      <c r="K2752" s="102" t="str">
        <f>TEXT(VLOOKUP(B2752,Summary!G:H,2,FALSE),"yyyym")</f>
        <v>202312</v>
      </c>
      <c r="L2752" s="102">
        <f t="shared" si="469"/>
        <v>0</v>
      </c>
      <c r="M2752" s="102">
        <f t="shared" si="465"/>
        <v>1</v>
      </c>
      <c r="N2752" s="109">
        <f t="shared" si="462"/>
        <v>100</v>
      </c>
      <c r="P2752" s="102" t="str">
        <f t="shared" si="467"/>
        <v>X</v>
      </c>
    </row>
    <row r="2753" spans="1:16" hidden="1">
      <c r="A2753" s="102" t="s">
        <v>202</v>
      </c>
      <c r="B2753" s="103" t="s">
        <v>203</v>
      </c>
      <c r="D2753" s="111">
        <v>2029</v>
      </c>
      <c r="E2753" s="112">
        <v>2</v>
      </c>
      <c r="F2753" s="102" t="str">
        <f t="shared" si="470"/>
        <v>B41-P120292</v>
      </c>
      <c r="H2753" s="104">
        <f>HLOOKUP(B2753,MBAY!$1:$2,2,FALSE)</f>
        <v>3</v>
      </c>
      <c r="I2753" s="102" t="str">
        <f t="shared" si="468"/>
        <v>20292</v>
      </c>
      <c r="J2753" s="107">
        <f>IF(M2753=1,1,IFERROR(VLOOKUP(I2753,MBAY!E:L,POC!H2753,FALSE),0))</f>
        <v>1</v>
      </c>
      <c r="K2753" s="102" t="str">
        <f>TEXT(VLOOKUP(B2753,Summary!G:H,2,FALSE),"yyyym")</f>
        <v>202312</v>
      </c>
      <c r="L2753" s="102">
        <f t="shared" si="469"/>
        <v>0</v>
      </c>
      <c r="M2753" s="102">
        <f t="shared" si="465"/>
        <v>1</v>
      </c>
      <c r="N2753" s="109">
        <f t="shared" si="462"/>
        <v>100</v>
      </c>
      <c r="P2753" s="102" t="str">
        <f t="shared" si="467"/>
        <v>X</v>
      </c>
    </row>
    <row r="2754" spans="1:16" hidden="1">
      <c r="A2754" s="102" t="s">
        <v>202</v>
      </c>
      <c r="B2754" s="103" t="s">
        <v>203</v>
      </c>
      <c r="D2754" s="111">
        <v>2029</v>
      </c>
      <c r="E2754" s="112">
        <v>3</v>
      </c>
      <c r="F2754" s="102" t="str">
        <f t="shared" si="470"/>
        <v>B41-P120293</v>
      </c>
      <c r="H2754" s="104">
        <f>HLOOKUP(B2754,MBAY!$1:$2,2,FALSE)</f>
        <v>3</v>
      </c>
      <c r="I2754" s="102" t="str">
        <f t="shared" si="468"/>
        <v>20293</v>
      </c>
      <c r="J2754" s="107">
        <f>IF(M2754=1,1,IFERROR(VLOOKUP(I2754,MBAY!E:L,POC!H2754,FALSE),0))</f>
        <v>1</v>
      </c>
      <c r="K2754" s="102" t="str">
        <f>TEXT(VLOOKUP(B2754,Summary!G:H,2,FALSE),"yyyym")</f>
        <v>202312</v>
      </c>
      <c r="L2754" s="102">
        <f t="shared" si="469"/>
        <v>0</v>
      </c>
      <c r="M2754" s="102">
        <f t="shared" si="465"/>
        <v>1</v>
      </c>
      <c r="N2754" s="109">
        <f t="shared" si="462"/>
        <v>100</v>
      </c>
      <c r="P2754" s="102" t="str">
        <f t="shared" si="467"/>
        <v>X</v>
      </c>
    </row>
    <row r="2755" spans="1:16" hidden="1">
      <c r="A2755" s="102" t="s">
        <v>202</v>
      </c>
      <c r="B2755" s="103" t="s">
        <v>203</v>
      </c>
      <c r="D2755" s="111">
        <v>2029</v>
      </c>
      <c r="E2755" s="112">
        <v>4</v>
      </c>
      <c r="F2755" s="102" t="str">
        <f t="shared" si="470"/>
        <v>B41-P120294</v>
      </c>
      <c r="H2755" s="104">
        <f>HLOOKUP(B2755,MBAY!$1:$2,2,FALSE)</f>
        <v>3</v>
      </c>
      <c r="I2755" s="102" t="str">
        <f t="shared" si="468"/>
        <v>20294</v>
      </c>
      <c r="J2755" s="107">
        <f>IF(M2755=1,1,IFERROR(VLOOKUP(I2755,MBAY!E:L,POC!H2755,FALSE),0))</f>
        <v>1</v>
      </c>
      <c r="K2755" s="102" t="str">
        <f>TEXT(VLOOKUP(B2755,Summary!G:H,2,FALSE),"yyyym")</f>
        <v>202312</v>
      </c>
      <c r="L2755" s="102">
        <f t="shared" si="469"/>
        <v>0</v>
      </c>
      <c r="M2755" s="102">
        <f t="shared" si="465"/>
        <v>1</v>
      </c>
      <c r="N2755" s="109">
        <f t="shared" si="462"/>
        <v>100</v>
      </c>
      <c r="P2755" s="102" t="str">
        <f t="shared" si="467"/>
        <v>X</v>
      </c>
    </row>
    <row r="2756" spans="1:16" hidden="1">
      <c r="A2756" s="102" t="s">
        <v>202</v>
      </c>
      <c r="B2756" s="103" t="s">
        <v>203</v>
      </c>
      <c r="D2756" s="111">
        <v>2029</v>
      </c>
      <c r="E2756" s="112">
        <v>5</v>
      </c>
      <c r="F2756" s="102" t="str">
        <f t="shared" si="470"/>
        <v>B41-P120295</v>
      </c>
      <c r="H2756" s="104">
        <f>HLOOKUP(B2756,MBAY!$1:$2,2,FALSE)</f>
        <v>3</v>
      </c>
      <c r="I2756" s="102" t="str">
        <f t="shared" si="468"/>
        <v>20295</v>
      </c>
      <c r="J2756" s="107">
        <f>IF(M2756=1,1,IFERROR(VLOOKUP(I2756,MBAY!E:L,POC!H2756,FALSE),0))</f>
        <v>1</v>
      </c>
      <c r="K2756" s="102" t="str">
        <f>TEXT(VLOOKUP(B2756,Summary!G:H,2,FALSE),"yyyym")</f>
        <v>202312</v>
      </c>
      <c r="L2756" s="102">
        <f t="shared" si="469"/>
        <v>0</v>
      </c>
      <c r="M2756" s="102">
        <f t="shared" si="465"/>
        <v>1</v>
      </c>
      <c r="N2756" s="109">
        <f t="shared" si="462"/>
        <v>100</v>
      </c>
      <c r="P2756" s="102" t="str">
        <f t="shared" si="467"/>
        <v>X</v>
      </c>
    </row>
    <row r="2757" spans="1:16" hidden="1">
      <c r="A2757" s="102" t="s">
        <v>202</v>
      </c>
      <c r="B2757" s="103" t="s">
        <v>203</v>
      </c>
      <c r="D2757" s="111">
        <v>2029</v>
      </c>
      <c r="E2757" s="112">
        <v>6</v>
      </c>
      <c r="F2757" s="102" t="str">
        <f t="shared" si="470"/>
        <v>B41-P120296</v>
      </c>
      <c r="H2757" s="104">
        <f>HLOOKUP(B2757,MBAY!$1:$2,2,FALSE)</f>
        <v>3</v>
      </c>
      <c r="I2757" s="102" t="str">
        <f t="shared" si="468"/>
        <v>20296</v>
      </c>
      <c r="J2757" s="107">
        <f>IF(M2757=1,1,IFERROR(VLOOKUP(I2757,MBAY!E:L,POC!H2757,FALSE),0))</f>
        <v>1</v>
      </c>
      <c r="K2757" s="102" t="str">
        <f>TEXT(VLOOKUP(B2757,Summary!G:H,2,FALSE),"yyyym")</f>
        <v>202312</v>
      </c>
      <c r="L2757" s="102">
        <f t="shared" si="469"/>
        <v>0</v>
      </c>
      <c r="M2757" s="102">
        <f t="shared" si="465"/>
        <v>1</v>
      </c>
      <c r="N2757" s="109">
        <f t="shared" si="462"/>
        <v>100</v>
      </c>
      <c r="P2757" s="102" t="str">
        <f t="shared" si="467"/>
        <v>X</v>
      </c>
    </row>
    <row r="2758" spans="1:16" hidden="1">
      <c r="A2758" s="102" t="s">
        <v>202</v>
      </c>
      <c r="B2758" s="103" t="s">
        <v>203</v>
      </c>
      <c r="D2758" s="111">
        <v>2029</v>
      </c>
      <c r="E2758" s="112">
        <v>7</v>
      </c>
      <c r="F2758" s="102" t="str">
        <f t="shared" si="470"/>
        <v>B41-P120297</v>
      </c>
      <c r="H2758" s="104">
        <f>HLOOKUP(B2758,MBAY!$1:$2,2,FALSE)</f>
        <v>3</v>
      </c>
      <c r="I2758" s="102" t="str">
        <f t="shared" si="468"/>
        <v>20297</v>
      </c>
      <c r="J2758" s="107">
        <f>IF(M2758=1,1,IFERROR(VLOOKUP(I2758,MBAY!E:L,POC!H2758,FALSE),0))</f>
        <v>1</v>
      </c>
      <c r="K2758" s="102" t="str">
        <f>TEXT(VLOOKUP(B2758,Summary!G:H,2,FALSE),"yyyym")</f>
        <v>202312</v>
      </c>
      <c r="L2758" s="102">
        <f t="shared" si="469"/>
        <v>0</v>
      </c>
      <c r="M2758" s="102">
        <f t="shared" si="465"/>
        <v>1</v>
      </c>
      <c r="N2758" s="109">
        <f t="shared" si="462"/>
        <v>100</v>
      </c>
      <c r="P2758" s="102" t="str">
        <f t="shared" si="467"/>
        <v>X</v>
      </c>
    </row>
    <row r="2759" spans="1:16" hidden="1">
      <c r="A2759" s="102" t="s">
        <v>202</v>
      </c>
      <c r="B2759" s="103" t="s">
        <v>203</v>
      </c>
      <c r="D2759" s="111">
        <v>2029</v>
      </c>
      <c r="E2759" s="112">
        <v>8</v>
      </c>
      <c r="F2759" s="102" t="str">
        <f t="shared" si="470"/>
        <v>B41-P120298</v>
      </c>
      <c r="H2759" s="104">
        <f>HLOOKUP(B2759,MBAY!$1:$2,2,FALSE)</f>
        <v>3</v>
      </c>
      <c r="I2759" s="102" t="str">
        <f t="shared" si="468"/>
        <v>20298</v>
      </c>
      <c r="J2759" s="107">
        <f>IF(M2759=1,1,IFERROR(VLOOKUP(I2759,MBAY!E:L,POC!H2759,FALSE),0))</f>
        <v>1</v>
      </c>
      <c r="K2759" s="102" t="str">
        <f>TEXT(VLOOKUP(B2759,Summary!G:H,2,FALSE),"yyyym")</f>
        <v>202312</v>
      </c>
      <c r="L2759" s="102">
        <f t="shared" si="469"/>
        <v>0</v>
      </c>
      <c r="M2759" s="102">
        <f t="shared" si="465"/>
        <v>1</v>
      </c>
      <c r="N2759" s="109">
        <f t="shared" si="462"/>
        <v>100</v>
      </c>
      <c r="P2759" s="102" t="str">
        <f t="shared" si="467"/>
        <v>X</v>
      </c>
    </row>
    <row r="2760" spans="1:16" hidden="1">
      <c r="A2760" s="102" t="s">
        <v>202</v>
      </c>
      <c r="B2760" s="103" t="s">
        <v>203</v>
      </c>
      <c r="D2760" s="111">
        <v>2029</v>
      </c>
      <c r="E2760" s="112">
        <v>9</v>
      </c>
      <c r="F2760" s="102" t="str">
        <f t="shared" si="470"/>
        <v>B41-P120299</v>
      </c>
      <c r="H2760" s="104">
        <f>HLOOKUP(B2760,MBAY!$1:$2,2,FALSE)</f>
        <v>3</v>
      </c>
      <c r="I2760" s="102" t="str">
        <f t="shared" si="468"/>
        <v>20299</v>
      </c>
      <c r="J2760" s="107">
        <f>IF(M2760=1,1,IFERROR(VLOOKUP(I2760,MBAY!E:L,POC!H2760,FALSE),0))</f>
        <v>1</v>
      </c>
      <c r="K2760" s="102" t="str">
        <f>TEXT(VLOOKUP(B2760,Summary!G:H,2,FALSE),"yyyym")</f>
        <v>202312</v>
      </c>
      <c r="L2760" s="102">
        <f t="shared" si="469"/>
        <v>0</v>
      </c>
      <c r="M2760" s="102">
        <f t="shared" si="465"/>
        <v>1</v>
      </c>
      <c r="N2760" s="109">
        <f t="shared" si="462"/>
        <v>100</v>
      </c>
      <c r="P2760" s="102" t="str">
        <f t="shared" si="467"/>
        <v>X</v>
      </c>
    </row>
    <row r="2761" spans="1:16" hidden="1">
      <c r="A2761" s="102" t="s">
        <v>202</v>
      </c>
      <c r="B2761" s="103" t="s">
        <v>203</v>
      </c>
      <c r="D2761" s="111">
        <v>2029</v>
      </c>
      <c r="E2761" s="112">
        <v>10</v>
      </c>
      <c r="F2761" s="102" t="str">
        <f t="shared" si="470"/>
        <v>B41-P1202910</v>
      </c>
      <c r="H2761" s="104">
        <f>HLOOKUP(B2761,MBAY!$1:$2,2,FALSE)</f>
        <v>3</v>
      </c>
      <c r="I2761" s="102" t="str">
        <f t="shared" si="468"/>
        <v>202910</v>
      </c>
      <c r="J2761" s="107">
        <f>IF(M2761=1,1,IFERROR(VLOOKUP(I2761,MBAY!E:L,POC!H2761,FALSE),0))</f>
        <v>1</v>
      </c>
      <c r="K2761" s="102" t="str">
        <f>TEXT(VLOOKUP(B2761,Summary!G:H,2,FALSE),"yyyym")</f>
        <v>202312</v>
      </c>
      <c r="L2761" s="102">
        <f t="shared" si="469"/>
        <v>0</v>
      </c>
      <c r="M2761" s="102">
        <f t="shared" si="465"/>
        <v>1</v>
      </c>
      <c r="N2761" s="109">
        <f t="shared" si="462"/>
        <v>100</v>
      </c>
      <c r="P2761" s="102" t="str">
        <f t="shared" si="467"/>
        <v>X</v>
      </c>
    </row>
    <row r="2762" spans="1:16" hidden="1">
      <c r="A2762" s="102" t="s">
        <v>202</v>
      </c>
      <c r="B2762" s="103" t="s">
        <v>203</v>
      </c>
      <c r="D2762" s="111">
        <v>2029</v>
      </c>
      <c r="E2762" s="112">
        <v>11</v>
      </c>
      <c r="F2762" s="102" t="str">
        <f t="shared" si="470"/>
        <v>B41-P1202911</v>
      </c>
      <c r="H2762" s="104">
        <f>HLOOKUP(B2762,MBAY!$1:$2,2,FALSE)</f>
        <v>3</v>
      </c>
      <c r="I2762" s="102" t="str">
        <f t="shared" si="468"/>
        <v>202911</v>
      </c>
      <c r="J2762" s="107">
        <f>IF(M2762=1,1,IFERROR(VLOOKUP(I2762,MBAY!E:L,POC!H2762,FALSE),0))</f>
        <v>1</v>
      </c>
      <c r="K2762" s="102" t="str">
        <f>TEXT(VLOOKUP(B2762,Summary!G:H,2,FALSE),"yyyym")</f>
        <v>202312</v>
      </c>
      <c r="L2762" s="102">
        <f t="shared" si="469"/>
        <v>0</v>
      </c>
      <c r="M2762" s="102">
        <f t="shared" si="465"/>
        <v>1</v>
      </c>
      <c r="N2762" s="109">
        <f t="shared" si="462"/>
        <v>100</v>
      </c>
      <c r="P2762" s="102" t="str">
        <f t="shared" si="467"/>
        <v>X</v>
      </c>
    </row>
    <row r="2763" spans="1:16" hidden="1">
      <c r="A2763" s="102" t="s">
        <v>202</v>
      </c>
      <c r="B2763" s="103" t="s">
        <v>203</v>
      </c>
      <c r="D2763" s="111">
        <v>2029</v>
      </c>
      <c r="E2763" s="111">
        <v>12</v>
      </c>
      <c r="F2763" s="102" t="str">
        <f t="shared" si="470"/>
        <v>B41-P1202912</v>
      </c>
      <c r="H2763" s="104">
        <f>HLOOKUP(B2763,MBAY!$1:$2,2,FALSE)</f>
        <v>3</v>
      </c>
      <c r="I2763" s="102" t="str">
        <f t="shared" si="468"/>
        <v>202912</v>
      </c>
      <c r="J2763" s="107">
        <f>IF(M2763=1,1,IFERROR(VLOOKUP(I2763,MBAY!E:L,POC!H2763,FALSE),0))</f>
        <v>1</v>
      </c>
      <c r="K2763" s="102" t="str">
        <f>TEXT(VLOOKUP(B2763,Summary!G:H,2,FALSE),"yyyym")</f>
        <v>202312</v>
      </c>
      <c r="L2763" s="102">
        <f t="shared" si="469"/>
        <v>0</v>
      </c>
      <c r="M2763" s="102">
        <f t="shared" si="465"/>
        <v>1</v>
      </c>
      <c r="N2763" s="109">
        <f t="shared" si="462"/>
        <v>100</v>
      </c>
      <c r="P2763" s="102" t="str">
        <f t="shared" si="467"/>
        <v>X</v>
      </c>
    </row>
    <row r="2764" spans="1:16" hidden="1">
      <c r="A2764" s="102" t="s">
        <v>202</v>
      </c>
      <c r="B2764" s="103" t="s">
        <v>203</v>
      </c>
      <c r="D2764" s="111">
        <v>2030</v>
      </c>
      <c r="E2764" s="112">
        <v>1</v>
      </c>
      <c r="F2764" s="102" t="str">
        <f t="shared" si="470"/>
        <v>B41-P120301</v>
      </c>
      <c r="H2764" s="104">
        <f>HLOOKUP(B2764,MBAY!$1:$2,2,FALSE)</f>
        <v>3</v>
      </c>
      <c r="I2764" s="102" t="str">
        <f t="shared" si="468"/>
        <v>20301</v>
      </c>
      <c r="J2764" s="107">
        <f>IF(M2764=1,1,IFERROR(VLOOKUP(I2764,MBAY!E:L,POC!H2764,FALSE),0))</f>
        <v>1</v>
      </c>
      <c r="K2764" s="102" t="str">
        <f>TEXT(VLOOKUP(B2764,Summary!G:H,2,FALSE),"yyyym")</f>
        <v>202312</v>
      </c>
      <c r="L2764" s="102">
        <f t="shared" si="469"/>
        <v>0</v>
      </c>
      <c r="M2764" s="102">
        <f t="shared" si="465"/>
        <v>1</v>
      </c>
      <c r="N2764" s="109">
        <f t="shared" si="462"/>
        <v>100</v>
      </c>
      <c r="P2764" s="102" t="str">
        <f t="shared" si="467"/>
        <v>X</v>
      </c>
    </row>
    <row r="2765" spans="1:16" hidden="1">
      <c r="A2765" s="102" t="s">
        <v>202</v>
      </c>
      <c r="B2765" s="103" t="s">
        <v>203</v>
      </c>
      <c r="D2765" s="111">
        <v>2030</v>
      </c>
      <c r="E2765" s="112">
        <v>2</v>
      </c>
      <c r="F2765" s="102" t="str">
        <f t="shared" si="470"/>
        <v>B41-P120302</v>
      </c>
      <c r="H2765" s="104">
        <f>HLOOKUP(B2765,MBAY!$1:$2,2,FALSE)</f>
        <v>3</v>
      </c>
      <c r="I2765" s="102" t="str">
        <f t="shared" si="468"/>
        <v>20302</v>
      </c>
      <c r="J2765" s="107">
        <f>IF(M2765=1,1,IFERROR(VLOOKUP(I2765,MBAY!E:L,POC!H2765,FALSE),0))</f>
        <v>1</v>
      </c>
      <c r="K2765" s="102" t="str">
        <f>TEXT(VLOOKUP(B2765,Summary!G:H,2,FALSE),"yyyym")</f>
        <v>202312</v>
      </c>
      <c r="L2765" s="102">
        <f t="shared" si="469"/>
        <v>0</v>
      </c>
      <c r="M2765" s="102">
        <f t="shared" si="465"/>
        <v>1</v>
      </c>
      <c r="N2765" s="109">
        <f t="shared" ref="N2765:N2775" si="471">TRUNC(J2765*100,2)</f>
        <v>100</v>
      </c>
      <c r="P2765" s="102" t="str">
        <f t="shared" si="467"/>
        <v>X</v>
      </c>
    </row>
    <row r="2766" spans="1:16" hidden="1">
      <c r="A2766" s="102" t="s">
        <v>202</v>
      </c>
      <c r="B2766" s="103" t="s">
        <v>203</v>
      </c>
      <c r="D2766" s="111">
        <v>2030</v>
      </c>
      <c r="E2766" s="112">
        <v>3</v>
      </c>
      <c r="F2766" s="102" t="str">
        <f t="shared" si="470"/>
        <v>B41-P120303</v>
      </c>
      <c r="H2766" s="104">
        <f>HLOOKUP(B2766,MBAY!$1:$2,2,FALSE)</f>
        <v>3</v>
      </c>
      <c r="I2766" s="102" t="str">
        <f t="shared" si="468"/>
        <v>20303</v>
      </c>
      <c r="J2766" s="107">
        <f>IF(M2766=1,1,IFERROR(VLOOKUP(I2766,MBAY!E:L,POC!H2766,FALSE),0))</f>
        <v>1</v>
      </c>
      <c r="K2766" s="102" t="str">
        <f>TEXT(VLOOKUP(B2766,Summary!G:H,2,FALSE),"yyyym")</f>
        <v>202312</v>
      </c>
      <c r="L2766" s="102">
        <f t="shared" si="469"/>
        <v>0</v>
      </c>
      <c r="M2766" s="102">
        <f t="shared" si="465"/>
        <v>1</v>
      </c>
      <c r="N2766" s="109">
        <f t="shared" si="471"/>
        <v>100</v>
      </c>
      <c r="P2766" s="102" t="str">
        <f t="shared" si="467"/>
        <v>X</v>
      </c>
    </row>
    <row r="2767" spans="1:16" hidden="1">
      <c r="A2767" s="102" t="s">
        <v>202</v>
      </c>
      <c r="B2767" s="103" t="s">
        <v>203</v>
      </c>
      <c r="D2767" s="111">
        <v>2030</v>
      </c>
      <c r="E2767" s="112">
        <v>4</v>
      </c>
      <c r="F2767" s="102" t="str">
        <f t="shared" si="470"/>
        <v>B41-P120304</v>
      </c>
      <c r="H2767" s="104">
        <f>HLOOKUP(B2767,MBAY!$1:$2,2,FALSE)</f>
        <v>3</v>
      </c>
      <c r="I2767" s="102" t="str">
        <f t="shared" si="468"/>
        <v>20304</v>
      </c>
      <c r="J2767" s="107">
        <f>IF(M2767=1,1,IFERROR(VLOOKUP(I2767,MBAY!E:L,POC!H2767,FALSE),0))</f>
        <v>1</v>
      </c>
      <c r="K2767" s="102" t="str">
        <f>TEXT(VLOOKUP(B2767,Summary!G:H,2,FALSE),"yyyym")</f>
        <v>202312</v>
      </c>
      <c r="L2767" s="102">
        <f t="shared" si="469"/>
        <v>0</v>
      </c>
      <c r="M2767" s="102">
        <f t="shared" si="465"/>
        <v>1</v>
      </c>
      <c r="N2767" s="109">
        <f t="shared" si="471"/>
        <v>100</v>
      </c>
      <c r="P2767" s="102" t="str">
        <f t="shared" si="467"/>
        <v>X</v>
      </c>
    </row>
    <row r="2768" spans="1:16" hidden="1">
      <c r="A2768" s="102" t="s">
        <v>202</v>
      </c>
      <c r="B2768" s="103" t="s">
        <v>203</v>
      </c>
      <c r="D2768" s="111">
        <v>2030</v>
      </c>
      <c r="E2768" s="112">
        <v>5</v>
      </c>
      <c r="F2768" s="102" t="str">
        <f t="shared" si="470"/>
        <v>B41-P120305</v>
      </c>
      <c r="H2768" s="104">
        <f>HLOOKUP(B2768,MBAY!$1:$2,2,FALSE)</f>
        <v>3</v>
      </c>
      <c r="I2768" s="102" t="str">
        <f t="shared" ref="I2768:I2775" si="472">CONCATENATE(D2768,E2768)</f>
        <v>20305</v>
      </c>
      <c r="J2768" s="107">
        <f>IF(M2768=1,1,IFERROR(VLOOKUP(I2768,MBAY!E:L,POC!H2768,FALSE),0))</f>
        <v>1</v>
      </c>
      <c r="K2768" s="102" t="str">
        <f>TEXT(VLOOKUP(B2768,Summary!G:H,2,FALSE),"yyyym")</f>
        <v>202312</v>
      </c>
      <c r="L2768" s="102">
        <f t="shared" si="469"/>
        <v>0</v>
      </c>
      <c r="M2768" s="102">
        <f t="shared" si="465"/>
        <v>1</v>
      </c>
      <c r="N2768" s="109">
        <f t="shared" si="471"/>
        <v>100</v>
      </c>
      <c r="P2768" s="102" t="str">
        <f t="shared" si="467"/>
        <v>X</v>
      </c>
    </row>
    <row r="2769" spans="1:16" hidden="1">
      <c r="A2769" s="102" t="s">
        <v>202</v>
      </c>
      <c r="B2769" s="103" t="s">
        <v>203</v>
      </c>
      <c r="D2769" s="111">
        <v>2030</v>
      </c>
      <c r="E2769" s="112">
        <v>6</v>
      </c>
      <c r="F2769" s="102" t="str">
        <f t="shared" si="470"/>
        <v>B41-P120306</v>
      </c>
      <c r="H2769" s="104">
        <f>HLOOKUP(B2769,MBAY!$1:$2,2,FALSE)</f>
        <v>3</v>
      </c>
      <c r="I2769" s="102" t="str">
        <f t="shared" si="472"/>
        <v>20306</v>
      </c>
      <c r="J2769" s="107">
        <f>IF(M2769=1,1,IFERROR(VLOOKUP(I2769,MBAY!E:L,POC!H2769,FALSE),0))</f>
        <v>1</v>
      </c>
      <c r="K2769" s="102" t="str">
        <f>TEXT(VLOOKUP(B2769,Summary!G:H,2,FALSE),"yyyym")</f>
        <v>202312</v>
      </c>
      <c r="L2769" s="102">
        <f t="shared" ref="L2769:L2775" si="473">IF((LEFT(K2769,4)-D2769)&lt;&gt;0,0,IF((I2769-K2769)=0,1,0))</f>
        <v>0</v>
      </c>
      <c r="M2769" s="102">
        <f t="shared" si="465"/>
        <v>1</v>
      </c>
      <c r="N2769" s="109">
        <f t="shared" si="471"/>
        <v>100</v>
      </c>
      <c r="P2769" s="102" t="str">
        <f t="shared" si="467"/>
        <v>X</v>
      </c>
    </row>
    <row r="2770" spans="1:16" hidden="1">
      <c r="A2770" s="102" t="s">
        <v>202</v>
      </c>
      <c r="B2770" s="103" t="s">
        <v>203</v>
      </c>
      <c r="D2770" s="111">
        <v>2030</v>
      </c>
      <c r="E2770" s="112">
        <v>7</v>
      </c>
      <c r="F2770" s="102" t="str">
        <f t="shared" si="470"/>
        <v>B41-P120307</v>
      </c>
      <c r="H2770" s="104">
        <f>HLOOKUP(B2770,MBAY!$1:$2,2,FALSE)</f>
        <v>3</v>
      </c>
      <c r="I2770" s="102" t="str">
        <f t="shared" si="472"/>
        <v>20307</v>
      </c>
      <c r="J2770" s="107">
        <f>IF(M2770=1,1,IFERROR(VLOOKUP(I2770,MBAY!E:L,POC!H2770,FALSE),0))</f>
        <v>1</v>
      </c>
      <c r="K2770" s="102" t="str">
        <f>TEXT(VLOOKUP(B2770,Summary!G:H,2,FALSE),"yyyym")</f>
        <v>202312</v>
      </c>
      <c r="L2770" s="102">
        <f t="shared" si="473"/>
        <v>0</v>
      </c>
      <c r="M2770" s="102">
        <f t="shared" si="465"/>
        <v>1</v>
      </c>
      <c r="N2770" s="109">
        <f t="shared" si="471"/>
        <v>100</v>
      </c>
      <c r="P2770" s="102" t="str">
        <f t="shared" si="467"/>
        <v>X</v>
      </c>
    </row>
    <row r="2771" spans="1:16" hidden="1">
      <c r="A2771" s="102" t="s">
        <v>202</v>
      </c>
      <c r="B2771" s="103" t="s">
        <v>203</v>
      </c>
      <c r="D2771" s="111">
        <v>2030</v>
      </c>
      <c r="E2771" s="112">
        <v>8</v>
      </c>
      <c r="F2771" s="102" t="str">
        <f t="shared" si="470"/>
        <v>B41-P120308</v>
      </c>
      <c r="H2771" s="104">
        <f>HLOOKUP(B2771,MBAY!$1:$2,2,FALSE)</f>
        <v>3</v>
      </c>
      <c r="I2771" s="102" t="str">
        <f t="shared" si="472"/>
        <v>20308</v>
      </c>
      <c r="J2771" s="107">
        <f>IF(M2771=1,1,IFERROR(VLOOKUP(I2771,MBAY!E:L,POC!H2771,FALSE),0))</f>
        <v>1</v>
      </c>
      <c r="K2771" s="102" t="str">
        <f>TEXT(VLOOKUP(B2771,Summary!G:H,2,FALSE),"yyyym")</f>
        <v>202312</v>
      </c>
      <c r="L2771" s="102">
        <f t="shared" si="473"/>
        <v>0</v>
      </c>
      <c r="M2771" s="102">
        <f t="shared" si="465"/>
        <v>1</v>
      </c>
      <c r="N2771" s="109">
        <f t="shared" si="471"/>
        <v>100</v>
      </c>
      <c r="P2771" s="102" t="str">
        <f t="shared" si="467"/>
        <v>X</v>
      </c>
    </row>
    <row r="2772" spans="1:16" hidden="1">
      <c r="A2772" s="102" t="s">
        <v>202</v>
      </c>
      <c r="B2772" s="103" t="s">
        <v>203</v>
      </c>
      <c r="D2772" s="111">
        <v>2030</v>
      </c>
      <c r="E2772" s="112">
        <v>9</v>
      </c>
      <c r="F2772" s="102" t="str">
        <f t="shared" si="470"/>
        <v>B41-P120309</v>
      </c>
      <c r="H2772" s="104">
        <f>HLOOKUP(B2772,MBAY!$1:$2,2,FALSE)</f>
        <v>3</v>
      </c>
      <c r="I2772" s="102" t="str">
        <f t="shared" si="472"/>
        <v>20309</v>
      </c>
      <c r="J2772" s="107">
        <f>IF(M2772=1,1,IFERROR(VLOOKUP(I2772,MBAY!E:L,POC!H2772,FALSE),0))</f>
        <v>1</v>
      </c>
      <c r="K2772" s="102" t="str">
        <f>TEXT(VLOOKUP(B2772,Summary!G:H,2,FALSE),"yyyym")</f>
        <v>202312</v>
      </c>
      <c r="L2772" s="102">
        <f t="shared" si="473"/>
        <v>0</v>
      </c>
      <c r="M2772" s="102">
        <f t="shared" si="465"/>
        <v>1</v>
      </c>
      <c r="N2772" s="109">
        <f t="shared" si="471"/>
        <v>100</v>
      </c>
      <c r="P2772" s="102" t="str">
        <f t="shared" si="467"/>
        <v>X</v>
      </c>
    </row>
    <row r="2773" spans="1:16" hidden="1">
      <c r="A2773" s="102" t="s">
        <v>202</v>
      </c>
      <c r="B2773" s="103" t="s">
        <v>203</v>
      </c>
      <c r="D2773" s="111">
        <v>2030</v>
      </c>
      <c r="E2773" s="112">
        <v>10</v>
      </c>
      <c r="F2773" s="102" t="str">
        <f t="shared" si="470"/>
        <v>B41-P1203010</v>
      </c>
      <c r="H2773" s="104">
        <f>HLOOKUP(B2773,MBAY!$1:$2,2,FALSE)</f>
        <v>3</v>
      </c>
      <c r="I2773" s="102" t="str">
        <f t="shared" si="472"/>
        <v>203010</v>
      </c>
      <c r="J2773" s="107">
        <f>IF(M2773=1,1,IFERROR(VLOOKUP(I2773,MBAY!E:L,POC!H2773,FALSE),0))</f>
        <v>1</v>
      </c>
      <c r="K2773" s="102" t="str">
        <f>TEXT(VLOOKUP(B2773,Summary!G:H,2,FALSE),"yyyym")</f>
        <v>202312</v>
      </c>
      <c r="L2773" s="102">
        <f t="shared" si="473"/>
        <v>0</v>
      </c>
      <c r="M2773" s="102">
        <f t="shared" si="465"/>
        <v>1</v>
      </c>
      <c r="N2773" s="109">
        <f t="shared" si="471"/>
        <v>100</v>
      </c>
      <c r="P2773" s="102" t="str">
        <f t="shared" si="467"/>
        <v>X</v>
      </c>
    </row>
    <row r="2774" spans="1:16" hidden="1">
      <c r="A2774" s="102" t="s">
        <v>202</v>
      </c>
      <c r="B2774" s="103" t="s">
        <v>203</v>
      </c>
      <c r="D2774" s="111">
        <v>2030</v>
      </c>
      <c r="E2774" s="112">
        <v>11</v>
      </c>
      <c r="F2774" s="102" t="str">
        <f t="shared" si="470"/>
        <v>B41-P1203011</v>
      </c>
      <c r="H2774" s="104">
        <f>HLOOKUP(B2774,MBAY!$1:$2,2,FALSE)</f>
        <v>3</v>
      </c>
      <c r="I2774" s="102" t="str">
        <f t="shared" si="472"/>
        <v>203011</v>
      </c>
      <c r="J2774" s="107">
        <f>IF(M2774=1,1,IFERROR(VLOOKUP(I2774,MBAY!E:L,POC!H2774,FALSE),0))</f>
        <v>1</v>
      </c>
      <c r="K2774" s="102" t="str">
        <f>TEXT(VLOOKUP(B2774,Summary!G:H,2,FALSE),"yyyym")</f>
        <v>202312</v>
      </c>
      <c r="L2774" s="102">
        <f t="shared" si="473"/>
        <v>0</v>
      </c>
      <c r="M2774" s="102">
        <f t="shared" si="465"/>
        <v>1</v>
      </c>
      <c r="N2774" s="109">
        <f t="shared" si="471"/>
        <v>100</v>
      </c>
      <c r="P2774" s="102" t="str">
        <f t="shared" si="467"/>
        <v>X</v>
      </c>
    </row>
    <row r="2775" spans="1:16" hidden="1">
      <c r="A2775" s="102" t="s">
        <v>202</v>
      </c>
      <c r="B2775" s="103" t="s">
        <v>203</v>
      </c>
      <c r="D2775" s="111">
        <v>2030</v>
      </c>
      <c r="E2775" s="111">
        <v>12</v>
      </c>
      <c r="F2775" s="102" t="str">
        <f t="shared" si="470"/>
        <v>B41-P1203012</v>
      </c>
      <c r="H2775" s="104">
        <f>HLOOKUP(B2775,MBAY!$1:$2,2,FALSE)</f>
        <v>3</v>
      </c>
      <c r="I2775" s="102" t="str">
        <f t="shared" si="472"/>
        <v>203012</v>
      </c>
      <c r="J2775" s="107">
        <f>IF(M2775=1,1,IFERROR(VLOOKUP(I2775,MBAY!E:L,POC!H2775,FALSE),0))</f>
        <v>1</v>
      </c>
      <c r="K2775" s="102" t="str">
        <f>TEXT(VLOOKUP(B2775,Summary!G:H,2,FALSE),"yyyym")</f>
        <v>202312</v>
      </c>
      <c r="L2775" s="102">
        <f t="shared" si="473"/>
        <v>0</v>
      </c>
      <c r="M2775" s="102">
        <f t="shared" si="465"/>
        <v>1</v>
      </c>
      <c r="N2775" s="109">
        <f t="shared" si="471"/>
        <v>100</v>
      </c>
      <c r="P2775" s="102" t="str">
        <f t="shared" si="467"/>
        <v>X</v>
      </c>
    </row>
    <row r="2776" spans="1:16" hidden="1">
      <c r="P2776" s="102" t="str">
        <f t="shared" si="467"/>
        <v/>
      </c>
    </row>
    <row r="2777" spans="1:16" hidden="1">
      <c r="A2777" s="102" t="s">
        <v>202</v>
      </c>
      <c r="B2777" s="103" t="s">
        <v>204</v>
      </c>
      <c r="D2777" s="112">
        <v>2025</v>
      </c>
      <c r="E2777" s="112">
        <v>1</v>
      </c>
      <c r="F2777" s="102" t="str">
        <f t="shared" ref="F2777:F2788" si="474">CONCATENATE(B2777,D2777,E2777)</f>
        <v>B41-P220251</v>
      </c>
      <c r="H2777" s="104">
        <f>HLOOKUP(B2777,MBAY!$1:$2,2,FALSE)</f>
        <v>7</v>
      </c>
      <c r="I2777" s="102" t="str">
        <f t="shared" ref="I2777:I2808" si="475">CONCATENATE(D2777,E2777)</f>
        <v>20251</v>
      </c>
      <c r="J2777" s="107">
        <f>IF(M2777=1,1,IFERROR(VLOOKUP(I2777,MBAY!E:L,POC!H2777,FALSE),0))</f>
        <v>0.8871</v>
      </c>
      <c r="K2777" s="102" t="str">
        <f>TEXT(VLOOKUP(B2777,Summary!G:H,2,FALSE),"yyyym")</f>
        <v>202512</v>
      </c>
      <c r="L2777" s="102">
        <f t="shared" ref="L2777:L2808" si="476">IF((LEFT(K2777,4)-D2777)&lt;&gt;0,0,IF((I2777-K2777)=0,1,0))</f>
        <v>0</v>
      </c>
      <c r="M2777" s="102">
        <f t="shared" ref="M2777:M2788" si="477">IF(B2777="",0,IF(AND(B2776=B2777,M2776=1),1,IF(L2777=1,1,0)))</f>
        <v>0</v>
      </c>
      <c r="N2777" s="109">
        <f t="shared" ref="N2777:N2837" si="478">TRUNC(J2777*100,2)</f>
        <v>88.71</v>
      </c>
      <c r="P2777" s="102" t="s">
        <v>220</v>
      </c>
    </row>
    <row r="2778" spans="1:16" hidden="1">
      <c r="A2778" s="102" t="s">
        <v>202</v>
      </c>
      <c r="B2778" s="103" t="s">
        <v>204</v>
      </c>
      <c r="D2778" s="112">
        <v>2025</v>
      </c>
      <c r="E2778" s="112">
        <v>2</v>
      </c>
      <c r="F2778" s="102" t="str">
        <f t="shared" si="474"/>
        <v>B41-P220252</v>
      </c>
      <c r="H2778" s="104">
        <f>HLOOKUP(B2778,MBAY!$1:$2,2,FALSE)</f>
        <v>7</v>
      </c>
      <c r="I2778" s="102" t="str">
        <f t="shared" si="475"/>
        <v>20252</v>
      </c>
      <c r="J2778" s="107">
        <f>IF(M2778=1,1,IFERROR(VLOOKUP(I2778,MBAY!E:L,POC!H2778,FALSE),0))</f>
        <v>0.8921</v>
      </c>
      <c r="K2778" s="102" t="str">
        <f>TEXT(VLOOKUP(B2778,Summary!G:H,2,FALSE),"yyyym")</f>
        <v>202512</v>
      </c>
      <c r="L2778" s="102">
        <f t="shared" si="476"/>
        <v>0</v>
      </c>
      <c r="M2778" s="102">
        <f t="shared" si="477"/>
        <v>0</v>
      </c>
      <c r="N2778" s="109">
        <f t="shared" si="478"/>
        <v>89.21</v>
      </c>
      <c r="P2778" s="102" t="s">
        <v>220</v>
      </c>
    </row>
    <row r="2779" spans="1:16" hidden="1">
      <c r="A2779" s="102" t="s">
        <v>202</v>
      </c>
      <c r="B2779" s="103" t="s">
        <v>204</v>
      </c>
      <c r="D2779" s="112">
        <v>2025</v>
      </c>
      <c r="E2779" s="112">
        <v>3</v>
      </c>
      <c r="F2779" s="102" t="str">
        <f t="shared" si="474"/>
        <v>B41-P220253</v>
      </c>
      <c r="H2779" s="104">
        <f>HLOOKUP(B2779,MBAY!$1:$2,2,FALSE)</f>
        <v>7</v>
      </c>
      <c r="I2779" s="102" t="str">
        <f t="shared" si="475"/>
        <v>20253</v>
      </c>
      <c r="J2779" s="107">
        <f>IF(M2779=1,1,IFERROR(VLOOKUP(I2779,MBAY!E:L,POC!H2779,FALSE),0))</f>
        <v>0.89780000000000004</v>
      </c>
      <c r="K2779" s="102" t="str">
        <f>TEXT(VLOOKUP(B2779,Summary!G:H,2,FALSE),"yyyym")</f>
        <v>202512</v>
      </c>
      <c r="L2779" s="102">
        <f t="shared" si="476"/>
        <v>0</v>
      </c>
      <c r="M2779" s="102">
        <f t="shared" si="477"/>
        <v>0</v>
      </c>
      <c r="N2779" s="109">
        <f t="shared" si="478"/>
        <v>89.78</v>
      </c>
      <c r="O2779" s="102" t="str">
        <f>PROPER(VLOOKUP(B2779,'[1]TO year'!C:D,2,FALSE))</f>
        <v/>
      </c>
      <c r="P2779" s="102" t="s">
        <v>220</v>
      </c>
    </row>
    <row r="2780" spans="1:16" hidden="1">
      <c r="A2780" s="102" t="s">
        <v>202</v>
      </c>
      <c r="B2780" s="103" t="s">
        <v>204</v>
      </c>
      <c r="D2780" s="112">
        <v>2025</v>
      </c>
      <c r="E2780" s="112">
        <v>4</v>
      </c>
      <c r="F2780" s="102" t="str">
        <f t="shared" si="474"/>
        <v>B41-P220254</v>
      </c>
      <c r="H2780" s="104">
        <f>HLOOKUP(B2780,MBAY!$1:$2,2,FALSE)</f>
        <v>7</v>
      </c>
      <c r="I2780" s="102" t="str">
        <f t="shared" si="475"/>
        <v>20254</v>
      </c>
      <c r="J2780" s="107">
        <f>IF(M2780=1,1,IFERROR(VLOOKUP(I2780,MBAY!E:L,POC!H2780,FALSE),0))</f>
        <v>0.90300000000000002</v>
      </c>
      <c r="K2780" s="102" t="str">
        <f>TEXT(VLOOKUP(B2780,Summary!G:H,2,FALSE),"yyyym")</f>
        <v>202512</v>
      </c>
      <c r="L2780" s="102">
        <f t="shared" si="476"/>
        <v>0</v>
      </c>
      <c r="M2780" s="102">
        <f t="shared" si="477"/>
        <v>0</v>
      </c>
      <c r="N2780" s="109">
        <f t="shared" si="478"/>
        <v>90.3</v>
      </c>
      <c r="P2780" s="102" t="s">
        <v>220</v>
      </c>
    </row>
    <row r="2781" spans="1:16" hidden="1">
      <c r="A2781" s="102" t="s">
        <v>202</v>
      </c>
      <c r="B2781" s="103" t="s">
        <v>204</v>
      </c>
      <c r="D2781" s="112">
        <v>2025</v>
      </c>
      <c r="E2781" s="112">
        <v>5</v>
      </c>
      <c r="F2781" s="102" t="str">
        <f t="shared" si="474"/>
        <v>B41-P220255</v>
      </c>
      <c r="H2781" s="104">
        <f>HLOOKUP(B2781,MBAY!$1:$2,2,FALSE)</f>
        <v>7</v>
      </c>
      <c r="I2781" s="102" t="str">
        <f t="shared" si="475"/>
        <v>20255</v>
      </c>
      <c r="J2781" s="107">
        <f>IF(M2781=1,1,IFERROR(VLOOKUP(I2781,MBAY!E:L,POC!H2781,FALSE),0))</f>
        <v>0.91300000000000003</v>
      </c>
      <c r="K2781" s="102" t="str">
        <f>TEXT(VLOOKUP(B2781,Summary!G:H,2,FALSE),"yyyym")</f>
        <v>202512</v>
      </c>
      <c r="L2781" s="102">
        <f t="shared" si="476"/>
        <v>0</v>
      </c>
      <c r="M2781" s="102">
        <f t="shared" si="477"/>
        <v>0</v>
      </c>
      <c r="N2781" s="109">
        <f t="shared" si="478"/>
        <v>91.3</v>
      </c>
      <c r="P2781" s="102" t="s">
        <v>220</v>
      </c>
    </row>
    <row r="2782" spans="1:16" hidden="1">
      <c r="A2782" s="102" t="s">
        <v>202</v>
      </c>
      <c r="B2782" s="103" t="s">
        <v>204</v>
      </c>
      <c r="D2782" s="112">
        <v>2025</v>
      </c>
      <c r="E2782" s="112">
        <v>6</v>
      </c>
      <c r="F2782" s="102" t="str">
        <f t="shared" si="474"/>
        <v>B41-P220256</v>
      </c>
      <c r="H2782" s="104">
        <f>HLOOKUP(B2782,MBAY!$1:$2,2,FALSE)</f>
        <v>7</v>
      </c>
      <c r="I2782" s="102" t="str">
        <f t="shared" si="475"/>
        <v>20256</v>
      </c>
      <c r="J2782" s="107">
        <f>IF(M2782=1,1,IFERROR(VLOOKUP(I2782,MBAY!E:L,POC!H2782,FALSE),0))</f>
        <v>0.92300000000000004</v>
      </c>
      <c r="K2782" s="102" t="str">
        <f>TEXT(VLOOKUP(B2782,Summary!G:H,2,FALSE),"yyyym")</f>
        <v>202512</v>
      </c>
      <c r="L2782" s="102">
        <f t="shared" si="476"/>
        <v>0</v>
      </c>
      <c r="M2782" s="102">
        <f t="shared" si="477"/>
        <v>0</v>
      </c>
      <c r="N2782" s="109">
        <f t="shared" si="478"/>
        <v>92.3</v>
      </c>
      <c r="P2782" s="102" t="s">
        <v>220</v>
      </c>
    </row>
    <row r="2783" spans="1:16" hidden="1">
      <c r="A2783" s="102" t="s">
        <v>202</v>
      </c>
      <c r="B2783" s="103" t="s">
        <v>204</v>
      </c>
      <c r="D2783" s="112">
        <v>2025</v>
      </c>
      <c r="E2783" s="112">
        <v>7</v>
      </c>
      <c r="F2783" s="102" t="str">
        <f t="shared" si="474"/>
        <v>B41-P220257</v>
      </c>
      <c r="H2783" s="104">
        <f>HLOOKUP(B2783,MBAY!$1:$2,2,FALSE)</f>
        <v>7</v>
      </c>
      <c r="I2783" s="102" t="str">
        <f t="shared" si="475"/>
        <v>20257</v>
      </c>
      <c r="J2783" s="107">
        <f>IF(M2783=1,1,IFERROR(VLOOKUP(I2783,MBAY!E:L,POC!H2783,FALSE),0))</f>
        <v>0.93300000000000005</v>
      </c>
      <c r="K2783" s="102" t="str">
        <f>TEXT(VLOOKUP(B2783,Summary!G:H,2,FALSE),"yyyym")</f>
        <v>202512</v>
      </c>
      <c r="L2783" s="102">
        <f t="shared" si="476"/>
        <v>0</v>
      </c>
      <c r="M2783" s="102">
        <f t="shared" si="477"/>
        <v>0</v>
      </c>
      <c r="N2783" s="109">
        <f t="shared" si="478"/>
        <v>93.3</v>
      </c>
      <c r="P2783" s="102" t="s">
        <v>220</v>
      </c>
    </row>
    <row r="2784" spans="1:16" hidden="1">
      <c r="A2784" s="102" t="s">
        <v>202</v>
      </c>
      <c r="B2784" s="103" t="s">
        <v>204</v>
      </c>
      <c r="D2784" s="112">
        <v>2025</v>
      </c>
      <c r="E2784" s="112">
        <v>8</v>
      </c>
      <c r="F2784" s="102" t="str">
        <f t="shared" si="474"/>
        <v>B41-P220258</v>
      </c>
      <c r="H2784" s="104">
        <f>HLOOKUP(B2784,MBAY!$1:$2,2,FALSE)</f>
        <v>7</v>
      </c>
      <c r="I2784" s="102" t="str">
        <f t="shared" si="475"/>
        <v>20258</v>
      </c>
      <c r="J2784" s="107">
        <f>IF(M2784=1,1,IFERROR(VLOOKUP(I2784,MBAY!E:L,POC!H2784,FALSE),0))</f>
        <v>0.94300000000000006</v>
      </c>
      <c r="K2784" s="102" t="str">
        <f>TEXT(VLOOKUP(B2784,Summary!G:H,2,FALSE),"yyyym")</f>
        <v>202512</v>
      </c>
      <c r="L2784" s="102">
        <f t="shared" si="476"/>
        <v>0</v>
      </c>
      <c r="M2784" s="102">
        <f t="shared" si="477"/>
        <v>0</v>
      </c>
      <c r="N2784" s="109">
        <f t="shared" si="478"/>
        <v>94.3</v>
      </c>
      <c r="P2784" s="102" t="s">
        <v>220</v>
      </c>
    </row>
    <row r="2785" spans="1:16" hidden="1">
      <c r="A2785" s="102" t="s">
        <v>202</v>
      </c>
      <c r="B2785" s="103" t="s">
        <v>204</v>
      </c>
      <c r="D2785" s="112">
        <v>2025</v>
      </c>
      <c r="E2785" s="112">
        <v>9</v>
      </c>
      <c r="F2785" s="102" t="str">
        <f t="shared" si="474"/>
        <v>B41-P220259</v>
      </c>
      <c r="H2785" s="104">
        <f>HLOOKUP(B2785,MBAY!$1:$2,2,FALSE)</f>
        <v>7</v>
      </c>
      <c r="I2785" s="102" t="str">
        <f t="shared" si="475"/>
        <v>20259</v>
      </c>
      <c r="J2785" s="107">
        <f>IF(M2785=1,1,IFERROR(VLOOKUP(I2785,MBAY!E:L,POC!H2785,FALSE),0))</f>
        <v>0.95300000000000007</v>
      </c>
      <c r="K2785" s="102" t="str">
        <f>TEXT(VLOOKUP(B2785,Summary!G:H,2,FALSE),"yyyym")</f>
        <v>202512</v>
      </c>
      <c r="L2785" s="102">
        <f t="shared" si="476"/>
        <v>0</v>
      </c>
      <c r="M2785" s="102">
        <f t="shared" si="477"/>
        <v>0</v>
      </c>
      <c r="N2785" s="109">
        <f t="shared" si="478"/>
        <v>95.3</v>
      </c>
      <c r="P2785" s="102" t="s">
        <v>220</v>
      </c>
    </row>
    <row r="2786" spans="1:16" hidden="1">
      <c r="A2786" s="102" t="s">
        <v>202</v>
      </c>
      <c r="B2786" s="103" t="s">
        <v>204</v>
      </c>
      <c r="D2786" s="112">
        <v>2025</v>
      </c>
      <c r="E2786" s="112">
        <v>10</v>
      </c>
      <c r="F2786" s="102" t="str">
        <f t="shared" si="474"/>
        <v>B41-P2202510</v>
      </c>
      <c r="H2786" s="104">
        <f>HLOOKUP(B2786,MBAY!$1:$2,2,FALSE)</f>
        <v>7</v>
      </c>
      <c r="I2786" s="102" t="str">
        <f t="shared" si="475"/>
        <v>202510</v>
      </c>
      <c r="J2786" s="107">
        <f>IF(M2786=1,1,IFERROR(VLOOKUP(I2786,MBAY!E:L,POC!H2786,FALSE),0))</f>
        <v>0.96300000000000008</v>
      </c>
      <c r="K2786" s="102" t="str">
        <f>TEXT(VLOOKUP(B2786,Summary!G:H,2,FALSE),"yyyym")</f>
        <v>202512</v>
      </c>
      <c r="L2786" s="102">
        <f t="shared" si="476"/>
        <v>0</v>
      </c>
      <c r="M2786" s="102">
        <f t="shared" si="477"/>
        <v>0</v>
      </c>
      <c r="N2786" s="109">
        <f t="shared" si="478"/>
        <v>96.3</v>
      </c>
      <c r="P2786" s="102" t="s">
        <v>220</v>
      </c>
    </row>
    <row r="2787" spans="1:16" hidden="1">
      <c r="A2787" s="102" t="s">
        <v>202</v>
      </c>
      <c r="B2787" s="103" t="s">
        <v>204</v>
      </c>
      <c r="D2787" s="112">
        <v>2025</v>
      </c>
      <c r="E2787" s="112">
        <v>11</v>
      </c>
      <c r="F2787" s="102" t="str">
        <f t="shared" si="474"/>
        <v>B41-P2202511</v>
      </c>
      <c r="H2787" s="104">
        <f>HLOOKUP(B2787,MBAY!$1:$2,2,FALSE)</f>
        <v>7</v>
      </c>
      <c r="I2787" s="102" t="str">
        <f t="shared" si="475"/>
        <v>202511</v>
      </c>
      <c r="J2787" s="107">
        <f>IF(M2787=1,1,IFERROR(VLOOKUP(I2787,MBAY!E:L,POC!H2787,FALSE),0))</f>
        <v>0.97300000000000009</v>
      </c>
      <c r="K2787" s="102" t="str">
        <f>TEXT(VLOOKUP(B2787,Summary!G:H,2,FALSE),"yyyym")</f>
        <v>202512</v>
      </c>
      <c r="L2787" s="102">
        <f t="shared" si="476"/>
        <v>0</v>
      </c>
      <c r="M2787" s="102">
        <f t="shared" si="477"/>
        <v>0</v>
      </c>
      <c r="N2787" s="109">
        <f t="shared" si="478"/>
        <v>97.3</v>
      </c>
      <c r="P2787" s="102" t="s">
        <v>220</v>
      </c>
    </row>
    <row r="2788" spans="1:16" hidden="1">
      <c r="A2788" s="102" t="s">
        <v>202</v>
      </c>
      <c r="B2788" s="103" t="s">
        <v>204</v>
      </c>
      <c r="D2788" s="111">
        <v>2025</v>
      </c>
      <c r="E2788" s="111">
        <v>12</v>
      </c>
      <c r="F2788" s="102" t="str">
        <f t="shared" si="474"/>
        <v>B41-P2202512</v>
      </c>
      <c r="H2788" s="104">
        <f>HLOOKUP(B2788,MBAY!$1:$2,2,FALSE)</f>
        <v>7</v>
      </c>
      <c r="I2788" s="102" t="str">
        <f t="shared" si="475"/>
        <v>202512</v>
      </c>
      <c r="J2788" s="107">
        <f>IF(M2788=1,1,IFERROR(VLOOKUP(I2788,MBAY!E:L,POC!H2788,FALSE),0))</f>
        <v>1</v>
      </c>
      <c r="K2788" s="102" t="str">
        <f>TEXT(VLOOKUP(B2788,Summary!G:H,2,FALSE),"yyyym")</f>
        <v>202512</v>
      </c>
      <c r="L2788" s="102">
        <f t="shared" si="476"/>
        <v>1</v>
      </c>
      <c r="M2788" s="102">
        <f t="shared" si="477"/>
        <v>1</v>
      </c>
      <c r="N2788" s="109">
        <f t="shared" si="478"/>
        <v>100</v>
      </c>
      <c r="P2788" s="102" t="s">
        <v>220</v>
      </c>
    </row>
    <row r="2789" spans="1:16" hidden="1">
      <c r="A2789" s="102" t="s">
        <v>202</v>
      </c>
      <c r="B2789" s="103" t="s">
        <v>204</v>
      </c>
      <c r="D2789" s="112">
        <v>2026</v>
      </c>
      <c r="E2789" s="112">
        <v>1</v>
      </c>
      <c r="F2789" s="102" t="str">
        <f t="shared" ref="F2789:F2800" si="479">CONCATENATE(B2789,D2789,E2789)</f>
        <v>B41-P220261</v>
      </c>
      <c r="H2789" s="104">
        <f>HLOOKUP(B2789,MBAY!$1:$2,2,FALSE)</f>
        <v>7</v>
      </c>
      <c r="I2789" s="102" t="str">
        <f t="shared" si="475"/>
        <v>20261</v>
      </c>
      <c r="J2789" s="107">
        <f>IF(M2789=1,1,IFERROR(VLOOKUP(I2789,MBAY!E:L,POC!H2789,FALSE),0))</f>
        <v>1</v>
      </c>
      <c r="K2789" s="102" t="str">
        <f>TEXT(VLOOKUP(B2789,Summary!G:H,2,FALSE),"yyyym")</f>
        <v>202512</v>
      </c>
      <c r="L2789" s="102">
        <f t="shared" si="476"/>
        <v>0</v>
      </c>
      <c r="M2789" s="102">
        <f t="shared" ref="M2789:M2848" si="480">IF(B2789="",0,IF(AND(B2788=B2789,M2788=1),1,IF(L2789=1,1,0)))</f>
        <v>1</v>
      </c>
      <c r="N2789" s="109">
        <f t="shared" si="478"/>
        <v>100</v>
      </c>
      <c r="P2789" s="102" t="str">
        <f t="shared" si="467"/>
        <v>X</v>
      </c>
    </row>
    <row r="2790" spans="1:16" hidden="1">
      <c r="A2790" s="102" t="s">
        <v>202</v>
      </c>
      <c r="B2790" s="103" t="s">
        <v>204</v>
      </c>
      <c r="D2790" s="112">
        <v>2026</v>
      </c>
      <c r="E2790" s="112">
        <v>2</v>
      </c>
      <c r="F2790" s="102" t="str">
        <f t="shared" si="479"/>
        <v>B41-P220262</v>
      </c>
      <c r="H2790" s="104">
        <f>HLOOKUP(B2790,MBAY!$1:$2,2,FALSE)</f>
        <v>7</v>
      </c>
      <c r="I2790" s="102" t="str">
        <f t="shared" si="475"/>
        <v>20262</v>
      </c>
      <c r="J2790" s="107">
        <f>IF(M2790=1,1,IFERROR(VLOOKUP(I2790,MBAY!E:L,POC!H2790,FALSE),0))</f>
        <v>1</v>
      </c>
      <c r="K2790" s="102" t="str">
        <f>TEXT(VLOOKUP(B2790,Summary!G:H,2,FALSE),"yyyym")</f>
        <v>202512</v>
      </c>
      <c r="L2790" s="102">
        <f t="shared" si="476"/>
        <v>0</v>
      </c>
      <c r="M2790" s="102">
        <f t="shared" si="480"/>
        <v>1</v>
      </c>
      <c r="N2790" s="109">
        <f t="shared" si="478"/>
        <v>100</v>
      </c>
      <c r="P2790" s="102" t="str">
        <f t="shared" si="467"/>
        <v>X</v>
      </c>
    </row>
    <row r="2791" spans="1:16" hidden="1">
      <c r="A2791" s="102" t="s">
        <v>202</v>
      </c>
      <c r="B2791" s="103" t="s">
        <v>204</v>
      </c>
      <c r="D2791" s="112">
        <v>2026</v>
      </c>
      <c r="E2791" s="112">
        <v>3</v>
      </c>
      <c r="F2791" s="102" t="str">
        <f t="shared" si="479"/>
        <v>B41-P220263</v>
      </c>
      <c r="H2791" s="104">
        <f>HLOOKUP(B2791,MBAY!$1:$2,2,FALSE)</f>
        <v>7</v>
      </c>
      <c r="I2791" s="102" t="str">
        <f t="shared" si="475"/>
        <v>20263</v>
      </c>
      <c r="J2791" s="107">
        <f>IF(M2791=1,1,IFERROR(VLOOKUP(I2791,MBAY!E:L,POC!H2791,FALSE),0))</f>
        <v>1</v>
      </c>
      <c r="K2791" s="102" t="str">
        <f>TEXT(VLOOKUP(B2791,Summary!G:H,2,FALSE),"yyyym")</f>
        <v>202512</v>
      </c>
      <c r="L2791" s="102">
        <f t="shared" si="476"/>
        <v>0</v>
      </c>
      <c r="M2791" s="102">
        <f t="shared" si="480"/>
        <v>1</v>
      </c>
      <c r="N2791" s="109">
        <f t="shared" si="478"/>
        <v>100</v>
      </c>
      <c r="P2791" s="102" t="str">
        <f t="shared" si="467"/>
        <v>X</v>
      </c>
    </row>
    <row r="2792" spans="1:16" hidden="1">
      <c r="A2792" s="102" t="s">
        <v>202</v>
      </c>
      <c r="B2792" s="103" t="s">
        <v>204</v>
      </c>
      <c r="D2792" s="112">
        <v>2026</v>
      </c>
      <c r="E2792" s="112">
        <v>4</v>
      </c>
      <c r="F2792" s="102" t="str">
        <f t="shared" si="479"/>
        <v>B41-P220264</v>
      </c>
      <c r="H2792" s="104">
        <f>HLOOKUP(B2792,MBAY!$1:$2,2,FALSE)</f>
        <v>7</v>
      </c>
      <c r="I2792" s="102" t="str">
        <f t="shared" si="475"/>
        <v>20264</v>
      </c>
      <c r="J2792" s="107">
        <f>IF(M2792=1,1,IFERROR(VLOOKUP(I2792,MBAY!E:L,POC!H2792,FALSE),0))</f>
        <v>1</v>
      </c>
      <c r="K2792" s="102" t="str">
        <f>TEXT(VLOOKUP(B2792,Summary!G:H,2,FALSE),"yyyym")</f>
        <v>202512</v>
      </c>
      <c r="L2792" s="102">
        <f t="shared" si="476"/>
        <v>0</v>
      </c>
      <c r="M2792" s="102">
        <f t="shared" si="480"/>
        <v>1</v>
      </c>
      <c r="N2792" s="109">
        <f t="shared" si="478"/>
        <v>100</v>
      </c>
      <c r="P2792" s="102" t="str">
        <f t="shared" si="467"/>
        <v>X</v>
      </c>
    </row>
    <row r="2793" spans="1:16" hidden="1">
      <c r="A2793" s="102" t="s">
        <v>202</v>
      </c>
      <c r="B2793" s="103" t="s">
        <v>204</v>
      </c>
      <c r="D2793" s="112">
        <v>2026</v>
      </c>
      <c r="E2793" s="112">
        <v>5</v>
      </c>
      <c r="F2793" s="102" t="str">
        <f t="shared" si="479"/>
        <v>B41-P220265</v>
      </c>
      <c r="H2793" s="104">
        <f>HLOOKUP(B2793,MBAY!$1:$2,2,FALSE)</f>
        <v>7</v>
      </c>
      <c r="I2793" s="102" t="str">
        <f t="shared" si="475"/>
        <v>20265</v>
      </c>
      <c r="J2793" s="107">
        <f>IF(M2793=1,1,IFERROR(VLOOKUP(I2793,MBAY!E:L,POC!H2793,FALSE),0))</f>
        <v>1</v>
      </c>
      <c r="K2793" s="102" t="str">
        <f>TEXT(VLOOKUP(B2793,Summary!G:H,2,FALSE),"yyyym")</f>
        <v>202512</v>
      </c>
      <c r="L2793" s="102">
        <f t="shared" si="476"/>
        <v>0</v>
      </c>
      <c r="M2793" s="102">
        <f t="shared" si="480"/>
        <v>1</v>
      </c>
      <c r="N2793" s="109">
        <f t="shared" si="478"/>
        <v>100</v>
      </c>
      <c r="P2793" s="102" t="str">
        <f t="shared" si="467"/>
        <v>X</v>
      </c>
    </row>
    <row r="2794" spans="1:16" hidden="1">
      <c r="A2794" s="102" t="s">
        <v>202</v>
      </c>
      <c r="B2794" s="103" t="s">
        <v>204</v>
      </c>
      <c r="D2794" s="112">
        <v>2026</v>
      </c>
      <c r="E2794" s="112">
        <v>6</v>
      </c>
      <c r="F2794" s="102" t="str">
        <f t="shared" si="479"/>
        <v>B41-P220266</v>
      </c>
      <c r="H2794" s="104">
        <f>HLOOKUP(B2794,MBAY!$1:$2,2,FALSE)</f>
        <v>7</v>
      </c>
      <c r="I2794" s="102" t="str">
        <f t="shared" si="475"/>
        <v>20266</v>
      </c>
      <c r="J2794" s="107">
        <f>IF(M2794=1,1,IFERROR(VLOOKUP(I2794,MBAY!E:L,POC!H2794,FALSE),0))</f>
        <v>1</v>
      </c>
      <c r="K2794" s="102" t="str">
        <f>TEXT(VLOOKUP(B2794,Summary!G:H,2,FALSE),"yyyym")</f>
        <v>202512</v>
      </c>
      <c r="L2794" s="102">
        <f t="shared" si="476"/>
        <v>0</v>
      </c>
      <c r="M2794" s="102">
        <f t="shared" si="480"/>
        <v>1</v>
      </c>
      <c r="N2794" s="109">
        <f t="shared" si="478"/>
        <v>100</v>
      </c>
      <c r="P2794" s="102" t="str">
        <f t="shared" si="467"/>
        <v>X</v>
      </c>
    </row>
    <row r="2795" spans="1:16" hidden="1">
      <c r="A2795" s="102" t="s">
        <v>202</v>
      </c>
      <c r="B2795" s="103" t="s">
        <v>204</v>
      </c>
      <c r="D2795" s="112">
        <v>2026</v>
      </c>
      <c r="E2795" s="112">
        <v>7</v>
      </c>
      <c r="F2795" s="102" t="str">
        <f t="shared" si="479"/>
        <v>B41-P220267</v>
      </c>
      <c r="H2795" s="104">
        <f>HLOOKUP(B2795,MBAY!$1:$2,2,FALSE)</f>
        <v>7</v>
      </c>
      <c r="I2795" s="102" t="str">
        <f t="shared" si="475"/>
        <v>20267</v>
      </c>
      <c r="J2795" s="107">
        <f>IF(M2795=1,1,IFERROR(VLOOKUP(I2795,MBAY!E:L,POC!H2795,FALSE),0))</f>
        <v>1</v>
      </c>
      <c r="K2795" s="102" t="str">
        <f>TEXT(VLOOKUP(B2795,Summary!G:H,2,FALSE),"yyyym")</f>
        <v>202512</v>
      </c>
      <c r="L2795" s="102">
        <f t="shared" si="476"/>
        <v>0</v>
      </c>
      <c r="M2795" s="102">
        <f t="shared" si="480"/>
        <v>1</v>
      </c>
      <c r="N2795" s="109">
        <f t="shared" si="478"/>
        <v>100</v>
      </c>
      <c r="P2795" s="102" t="str">
        <f t="shared" si="467"/>
        <v>X</v>
      </c>
    </row>
    <row r="2796" spans="1:16" hidden="1">
      <c r="A2796" s="102" t="s">
        <v>202</v>
      </c>
      <c r="B2796" s="103" t="s">
        <v>204</v>
      </c>
      <c r="D2796" s="112">
        <v>2026</v>
      </c>
      <c r="E2796" s="112">
        <v>8</v>
      </c>
      <c r="F2796" s="102" t="str">
        <f t="shared" si="479"/>
        <v>B41-P220268</v>
      </c>
      <c r="H2796" s="104">
        <f>HLOOKUP(B2796,MBAY!$1:$2,2,FALSE)</f>
        <v>7</v>
      </c>
      <c r="I2796" s="102" t="str">
        <f t="shared" si="475"/>
        <v>20268</v>
      </c>
      <c r="J2796" s="107">
        <f>IF(M2796=1,1,IFERROR(VLOOKUP(I2796,MBAY!E:L,POC!H2796,FALSE),0))</f>
        <v>1</v>
      </c>
      <c r="K2796" s="102" t="str">
        <f>TEXT(VLOOKUP(B2796,Summary!G:H,2,FALSE),"yyyym")</f>
        <v>202512</v>
      </c>
      <c r="L2796" s="102">
        <f t="shared" si="476"/>
        <v>0</v>
      </c>
      <c r="M2796" s="102">
        <f t="shared" si="480"/>
        <v>1</v>
      </c>
      <c r="N2796" s="109">
        <f t="shared" si="478"/>
        <v>100</v>
      </c>
      <c r="P2796" s="102" t="str">
        <f t="shared" si="467"/>
        <v>X</v>
      </c>
    </row>
    <row r="2797" spans="1:16" hidden="1">
      <c r="A2797" s="102" t="s">
        <v>202</v>
      </c>
      <c r="B2797" s="103" t="s">
        <v>204</v>
      </c>
      <c r="D2797" s="112">
        <v>2026</v>
      </c>
      <c r="E2797" s="112">
        <v>9</v>
      </c>
      <c r="F2797" s="102" t="str">
        <f t="shared" si="479"/>
        <v>B41-P220269</v>
      </c>
      <c r="H2797" s="104">
        <f>HLOOKUP(B2797,MBAY!$1:$2,2,FALSE)</f>
        <v>7</v>
      </c>
      <c r="I2797" s="102" t="str">
        <f t="shared" si="475"/>
        <v>20269</v>
      </c>
      <c r="J2797" s="107">
        <f>IF(M2797=1,1,IFERROR(VLOOKUP(I2797,MBAY!E:L,POC!H2797,FALSE),0))</f>
        <v>1</v>
      </c>
      <c r="K2797" s="102" t="str">
        <f>TEXT(VLOOKUP(B2797,Summary!G:H,2,FALSE),"yyyym")</f>
        <v>202512</v>
      </c>
      <c r="L2797" s="102">
        <f t="shared" si="476"/>
        <v>0</v>
      </c>
      <c r="M2797" s="102">
        <f t="shared" si="480"/>
        <v>1</v>
      </c>
      <c r="N2797" s="109">
        <f t="shared" si="478"/>
        <v>100</v>
      </c>
      <c r="P2797" s="102" t="str">
        <f t="shared" si="467"/>
        <v>X</v>
      </c>
    </row>
    <row r="2798" spans="1:16" hidden="1">
      <c r="A2798" s="102" t="s">
        <v>202</v>
      </c>
      <c r="B2798" s="103" t="s">
        <v>204</v>
      </c>
      <c r="D2798" s="112">
        <v>2026</v>
      </c>
      <c r="E2798" s="112">
        <v>10</v>
      </c>
      <c r="F2798" s="102" t="str">
        <f t="shared" si="479"/>
        <v>B41-P2202610</v>
      </c>
      <c r="H2798" s="104">
        <f>HLOOKUP(B2798,MBAY!$1:$2,2,FALSE)</f>
        <v>7</v>
      </c>
      <c r="I2798" s="102" t="str">
        <f t="shared" si="475"/>
        <v>202610</v>
      </c>
      <c r="J2798" s="107">
        <f>IF(M2798=1,1,IFERROR(VLOOKUP(I2798,MBAY!E:L,POC!H2798,FALSE),0))</f>
        <v>1</v>
      </c>
      <c r="K2798" s="102" t="str">
        <f>TEXT(VLOOKUP(B2798,Summary!G:H,2,FALSE),"yyyym")</f>
        <v>202512</v>
      </c>
      <c r="L2798" s="102">
        <f t="shared" si="476"/>
        <v>0</v>
      </c>
      <c r="M2798" s="102">
        <f t="shared" si="480"/>
        <v>1</v>
      </c>
      <c r="N2798" s="109">
        <f t="shared" si="478"/>
        <v>100</v>
      </c>
      <c r="P2798" s="102" t="str">
        <f t="shared" ref="P2798:P2861" si="481">IF(AND(M2798=1,L2798&lt;&gt;1),"X","")</f>
        <v>X</v>
      </c>
    </row>
    <row r="2799" spans="1:16" hidden="1">
      <c r="A2799" s="102" t="s">
        <v>202</v>
      </c>
      <c r="B2799" s="103" t="s">
        <v>204</v>
      </c>
      <c r="D2799" s="112">
        <v>2026</v>
      </c>
      <c r="E2799" s="112">
        <v>11</v>
      </c>
      <c r="F2799" s="102" t="str">
        <f t="shared" si="479"/>
        <v>B41-P2202611</v>
      </c>
      <c r="H2799" s="104">
        <f>HLOOKUP(B2799,MBAY!$1:$2,2,FALSE)</f>
        <v>7</v>
      </c>
      <c r="I2799" s="102" t="str">
        <f t="shared" si="475"/>
        <v>202611</v>
      </c>
      <c r="J2799" s="107">
        <f>IF(M2799=1,1,IFERROR(VLOOKUP(I2799,MBAY!E:L,POC!H2799,FALSE),0))</f>
        <v>1</v>
      </c>
      <c r="K2799" s="102" t="str">
        <f>TEXT(VLOOKUP(B2799,Summary!G:H,2,FALSE),"yyyym")</f>
        <v>202512</v>
      </c>
      <c r="L2799" s="102">
        <f t="shared" si="476"/>
        <v>0</v>
      </c>
      <c r="M2799" s="102">
        <f t="shared" si="480"/>
        <v>1</v>
      </c>
      <c r="N2799" s="109">
        <f t="shared" si="478"/>
        <v>100</v>
      </c>
      <c r="P2799" s="102" t="str">
        <f t="shared" si="481"/>
        <v>X</v>
      </c>
    </row>
    <row r="2800" spans="1:16" hidden="1">
      <c r="A2800" s="102" t="s">
        <v>202</v>
      </c>
      <c r="B2800" s="103" t="s">
        <v>204</v>
      </c>
      <c r="D2800" s="111">
        <v>2026</v>
      </c>
      <c r="E2800" s="111">
        <v>12</v>
      </c>
      <c r="F2800" s="102" t="str">
        <f t="shared" si="479"/>
        <v>B41-P2202612</v>
      </c>
      <c r="H2800" s="104">
        <f>HLOOKUP(B2800,MBAY!$1:$2,2,FALSE)</f>
        <v>7</v>
      </c>
      <c r="I2800" s="102" t="str">
        <f t="shared" si="475"/>
        <v>202612</v>
      </c>
      <c r="J2800" s="107">
        <f>IF(M2800=1,1,IFERROR(VLOOKUP(I2800,MBAY!E:L,POC!H2800,FALSE),0))</f>
        <v>1</v>
      </c>
      <c r="K2800" s="102" t="str">
        <f>TEXT(VLOOKUP(B2800,Summary!G:H,2,FALSE),"yyyym")</f>
        <v>202512</v>
      </c>
      <c r="L2800" s="102">
        <f t="shared" si="476"/>
        <v>0</v>
      </c>
      <c r="M2800" s="102">
        <f t="shared" si="480"/>
        <v>1</v>
      </c>
      <c r="N2800" s="109">
        <f t="shared" si="478"/>
        <v>100</v>
      </c>
      <c r="P2800" s="102" t="str">
        <f t="shared" si="481"/>
        <v>X</v>
      </c>
    </row>
    <row r="2801" spans="1:16" hidden="1">
      <c r="A2801" s="102" t="s">
        <v>202</v>
      </c>
      <c r="B2801" s="103" t="s">
        <v>204</v>
      </c>
      <c r="D2801" s="112">
        <v>2027</v>
      </c>
      <c r="E2801" s="112">
        <v>1</v>
      </c>
      <c r="F2801" s="102" t="str">
        <f t="shared" ref="F2801:F2812" si="482">CONCATENATE(B2801,D2801,E2801)</f>
        <v>B41-P220271</v>
      </c>
      <c r="H2801" s="104">
        <f>HLOOKUP(B2801,MBAY!$1:$2,2,FALSE)</f>
        <v>7</v>
      </c>
      <c r="I2801" s="102" t="str">
        <f t="shared" si="475"/>
        <v>20271</v>
      </c>
      <c r="J2801" s="107">
        <f>IF(M2801=1,1,IFERROR(VLOOKUP(I2801,MBAY!E:L,POC!H2801,FALSE),0))</f>
        <v>1</v>
      </c>
      <c r="K2801" s="102" t="str">
        <f>TEXT(VLOOKUP(B2801,Summary!G:H,2,FALSE),"yyyym")</f>
        <v>202512</v>
      </c>
      <c r="L2801" s="102">
        <f t="shared" si="476"/>
        <v>0</v>
      </c>
      <c r="M2801" s="102">
        <f t="shared" si="480"/>
        <v>1</v>
      </c>
      <c r="N2801" s="109">
        <f t="shared" si="478"/>
        <v>100</v>
      </c>
      <c r="P2801" s="102" t="str">
        <f t="shared" si="481"/>
        <v>X</v>
      </c>
    </row>
    <row r="2802" spans="1:16" hidden="1">
      <c r="A2802" s="102" t="s">
        <v>202</v>
      </c>
      <c r="B2802" s="103" t="s">
        <v>204</v>
      </c>
      <c r="D2802" s="112">
        <v>2027</v>
      </c>
      <c r="E2802" s="112">
        <v>2</v>
      </c>
      <c r="F2802" s="102" t="str">
        <f t="shared" si="482"/>
        <v>B41-P220272</v>
      </c>
      <c r="H2802" s="104">
        <f>HLOOKUP(B2802,MBAY!$1:$2,2,FALSE)</f>
        <v>7</v>
      </c>
      <c r="I2802" s="102" t="str">
        <f t="shared" si="475"/>
        <v>20272</v>
      </c>
      <c r="J2802" s="107">
        <f>IF(M2802=1,1,IFERROR(VLOOKUP(I2802,MBAY!E:L,POC!H2802,FALSE),0))</f>
        <v>1</v>
      </c>
      <c r="K2802" s="102" t="str">
        <f>TEXT(VLOOKUP(B2802,Summary!G:H,2,FALSE),"yyyym")</f>
        <v>202512</v>
      </c>
      <c r="L2802" s="102">
        <f t="shared" si="476"/>
        <v>0</v>
      </c>
      <c r="M2802" s="102">
        <f t="shared" si="480"/>
        <v>1</v>
      </c>
      <c r="N2802" s="109">
        <f t="shared" si="478"/>
        <v>100</v>
      </c>
      <c r="P2802" s="102" t="str">
        <f t="shared" si="481"/>
        <v>X</v>
      </c>
    </row>
    <row r="2803" spans="1:16" hidden="1">
      <c r="A2803" s="102" t="s">
        <v>202</v>
      </c>
      <c r="B2803" s="103" t="s">
        <v>204</v>
      </c>
      <c r="D2803" s="112">
        <v>2027</v>
      </c>
      <c r="E2803" s="112">
        <v>3</v>
      </c>
      <c r="F2803" s="102" t="str">
        <f t="shared" si="482"/>
        <v>B41-P220273</v>
      </c>
      <c r="H2803" s="104">
        <f>HLOOKUP(B2803,MBAY!$1:$2,2,FALSE)</f>
        <v>7</v>
      </c>
      <c r="I2803" s="102" t="str">
        <f t="shared" si="475"/>
        <v>20273</v>
      </c>
      <c r="J2803" s="107">
        <f>IF(M2803=1,1,IFERROR(VLOOKUP(I2803,MBAY!E:L,POC!H2803,FALSE),0))</f>
        <v>1</v>
      </c>
      <c r="K2803" s="102" t="str">
        <f>TEXT(VLOOKUP(B2803,Summary!G:H,2,FALSE),"yyyym")</f>
        <v>202512</v>
      </c>
      <c r="L2803" s="102">
        <f t="shared" si="476"/>
        <v>0</v>
      </c>
      <c r="M2803" s="102">
        <f t="shared" si="480"/>
        <v>1</v>
      </c>
      <c r="N2803" s="109">
        <f t="shared" si="478"/>
        <v>100</v>
      </c>
      <c r="P2803" s="102" t="str">
        <f t="shared" si="481"/>
        <v>X</v>
      </c>
    </row>
    <row r="2804" spans="1:16" hidden="1">
      <c r="A2804" s="102" t="s">
        <v>202</v>
      </c>
      <c r="B2804" s="103" t="s">
        <v>204</v>
      </c>
      <c r="D2804" s="112">
        <v>2027</v>
      </c>
      <c r="E2804" s="112">
        <v>4</v>
      </c>
      <c r="F2804" s="102" t="str">
        <f t="shared" si="482"/>
        <v>B41-P220274</v>
      </c>
      <c r="H2804" s="104">
        <f>HLOOKUP(B2804,MBAY!$1:$2,2,FALSE)</f>
        <v>7</v>
      </c>
      <c r="I2804" s="102" t="str">
        <f t="shared" si="475"/>
        <v>20274</v>
      </c>
      <c r="J2804" s="107">
        <f>IF(M2804=1,1,IFERROR(VLOOKUP(I2804,MBAY!E:L,POC!H2804,FALSE),0))</f>
        <v>1</v>
      </c>
      <c r="K2804" s="102" t="str">
        <f>TEXT(VLOOKUP(B2804,Summary!G:H,2,FALSE),"yyyym")</f>
        <v>202512</v>
      </c>
      <c r="L2804" s="102">
        <f t="shared" si="476"/>
        <v>0</v>
      </c>
      <c r="M2804" s="102">
        <f t="shared" si="480"/>
        <v>1</v>
      </c>
      <c r="N2804" s="109">
        <f t="shared" si="478"/>
        <v>100</v>
      </c>
      <c r="P2804" s="102" t="str">
        <f t="shared" si="481"/>
        <v>X</v>
      </c>
    </row>
    <row r="2805" spans="1:16" hidden="1">
      <c r="A2805" s="102" t="s">
        <v>202</v>
      </c>
      <c r="B2805" s="103" t="s">
        <v>204</v>
      </c>
      <c r="D2805" s="112">
        <v>2027</v>
      </c>
      <c r="E2805" s="112">
        <v>5</v>
      </c>
      <c r="F2805" s="102" t="str">
        <f t="shared" si="482"/>
        <v>B41-P220275</v>
      </c>
      <c r="H2805" s="104">
        <f>HLOOKUP(B2805,MBAY!$1:$2,2,FALSE)</f>
        <v>7</v>
      </c>
      <c r="I2805" s="102" t="str">
        <f t="shared" si="475"/>
        <v>20275</v>
      </c>
      <c r="J2805" s="107">
        <f>IF(M2805=1,1,IFERROR(VLOOKUP(I2805,MBAY!E:L,POC!H2805,FALSE),0))</f>
        <v>1</v>
      </c>
      <c r="K2805" s="102" t="str">
        <f>TEXT(VLOOKUP(B2805,Summary!G:H,2,FALSE),"yyyym")</f>
        <v>202512</v>
      </c>
      <c r="L2805" s="102">
        <f t="shared" si="476"/>
        <v>0</v>
      </c>
      <c r="M2805" s="102">
        <f t="shared" si="480"/>
        <v>1</v>
      </c>
      <c r="N2805" s="109">
        <f t="shared" si="478"/>
        <v>100</v>
      </c>
      <c r="P2805" s="102" t="str">
        <f t="shared" si="481"/>
        <v>X</v>
      </c>
    </row>
    <row r="2806" spans="1:16" hidden="1">
      <c r="A2806" s="102" t="s">
        <v>202</v>
      </c>
      <c r="B2806" s="103" t="s">
        <v>204</v>
      </c>
      <c r="D2806" s="112">
        <v>2027</v>
      </c>
      <c r="E2806" s="112">
        <v>6</v>
      </c>
      <c r="F2806" s="102" t="str">
        <f t="shared" si="482"/>
        <v>B41-P220276</v>
      </c>
      <c r="H2806" s="104">
        <f>HLOOKUP(B2806,MBAY!$1:$2,2,FALSE)</f>
        <v>7</v>
      </c>
      <c r="I2806" s="102" t="str">
        <f t="shared" si="475"/>
        <v>20276</v>
      </c>
      <c r="J2806" s="107">
        <f>IF(M2806=1,1,IFERROR(VLOOKUP(I2806,MBAY!E:L,POC!H2806,FALSE),0))</f>
        <v>1</v>
      </c>
      <c r="K2806" s="102" t="str">
        <f>TEXT(VLOOKUP(B2806,Summary!G:H,2,FALSE),"yyyym")</f>
        <v>202512</v>
      </c>
      <c r="L2806" s="102">
        <f t="shared" si="476"/>
        <v>0</v>
      </c>
      <c r="M2806" s="102">
        <f t="shared" si="480"/>
        <v>1</v>
      </c>
      <c r="N2806" s="109">
        <f t="shared" si="478"/>
        <v>100</v>
      </c>
      <c r="P2806" s="102" t="str">
        <f t="shared" si="481"/>
        <v>X</v>
      </c>
    </row>
    <row r="2807" spans="1:16" hidden="1">
      <c r="A2807" s="102" t="s">
        <v>202</v>
      </c>
      <c r="B2807" s="103" t="s">
        <v>204</v>
      </c>
      <c r="D2807" s="112">
        <v>2027</v>
      </c>
      <c r="E2807" s="112">
        <v>7</v>
      </c>
      <c r="F2807" s="102" t="str">
        <f t="shared" si="482"/>
        <v>B41-P220277</v>
      </c>
      <c r="H2807" s="104">
        <f>HLOOKUP(B2807,MBAY!$1:$2,2,FALSE)</f>
        <v>7</v>
      </c>
      <c r="I2807" s="102" t="str">
        <f t="shared" si="475"/>
        <v>20277</v>
      </c>
      <c r="J2807" s="107">
        <f>IF(M2807=1,1,IFERROR(VLOOKUP(I2807,MBAY!E:L,POC!H2807,FALSE),0))</f>
        <v>1</v>
      </c>
      <c r="K2807" s="102" t="str">
        <f>TEXT(VLOOKUP(B2807,Summary!G:H,2,FALSE),"yyyym")</f>
        <v>202512</v>
      </c>
      <c r="L2807" s="102">
        <f t="shared" si="476"/>
        <v>0</v>
      </c>
      <c r="M2807" s="102">
        <f t="shared" si="480"/>
        <v>1</v>
      </c>
      <c r="N2807" s="109">
        <f t="shared" si="478"/>
        <v>100</v>
      </c>
      <c r="P2807" s="102" t="str">
        <f t="shared" si="481"/>
        <v>X</v>
      </c>
    </row>
    <row r="2808" spans="1:16" hidden="1">
      <c r="A2808" s="102" t="s">
        <v>202</v>
      </c>
      <c r="B2808" s="103" t="s">
        <v>204</v>
      </c>
      <c r="D2808" s="112">
        <v>2027</v>
      </c>
      <c r="E2808" s="112">
        <v>8</v>
      </c>
      <c r="F2808" s="102" t="str">
        <f t="shared" si="482"/>
        <v>B41-P220278</v>
      </c>
      <c r="H2808" s="104">
        <f>HLOOKUP(B2808,MBAY!$1:$2,2,FALSE)</f>
        <v>7</v>
      </c>
      <c r="I2808" s="102" t="str">
        <f t="shared" si="475"/>
        <v>20278</v>
      </c>
      <c r="J2808" s="107">
        <f>IF(M2808=1,1,IFERROR(VLOOKUP(I2808,MBAY!E:L,POC!H2808,FALSE),0))</f>
        <v>1</v>
      </c>
      <c r="K2808" s="102" t="str">
        <f>TEXT(VLOOKUP(B2808,Summary!G:H,2,FALSE),"yyyym")</f>
        <v>202512</v>
      </c>
      <c r="L2808" s="102">
        <f t="shared" si="476"/>
        <v>0</v>
      </c>
      <c r="M2808" s="102">
        <f t="shared" si="480"/>
        <v>1</v>
      </c>
      <c r="N2808" s="109">
        <f t="shared" si="478"/>
        <v>100</v>
      </c>
      <c r="P2808" s="102" t="str">
        <f t="shared" si="481"/>
        <v>X</v>
      </c>
    </row>
    <row r="2809" spans="1:16" hidden="1">
      <c r="A2809" s="102" t="s">
        <v>202</v>
      </c>
      <c r="B2809" s="103" t="s">
        <v>204</v>
      </c>
      <c r="D2809" s="112">
        <v>2027</v>
      </c>
      <c r="E2809" s="112">
        <v>9</v>
      </c>
      <c r="F2809" s="102" t="str">
        <f t="shared" si="482"/>
        <v>B41-P220279</v>
      </c>
      <c r="H2809" s="104">
        <f>HLOOKUP(B2809,MBAY!$1:$2,2,FALSE)</f>
        <v>7</v>
      </c>
      <c r="I2809" s="102" t="str">
        <f t="shared" ref="I2809:I2840" si="483">CONCATENATE(D2809,E2809)</f>
        <v>20279</v>
      </c>
      <c r="J2809" s="107">
        <f>IF(M2809=1,1,IFERROR(VLOOKUP(I2809,MBAY!E:L,POC!H2809,FALSE),0))</f>
        <v>1</v>
      </c>
      <c r="K2809" s="102" t="str">
        <f>TEXT(VLOOKUP(B2809,Summary!G:H,2,FALSE),"yyyym")</f>
        <v>202512</v>
      </c>
      <c r="L2809" s="102">
        <f t="shared" ref="L2809:L2840" si="484">IF((LEFT(K2809,4)-D2809)&lt;&gt;0,0,IF((I2809-K2809)=0,1,0))</f>
        <v>0</v>
      </c>
      <c r="M2809" s="102">
        <f t="shared" si="480"/>
        <v>1</v>
      </c>
      <c r="N2809" s="109">
        <f t="shared" si="478"/>
        <v>100</v>
      </c>
      <c r="P2809" s="102" t="str">
        <f t="shared" si="481"/>
        <v>X</v>
      </c>
    </row>
    <row r="2810" spans="1:16" hidden="1">
      <c r="A2810" s="102" t="s">
        <v>202</v>
      </c>
      <c r="B2810" s="103" t="s">
        <v>204</v>
      </c>
      <c r="D2810" s="112">
        <v>2027</v>
      </c>
      <c r="E2810" s="112">
        <v>10</v>
      </c>
      <c r="F2810" s="102" t="str">
        <f t="shared" si="482"/>
        <v>B41-P2202710</v>
      </c>
      <c r="H2810" s="104">
        <f>HLOOKUP(B2810,MBAY!$1:$2,2,FALSE)</f>
        <v>7</v>
      </c>
      <c r="I2810" s="102" t="str">
        <f t="shared" si="483"/>
        <v>202710</v>
      </c>
      <c r="J2810" s="107">
        <f>IF(M2810=1,1,IFERROR(VLOOKUP(I2810,MBAY!E:L,POC!H2810,FALSE),0))</f>
        <v>1</v>
      </c>
      <c r="K2810" s="102" t="str">
        <f>TEXT(VLOOKUP(B2810,Summary!G:H,2,FALSE),"yyyym")</f>
        <v>202512</v>
      </c>
      <c r="L2810" s="102">
        <f t="shared" si="484"/>
        <v>0</v>
      </c>
      <c r="M2810" s="102">
        <f t="shared" si="480"/>
        <v>1</v>
      </c>
      <c r="N2810" s="109">
        <f t="shared" si="478"/>
        <v>100</v>
      </c>
      <c r="P2810" s="102" t="str">
        <f t="shared" si="481"/>
        <v>X</v>
      </c>
    </row>
    <row r="2811" spans="1:16" hidden="1">
      <c r="A2811" s="102" t="s">
        <v>202</v>
      </c>
      <c r="B2811" s="103" t="s">
        <v>204</v>
      </c>
      <c r="D2811" s="112">
        <v>2027</v>
      </c>
      <c r="E2811" s="112">
        <v>11</v>
      </c>
      <c r="F2811" s="102" t="str">
        <f t="shared" si="482"/>
        <v>B41-P2202711</v>
      </c>
      <c r="H2811" s="104">
        <f>HLOOKUP(B2811,MBAY!$1:$2,2,FALSE)</f>
        <v>7</v>
      </c>
      <c r="I2811" s="102" t="str">
        <f t="shared" si="483"/>
        <v>202711</v>
      </c>
      <c r="J2811" s="107">
        <f>IF(M2811=1,1,IFERROR(VLOOKUP(I2811,MBAY!E:L,POC!H2811,FALSE),0))</f>
        <v>1</v>
      </c>
      <c r="K2811" s="102" t="str">
        <f>TEXT(VLOOKUP(B2811,Summary!G:H,2,FALSE),"yyyym")</f>
        <v>202512</v>
      </c>
      <c r="L2811" s="102">
        <f t="shared" si="484"/>
        <v>0</v>
      </c>
      <c r="M2811" s="102">
        <f t="shared" si="480"/>
        <v>1</v>
      </c>
      <c r="N2811" s="109">
        <f t="shared" si="478"/>
        <v>100</v>
      </c>
      <c r="P2811" s="102" t="str">
        <f t="shared" si="481"/>
        <v>X</v>
      </c>
    </row>
    <row r="2812" spans="1:16" hidden="1">
      <c r="A2812" s="102" t="s">
        <v>202</v>
      </c>
      <c r="B2812" s="103" t="s">
        <v>204</v>
      </c>
      <c r="D2812" s="111">
        <v>2027</v>
      </c>
      <c r="E2812" s="111">
        <v>12</v>
      </c>
      <c r="F2812" s="102" t="str">
        <f t="shared" si="482"/>
        <v>B41-P2202712</v>
      </c>
      <c r="H2812" s="104">
        <f>HLOOKUP(B2812,MBAY!$1:$2,2,FALSE)</f>
        <v>7</v>
      </c>
      <c r="I2812" s="102" t="str">
        <f t="shared" si="483"/>
        <v>202712</v>
      </c>
      <c r="J2812" s="107">
        <f>IF(M2812=1,1,IFERROR(VLOOKUP(I2812,MBAY!E:L,POC!H2812,FALSE),0))</f>
        <v>1</v>
      </c>
      <c r="K2812" s="102" t="str">
        <f>TEXT(VLOOKUP(B2812,Summary!G:H,2,FALSE),"yyyym")</f>
        <v>202512</v>
      </c>
      <c r="L2812" s="102">
        <f t="shared" si="484"/>
        <v>0</v>
      </c>
      <c r="M2812" s="102">
        <f t="shared" si="480"/>
        <v>1</v>
      </c>
      <c r="N2812" s="109">
        <f t="shared" si="478"/>
        <v>100</v>
      </c>
      <c r="P2812" s="102" t="str">
        <f t="shared" si="481"/>
        <v>X</v>
      </c>
    </row>
    <row r="2813" spans="1:16" hidden="1">
      <c r="A2813" s="102" t="s">
        <v>202</v>
      </c>
      <c r="B2813" s="103" t="s">
        <v>204</v>
      </c>
      <c r="D2813" s="112">
        <v>2028</v>
      </c>
      <c r="E2813" s="112">
        <v>1</v>
      </c>
      <c r="F2813" s="102" t="str">
        <f t="shared" ref="F2813:F2848" si="485">CONCATENATE(B2813,D2813,E2813)</f>
        <v>B41-P220281</v>
      </c>
      <c r="H2813" s="104">
        <f>HLOOKUP(B2813,MBAY!$1:$2,2,FALSE)</f>
        <v>7</v>
      </c>
      <c r="I2813" s="102" t="str">
        <f t="shared" si="483"/>
        <v>20281</v>
      </c>
      <c r="J2813" s="107">
        <f>IF(M2813=1,1,IFERROR(VLOOKUP(I2813,MBAY!E:L,POC!H2813,FALSE),0))</f>
        <v>1</v>
      </c>
      <c r="K2813" s="102" t="str">
        <f>TEXT(VLOOKUP(B2813,Summary!G:H,2,FALSE),"yyyym")</f>
        <v>202512</v>
      </c>
      <c r="L2813" s="102">
        <f t="shared" si="484"/>
        <v>0</v>
      </c>
      <c r="M2813" s="102">
        <f t="shared" si="480"/>
        <v>1</v>
      </c>
      <c r="N2813" s="109">
        <f t="shared" si="478"/>
        <v>100</v>
      </c>
      <c r="P2813" s="102" t="str">
        <f t="shared" si="481"/>
        <v>X</v>
      </c>
    </row>
    <row r="2814" spans="1:16" hidden="1">
      <c r="A2814" s="102" t="s">
        <v>202</v>
      </c>
      <c r="B2814" s="103" t="s">
        <v>204</v>
      </c>
      <c r="D2814" s="112">
        <v>2028</v>
      </c>
      <c r="E2814" s="112">
        <v>2</v>
      </c>
      <c r="F2814" s="102" t="str">
        <f t="shared" si="485"/>
        <v>B41-P220282</v>
      </c>
      <c r="H2814" s="104">
        <f>HLOOKUP(B2814,MBAY!$1:$2,2,FALSE)</f>
        <v>7</v>
      </c>
      <c r="I2814" s="102" t="str">
        <f t="shared" si="483"/>
        <v>20282</v>
      </c>
      <c r="J2814" s="107">
        <f>IF(M2814=1,1,IFERROR(VLOOKUP(I2814,MBAY!E:L,POC!H2814,FALSE),0))</f>
        <v>1</v>
      </c>
      <c r="K2814" s="102" t="str">
        <f>TEXT(VLOOKUP(B2814,Summary!G:H,2,FALSE),"yyyym")</f>
        <v>202512</v>
      </c>
      <c r="L2814" s="102">
        <f t="shared" si="484"/>
        <v>0</v>
      </c>
      <c r="M2814" s="102">
        <f t="shared" si="480"/>
        <v>1</v>
      </c>
      <c r="N2814" s="109">
        <f t="shared" si="478"/>
        <v>100</v>
      </c>
      <c r="P2814" s="102" t="str">
        <f t="shared" si="481"/>
        <v>X</v>
      </c>
    </row>
    <row r="2815" spans="1:16" hidden="1">
      <c r="A2815" s="102" t="s">
        <v>202</v>
      </c>
      <c r="B2815" s="103" t="s">
        <v>204</v>
      </c>
      <c r="D2815" s="112">
        <v>2028</v>
      </c>
      <c r="E2815" s="112">
        <v>3</v>
      </c>
      <c r="F2815" s="102" t="str">
        <f t="shared" si="485"/>
        <v>B41-P220283</v>
      </c>
      <c r="H2815" s="104">
        <f>HLOOKUP(B2815,MBAY!$1:$2,2,FALSE)</f>
        <v>7</v>
      </c>
      <c r="I2815" s="102" t="str">
        <f t="shared" si="483"/>
        <v>20283</v>
      </c>
      <c r="J2815" s="107">
        <f>IF(M2815=1,1,IFERROR(VLOOKUP(I2815,MBAY!E:L,POC!H2815,FALSE),0))</f>
        <v>1</v>
      </c>
      <c r="K2815" s="102" t="str">
        <f>TEXT(VLOOKUP(B2815,Summary!G:H,2,FALSE),"yyyym")</f>
        <v>202512</v>
      </c>
      <c r="L2815" s="102">
        <f t="shared" si="484"/>
        <v>0</v>
      </c>
      <c r="M2815" s="102">
        <f t="shared" si="480"/>
        <v>1</v>
      </c>
      <c r="N2815" s="109">
        <f t="shared" si="478"/>
        <v>100</v>
      </c>
      <c r="P2815" s="102" t="str">
        <f t="shared" si="481"/>
        <v>X</v>
      </c>
    </row>
    <row r="2816" spans="1:16" hidden="1">
      <c r="A2816" s="102" t="s">
        <v>202</v>
      </c>
      <c r="B2816" s="103" t="s">
        <v>204</v>
      </c>
      <c r="D2816" s="112">
        <v>2028</v>
      </c>
      <c r="E2816" s="112">
        <v>4</v>
      </c>
      <c r="F2816" s="102" t="str">
        <f t="shared" si="485"/>
        <v>B41-P220284</v>
      </c>
      <c r="H2816" s="104">
        <f>HLOOKUP(B2816,MBAY!$1:$2,2,FALSE)</f>
        <v>7</v>
      </c>
      <c r="I2816" s="102" t="str">
        <f t="shared" si="483"/>
        <v>20284</v>
      </c>
      <c r="J2816" s="107">
        <f>IF(M2816=1,1,IFERROR(VLOOKUP(I2816,MBAY!E:L,POC!H2816,FALSE),0))</f>
        <v>1</v>
      </c>
      <c r="K2816" s="102" t="str">
        <f>TEXT(VLOOKUP(B2816,Summary!G:H,2,FALSE),"yyyym")</f>
        <v>202512</v>
      </c>
      <c r="L2816" s="102">
        <f t="shared" si="484"/>
        <v>0</v>
      </c>
      <c r="M2816" s="102">
        <f t="shared" si="480"/>
        <v>1</v>
      </c>
      <c r="N2816" s="109">
        <f t="shared" si="478"/>
        <v>100</v>
      </c>
      <c r="P2816" s="102" t="str">
        <f t="shared" si="481"/>
        <v>X</v>
      </c>
    </row>
    <row r="2817" spans="1:16" hidden="1">
      <c r="A2817" s="102" t="s">
        <v>202</v>
      </c>
      <c r="B2817" s="103" t="s">
        <v>204</v>
      </c>
      <c r="D2817" s="112">
        <v>2028</v>
      </c>
      <c r="E2817" s="112">
        <v>5</v>
      </c>
      <c r="F2817" s="102" t="str">
        <f t="shared" si="485"/>
        <v>B41-P220285</v>
      </c>
      <c r="H2817" s="104">
        <f>HLOOKUP(B2817,MBAY!$1:$2,2,FALSE)</f>
        <v>7</v>
      </c>
      <c r="I2817" s="102" t="str">
        <f t="shared" si="483"/>
        <v>20285</v>
      </c>
      <c r="J2817" s="107">
        <f>IF(M2817=1,1,IFERROR(VLOOKUP(I2817,MBAY!E:L,POC!H2817,FALSE),0))</f>
        <v>1</v>
      </c>
      <c r="K2817" s="102" t="str">
        <f>TEXT(VLOOKUP(B2817,Summary!G:H,2,FALSE),"yyyym")</f>
        <v>202512</v>
      </c>
      <c r="L2817" s="102">
        <f t="shared" si="484"/>
        <v>0</v>
      </c>
      <c r="M2817" s="102">
        <f t="shared" si="480"/>
        <v>1</v>
      </c>
      <c r="N2817" s="109">
        <f t="shared" si="478"/>
        <v>100</v>
      </c>
      <c r="P2817" s="102" t="str">
        <f t="shared" si="481"/>
        <v>X</v>
      </c>
    </row>
    <row r="2818" spans="1:16" hidden="1">
      <c r="A2818" s="102" t="s">
        <v>202</v>
      </c>
      <c r="B2818" s="103" t="s">
        <v>204</v>
      </c>
      <c r="D2818" s="112">
        <v>2028</v>
      </c>
      <c r="E2818" s="112">
        <v>6</v>
      </c>
      <c r="F2818" s="102" t="str">
        <f t="shared" si="485"/>
        <v>B41-P220286</v>
      </c>
      <c r="H2818" s="104">
        <f>HLOOKUP(B2818,MBAY!$1:$2,2,FALSE)</f>
        <v>7</v>
      </c>
      <c r="I2818" s="102" t="str">
        <f t="shared" si="483"/>
        <v>20286</v>
      </c>
      <c r="J2818" s="107">
        <f>IF(M2818=1,1,IFERROR(VLOOKUP(I2818,MBAY!E:L,POC!H2818,FALSE),0))</f>
        <v>1</v>
      </c>
      <c r="K2818" s="102" t="str">
        <f>TEXT(VLOOKUP(B2818,Summary!G:H,2,FALSE),"yyyym")</f>
        <v>202512</v>
      </c>
      <c r="L2818" s="102">
        <f t="shared" si="484"/>
        <v>0</v>
      </c>
      <c r="M2818" s="102">
        <f t="shared" si="480"/>
        <v>1</v>
      </c>
      <c r="N2818" s="109">
        <f t="shared" si="478"/>
        <v>100</v>
      </c>
      <c r="P2818" s="102" t="str">
        <f t="shared" si="481"/>
        <v>X</v>
      </c>
    </row>
    <row r="2819" spans="1:16" hidden="1">
      <c r="A2819" s="102" t="s">
        <v>202</v>
      </c>
      <c r="B2819" s="103" t="s">
        <v>204</v>
      </c>
      <c r="D2819" s="112">
        <v>2028</v>
      </c>
      <c r="E2819" s="112">
        <v>7</v>
      </c>
      <c r="F2819" s="102" t="str">
        <f t="shared" si="485"/>
        <v>B41-P220287</v>
      </c>
      <c r="H2819" s="104">
        <f>HLOOKUP(B2819,MBAY!$1:$2,2,FALSE)</f>
        <v>7</v>
      </c>
      <c r="I2819" s="102" t="str">
        <f t="shared" si="483"/>
        <v>20287</v>
      </c>
      <c r="J2819" s="107">
        <f>IF(M2819=1,1,IFERROR(VLOOKUP(I2819,MBAY!E:L,POC!H2819,FALSE),0))</f>
        <v>1</v>
      </c>
      <c r="K2819" s="102" t="str">
        <f>TEXT(VLOOKUP(B2819,Summary!G:H,2,FALSE),"yyyym")</f>
        <v>202512</v>
      </c>
      <c r="L2819" s="102">
        <f t="shared" si="484"/>
        <v>0</v>
      </c>
      <c r="M2819" s="102">
        <f t="shared" si="480"/>
        <v>1</v>
      </c>
      <c r="N2819" s="109">
        <f t="shared" si="478"/>
        <v>100</v>
      </c>
      <c r="P2819" s="102" t="str">
        <f t="shared" si="481"/>
        <v>X</v>
      </c>
    </row>
    <row r="2820" spans="1:16" hidden="1">
      <c r="A2820" s="102" t="s">
        <v>202</v>
      </c>
      <c r="B2820" s="103" t="s">
        <v>204</v>
      </c>
      <c r="D2820" s="112">
        <v>2028</v>
      </c>
      <c r="E2820" s="112">
        <v>8</v>
      </c>
      <c r="F2820" s="102" t="str">
        <f t="shared" si="485"/>
        <v>B41-P220288</v>
      </c>
      <c r="H2820" s="104">
        <f>HLOOKUP(B2820,MBAY!$1:$2,2,FALSE)</f>
        <v>7</v>
      </c>
      <c r="I2820" s="102" t="str">
        <f t="shared" si="483"/>
        <v>20288</v>
      </c>
      <c r="J2820" s="107">
        <f>IF(M2820=1,1,IFERROR(VLOOKUP(I2820,MBAY!E:L,POC!H2820,FALSE),0))</f>
        <v>1</v>
      </c>
      <c r="K2820" s="102" t="str">
        <f>TEXT(VLOOKUP(B2820,Summary!G:H,2,FALSE),"yyyym")</f>
        <v>202512</v>
      </c>
      <c r="L2820" s="102">
        <f t="shared" si="484"/>
        <v>0</v>
      </c>
      <c r="M2820" s="102">
        <f t="shared" si="480"/>
        <v>1</v>
      </c>
      <c r="N2820" s="109">
        <f t="shared" si="478"/>
        <v>100</v>
      </c>
      <c r="P2820" s="102" t="str">
        <f t="shared" si="481"/>
        <v>X</v>
      </c>
    </row>
    <row r="2821" spans="1:16" hidden="1">
      <c r="A2821" s="102" t="s">
        <v>202</v>
      </c>
      <c r="B2821" s="103" t="s">
        <v>204</v>
      </c>
      <c r="D2821" s="112">
        <v>2028</v>
      </c>
      <c r="E2821" s="112">
        <v>9</v>
      </c>
      <c r="F2821" s="102" t="str">
        <f t="shared" si="485"/>
        <v>B41-P220289</v>
      </c>
      <c r="H2821" s="104">
        <f>HLOOKUP(B2821,MBAY!$1:$2,2,FALSE)</f>
        <v>7</v>
      </c>
      <c r="I2821" s="102" t="str">
        <f t="shared" si="483"/>
        <v>20289</v>
      </c>
      <c r="J2821" s="107">
        <f>IF(M2821=1,1,IFERROR(VLOOKUP(I2821,MBAY!E:L,POC!H2821,FALSE),0))</f>
        <v>1</v>
      </c>
      <c r="K2821" s="102" t="str">
        <f>TEXT(VLOOKUP(B2821,Summary!G:H,2,FALSE),"yyyym")</f>
        <v>202512</v>
      </c>
      <c r="L2821" s="102">
        <f t="shared" si="484"/>
        <v>0</v>
      </c>
      <c r="M2821" s="102">
        <f t="shared" si="480"/>
        <v>1</v>
      </c>
      <c r="N2821" s="109">
        <f t="shared" si="478"/>
        <v>100</v>
      </c>
      <c r="P2821" s="102" t="str">
        <f t="shared" si="481"/>
        <v>X</v>
      </c>
    </row>
    <row r="2822" spans="1:16" hidden="1">
      <c r="A2822" s="102" t="s">
        <v>202</v>
      </c>
      <c r="B2822" s="103" t="s">
        <v>204</v>
      </c>
      <c r="D2822" s="112">
        <v>2028</v>
      </c>
      <c r="E2822" s="112">
        <v>10</v>
      </c>
      <c r="F2822" s="102" t="str">
        <f t="shared" si="485"/>
        <v>B41-P2202810</v>
      </c>
      <c r="H2822" s="104">
        <f>HLOOKUP(B2822,MBAY!$1:$2,2,FALSE)</f>
        <v>7</v>
      </c>
      <c r="I2822" s="102" t="str">
        <f t="shared" si="483"/>
        <v>202810</v>
      </c>
      <c r="J2822" s="107">
        <f>IF(M2822=1,1,IFERROR(VLOOKUP(I2822,MBAY!E:L,POC!H2822,FALSE),0))</f>
        <v>1</v>
      </c>
      <c r="K2822" s="102" t="str">
        <f>TEXT(VLOOKUP(B2822,Summary!G:H,2,FALSE),"yyyym")</f>
        <v>202512</v>
      </c>
      <c r="L2822" s="102">
        <f t="shared" si="484"/>
        <v>0</v>
      </c>
      <c r="M2822" s="102">
        <f t="shared" si="480"/>
        <v>1</v>
      </c>
      <c r="N2822" s="109">
        <f t="shared" si="478"/>
        <v>100</v>
      </c>
      <c r="P2822" s="102" t="str">
        <f t="shared" si="481"/>
        <v>X</v>
      </c>
    </row>
    <row r="2823" spans="1:16" hidden="1">
      <c r="A2823" s="102" t="s">
        <v>202</v>
      </c>
      <c r="B2823" s="103" t="s">
        <v>204</v>
      </c>
      <c r="D2823" s="112">
        <v>2028</v>
      </c>
      <c r="E2823" s="112">
        <v>11</v>
      </c>
      <c r="F2823" s="102" t="str">
        <f t="shared" si="485"/>
        <v>B41-P2202811</v>
      </c>
      <c r="H2823" s="104">
        <f>HLOOKUP(B2823,MBAY!$1:$2,2,FALSE)</f>
        <v>7</v>
      </c>
      <c r="I2823" s="102" t="str">
        <f t="shared" si="483"/>
        <v>202811</v>
      </c>
      <c r="J2823" s="107">
        <f>IF(M2823=1,1,IFERROR(VLOOKUP(I2823,MBAY!E:L,POC!H2823,FALSE),0))</f>
        <v>1</v>
      </c>
      <c r="K2823" s="102" t="str">
        <f>TEXT(VLOOKUP(B2823,Summary!G:H,2,FALSE),"yyyym")</f>
        <v>202512</v>
      </c>
      <c r="L2823" s="102">
        <f t="shared" si="484"/>
        <v>0</v>
      </c>
      <c r="M2823" s="102">
        <f t="shared" si="480"/>
        <v>1</v>
      </c>
      <c r="N2823" s="109">
        <f t="shared" si="478"/>
        <v>100</v>
      </c>
      <c r="P2823" s="102" t="str">
        <f t="shared" si="481"/>
        <v>X</v>
      </c>
    </row>
    <row r="2824" spans="1:16" hidden="1">
      <c r="A2824" s="102" t="s">
        <v>202</v>
      </c>
      <c r="B2824" s="103" t="s">
        <v>204</v>
      </c>
      <c r="D2824" s="111">
        <v>2028</v>
      </c>
      <c r="E2824" s="111">
        <v>12</v>
      </c>
      <c r="F2824" s="102" t="str">
        <f t="shared" si="485"/>
        <v>B41-P2202812</v>
      </c>
      <c r="H2824" s="104">
        <f>HLOOKUP(B2824,MBAY!$1:$2,2,FALSE)</f>
        <v>7</v>
      </c>
      <c r="I2824" s="102" t="str">
        <f t="shared" si="483"/>
        <v>202812</v>
      </c>
      <c r="J2824" s="107">
        <f>IF(M2824=1,1,IFERROR(VLOOKUP(I2824,MBAY!E:L,POC!H2824,FALSE),0))</f>
        <v>1</v>
      </c>
      <c r="K2824" s="102" t="str">
        <f>TEXT(VLOOKUP(B2824,Summary!G:H,2,FALSE),"yyyym")</f>
        <v>202512</v>
      </c>
      <c r="L2824" s="102">
        <f t="shared" si="484"/>
        <v>0</v>
      </c>
      <c r="M2824" s="102">
        <f t="shared" si="480"/>
        <v>1</v>
      </c>
      <c r="N2824" s="109">
        <f t="shared" si="478"/>
        <v>100</v>
      </c>
      <c r="P2824" s="102" t="str">
        <f t="shared" si="481"/>
        <v>X</v>
      </c>
    </row>
    <row r="2825" spans="1:16" hidden="1">
      <c r="A2825" s="102" t="s">
        <v>202</v>
      </c>
      <c r="B2825" s="103" t="s">
        <v>204</v>
      </c>
      <c r="D2825" s="111">
        <v>2029</v>
      </c>
      <c r="E2825" s="112">
        <v>1</v>
      </c>
      <c r="F2825" s="102" t="str">
        <f t="shared" si="485"/>
        <v>B41-P220291</v>
      </c>
      <c r="H2825" s="104">
        <f>HLOOKUP(B2825,MBAY!$1:$2,2,FALSE)</f>
        <v>7</v>
      </c>
      <c r="I2825" s="102" t="str">
        <f t="shared" si="483"/>
        <v>20291</v>
      </c>
      <c r="J2825" s="107">
        <f>IF(M2825=1,1,IFERROR(VLOOKUP(I2825,MBAY!E:L,POC!H2825,FALSE),0))</f>
        <v>1</v>
      </c>
      <c r="K2825" s="102" t="str">
        <f>TEXT(VLOOKUP(B2825,Summary!G:H,2,FALSE),"yyyym")</f>
        <v>202512</v>
      </c>
      <c r="L2825" s="102">
        <f t="shared" si="484"/>
        <v>0</v>
      </c>
      <c r="M2825" s="102">
        <f t="shared" si="480"/>
        <v>1</v>
      </c>
      <c r="N2825" s="109">
        <f t="shared" si="478"/>
        <v>100</v>
      </c>
      <c r="P2825" s="102" t="str">
        <f t="shared" si="481"/>
        <v>X</v>
      </c>
    </row>
    <row r="2826" spans="1:16" hidden="1">
      <c r="A2826" s="102" t="s">
        <v>202</v>
      </c>
      <c r="B2826" s="103" t="s">
        <v>204</v>
      </c>
      <c r="D2826" s="111">
        <v>2029</v>
      </c>
      <c r="E2826" s="112">
        <v>2</v>
      </c>
      <c r="F2826" s="102" t="str">
        <f t="shared" si="485"/>
        <v>B41-P220292</v>
      </c>
      <c r="H2826" s="104">
        <f>HLOOKUP(B2826,MBAY!$1:$2,2,FALSE)</f>
        <v>7</v>
      </c>
      <c r="I2826" s="102" t="str">
        <f t="shared" si="483"/>
        <v>20292</v>
      </c>
      <c r="J2826" s="107">
        <f>IF(M2826=1,1,IFERROR(VLOOKUP(I2826,MBAY!E:L,POC!H2826,FALSE),0))</f>
        <v>1</v>
      </c>
      <c r="K2826" s="102" t="str">
        <f>TEXT(VLOOKUP(B2826,Summary!G:H,2,FALSE),"yyyym")</f>
        <v>202512</v>
      </c>
      <c r="L2826" s="102">
        <f t="shared" si="484"/>
        <v>0</v>
      </c>
      <c r="M2826" s="102">
        <f t="shared" si="480"/>
        <v>1</v>
      </c>
      <c r="N2826" s="109">
        <f t="shared" si="478"/>
        <v>100</v>
      </c>
      <c r="P2826" s="102" t="str">
        <f t="shared" si="481"/>
        <v>X</v>
      </c>
    </row>
    <row r="2827" spans="1:16" hidden="1">
      <c r="A2827" s="102" t="s">
        <v>202</v>
      </c>
      <c r="B2827" s="103" t="s">
        <v>204</v>
      </c>
      <c r="D2827" s="111">
        <v>2029</v>
      </c>
      <c r="E2827" s="112">
        <v>3</v>
      </c>
      <c r="F2827" s="102" t="str">
        <f t="shared" si="485"/>
        <v>B41-P220293</v>
      </c>
      <c r="H2827" s="104">
        <f>HLOOKUP(B2827,MBAY!$1:$2,2,FALSE)</f>
        <v>7</v>
      </c>
      <c r="I2827" s="102" t="str">
        <f t="shared" si="483"/>
        <v>20293</v>
      </c>
      <c r="J2827" s="107">
        <f>IF(M2827=1,1,IFERROR(VLOOKUP(I2827,MBAY!E:L,POC!H2827,FALSE),0))</f>
        <v>1</v>
      </c>
      <c r="K2827" s="102" t="str">
        <f>TEXT(VLOOKUP(B2827,Summary!G:H,2,FALSE),"yyyym")</f>
        <v>202512</v>
      </c>
      <c r="L2827" s="102">
        <f t="shared" si="484"/>
        <v>0</v>
      </c>
      <c r="M2827" s="102">
        <f t="shared" si="480"/>
        <v>1</v>
      </c>
      <c r="N2827" s="109">
        <f t="shared" si="478"/>
        <v>100</v>
      </c>
      <c r="P2827" s="102" t="str">
        <f t="shared" si="481"/>
        <v>X</v>
      </c>
    </row>
    <row r="2828" spans="1:16" hidden="1">
      <c r="A2828" s="102" t="s">
        <v>202</v>
      </c>
      <c r="B2828" s="103" t="s">
        <v>204</v>
      </c>
      <c r="D2828" s="111">
        <v>2029</v>
      </c>
      <c r="E2828" s="112">
        <v>4</v>
      </c>
      <c r="F2828" s="102" t="str">
        <f t="shared" si="485"/>
        <v>B41-P220294</v>
      </c>
      <c r="H2828" s="104">
        <f>HLOOKUP(B2828,MBAY!$1:$2,2,FALSE)</f>
        <v>7</v>
      </c>
      <c r="I2828" s="102" t="str">
        <f t="shared" si="483"/>
        <v>20294</v>
      </c>
      <c r="J2828" s="107">
        <f>IF(M2828=1,1,IFERROR(VLOOKUP(I2828,MBAY!E:L,POC!H2828,FALSE),0))</f>
        <v>1</v>
      </c>
      <c r="K2828" s="102" t="str">
        <f>TEXT(VLOOKUP(B2828,Summary!G:H,2,FALSE),"yyyym")</f>
        <v>202512</v>
      </c>
      <c r="L2828" s="102">
        <f t="shared" si="484"/>
        <v>0</v>
      </c>
      <c r="M2828" s="102">
        <f t="shared" si="480"/>
        <v>1</v>
      </c>
      <c r="N2828" s="109">
        <f t="shared" si="478"/>
        <v>100</v>
      </c>
      <c r="P2828" s="102" t="str">
        <f t="shared" si="481"/>
        <v>X</v>
      </c>
    </row>
    <row r="2829" spans="1:16" hidden="1">
      <c r="A2829" s="102" t="s">
        <v>202</v>
      </c>
      <c r="B2829" s="103" t="s">
        <v>204</v>
      </c>
      <c r="D2829" s="111">
        <v>2029</v>
      </c>
      <c r="E2829" s="112">
        <v>5</v>
      </c>
      <c r="F2829" s="102" t="str">
        <f t="shared" si="485"/>
        <v>B41-P220295</v>
      </c>
      <c r="H2829" s="104">
        <f>HLOOKUP(B2829,MBAY!$1:$2,2,FALSE)</f>
        <v>7</v>
      </c>
      <c r="I2829" s="102" t="str">
        <f t="shared" si="483"/>
        <v>20295</v>
      </c>
      <c r="J2829" s="107">
        <f>IF(M2829=1,1,IFERROR(VLOOKUP(I2829,MBAY!E:L,POC!H2829,FALSE),0))</f>
        <v>1</v>
      </c>
      <c r="K2829" s="102" t="str">
        <f>TEXT(VLOOKUP(B2829,Summary!G:H,2,FALSE),"yyyym")</f>
        <v>202512</v>
      </c>
      <c r="L2829" s="102">
        <f t="shared" si="484"/>
        <v>0</v>
      </c>
      <c r="M2829" s="102">
        <f t="shared" si="480"/>
        <v>1</v>
      </c>
      <c r="N2829" s="109">
        <f t="shared" si="478"/>
        <v>100</v>
      </c>
      <c r="P2829" s="102" t="str">
        <f t="shared" si="481"/>
        <v>X</v>
      </c>
    </row>
    <row r="2830" spans="1:16" hidden="1">
      <c r="A2830" s="102" t="s">
        <v>202</v>
      </c>
      <c r="B2830" s="103" t="s">
        <v>204</v>
      </c>
      <c r="D2830" s="111">
        <v>2029</v>
      </c>
      <c r="E2830" s="112">
        <v>6</v>
      </c>
      <c r="F2830" s="102" t="str">
        <f t="shared" si="485"/>
        <v>B41-P220296</v>
      </c>
      <c r="H2830" s="104">
        <f>HLOOKUP(B2830,MBAY!$1:$2,2,FALSE)</f>
        <v>7</v>
      </c>
      <c r="I2830" s="102" t="str">
        <f t="shared" si="483"/>
        <v>20296</v>
      </c>
      <c r="J2830" s="107">
        <f>IF(M2830=1,1,IFERROR(VLOOKUP(I2830,MBAY!E:L,POC!H2830,FALSE),0))</f>
        <v>1</v>
      </c>
      <c r="K2830" s="102" t="str">
        <f>TEXT(VLOOKUP(B2830,Summary!G:H,2,FALSE),"yyyym")</f>
        <v>202512</v>
      </c>
      <c r="L2830" s="102">
        <f t="shared" si="484"/>
        <v>0</v>
      </c>
      <c r="M2830" s="102">
        <f t="shared" si="480"/>
        <v>1</v>
      </c>
      <c r="N2830" s="109">
        <f t="shared" si="478"/>
        <v>100</v>
      </c>
      <c r="P2830" s="102" t="str">
        <f t="shared" si="481"/>
        <v>X</v>
      </c>
    </row>
    <row r="2831" spans="1:16" hidden="1">
      <c r="A2831" s="102" t="s">
        <v>202</v>
      </c>
      <c r="B2831" s="103" t="s">
        <v>204</v>
      </c>
      <c r="D2831" s="111">
        <v>2029</v>
      </c>
      <c r="E2831" s="112">
        <v>7</v>
      </c>
      <c r="F2831" s="102" t="str">
        <f t="shared" si="485"/>
        <v>B41-P220297</v>
      </c>
      <c r="H2831" s="104">
        <f>HLOOKUP(B2831,MBAY!$1:$2,2,FALSE)</f>
        <v>7</v>
      </c>
      <c r="I2831" s="102" t="str">
        <f t="shared" si="483"/>
        <v>20297</v>
      </c>
      <c r="J2831" s="107">
        <f>IF(M2831=1,1,IFERROR(VLOOKUP(I2831,MBAY!E:L,POC!H2831,FALSE),0))</f>
        <v>1</v>
      </c>
      <c r="K2831" s="102" t="str">
        <f>TEXT(VLOOKUP(B2831,Summary!G:H,2,FALSE),"yyyym")</f>
        <v>202512</v>
      </c>
      <c r="L2831" s="102">
        <f t="shared" si="484"/>
        <v>0</v>
      </c>
      <c r="M2831" s="102">
        <f t="shared" si="480"/>
        <v>1</v>
      </c>
      <c r="N2831" s="109">
        <f t="shared" si="478"/>
        <v>100</v>
      </c>
      <c r="P2831" s="102" t="str">
        <f t="shared" si="481"/>
        <v>X</v>
      </c>
    </row>
    <row r="2832" spans="1:16" hidden="1">
      <c r="A2832" s="102" t="s">
        <v>202</v>
      </c>
      <c r="B2832" s="103" t="s">
        <v>204</v>
      </c>
      <c r="D2832" s="111">
        <v>2029</v>
      </c>
      <c r="E2832" s="112">
        <v>8</v>
      </c>
      <c r="F2832" s="102" t="str">
        <f t="shared" si="485"/>
        <v>B41-P220298</v>
      </c>
      <c r="H2832" s="104">
        <f>HLOOKUP(B2832,MBAY!$1:$2,2,FALSE)</f>
        <v>7</v>
      </c>
      <c r="I2832" s="102" t="str">
        <f t="shared" si="483"/>
        <v>20298</v>
      </c>
      <c r="J2832" s="107">
        <f>IF(M2832=1,1,IFERROR(VLOOKUP(I2832,MBAY!E:L,POC!H2832,FALSE),0))</f>
        <v>1</v>
      </c>
      <c r="K2832" s="102" t="str">
        <f>TEXT(VLOOKUP(B2832,Summary!G:H,2,FALSE),"yyyym")</f>
        <v>202512</v>
      </c>
      <c r="L2832" s="102">
        <f t="shared" si="484"/>
        <v>0</v>
      </c>
      <c r="M2832" s="102">
        <f t="shared" si="480"/>
        <v>1</v>
      </c>
      <c r="N2832" s="109">
        <f t="shared" si="478"/>
        <v>100</v>
      </c>
      <c r="P2832" s="102" t="str">
        <f t="shared" si="481"/>
        <v>X</v>
      </c>
    </row>
    <row r="2833" spans="1:16" hidden="1">
      <c r="A2833" s="102" t="s">
        <v>202</v>
      </c>
      <c r="B2833" s="103" t="s">
        <v>204</v>
      </c>
      <c r="D2833" s="111">
        <v>2029</v>
      </c>
      <c r="E2833" s="112">
        <v>9</v>
      </c>
      <c r="F2833" s="102" t="str">
        <f t="shared" si="485"/>
        <v>B41-P220299</v>
      </c>
      <c r="H2833" s="104">
        <f>HLOOKUP(B2833,MBAY!$1:$2,2,FALSE)</f>
        <v>7</v>
      </c>
      <c r="I2833" s="102" t="str">
        <f t="shared" si="483"/>
        <v>20299</v>
      </c>
      <c r="J2833" s="107">
        <f>IF(M2833=1,1,IFERROR(VLOOKUP(I2833,MBAY!E:L,POC!H2833,FALSE),0))</f>
        <v>1</v>
      </c>
      <c r="K2833" s="102" t="str">
        <f>TEXT(VLOOKUP(B2833,Summary!G:H,2,FALSE),"yyyym")</f>
        <v>202512</v>
      </c>
      <c r="L2833" s="102">
        <f t="shared" si="484"/>
        <v>0</v>
      </c>
      <c r="M2833" s="102">
        <f t="shared" si="480"/>
        <v>1</v>
      </c>
      <c r="N2833" s="109">
        <f t="shared" si="478"/>
        <v>100</v>
      </c>
      <c r="P2833" s="102" t="str">
        <f t="shared" si="481"/>
        <v>X</v>
      </c>
    </row>
    <row r="2834" spans="1:16" hidden="1">
      <c r="A2834" s="102" t="s">
        <v>202</v>
      </c>
      <c r="B2834" s="103" t="s">
        <v>204</v>
      </c>
      <c r="D2834" s="111">
        <v>2029</v>
      </c>
      <c r="E2834" s="112">
        <v>10</v>
      </c>
      <c r="F2834" s="102" t="str">
        <f t="shared" si="485"/>
        <v>B41-P2202910</v>
      </c>
      <c r="H2834" s="104">
        <f>HLOOKUP(B2834,MBAY!$1:$2,2,FALSE)</f>
        <v>7</v>
      </c>
      <c r="I2834" s="102" t="str">
        <f t="shared" si="483"/>
        <v>202910</v>
      </c>
      <c r="J2834" s="107">
        <f>IF(M2834=1,1,IFERROR(VLOOKUP(I2834,MBAY!E:L,POC!H2834,FALSE),0))</f>
        <v>1</v>
      </c>
      <c r="K2834" s="102" t="str">
        <f>TEXT(VLOOKUP(B2834,Summary!G:H,2,FALSE),"yyyym")</f>
        <v>202512</v>
      </c>
      <c r="L2834" s="102">
        <f t="shared" si="484"/>
        <v>0</v>
      </c>
      <c r="M2834" s="102">
        <f t="shared" si="480"/>
        <v>1</v>
      </c>
      <c r="N2834" s="109">
        <f t="shared" si="478"/>
        <v>100</v>
      </c>
      <c r="P2834" s="102" t="str">
        <f t="shared" si="481"/>
        <v>X</v>
      </c>
    </row>
    <row r="2835" spans="1:16" hidden="1">
      <c r="A2835" s="102" t="s">
        <v>202</v>
      </c>
      <c r="B2835" s="103" t="s">
        <v>204</v>
      </c>
      <c r="D2835" s="111">
        <v>2029</v>
      </c>
      <c r="E2835" s="112">
        <v>11</v>
      </c>
      <c r="F2835" s="102" t="str">
        <f t="shared" si="485"/>
        <v>B41-P2202911</v>
      </c>
      <c r="H2835" s="104">
        <f>HLOOKUP(B2835,MBAY!$1:$2,2,FALSE)</f>
        <v>7</v>
      </c>
      <c r="I2835" s="102" t="str">
        <f t="shared" si="483"/>
        <v>202911</v>
      </c>
      <c r="J2835" s="107">
        <f>IF(M2835=1,1,IFERROR(VLOOKUP(I2835,MBAY!E:L,POC!H2835,FALSE),0))</f>
        <v>1</v>
      </c>
      <c r="K2835" s="102" t="str">
        <f>TEXT(VLOOKUP(B2835,Summary!G:H,2,FALSE),"yyyym")</f>
        <v>202512</v>
      </c>
      <c r="L2835" s="102">
        <f t="shared" si="484"/>
        <v>0</v>
      </c>
      <c r="M2835" s="102">
        <f t="shared" si="480"/>
        <v>1</v>
      </c>
      <c r="N2835" s="109">
        <f t="shared" si="478"/>
        <v>100</v>
      </c>
      <c r="P2835" s="102" t="str">
        <f t="shared" si="481"/>
        <v>X</v>
      </c>
    </row>
    <row r="2836" spans="1:16" hidden="1">
      <c r="A2836" s="102" t="s">
        <v>202</v>
      </c>
      <c r="B2836" s="103" t="s">
        <v>204</v>
      </c>
      <c r="D2836" s="111">
        <v>2029</v>
      </c>
      <c r="E2836" s="111">
        <v>12</v>
      </c>
      <c r="F2836" s="102" t="str">
        <f t="shared" si="485"/>
        <v>B41-P2202912</v>
      </c>
      <c r="H2836" s="104">
        <f>HLOOKUP(B2836,MBAY!$1:$2,2,FALSE)</f>
        <v>7</v>
      </c>
      <c r="I2836" s="102" t="str">
        <f t="shared" si="483"/>
        <v>202912</v>
      </c>
      <c r="J2836" s="107">
        <f>IF(M2836=1,1,IFERROR(VLOOKUP(I2836,MBAY!E:L,POC!H2836,FALSE),0))</f>
        <v>1</v>
      </c>
      <c r="K2836" s="102" t="str">
        <f>TEXT(VLOOKUP(B2836,Summary!G:H,2,FALSE),"yyyym")</f>
        <v>202512</v>
      </c>
      <c r="L2836" s="102">
        <f t="shared" si="484"/>
        <v>0</v>
      </c>
      <c r="M2836" s="102">
        <f t="shared" si="480"/>
        <v>1</v>
      </c>
      <c r="N2836" s="109">
        <f t="shared" si="478"/>
        <v>100</v>
      </c>
      <c r="P2836" s="102" t="str">
        <f t="shared" si="481"/>
        <v>X</v>
      </c>
    </row>
    <row r="2837" spans="1:16" hidden="1">
      <c r="A2837" s="102" t="s">
        <v>202</v>
      </c>
      <c r="B2837" s="103" t="s">
        <v>204</v>
      </c>
      <c r="D2837" s="111">
        <v>2030</v>
      </c>
      <c r="E2837" s="112">
        <v>1</v>
      </c>
      <c r="F2837" s="102" t="str">
        <f t="shared" si="485"/>
        <v>B41-P220301</v>
      </c>
      <c r="H2837" s="104">
        <f>HLOOKUP(B2837,MBAY!$1:$2,2,FALSE)</f>
        <v>7</v>
      </c>
      <c r="I2837" s="102" t="str">
        <f t="shared" si="483"/>
        <v>20301</v>
      </c>
      <c r="J2837" s="107">
        <f>IF(M2837=1,1,IFERROR(VLOOKUP(I2837,MBAY!E:L,POC!H2837,FALSE),0))</f>
        <v>1</v>
      </c>
      <c r="K2837" s="102" t="str">
        <f>TEXT(VLOOKUP(B2837,Summary!G:H,2,FALSE),"yyyym")</f>
        <v>202512</v>
      </c>
      <c r="L2837" s="102">
        <f t="shared" si="484"/>
        <v>0</v>
      </c>
      <c r="M2837" s="102">
        <f t="shared" si="480"/>
        <v>1</v>
      </c>
      <c r="N2837" s="109">
        <f t="shared" si="478"/>
        <v>100</v>
      </c>
      <c r="P2837" s="102" t="str">
        <f t="shared" si="481"/>
        <v>X</v>
      </c>
    </row>
    <row r="2838" spans="1:16" hidden="1">
      <c r="A2838" s="102" t="s">
        <v>202</v>
      </c>
      <c r="B2838" s="103" t="s">
        <v>204</v>
      </c>
      <c r="D2838" s="111">
        <v>2030</v>
      </c>
      <c r="E2838" s="112">
        <v>2</v>
      </c>
      <c r="F2838" s="102" t="str">
        <f t="shared" si="485"/>
        <v>B41-P220302</v>
      </c>
      <c r="H2838" s="104">
        <f>HLOOKUP(B2838,MBAY!$1:$2,2,FALSE)</f>
        <v>7</v>
      </c>
      <c r="I2838" s="102" t="str">
        <f t="shared" si="483"/>
        <v>20302</v>
      </c>
      <c r="J2838" s="107">
        <f>IF(M2838=1,1,IFERROR(VLOOKUP(I2838,MBAY!E:L,POC!H2838,FALSE),0))</f>
        <v>1</v>
      </c>
      <c r="K2838" s="102" t="str">
        <f>TEXT(VLOOKUP(B2838,Summary!G:H,2,FALSE),"yyyym")</f>
        <v>202512</v>
      </c>
      <c r="L2838" s="102">
        <f t="shared" si="484"/>
        <v>0</v>
      </c>
      <c r="M2838" s="102">
        <f t="shared" si="480"/>
        <v>1</v>
      </c>
      <c r="N2838" s="109">
        <f t="shared" ref="N2838:N2848" si="486">TRUNC(J2838*100,2)</f>
        <v>100</v>
      </c>
      <c r="P2838" s="102" t="str">
        <f t="shared" si="481"/>
        <v>X</v>
      </c>
    </row>
    <row r="2839" spans="1:16" hidden="1">
      <c r="A2839" s="102" t="s">
        <v>202</v>
      </c>
      <c r="B2839" s="103" t="s">
        <v>204</v>
      </c>
      <c r="D2839" s="111">
        <v>2030</v>
      </c>
      <c r="E2839" s="112">
        <v>3</v>
      </c>
      <c r="F2839" s="102" t="str">
        <f t="shared" si="485"/>
        <v>B41-P220303</v>
      </c>
      <c r="H2839" s="104">
        <f>HLOOKUP(B2839,MBAY!$1:$2,2,FALSE)</f>
        <v>7</v>
      </c>
      <c r="I2839" s="102" t="str">
        <f t="shared" si="483"/>
        <v>20303</v>
      </c>
      <c r="J2839" s="107">
        <f>IF(M2839=1,1,IFERROR(VLOOKUP(I2839,MBAY!E:L,POC!H2839,FALSE),0))</f>
        <v>1</v>
      </c>
      <c r="K2839" s="102" t="str">
        <f>TEXT(VLOOKUP(B2839,Summary!G:H,2,FALSE),"yyyym")</f>
        <v>202512</v>
      </c>
      <c r="L2839" s="102">
        <f t="shared" si="484"/>
        <v>0</v>
      </c>
      <c r="M2839" s="102">
        <f t="shared" si="480"/>
        <v>1</v>
      </c>
      <c r="N2839" s="109">
        <f t="shared" si="486"/>
        <v>100</v>
      </c>
      <c r="P2839" s="102" t="str">
        <f t="shared" si="481"/>
        <v>X</v>
      </c>
    </row>
    <row r="2840" spans="1:16" hidden="1">
      <c r="A2840" s="102" t="s">
        <v>202</v>
      </c>
      <c r="B2840" s="103" t="s">
        <v>204</v>
      </c>
      <c r="D2840" s="111">
        <v>2030</v>
      </c>
      <c r="E2840" s="112">
        <v>4</v>
      </c>
      <c r="F2840" s="102" t="str">
        <f t="shared" si="485"/>
        <v>B41-P220304</v>
      </c>
      <c r="H2840" s="104">
        <f>HLOOKUP(B2840,MBAY!$1:$2,2,FALSE)</f>
        <v>7</v>
      </c>
      <c r="I2840" s="102" t="str">
        <f t="shared" si="483"/>
        <v>20304</v>
      </c>
      <c r="J2840" s="107">
        <f>IF(M2840=1,1,IFERROR(VLOOKUP(I2840,MBAY!E:L,POC!H2840,FALSE),0))</f>
        <v>1</v>
      </c>
      <c r="K2840" s="102" t="str">
        <f>TEXT(VLOOKUP(B2840,Summary!G:H,2,FALSE),"yyyym")</f>
        <v>202512</v>
      </c>
      <c r="L2840" s="102">
        <f t="shared" si="484"/>
        <v>0</v>
      </c>
      <c r="M2840" s="102">
        <f t="shared" si="480"/>
        <v>1</v>
      </c>
      <c r="N2840" s="109">
        <f t="shared" si="486"/>
        <v>100</v>
      </c>
      <c r="P2840" s="102" t="str">
        <f t="shared" si="481"/>
        <v>X</v>
      </c>
    </row>
    <row r="2841" spans="1:16" hidden="1">
      <c r="A2841" s="102" t="s">
        <v>202</v>
      </c>
      <c r="B2841" s="103" t="s">
        <v>204</v>
      </c>
      <c r="D2841" s="111">
        <v>2030</v>
      </c>
      <c r="E2841" s="112">
        <v>5</v>
      </c>
      <c r="F2841" s="102" t="str">
        <f t="shared" si="485"/>
        <v>B41-P220305</v>
      </c>
      <c r="H2841" s="104">
        <f>HLOOKUP(B2841,MBAY!$1:$2,2,FALSE)</f>
        <v>7</v>
      </c>
      <c r="I2841" s="102" t="str">
        <f t="shared" ref="I2841:I2848" si="487">CONCATENATE(D2841,E2841)</f>
        <v>20305</v>
      </c>
      <c r="J2841" s="107">
        <f>IF(M2841=1,1,IFERROR(VLOOKUP(I2841,MBAY!E:L,POC!H2841,FALSE),0))</f>
        <v>1</v>
      </c>
      <c r="K2841" s="102" t="str">
        <f>TEXT(VLOOKUP(B2841,Summary!G:H,2,FALSE),"yyyym")</f>
        <v>202512</v>
      </c>
      <c r="L2841" s="102">
        <f t="shared" ref="L2841:L2848" si="488">IF((LEFT(K2841,4)-D2841)&lt;&gt;0,0,IF((I2841-K2841)=0,1,0))</f>
        <v>0</v>
      </c>
      <c r="M2841" s="102">
        <f t="shared" si="480"/>
        <v>1</v>
      </c>
      <c r="N2841" s="109">
        <f t="shared" si="486"/>
        <v>100</v>
      </c>
      <c r="P2841" s="102" t="str">
        <f t="shared" si="481"/>
        <v>X</v>
      </c>
    </row>
    <row r="2842" spans="1:16" hidden="1">
      <c r="A2842" s="102" t="s">
        <v>202</v>
      </c>
      <c r="B2842" s="103" t="s">
        <v>204</v>
      </c>
      <c r="D2842" s="111">
        <v>2030</v>
      </c>
      <c r="E2842" s="112">
        <v>6</v>
      </c>
      <c r="F2842" s="102" t="str">
        <f t="shared" si="485"/>
        <v>B41-P220306</v>
      </c>
      <c r="H2842" s="104">
        <f>HLOOKUP(B2842,MBAY!$1:$2,2,FALSE)</f>
        <v>7</v>
      </c>
      <c r="I2842" s="102" t="str">
        <f t="shared" si="487"/>
        <v>20306</v>
      </c>
      <c r="J2842" s="107">
        <f>IF(M2842=1,1,IFERROR(VLOOKUP(I2842,MBAY!E:L,POC!H2842,FALSE),0))</f>
        <v>1</v>
      </c>
      <c r="K2842" s="102" t="str">
        <f>TEXT(VLOOKUP(B2842,Summary!G:H,2,FALSE),"yyyym")</f>
        <v>202512</v>
      </c>
      <c r="L2842" s="102">
        <f t="shared" si="488"/>
        <v>0</v>
      </c>
      <c r="M2842" s="102">
        <f t="shared" si="480"/>
        <v>1</v>
      </c>
      <c r="N2842" s="109">
        <f t="shared" si="486"/>
        <v>100</v>
      </c>
      <c r="P2842" s="102" t="str">
        <f t="shared" si="481"/>
        <v>X</v>
      </c>
    </row>
    <row r="2843" spans="1:16" hidden="1">
      <c r="A2843" s="102" t="s">
        <v>202</v>
      </c>
      <c r="B2843" s="103" t="s">
        <v>204</v>
      </c>
      <c r="D2843" s="111">
        <v>2030</v>
      </c>
      <c r="E2843" s="112">
        <v>7</v>
      </c>
      <c r="F2843" s="102" t="str">
        <f t="shared" si="485"/>
        <v>B41-P220307</v>
      </c>
      <c r="H2843" s="104">
        <f>HLOOKUP(B2843,MBAY!$1:$2,2,FALSE)</f>
        <v>7</v>
      </c>
      <c r="I2843" s="102" t="str">
        <f t="shared" si="487"/>
        <v>20307</v>
      </c>
      <c r="J2843" s="107">
        <f>IF(M2843=1,1,IFERROR(VLOOKUP(I2843,MBAY!E:L,POC!H2843,FALSE),0))</f>
        <v>1</v>
      </c>
      <c r="K2843" s="102" t="str">
        <f>TEXT(VLOOKUP(B2843,Summary!G:H,2,FALSE),"yyyym")</f>
        <v>202512</v>
      </c>
      <c r="L2843" s="102">
        <f t="shared" si="488"/>
        <v>0</v>
      </c>
      <c r="M2843" s="102">
        <f t="shared" si="480"/>
        <v>1</v>
      </c>
      <c r="N2843" s="109">
        <f t="shared" si="486"/>
        <v>100</v>
      </c>
      <c r="P2843" s="102" t="str">
        <f t="shared" si="481"/>
        <v>X</v>
      </c>
    </row>
    <row r="2844" spans="1:16" hidden="1">
      <c r="A2844" s="102" t="s">
        <v>202</v>
      </c>
      <c r="B2844" s="103" t="s">
        <v>204</v>
      </c>
      <c r="D2844" s="111">
        <v>2030</v>
      </c>
      <c r="E2844" s="112">
        <v>8</v>
      </c>
      <c r="F2844" s="102" t="str">
        <f t="shared" si="485"/>
        <v>B41-P220308</v>
      </c>
      <c r="H2844" s="104">
        <f>HLOOKUP(B2844,MBAY!$1:$2,2,FALSE)</f>
        <v>7</v>
      </c>
      <c r="I2844" s="102" t="str">
        <f t="shared" si="487"/>
        <v>20308</v>
      </c>
      <c r="J2844" s="107">
        <f>IF(M2844=1,1,IFERROR(VLOOKUP(I2844,MBAY!E:L,POC!H2844,FALSE),0))</f>
        <v>1</v>
      </c>
      <c r="K2844" s="102" t="str">
        <f>TEXT(VLOOKUP(B2844,Summary!G:H,2,FALSE),"yyyym")</f>
        <v>202512</v>
      </c>
      <c r="L2844" s="102">
        <f t="shared" si="488"/>
        <v>0</v>
      </c>
      <c r="M2844" s="102">
        <f t="shared" si="480"/>
        <v>1</v>
      </c>
      <c r="N2844" s="109">
        <f t="shared" si="486"/>
        <v>100</v>
      </c>
      <c r="P2844" s="102" t="str">
        <f t="shared" si="481"/>
        <v>X</v>
      </c>
    </row>
    <row r="2845" spans="1:16" hidden="1">
      <c r="A2845" s="102" t="s">
        <v>202</v>
      </c>
      <c r="B2845" s="103" t="s">
        <v>204</v>
      </c>
      <c r="D2845" s="111">
        <v>2030</v>
      </c>
      <c r="E2845" s="112">
        <v>9</v>
      </c>
      <c r="F2845" s="102" t="str">
        <f t="shared" si="485"/>
        <v>B41-P220309</v>
      </c>
      <c r="H2845" s="104">
        <f>HLOOKUP(B2845,MBAY!$1:$2,2,FALSE)</f>
        <v>7</v>
      </c>
      <c r="I2845" s="102" t="str">
        <f t="shared" si="487"/>
        <v>20309</v>
      </c>
      <c r="J2845" s="107">
        <f>IF(M2845=1,1,IFERROR(VLOOKUP(I2845,MBAY!E:L,POC!H2845,FALSE),0))</f>
        <v>1</v>
      </c>
      <c r="K2845" s="102" t="str">
        <f>TEXT(VLOOKUP(B2845,Summary!G:H,2,FALSE),"yyyym")</f>
        <v>202512</v>
      </c>
      <c r="L2845" s="102">
        <f t="shared" si="488"/>
        <v>0</v>
      </c>
      <c r="M2845" s="102">
        <f t="shared" si="480"/>
        <v>1</v>
      </c>
      <c r="N2845" s="109">
        <f t="shared" si="486"/>
        <v>100</v>
      </c>
      <c r="P2845" s="102" t="str">
        <f t="shared" si="481"/>
        <v>X</v>
      </c>
    </row>
    <row r="2846" spans="1:16" hidden="1">
      <c r="A2846" s="102" t="s">
        <v>202</v>
      </c>
      <c r="B2846" s="103" t="s">
        <v>204</v>
      </c>
      <c r="D2846" s="111">
        <v>2030</v>
      </c>
      <c r="E2846" s="112">
        <v>10</v>
      </c>
      <c r="F2846" s="102" t="str">
        <f t="shared" si="485"/>
        <v>B41-P2203010</v>
      </c>
      <c r="H2846" s="104">
        <f>HLOOKUP(B2846,MBAY!$1:$2,2,FALSE)</f>
        <v>7</v>
      </c>
      <c r="I2846" s="102" t="str">
        <f t="shared" si="487"/>
        <v>203010</v>
      </c>
      <c r="J2846" s="107">
        <f>IF(M2846=1,1,IFERROR(VLOOKUP(I2846,MBAY!E:L,POC!H2846,FALSE),0))</f>
        <v>1</v>
      </c>
      <c r="K2846" s="102" t="str">
        <f>TEXT(VLOOKUP(B2846,Summary!G:H,2,FALSE),"yyyym")</f>
        <v>202512</v>
      </c>
      <c r="L2846" s="102">
        <f t="shared" si="488"/>
        <v>0</v>
      </c>
      <c r="M2846" s="102">
        <f t="shared" si="480"/>
        <v>1</v>
      </c>
      <c r="N2846" s="109">
        <f t="shared" si="486"/>
        <v>100</v>
      </c>
      <c r="P2846" s="102" t="str">
        <f t="shared" si="481"/>
        <v>X</v>
      </c>
    </row>
    <row r="2847" spans="1:16" hidden="1">
      <c r="A2847" s="102" t="s">
        <v>202</v>
      </c>
      <c r="B2847" s="103" t="s">
        <v>204</v>
      </c>
      <c r="D2847" s="111">
        <v>2030</v>
      </c>
      <c r="E2847" s="112">
        <v>11</v>
      </c>
      <c r="F2847" s="102" t="str">
        <f t="shared" si="485"/>
        <v>B41-P2203011</v>
      </c>
      <c r="H2847" s="104">
        <f>HLOOKUP(B2847,MBAY!$1:$2,2,FALSE)</f>
        <v>7</v>
      </c>
      <c r="I2847" s="102" t="str">
        <f t="shared" si="487"/>
        <v>203011</v>
      </c>
      <c r="J2847" s="107">
        <f>IF(M2847=1,1,IFERROR(VLOOKUP(I2847,MBAY!E:L,POC!H2847,FALSE),0))</f>
        <v>1</v>
      </c>
      <c r="K2847" s="102" t="str">
        <f>TEXT(VLOOKUP(B2847,Summary!G:H,2,FALSE),"yyyym")</f>
        <v>202512</v>
      </c>
      <c r="L2847" s="102">
        <f t="shared" si="488"/>
        <v>0</v>
      </c>
      <c r="M2847" s="102">
        <f t="shared" si="480"/>
        <v>1</v>
      </c>
      <c r="N2847" s="109">
        <f t="shared" si="486"/>
        <v>100</v>
      </c>
      <c r="P2847" s="102" t="str">
        <f t="shared" si="481"/>
        <v>X</v>
      </c>
    </row>
    <row r="2848" spans="1:16" hidden="1">
      <c r="A2848" s="102" t="s">
        <v>202</v>
      </c>
      <c r="B2848" s="103" t="s">
        <v>204</v>
      </c>
      <c r="D2848" s="111">
        <v>2030</v>
      </c>
      <c r="E2848" s="111">
        <v>12</v>
      </c>
      <c r="F2848" s="102" t="str">
        <f t="shared" si="485"/>
        <v>B41-P2203012</v>
      </c>
      <c r="H2848" s="104">
        <f>HLOOKUP(B2848,MBAY!$1:$2,2,FALSE)</f>
        <v>7</v>
      </c>
      <c r="I2848" s="102" t="str">
        <f t="shared" si="487"/>
        <v>203012</v>
      </c>
      <c r="J2848" s="107">
        <f>IF(M2848=1,1,IFERROR(VLOOKUP(I2848,MBAY!E:L,POC!H2848,FALSE),0))</f>
        <v>1</v>
      </c>
      <c r="K2848" s="102" t="str">
        <f>TEXT(VLOOKUP(B2848,Summary!G:H,2,FALSE),"yyyym")</f>
        <v>202512</v>
      </c>
      <c r="L2848" s="102">
        <f t="shared" si="488"/>
        <v>0</v>
      </c>
      <c r="M2848" s="102">
        <f t="shared" si="480"/>
        <v>1</v>
      </c>
      <c r="N2848" s="109">
        <f t="shared" si="486"/>
        <v>100</v>
      </c>
      <c r="P2848" s="102" t="str">
        <f t="shared" si="481"/>
        <v>X</v>
      </c>
    </row>
    <row r="2849" spans="1:16" hidden="1">
      <c r="P2849" s="102" t="str">
        <f t="shared" si="481"/>
        <v/>
      </c>
    </row>
    <row r="2850" spans="1:16" hidden="1">
      <c r="A2850" s="102" t="s">
        <v>202</v>
      </c>
      <c r="B2850" s="103" t="s">
        <v>154</v>
      </c>
      <c r="D2850" s="112">
        <v>2025</v>
      </c>
      <c r="E2850" s="112">
        <v>1</v>
      </c>
      <c r="F2850" s="102" t="str">
        <f t="shared" ref="F2850:F2861" si="489">CONCATENATE(B2850,D2850,E2850)</f>
        <v>B4420251</v>
      </c>
      <c r="H2850" s="104">
        <f>HLOOKUP(B2850,MBAY!$1:$2,2,FALSE)</f>
        <v>5</v>
      </c>
      <c r="I2850" s="102" t="str">
        <f t="shared" ref="I2850:I2881" si="490">CONCATENATE(D2850,E2850)</f>
        <v>20251</v>
      </c>
      <c r="J2850" s="107">
        <f>IF(M2850=1,1,IFERROR(VLOOKUP(I2850,MBAY!E:L,POC!H2850,FALSE),0))</f>
        <v>0.85960000000000003</v>
      </c>
      <c r="K2850" s="102" t="str">
        <f>TEXT(VLOOKUP(B2850,Summary!G:H,2,FALSE),"yyyym")</f>
        <v>202512</v>
      </c>
      <c r="L2850" s="102">
        <f t="shared" ref="L2850:L2881" si="491">IF((LEFT(K2850,4)-D2850)&lt;&gt;0,0,IF((I2850-K2850)=0,1,0))</f>
        <v>0</v>
      </c>
      <c r="M2850" s="102">
        <f t="shared" ref="M2850:M2861" si="492">IF(B2850="",0,IF(AND(B2849=B2850,M2849=1),1,IF(L2850=1,1,0)))</f>
        <v>0</v>
      </c>
      <c r="N2850" s="109">
        <f t="shared" ref="N2850:N2910" si="493">TRUNC(J2850*100,2)</f>
        <v>85.96</v>
      </c>
      <c r="P2850" s="102" t="s">
        <v>220</v>
      </c>
    </row>
    <row r="2851" spans="1:16" hidden="1">
      <c r="A2851" s="102" t="s">
        <v>202</v>
      </c>
      <c r="B2851" s="103" t="s">
        <v>154</v>
      </c>
      <c r="D2851" s="112">
        <v>2025</v>
      </c>
      <c r="E2851" s="112">
        <v>2</v>
      </c>
      <c r="F2851" s="102" t="str">
        <f t="shared" si="489"/>
        <v>B4420252</v>
      </c>
      <c r="H2851" s="104">
        <f>HLOOKUP(B2851,MBAY!$1:$2,2,FALSE)</f>
        <v>5</v>
      </c>
      <c r="I2851" s="102" t="str">
        <f t="shared" si="490"/>
        <v>20252</v>
      </c>
      <c r="J2851" s="107">
        <f>IF(M2851=1,1,IFERROR(VLOOKUP(I2851,MBAY!E:L,POC!H2851,FALSE),0))</f>
        <v>0.86760000000000004</v>
      </c>
      <c r="K2851" s="102" t="str">
        <f>TEXT(VLOOKUP(B2851,Summary!G:H,2,FALSE),"yyyym")</f>
        <v>202512</v>
      </c>
      <c r="L2851" s="102">
        <f t="shared" si="491"/>
        <v>0</v>
      </c>
      <c r="M2851" s="102">
        <f t="shared" si="492"/>
        <v>0</v>
      </c>
      <c r="N2851" s="109">
        <f t="shared" si="493"/>
        <v>86.76</v>
      </c>
      <c r="P2851" s="102" t="s">
        <v>220</v>
      </c>
    </row>
    <row r="2852" spans="1:16" hidden="1">
      <c r="A2852" s="102" t="s">
        <v>202</v>
      </c>
      <c r="B2852" s="103" t="s">
        <v>154</v>
      </c>
      <c r="D2852" s="112">
        <v>2025</v>
      </c>
      <c r="E2852" s="112">
        <v>3</v>
      </c>
      <c r="F2852" s="102" t="str">
        <f t="shared" si="489"/>
        <v>B4420253</v>
      </c>
      <c r="H2852" s="104">
        <f>HLOOKUP(B2852,MBAY!$1:$2,2,FALSE)</f>
        <v>5</v>
      </c>
      <c r="I2852" s="102" t="str">
        <f t="shared" si="490"/>
        <v>20253</v>
      </c>
      <c r="J2852" s="107">
        <f>IF(M2852=1,1,IFERROR(VLOOKUP(I2852,MBAY!E:L,POC!H2852,FALSE),0))</f>
        <v>0.88470000000000004</v>
      </c>
      <c r="K2852" s="102" t="str">
        <f>TEXT(VLOOKUP(B2852,Summary!G:H,2,FALSE),"yyyym")</f>
        <v>202512</v>
      </c>
      <c r="L2852" s="102">
        <f t="shared" si="491"/>
        <v>0</v>
      </c>
      <c r="M2852" s="102">
        <f t="shared" si="492"/>
        <v>0</v>
      </c>
      <c r="N2852" s="109">
        <f t="shared" si="493"/>
        <v>88.47</v>
      </c>
      <c r="O2852" s="102" t="str">
        <f>PROPER(VLOOKUP(B2852,'[1]TO year'!C:D,2,FALSE))</f>
        <v/>
      </c>
      <c r="P2852" s="102" t="s">
        <v>220</v>
      </c>
    </row>
    <row r="2853" spans="1:16" hidden="1">
      <c r="A2853" s="102" t="s">
        <v>202</v>
      </c>
      <c r="B2853" s="103" t="s">
        <v>154</v>
      </c>
      <c r="D2853" s="112">
        <v>2025</v>
      </c>
      <c r="E2853" s="112">
        <v>4</v>
      </c>
      <c r="F2853" s="102" t="str">
        <f t="shared" si="489"/>
        <v>B4420254</v>
      </c>
      <c r="H2853" s="104">
        <f>HLOOKUP(B2853,MBAY!$1:$2,2,FALSE)</f>
        <v>5</v>
      </c>
      <c r="I2853" s="102" t="str">
        <f t="shared" si="490"/>
        <v>20254</v>
      </c>
      <c r="J2853" s="107">
        <f>IF(M2853=1,1,IFERROR(VLOOKUP(I2853,MBAY!E:L,POC!H2853,FALSE),0))</f>
        <v>0.89690000000000003</v>
      </c>
      <c r="K2853" s="102" t="str">
        <f>TEXT(VLOOKUP(B2853,Summary!G:H,2,FALSE),"yyyym")</f>
        <v>202512</v>
      </c>
      <c r="L2853" s="102">
        <f t="shared" si="491"/>
        <v>0</v>
      </c>
      <c r="M2853" s="102">
        <f t="shared" si="492"/>
        <v>0</v>
      </c>
      <c r="N2853" s="109">
        <f t="shared" si="493"/>
        <v>89.69</v>
      </c>
      <c r="P2853" s="102" t="s">
        <v>220</v>
      </c>
    </row>
    <row r="2854" spans="1:16" hidden="1">
      <c r="A2854" s="102" t="s">
        <v>202</v>
      </c>
      <c r="B2854" s="103" t="s">
        <v>154</v>
      </c>
      <c r="D2854" s="112">
        <v>2025</v>
      </c>
      <c r="E2854" s="112">
        <v>5</v>
      </c>
      <c r="F2854" s="102" t="str">
        <f t="shared" si="489"/>
        <v>B4420255</v>
      </c>
      <c r="H2854" s="104">
        <f>HLOOKUP(B2854,MBAY!$1:$2,2,FALSE)</f>
        <v>5</v>
      </c>
      <c r="I2854" s="102" t="str">
        <f t="shared" si="490"/>
        <v>20255</v>
      </c>
      <c r="J2854" s="107">
        <f>IF(M2854=1,1,IFERROR(VLOOKUP(I2854,MBAY!E:L,POC!H2854,FALSE),0))</f>
        <v>0.91100000000000003</v>
      </c>
      <c r="K2854" s="102" t="str">
        <f>TEXT(VLOOKUP(B2854,Summary!G:H,2,FALSE),"yyyym")</f>
        <v>202512</v>
      </c>
      <c r="L2854" s="102">
        <f t="shared" si="491"/>
        <v>0</v>
      </c>
      <c r="M2854" s="102">
        <f t="shared" si="492"/>
        <v>0</v>
      </c>
      <c r="N2854" s="109">
        <f t="shared" si="493"/>
        <v>91.1</v>
      </c>
      <c r="P2854" s="102" t="s">
        <v>220</v>
      </c>
    </row>
    <row r="2855" spans="1:16" hidden="1">
      <c r="A2855" s="102" t="s">
        <v>202</v>
      </c>
      <c r="B2855" s="103" t="s">
        <v>154</v>
      </c>
      <c r="D2855" s="112">
        <v>2025</v>
      </c>
      <c r="E2855" s="112">
        <v>6</v>
      </c>
      <c r="F2855" s="102" t="str">
        <f t="shared" si="489"/>
        <v>B4420256</v>
      </c>
      <c r="H2855" s="104">
        <f>HLOOKUP(B2855,MBAY!$1:$2,2,FALSE)</f>
        <v>5</v>
      </c>
      <c r="I2855" s="102" t="str">
        <f t="shared" si="490"/>
        <v>20256</v>
      </c>
      <c r="J2855" s="107">
        <f>IF(M2855=1,1,IFERROR(VLOOKUP(I2855,MBAY!E:L,POC!H2855,FALSE),0))</f>
        <v>0.9254</v>
      </c>
      <c r="K2855" s="102" t="str">
        <f>TEXT(VLOOKUP(B2855,Summary!G:H,2,FALSE),"yyyym")</f>
        <v>202512</v>
      </c>
      <c r="L2855" s="102">
        <f t="shared" si="491"/>
        <v>0</v>
      </c>
      <c r="M2855" s="102">
        <f t="shared" si="492"/>
        <v>0</v>
      </c>
      <c r="N2855" s="109">
        <f t="shared" si="493"/>
        <v>92.54</v>
      </c>
      <c r="P2855" s="102" t="s">
        <v>220</v>
      </c>
    </row>
    <row r="2856" spans="1:16" hidden="1">
      <c r="A2856" s="102" t="s">
        <v>202</v>
      </c>
      <c r="B2856" s="103" t="s">
        <v>154</v>
      </c>
      <c r="D2856" s="112">
        <v>2025</v>
      </c>
      <c r="E2856" s="112">
        <v>7</v>
      </c>
      <c r="F2856" s="102" t="str">
        <f t="shared" si="489"/>
        <v>B4420257</v>
      </c>
      <c r="H2856" s="104">
        <f>HLOOKUP(B2856,MBAY!$1:$2,2,FALSE)</f>
        <v>5</v>
      </c>
      <c r="I2856" s="102" t="str">
        <f t="shared" si="490"/>
        <v>20257</v>
      </c>
      <c r="J2856" s="107">
        <f>IF(M2856=1,1,IFERROR(VLOOKUP(I2856,MBAY!E:L,POC!H2856,FALSE),0))</f>
        <v>0.94</v>
      </c>
      <c r="K2856" s="102" t="str">
        <f>TEXT(VLOOKUP(B2856,Summary!G:H,2,FALSE),"yyyym")</f>
        <v>202512</v>
      </c>
      <c r="L2856" s="102">
        <f t="shared" si="491"/>
        <v>0</v>
      </c>
      <c r="M2856" s="102">
        <f t="shared" si="492"/>
        <v>0</v>
      </c>
      <c r="N2856" s="109">
        <f t="shared" si="493"/>
        <v>94</v>
      </c>
      <c r="P2856" s="102" t="s">
        <v>220</v>
      </c>
    </row>
    <row r="2857" spans="1:16" hidden="1">
      <c r="A2857" s="102" t="s">
        <v>202</v>
      </c>
      <c r="B2857" s="103" t="s">
        <v>154</v>
      </c>
      <c r="D2857" s="112">
        <v>2025</v>
      </c>
      <c r="E2857" s="112">
        <v>8</v>
      </c>
      <c r="F2857" s="102" t="str">
        <f t="shared" si="489"/>
        <v>B4420258</v>
      </c>
      <c r="H2857" s="104">
        <f>HLOOKUP(B2857,MBAY!$1:$2,2,FALSE)</f>
        <v>5</v>
      </c>
      <c r="I2857" s="102" t="str">
        <f t="shared" si="490"/>
        <v>20258</v>
      </c>
      <c r="J2857" s="107">
        <f>IF(M2857=1,1,IFERROR(VLOOKUP(I2857,MBAY!E:L,POC!H2857,FALSE),0))</f>
        <v>0.95479999999999998</v>
      </c>
      <c r="K2857" s="102" t="str">
        <f>TEXT(VLOOKUP(B2857,Summary!G:H,2,FALSE),"yyyym")</f>
        <v>202512</v>
      </c>
      <c r="L2857" s="102">
        <f t="shared" si="491"/>
        <v>0</v>
      </c>
      <c r="M2857" s="102">
        <f t="shared" si="492"/>
        <v>0</v>
      </c>
      <c r="N2857" s="109">
        <f t="shared" si="493"/>
        <v>95.48</v>
      </c>
      <c r="P2857" s="102" t="s">
        <v>220</v>
      </c>
    </row>
    <row r="2858" spans="1:16" hidden="1">
      <c r="A2858" s="102" t="s">
        <v>202</v>
      </c>
      <c r="B2858" s="103" t="s">
        <v>154</v>
      </c>
      <c r="D2858" s="112">
        <v>2025</v>
      </c>
      <c r="E2858" s="112">
        <v>9</v>
      </c>
      <c r="F2858" s="102" t="str">
        <f t="shared" si="489"/>
        <v>B4420259</v>
      </c>
      <c r="H2858" s="104">
        <f>HLOOKUP(B2858,MBAY!$1:$2,2,FALSE)</f>
        <v>5</v>
      </c>
      <c r="I2858" s="102" t="str">
        <f t="shared" si="490"/>
        <v>20259</v>
      </c>
      <c r="J2858" s="107">
        <f>IF(M2858=1,1,IFERROR(VLOOKUP(I2858,MBAY!E:L,POC!H2858,FALSE),0))</f>
        <v>0.96989999999999998</v>
      </c>
      <c r="K2858" s="102" t="str">
        <f>TEXT(VLOOKUP(B2858,Summary!G:H,2,FALSE),"yyyym")</f>
        <v>202512</v>
      </c>
      <c r="L2858" s="102">
        <f t="shared" si="491"/>
        <v>0</v>
      </c>
      <c r="M2858" s="102">
        <f t="shared" si="492"/>
        <v>0</v>
      </c>
      <c r="N2858" s="109">
        <f t="shared" si="493"/>
        <v>96.99</v>
      </c>
      <c r="P2858" s="102" t="s">
        <v>220</v>
      </c>
    </row>
    <row r="2859" spans="1:16" hidden="1">
      <c r="A2859" s="102" t="s">
        <v>202</v>
      </c>
      <c r="B2859" s="103" t="s">
        <v>154</v>
      </c>
      <c r="D2859" s="112">
        <v>2025</v>
      </c>
      <c r="E2859" s="112">
        <v>10</v>
      </c>
      <c r="F2859" s="102" t="str">
        <f t="shared" si="489"/>
        <v>B44202510</v>
      </c>
      <c r="H2859" s="104">
        <f>HLOOKUP(B2859,MBAY!$1:$2,2,FALSE)</f>
        <v>5</v>
      </c>
      <c r="I2859" s="102" t="str">
        <f t="shared" si="490"/>
        <v>202510</v>
      </c>
      <c r="J2859" s="107">
        <f>IF(M2859=1,1,IFERROR(VLOOKUP(I2859,MBAY!E:L,POC!H2859,FALSE),0))</f>
        <v>0.98519999999999996</v>
      </c>
      <c r="K2859" s="102" t="str">
        <f>TEXT(VLOOKUP(B2859,Summary!G:H,2,FALSE),"yyyym")</f>
        <v>202512</v>
      </c>
      <c r="L2859" s="102">
        <f t="shared" si="491"/>
        <v>0</v>
      </c>
      <c r="M2859" s="102">
        <f t="shared" si="492"/>
        <v>0</v>
      </c>
      <c r="N2859" s="109">
        <f t="shared" si="493"/>
        <v>98.52</v>
      </c>
      <c r="P2859" s="102" t="s">
        <v>220</v>
      </c>
    </row>
    <row r="2860" spans="1:16" hidden="1">
      <c r="A2860" s="102" t="s">
        <v>202</v>
      </c>
      <c r="B2860" s="103" t="s">
        <v>154</v>
      </c>
      <c r="D2860" s="112">
        <v>2025</v>
      </c>
      <c r="E2860" s="112">
        <v>11</v>
      </c>
      <c r="F2860" s="102" t="str">
        <f t="shared" si="489"/>
        <v>B44202511</v>
      </c>
      <c r="H2860" s="104">
        <f>HLOOKUP(B2860,MBAY!$1:$2,2,FALSE)</f>
        <v>5</v>
      </c>
      <c r="I2860" s="102" t="str">
        <f t="shared" si="490"/>
        <v>202511</v>
      </c>
      <c r="J2860" s="107">
        <f>IF(M2860=1,1,IFERROR(VLOOKUP(I2860,MBAY!E:L,POC!H2860,FALSE),0))</f>
        <v>1</v>
      </c>
      <c r="K2860" s="102" t="str">
        <f>TEXT(VLOOKUP(B2860,Summary!G:H,2,FALSE),"yyyym")</f>
        <v>202512</v>
      </c>
      <c r="L2860" s="102">
        <f t="shared" si="491"/>
        <v>0</v>
      </c>
      <c r="M2860" s="102">
        <f t="shared" si="492"/>
        <v>0</v>
      </c>
      <c r="N2860" s="109">
        <f t="shared" si="493"/>
        <v>100</v>
      </c>
      <c r="P2860" s="102" t="s">
        <v>220</v>
      </c>
    </row>
    <row r="2861" spans="1:16" hidden="1">
      <c r="A2861" s="102" t="s">
        <v>202</v>
      </c>
      <c r="B2861" s="103" t="s">
        <v>154</v>
      </c>
      <c r="D2861" s="111">
        <v>2025</v>
      </c>
      <c r="E2861" s="111">
        <v>12</v>
      </c>
      <c r="F2861" s="102" t="str">
        <f t="shared" si="489"/>
        <v>B44202512</v>
      </c>
      <c r="H2861" s="104">
        <f>HLOOKUP(B2861,MBAY!$1:$2,2,FALSE)</f>
        <v>5</v>
      </c>
      <c r="I2861" s="102" t="str">
        <f t="shared" si="490"/>
        <v>202512</v>
      </c>
      <c r="J2861" s="107">
        <f>IF(M2861=1,1,IFERROR(VLOOKUP(I2861,MBAY!E:L,POC!H2861,FALSE),0))</f>
        <v>1</v>
      </c>
      <c r="K2861" s="102" t="str">
        <f>TEXT(VLOOKUP(B2861,Summary!G:H,2,FALSE),"yyyym")</f>
        <v>202512</v>
      </c>
      <c r="L2861" s="102">
        <f t="shared" si="491"/>
        <v>1</v>
      </c>
      <c r="M2861" s="102">
        <f t="shared" si="492"/>
        <v>1</v>
      </c>
      <c r="N2861" s="109">
        <f t="shared" si="493"/>
        <v>100</v>
      </c>
      <c r="P2861" s="102" t="s">
        <v>220</v>
      </c>
    </row>
    <row r="2862" spans="1:16" hidden="1">
      <c r="A2862" s="102" t="s">
        <v>202</v>
      </c>
      <c r="B2862" s="103" t="s">
        <v>154</v>
      </c>
      <c r="D2862" s="112">
        <v>2026</v>
      </c>
      <c r="E2862" s="112">
        <v>1</v>
      </c>
      <c r="F2862" s="102" t="str">
        <f t="shared" ref="F2862:F2873" si="494">CONCATENATE(B2862,D2862,E2862)</f>
        <v>B4420261</v>
      </c>
      <c r="H2862" s="104">
        <f>HLOOKUP(B2862,MBAY!$1:$2,2,FALSE)</f>
        <v>5</v>
      </c>
      <c r="I2862" s="102" t="str">
        <f t="shared" si="490"/>
        <v>20261</v>
      </c>
      <c r="J2862" s="107">
        <f>IF(M2862=1,1,IFERROR(VLOOKUP(I2862,MBAY!E:L,POC!H2862,FALSE),0))</f>
        <v>1</v>
      </c>
      <c r="K2862" s="102" t="str">
        <f>TEXT(VLOOKUP(B2862,Summary!G:H,2,FALSE),"yyyym")</f>
        <v>202512</v>
      </c>
      <c r="L2862" s="102">
        <f t="shared" si="491"/>
        <v>0</v>
      </c>
      <c r="M2862" s="102">
        <f t="shared" ref="M2862:M2921" si="495">IF(B2862="",0,IF(AND(B2861=B2862,M2861=1),1,IF(L2862=1,1,0)))</f>
        <v>1</v>
      </c>
      <c r="N2862" s="109">
        <f t="shared" si="493"/>
        <v>100</v>
      </c>
      <c r="P2862" s="102" t="str">
        <f t="shared" ref="P2862:P2925" si="496">IF(AND(M2862=1,L2862&lt;&gt;1),"X","")</f>
        <v>X</v>
      </c>
    </row>
    <row r="2863" spans="1:16" hidden="1">
      <c r="A2863" s="102" t="s">
        <v>202</v>
      </c>
      <c r="B2863" s="103" t="s">
        <v>154</v>
      </c>
      <c r="D2863" s="112">
        <v>2026</v>
      </c>
      <c r="E2863" s="112">
        <v>2</v>
      </c>
      <c r="F2863" s="102" t="str">
        <f t="shared" si="494"/>
        <v>B4420262</v>
      </c>
      <c r="H2863" s="104">
        <f>HLOOKUP(B2863,MBAY!$1:$2,2,FALSE)</f>
        <v>5</v>
      </c>
      <c r="I2863" s="102" t="str">
        <f t="shared" si="490"/>
        <v>20262</v>
      </c>
      <c r="J2863" s="107">
        <f>IF(M2863=1,1,IFERROR(VLOOKUP(I2863,MBAY!E:L,POC!H2863,FALSE),0))</f>
        <v>1</v>
      </c>
      <c r="K2863" s="102" t="str">
        <f>TEXT(VLOOKUP(B2863,Summary!G:H,2,FALSE),"yyyym")</f>
        <v>202512</v>
      </c>
      <c r="L2863" s="102">
        <f t="shared" si="491"/>
        <v>0</v>
      </c>
      <c r="M2863" s="102">
        <f t="shared" si="495"/>
        <v>1</v>
      </c>
      <c r="N2863" s="109">
        <f t="shared" si="493"/>
        <v>100</v>
      </c>
      <c r="P2863" s="102" t="str">
        <f t="shared" si="496"/>
        <v>X</v>
      </c>
    </row>
    <row r="2864" spans="1:16" hidden="1">
      <c r="A2864" s="102" t="s">
        <v>202</v>
      </c>
      <c r="B2864" s="103" t="s">
        <v>154</v>
      </c>
      <c r="D2864" s="112">
        <v>2026</v>
      </c>
      <c r="E2864" s="112">
        <v>3</v>
      </c>
      <c r="F2864" s="102" t="str">
        <f t="shared" si="494"/>
        <v>B4420263</v>
      </c>
      <c r="H2864" s="104">
        <f>HLOOKUP(B2864,MBAY!$1:$2,2,FALSE)</f>
        <v>5</v>
      </c>
      <c r="I2864" s="102" t="str">
        <f t="shared" si="490"/>
        <v>20263</v>
      </c>
      <c r="J2864" s="107">
        <f>IF(M2864=1,1,IFERROR(VLOOKUP(I2864,MBAY!E:L,POC!H2864,FALSE),0))</f>
        <v>1</v>
      </c>
      <c r="K2864" s="102" t="str">
        <f>TEXT(VLOOKUP(B2864,Summary!G:H,2,FALSE),"yyyym")</f>
        <v>202512</v>
      </c>
      <c r="L2864" s="102">
        <f t="shared" si="491"/>
        <v>0</v>
      </c>
      <c r="M2864" s="102">
        <f t="shared" si="495"/>
        <v>1</v>
      </c>
      <c r="N2864" s="109">
        <f t="shared" si="493"/>
        <v>100</v>
      </c>
      <c r="P2864" s="102" t="str">
        <f t="shared" si="496"/>
        <v>X</v>
      </c>
    </row>
    <row r="2865" spans="1:16" hidden="1">
      <c r="A2865" s="102" t="s">
        <v>202</v>
      </c>
      <c r="B2865" s="103" t="s">
        <v>154</v>
      </c>
      <c r="D2865" s="112">
        <v>2026</v>
      </c>
      <c r="E2865" s="112">
        <v>4</v>
      </c>
      <c r="F2865" s="102" t="str">
        <f t="shared" si="494"/>
        <v>B4420264</v>
      </c>
      <c r="H2865" s="104">
        <f>HLOOKUP(B2865,MBAY!$1:$2,2,FALSE)</f>
        <v>5</v>
      </c>
      <c r="I2865" s="102" t="str">
        <f t="shared" si="490"/>
        <v>20264</v>
      </c>
      <c r="J2865" s="107">
        <f>IF(M2865=1,1,IFERROR(VLOOKUP(I2865,MBAY!E:L,POC!H2865,FALSE),0))</f>
        <v>1</v>
      </c>
      <c r="K2865" s="102" t="str">
        <f>TEXT(VLOOKUP(B2865,Summary!G:H,2,FALSE),"yyyym")</f>
        <v>202512</v>
      </c>
      <c r="L2865" s="102">
        <f t="shared" si="491"/>
        <v>0</v>
      </c>
      <c r="M2865" s="102">
        <f t="shared" si="495"/>
        <v>1</v>
      </c>
      <c r="N2865" s="109">
        <f t="shared" si="493"/>
        <v>100</v>
      </c>
      <c r="P2865" s="102" t="str">
        <f t="shared" si="496"/>
        <v>X</v>
      </c>
    </row>
    <row r="2866" spans="1:16" hidden="1">
      <c r="A2866" s="102" t="s">
        <v>202</v>
      </c>
      <c r="B2866" s="103" t="s">
        <v>154</v>
      </c>
      <c r="D2866" s="112">
        <v>2026</v>
      </c>
      <c r="E2866" s="112">
        <v>5</v>
      </c>
      <c r="F2866" s="102" t="str">
        <f t="shared" si="494"/>
        <v>B4420265</v>
      </c>
      <c r="H2866" s="104">
        <f>HLOOKUP(B2866,MBAY!$1:$2,2,FALSE)</f>
        <v>5</v>
      </c>
      <c r="I2866" s="102" t="str">
        <f t="shared" si="490"/>
        <v>20265</v>
      </c>
      <c r="J2866" s="107">
        <f>IF(M2866=1,1,IFERROR(VLOOKUP(I2866,MBAY!E:L,POC!H2866,FALSE),0))</f>
        <v>1</v>
      </c>
      <c r="K2866" s="102" t="str">
        <f>TEXT(VLOOKUP(B2866,Summary!G:H,2,FALSE),"yyyym")</f>
        <v>202512</v>
      </c>
      <c r="L2866" s="102">
        <f t="shared" si="491"/>
        <v>0</v>
      </c>
      <c r="M2866" s="102">
        <f t="shared" si="495"/>
        <v>1</v>
      </c>
      <c r="N2866" s="109">
        <f t="shared" si="493"/>
        <v>100</v>
      </c>
      <c r="P2866" s="102" t="str">
        <f t="shared" si="496"/>
        <v>X</v>
      </c>
    </row>
    <row r="2867" spans="1:16" hidden="1">
      <c r="A2867" s="102" t="s">
        <v>202</v>
      </c>
      <c r="B2867" s="103" t="s">
        <v>154</v>
      </c>
      <c r="D2867" s="112">
        <v>2026</v>
      </c>
      <c r="E2867" s="112">
        <v>6</v>
      </c>
      <c r="F2867" s="102" t="str">
        <f t="shared" si="494"/>
        <v>B4420266</v>
      </c>
      <c r="H2867" s="104">
        <f>HLOOKUP(B2867,MBAY!$1:$2,2,FALSE)</f>
        <v>5</v>
      </c>
      <c r="I2867" s="102" t="str">
        <f t="shared" si="490"/>
        <v>20266</v>
      </c>
      <c r="J2867" s="107">
        <f>IF(M2867=1,1,IFERROR(VLOOKUP(I2867,MBAY!E:L,POC!H2867,FALSE),0))</f>
        <v>1</v>
      </c>
      <c r="K2867" s="102" t="str">
        <f>TEXT(VLOOKUP(B2867,Summary!G:H,2,FALSE),"yyyym")</f>
        <v>202512</v>
      </c>
      <c r="L2867" s="102">
        <f t="shared" si="491"/>
        <v>0</v>
      </c>
      <c r="M2867" s="102">
        <f t="shared" si="495"/>
        <v>1</v>
      </c>
      <c r="N2867" s="109">
        <f t="shared" si="493"/>
        <v>100</v>
      </c>
      <c r="P2867" s="102" t="str">
        <f t="shared" si="496"/>
        <v>X</v>
      </c>
    </row>
    <row r="2868" spans="1:16" hidden="1">
      <c r="A2868" s="102" t="s">
        <v>202</v>
      </c>
      <c r="B2868" s="103" t="s">
        <v>154</v>
      </c>
      <c r="D2868" s="112">
        <v>2026</v>
      </c>
      <c r="E2868" s="112">
        <v>7</v>
      </c>
      <c r="F2868" s="102" t="str">
        <f t="shared" si="494"/>
        <v>B4420267</v>
      </c>
      <c r="H2868" s="104">
        <f>HLOOKUP(B2868,MBAY!$1:$2,2,FALSE)</f>
        <v>5</v>
      </c>
      <c r="I2868" s="102" t="str">
        <f t="shared" si="490"/>
        <v>20267</v>
      </c>
      <c r="J2868" s="107">
        <f>IF(M2868=1,1,IFERROR(VLOOKUP(I2868,MBAY!E:L,POC!H2868,FALSE),0))</f>
        <v>1</v>
      </c>
      <c r="K2868" s="102" t="str">
        <f>TEXT(VLOOKUP(B2868,Summary!G:H,2,FALSE),"yyyym")</f>
        <v>202512</v>
      </c>
      <c r="L2868" s="102">
        <f t="shared" si="491"/>
        <v>0</v>
      </c>
      <c r="M2868" s="102">
        <f t="shared" si="495"/>
        <v>1</v>
      </c>
      <c r="N2868" s="109">
        <f t="shared" si="493"/>
        <v>100</v>
      </c>
      <c r="P2868" s="102" t="str">
        <f t="shared" si="496"/>
        <v>X</v>
      </c>
    </row>
    <row r="2869" spans="1:16" hidden="1">
      <c r="A2869" s="102" t="s">
        <v>202</v>
      </c>
      <c r="B2869" s="103" t="s">
        <v>154</v>
      </c>
      <c r="D2869" s="112">
        <v>2026</v>
      </c>
      <c r="E2869" s="112">
        <v>8</v>
      </c>
      <c r="F2869" s="102" t="str">
        <f t="shared" si="494"/>
        <v>B4420268</v>
      </c>
      <c r="H2869" s="104">
        <f>HLOOKUP(B2869,MBAY!$1:$2,2,FALSE)</f>
        <v>5</v>
      </c>
      <c r="I2869" s="102" t="str">
        <f t="shared" si="490"/>
        <v>20268</v>
      </c>
      <c r="J2869" s="107">
        <f>IF(M2869=1,1,IFERROR(VLOOKUP(I2869,MBAY!E:L,POC!H2869,FALSE),0))</f>
        <v>1</v>
      </c>
      <c r="K2869" s="102" t="str">
        <f>TEXT(VLOOKUP(B2869,Summary!G:H,2,FALSE),"yyyym")</f>
        <v>202512</v>
      </c>
      <c r="L2869" s="102">
        <f t="shared" si="491"/>
        <v>0</v>
      </c>
      <c r="M2869" s="102">
        <f t="shared" si="495"/>
        <v>1</v>
      </c>
      <c r="N2869" s="109">
        <f t="shared" si="493"/>
        <v>100</v>
      </c>
      <c r="P2869" s="102" t="str">
        <f t="shared" si="496"/>
        <v>X</v>
      </c>
    </row>
    <row r="2870" spans="1:16" hidden="1">
      <c r="A2870" s="102" t="s">
        <v>202</v>
      </c>
      <c r="B2870" s="103" t="s">
        <v>154</v>
      </c>
      <c r="D2870" s="112">
        <v>2026</v>
      </c>
      <c r="E2870" s="112">
        <v>9</v>
      </c>
      <c r="F2870" s="102" t="str">
        <f t="shared" si="494"/>
        <v>B4420269</v>
      </c>
      <c r="H2870" s="104">
        <f>HLOOKUP(B2870,MBAY!$1:$2,2,FALSE)</f>
        <v>5</v>
      </c>
      <c r="I2870" s="102" t="str">
        <f t="shared" si="490"/>
        <v>20269</v>
      </c>
      <c r="J2870" s="107">
        <f>IF(M2870=1,1,IFERROR(VLOOKUP(I2870,MBAY!E:L,POC!H2870,FALSE),0))</f>
        <v>1</v>
      </c>
      <c r="K2870" s="102" t="str">
        <f>TEXT(VLOOKUP(B2870,Summary!G:H,2,FALSE),"yyyym")</f>
        <v>202512</v>
      </c>
      <c r="L2870" s="102">
        <f t="shared" si="491"/>
        <v>0</v>
      </c>
      <c r="M2870" s="102">
        <f t="shared" si="495"/>
        <v>1</v>
      </c>
      <c r="N2870" s="109">
        <f t="shared" si="493"/>
        <v>100</v>
      </c>
      <c r="P2870" s="102" t="str">
        <f t="shared" si="496"/>
        <v>X</v>
      </c>
    </row>
    <row r="2871" spans="1:16" hidden="1">
      <c r="A2871" s="102" t="s">
        <v>202</v>
      </c>
      <c r="B2871" s="103" t="s">
        <v>154</v>
      </c>
      <c r="D2871" s="112">
        <v>2026</v>
      </c>
      <c r="E2871" s="112">
        <v>10</v>
      </c>
      <c r="F2871" s="102" t="str">
        <f t="shared" si="494"/>
        <v>B44202610</v>
      </c>
      <c r="H2871" s="104">
        <f>HLOOKUP(B2871,MBAY!$1:$2,2,FALSE)</f>
        <v>5</v>
      </c>
      <c r="I2871" s="102" t="str">
        <f t="shared" si="490"/>
        <v>202610</v>
      </c>
      <c r="J2871" s="107">
        <f>IF(M2871=1,1,IFERROR(VLOOKUP(I2871,MBAY!E:L,POC!H2871,FALSE),0))</f>
        <v>1</v>
      </c>
      <c r="K2871" s="102" t="str">
        <f>TEXT(VLOOKUP(B2871,Summary!G:H,2,FALSE),"yyyym")</f>
        <v>202512</v>
      </c>
      <c r="L2871" s="102">
        <f t="shared" si="491"/>
        <v>0</v>
      </c>
      <c r="M2871" s="102">
        <f t="shared" si="495"/>
        <v>1</v>
      </c>
      <c r="N2871" s="109">
        <f t="shared" si="493"/>
        <v>100</v>
      </c>
      <c r="P2871" s="102" t="str">
        <f t="shared" si="496"/>
        <v>X</v>
      </c>
    </row>
    <row r="2872" spans="1:16" hidden="1">
      <c r="A2872" s="102" t="s">
        <v>202</v>
      </c>
      <c r="B2872" s="103" t="s">
        <v>154</v>
      </c>
      <c r="D2872" s="112">
        <v>2026</v>
      </c>
      <c r="E2872" s="112">
        <v>11</v>
      </c>
      <c r="F2872" s="102" t="str">
        <f t="shared" si="494"/>
        <v>B44202611</v>
      </c>
      <c r="H2872" s="104">
        <f>HLOOKUP(B2872,MBAY!$1:$2,2,FALSE)</f>
        <v>5</v>
      </c>
      <c r="I2872" s="102" t="str">
        <f t="shared" si="490"/>
        <v>202611</v>
      </c>
      <c r="J2872" s="107">
        <f>IF(M2872=1,1,IFERROR(VLOOKUP(I2872,MBAY!E:L,POC!H2872,FALSE),0))</f>
        <v>1</v>
      </c>
      <c r="K2872" s="102" t="str">
        <f>TEXT(VLOOKUP(B2872,Summary!G:H,2,FALSE),"yyyym")</f>
        <v>202512</v>
      </c>
      <c r="L2872" s="102">
        <f t="shared" si="491"/>
        <v>0</v>
      </c>
      <c r="M2872" s="102">
        <f t="shared" si="495"/>
        <v>1</v>
      </c>
      <c r="N2872" s="109">
        <f t="shared" si="493"/>
        <v>100</v>
      </c>
      <c r="P2872" s="102" t="str">
        <f t="shared" si="496"/>
        <v>X</v>
      </c>
    </row>
    <row r="2873" spans="1:16" hidden="1">
      <c r="A2873" s="102" t="s">
        <v>202</v>
      </c>
      <c r="B2873" s="103" t="s">
        <v>154</v>
      </c>
      <c r="D2873" s="111">
        <v>2026</v>
      </c>
      <c r="E2873" s="111">
        <v>12</v>
      </c>
      <c r="F2873" s="102" t="str">
        <f t="shared" si="494"/>
        <v>B44202612</v>
      </c>
      <c r="H2873" s="104">
        <f>HLOOKUP(B2873,MBAY!$1:$2,2,FALSE)</f>
        <v>5</v>
      </c>
      <c r="I2873" s="102" t="str">
        <f t="shared" si="490"/>
        <v>202612</v>
      </c>
      <c r="J2873" s="107">
        <f>IF(M2873=1,1,IFERROR(VLOOKUP(I2873,MBAY!E:L,POC!H2873,FALSE),0))</f>
        <v>1</v>
      </c>
      <c r="K2873" s="102" t="str">
        <f>TEXT(VLOOKUP(B2873,Summary!G:H,2,FALSE),"yyyym")</f>
        <v>202512</v>
      </c>
      <c r="L2873" s="102">
        <f t="shared" si="491"/>
        <v>0</v>
      </c>
      <c r="M2873" s="102">
        <f t="shared" si="495"/>
        <v>1</v>
      </c>
      <c r="N2873" s="109">
        <f t="shared" si="493"/>
        <v>100</v>
      </c>
      <c r="P2873" s="102" t="str">
        <f t="shared" si="496"/>
        <v>X</v>
      </c>
    </row>
    <row r="2874" spans="1:16" hidden="1">
      <c r="A2874" s="102" t="s">
        <v>202</v>
      </c>
      <c r="B2874" s="103" t="s">
        <v>154</v>
      </c>
      <c r="D2874" s="112">
        <v>2027</v>
      </c>
      <c r="E2874" s="112">
        <v>1</v>
      </c>
      <c r="F2874" s="102" t="str">
        <f t="shared" ref="F2874:F2885" si="497">CONCATENATE(B2874,D2874,E2874)</f>
        <v>B4420271</v>
      </c>
      <c r="H2874" s="104">
        <f>HLOOKUP(B2874,MBAY!$1:$2,2,FALSE)</f>
        <v>5</v>
      </c>
      <c r="I2874" s="102" t="str">
        <f t="shared" si="490"/>
        <v>20271</v>
      </c>
      <c r="J2874" s="107">
        <f>IF(M2874=1,1,IFERROR(VLOOKUP(I2874,MBAY!E:L,POC!H2874,FALSE),0))</f>
        <v>1</v>
      </c>
      <c r="K2874" s="102" t="str">
        <f>TEXT(VLOOKUP(B2874,Summary!G:H,2,FALSE),"yyyym")</f>
        <v>202512</v>
      </c>
      <c r="L2874" s="102">
        <f t="shared" si="491"/>
        <v>0</v>
      </c>
      <c r="M2874" s="102">
        <f t="shared" si="495"/>
        <v>1</v>
      </c>
      <c r="N2874" s="109">
        <f t="shared" si="493"/>
        <v>100</v>
      </c>
      <c r="P2874" s="102" t="str">
        <f t="shared" si="496"/>
        <v>X</v>
      </c>
    </row>
    <row r="2875" spans="1:16" hidden="1">
      <c r="A2875" s="102" t="s">
        <v>202</v>
      </c>
      <c r="B2875" s="103" t="s">
        <v>154</v>
      </c>
      <c r="D2875" s="112">
        <v>2027</v>
      </c>
      <c r="E2875" s="112">
        <v>2</v>
      </c>
      <c r="F2875" s="102" t="str">
        <f t="shared" si="497"/>
        <v>B4420272</v>
      </c>
      <c r="H2875" s="104">
        <f>HLOOKUP(B2875,MBAY!$1:$2,2,FALSE)</f>
        <v>5</v>
      </c>
      <c r="I2875" s="102" t="str">
        <f t="shared" si="490"/>
        <v>20272</v>
      </c>
      <c r="J2875" s="107">
        <f>IF(M2875=1,1,IFERROR(VLOOKUP(I2875,MBAY!E:L,POC!H2875,FALSE),0))</f>
        <v>1</v>
      </c>
      <c r="K2875" s="102" t="str">
        <f>TEXT(VLOOKUP(B2875,Summary!G:H,2,FALSE),"yyyym")</f>
        <v>202512</v>
      </c>
      <c r="L2875" s="102">
        <f t="shared" si="491"/>
        <v>0</v>
      </c>
      <c r="M2875" s="102">
        <f t="shared" si="495"/>
        <v>1</v>
      </c>
      <c r="N2875" s="109">
        <f t="shared" si="493"/>
        <v>100</v>
      </c>
      <c r="P2875" s="102" t="str">
        <f t="shared" si="496"/>
        <v>X</v>
      </c>
    </row>
    <row r="2876" spans="1:16" hidden="1">
      <c r="A2876" s="102" t="s">
        <v>202</v>
      </c>
      <c r="B2876" s="103" t="s">
        <v>154</v>
      </c>
      <c r="D2876" s="112">
        <v>2027</v>
      </c>
      <c r="E2876" s="112">
        <v>3</v>
      </c>
      <c r="F2876" s="102" t="str">
        <f t="shared" si="497"/>
        <v>B4420273</v>
      </c>
      <c r="H2876" s="104">
        <f>HLOOKUP(B2876,MBAY!$1:$2,2,FALSE)</f>
        <v>5</v>
      </c>
      <c r="I2876" s="102" t="str">
        <f t="shared" si="490"/>
        <v>20273</v>
      </c>
      <c r="J2876" s="107">
        <f>IF(M2876=1,1,IFERROR(VLOOKUP(I2876,MBAY!E:L,POC!H2876,FALSE),0))</f>
        <v>1</v>
      </c>
      <c r="K2876" s="102" t="str">
        <f>TEXT(VLOOKUP(B2876,Summary!G:H,2,FALSE),"yyyym")</f>
        <v>202512</v>
      </c>
      <c r="L2876" s="102">
        <f t="shared" si="491"/>
        <v>0</v>
      </c>
      <c r="M2876" s="102">
        <f t="shared" si="495"/>
        <v>1</v>
      </c>
      <c r="N2876" s="109">
        <f t="shared" si="493"/>
        <v>100</v>
      </c>
      <c r="P2876" s="102" t="str">
        <f t="shared" si="496"/>
        <v>X</v>
      </c>
    </row>
    <row r="2877" spans="1:16" hidden="1">
      <c r="A2877" s="102" t="s">
        <v>202</v>
      </c>
      <c r="B2877" s="103" t="s">
        <v>154</v>
      </c>
      <c r="D2877" s="112">
        <v>2027</v>
      </c>
      <c r="E2877" s="112">
        <v>4</v>
      </c>
      <c r="F2877" s="102" t="str">
        <f t="shared" si="497"/>
        <v>B4420274</v>
      </c>
      <c r="H2877" s="104">
        <f>HLOOKUP(B2877,MBAY!$1:$2,2,FALSE)</f>
        <v>5</v>
      </c>
      <c r="I2877" s="102" t="str">
        <f t="shared" si="490"/>
        <v>20274</v>
      </c>
      <c r="J2877" s="107">
        <f>IF(M2877=1,1,IFERROR(VLOOKUP(I2877,MBAY!E:L,POC!H2877,FALSE),0))</f>
        <v>1</v>
      </c>
      <c r="K2877" s="102" t="str">
        <f>TEXT(VLOOKUP(B2877,Summary!G:H,2,FALSE),"yyyym")</f>
        <v>202512</v>
      </c>
      <c r="L2877" s="102">
        <f t="shared" si="491"/>
        <v>0</v>
      </c>
      <c r="M2877" s="102">
        <f t="shared" si="495"/>
        <v>1</v>
      </c>
      <c r="N2877" s="109">
        <f t="shared" si="493"/>
        <v>100</v>
      </c>
      <c r="P2877" s="102" t="str">
        <f t="shared" si="496"/>
        <v>X</v>
      </c>
    </row>
    <row r="2878" spans="1:16" hidden="1">
      <c r="A2878" s="102" t="s">
        <v>202</v>
      </c>
      <c r="B2878" s="103" t="s">
        <v>154</v>
      </c>
      <c r="D2878" s="112">
        <v>2027</v>
      </c>
      <c r="E2878" s="112">
        <v>5</v>
      </c>
      <c r="F2878" s="102" t="str">
        <f t="shared" si="497"/>
        <v>B4420275</v>
      </c>
      <c r="H2878" s="104">
        <f>HLOOKUP(B2878,MBAY!$1:$2,2,FALSE)</f>
        <v>5</v>
      </c>
      <c r="I2878" s="102" t="str">
        <f t="shared" si="490"/>
        <v>20275</v>
      </c>
      <c r="J2878" s="107">
        <f>IF(M2878=1,1,IFERROR(VLOOKUP(I2878,MBAY!E:L,POC!H2878,FALSE),0))</f>
        <v>1</v>
      </c>
      <c r="K2878" s="102" t="str">
        <f>TEXT(VLOOKUP(B2878,Summary!G:H,2,FALSE),"yyyym")</f>
        <v>202512</v>
      </c>
      <c r="L2878" s="102">
        <f t="shared" si="491"/>
        <v>0</v>
      </c>
      <c r="M2878" s="102">
        <f t="shared" si="495"/>
        <v>1</v>
      </c>
      <c r="N2878" s="109">
        <f t="shared" si="493"/>
        <v>100</v>
      </c>
      <c r="P2878" s="102" t="str">
        <f t="shared" si="496"/>
        <v>X</v>
      </c>
    </row>
    <row r="2879" spans="1:16" hidden="1">
      <c r="A2879" s="102" t="s">
        <v>202</v>
      </c>
      <c r="B2879" s="103" t="s">
        <v>154</v>
      </c>
      <c r="D2879" s="112">
        <v>2027</v>
      </c>
      <c r="E2879" s="112">
        <v>6</v>
      </c>
      <c r="F2879" s="102" t="str">
        <f t="shared" si="497"/>
        <v>B4420276</v>
      </c>
      <c r="H2879" s="104">
        <f>HLOOKUP(B2879,MBAY!$1:$2,2,FALSE)</f>
        <v>5</v>
      </c>
      <c r="I2879" s="102" t="str">
        <f t="shared" si="490"/>
        <v>20276</v>
      </c>
      <c r="J2879" s="107">
        <f>IF(M2879=1,1,IFERROR(VLOOKUP(I2879,MBAY!E:L,POC!H2879,FALSE),0))</f>
        <v>1</v>
      </c>
      <c r="K2879" s="102" t="str">
        <f>TEXT(VLOOKUP(B2879,Summary!G:H,2,FALSE),"yyyym")</f>
        <v>202512</v>
      </c>
      <c r="L2879" s="102">
        <f t="shared" si="491"/>
        <v>0</v>
      </c>
      <c r="M2879" s="102">
        <f t="shared" si="495"/>
        <v>1</v>
      </c>
      <c r="N2879" s="109">
        <f t="shared" si="493"/>
        <v>100</v>
      </c>
      <c r="P2879" s="102" t="str">
        <f t="shared" si="496"/>
        <v>X</v>
      </c>
    </row>
    <row r="2880" spans="1:16" hidden="1">
      <c r="A2880" s="102" t="s">
        <v>202</v>
      </c>
      <c r="B2880" s="103" t="s">
        <v>154</v>
      </c>
      <c r="D2880" s="112">
        <v>2027</v>
      </c>
      <c r="E2880" s="112">
        <v>7</v>
      </c>
      <c r="F2880" s="102" t="str">
        <f t="shared" si="497"/>
        <v>B4420277</v>
      </c>
      <c r="H2880" s="104">
        <f>HLOOKUP(B2880,MBAY!$1:$2,2,FALSE)</f>
        <v>5</v>
      </c>
      <c r="I2880" s="102" t="str">
        <f t="shared" si="490"/>
        <v>20277</v>
      </c>
      <c r="J2880" s="107">
        <f>IF(M2880=1,1,IFERROR(VLOOKUP(I2880,MBAY!E:L,POC!H2880,FALSE),0))</f>
        <v>1</v>
      </c>
      <c r="K2880" s="102" t="str">
        <f>TEXT(VLOOKUP(B2880,Summary!G:H,2,FALSE),"yyyym")</f>
        <v>202512</v>
      </c>
      <c r="L2880" s="102">
        <f t="shared" si="491"/>
        <v>0</v>
      </c>
      <c r="M2880" s="102">
        <f t="shared" si="495"/>
        <v>1</v>
      </c>
      <c r="N2880" s="109">
        <f t="shared" si="493"/>
        <v>100</v>
      </c>
      <c r="P2880" s="102" t="str">
        <f t="shared" si="496"/>
        <v>X</v>
      </c>
    </row>
    <row r="2881" spans="1:16" hidden="1">
      <c r="A2881" s="102" t="s">
        <v>202</v>
      </c>
      <c r="B2881" s="103" t="s">
        <v>154</v>
      </c>
      <c r="D2881" s="112">
        <v>2027</v>
      </c>
      <c r="E2881" s="112">
        <v>8</v>
      </c>
      <c r="F2881" s="102" t="str">
        <f t="shared" si="497"/>
        <v>B4420278</v>
      </c>
      <c r="H2881" s="104">
        <f>HLOOKUP(B2881,MBAY!$1:$2,2,FALSE)</f>
        <v>5</v>
      </c>
      <c r="I2881" s="102" t="str">
        <f t="shared" si="490"/>
        <v>20278</v>
      </c>
      <c r="J2881" s="107">
        <f>IF(M2881=1,1,IFERROR(VLOOKUP(I2881,MBAY!E:L,POC!H2881,FALSE),0))</f>
        <v>1</v>
      </c>
      <c r="K2881" s="102" t="str">
        <f>TEXT(VLOOKUP(B2881,Summary!G:H,2,FALSE),"yyyym")</f>
        <v>202512</v>
      </c>
      <c r="L2881" s="102">
        <f t="shared" si="491"/>
        <v>0</v>
      </c>
      <c r="M2881" s="102">
        <f t="shared" si="495"/>
        <v>1</v>
      </c>
      <c r="N2881" s="109">
        <f t="shared" si="493"/>
        <v>100</v>
      </c>
      <c r="P2881" s="102" t="str">
        <f t="shared" si="496"/>
        <v>X</v>
      </c>
    </row>
    <row r="2882" spans="1:16" hidden="1">
      <c r="A2882" s="102" t="s">
        <v>202</v>
      </c>
      <c r="B2882" s="103" t="s">
        <v>154</v>
      </c>
      <c r="D2882" s="112">
        <v>2027</v>
      </c>
      <c r="E2882" s="112">
        <v>9</v>
      </c>
      <c r="F2882" s="102" t="str">
        <f t="shared" si="497"/>
        <v>B4420279</v>
      </c>
      <c r="H2882" s="104">
        <f>HLOOKUP(B2882,MBAY!$1:$2,2,FALSE)</f>
        <v>5</v>
      </c>
      <c r="I2882" s="102" t="str">
        <f t="shared" ref="I2882:I2913" si="498">CONCATENATE(D2882,E2882)</f>
        <v>20279</v>
      </c>
      <c r="J2882" s="107">
        <f>IF(M2882=1,1,IFERROR(VLOOKUP(I2882,MBAY!E:L,POC!H2882,FALSE),0))</f>
        <v>1</v>
      </c>
      <c r="K2882" s="102" t="str">
        <f>TEXT(VLOOKUP(B2882,Summary!G:H,2,FALSE),"yyyym")</f>
        <v>202512</v>
      </c>
      <c r="L2882" s="102">
        <f t="shared" ref="L2882:L2913" si="499">IF((LEFT(K2882,4)-D2882)&lt;&gt;0,0,IF((I2882-K2882)=0,1,0))</f>
        <v>0</v>
      </c>
      <c r="M2882" s="102">
        <f t="shared" si="495"/>
        <v>1</v>
      </c>
      <c r="N2882" s="109">
        <f t="shared" si="493"/>
        <v>100</v>
      </c>
      <c r="P2882" s="102" t="str">
        <f t="shared" si="496"/>
        <v>X</v>
      </c>
    </row>
    <row r="2883" spans="1:16" hidden="1">
      <c r="A2883" s="102" t="s">
        <v>202</v>
      </c>
      <c r="B2883" s="103" t="s">
        <v>154</v>
      </c>
      <c r="D2883" s="112">
        <v>2027</v>
      </c>
      <c r="E2883" s="112">
        <v>10</v>
      </c>
      <c r="F2883" s="102" t="str">
        <f t="shared" si="497"/>
        <v>B44202710</v>
      </c>
      <c r="H2883" s="104">
        <f>HLOOKUP(B2883,MBAY!$1:$2,2,FALSE)</f>
        <v>5</v>
      </c>
      <c r="I2883" s="102" t="str">
        <f t="shared" si="498"/>
        <v>202710</v>
      </c>
      <c r="J2883" s="107">
        <f>IF(M2883=1,1,IFERROR(VLOOKUP(I2883,MBAY!E:L,POC!H2883,FALSE),0))</f>
        <v>1</v>
      </c>
      <c r="K2883" s="102" t="str">
        <f>TEXT(VLOOKUP(B2883,Summary!G:H,2,FALSE),"yyyym")</f>
        <v>202512</v>
      </c>
      <c r="L2883" s="102">
        <f t="shared" si="499"/>
        <v>0</v>
      </c>
      <c r="M2883" s="102">
        <f t="shared" si="495"/>
        <v>1</v>
      </c>
      <c r="N2883" s="109">
        <f t="shared" si="493"/>
        <v>100</v>
      </c>
      <c r="P2883" s="102" t="str">
        <f t="shared" si="496"/>
        <v>X</v>
      </c>
    </row>
    <row r="2884" spans="1:16" hidden="1">
      <c r="A2884" s="102" t="s">
        <v>202</v>
      </c>
      <c r="B2884" s="103" t="s">
        <v>154</v>
      </c>
      <c r="D2884" s="112">
        <v>2027</v>
      </c>
      <c r="E2884" s="112">
        <v>11</v>
      </c>
      <c r="F2884" s="102" t="str">
        <f t="shared" si="497"/>
        <v>B44202711</v>
      </c>
      <c r="H2884" s="104">
        <f>HLOOKUP(B2884,MBAY!$1:$2,2,FALSE)</f>
        <v>5</v>
      </c>
      <c r="I2884" s="102" t="str">
        <f t="shared" si="498"/>
        <v>202711</v>
      </c>
      <c r="J2884" s="107">
        <f>IF(M2884=1,1,IFERROR(VLOOKUP(I2884,MBAY!E:L,POC!H2884,FALSE),0))</f>
        <v>1</v>
      </c>
      <c r="K2884" s="102" t="str">
        <f>TEXT(VLOOKUP(B2884,Summary!G:H,2,FALSE),"yyyym")</f>
        <v>202512</v>
      </c>
      <c r="L2884" s="102">
        <f t="shared" si="499"/>
        <v>0</v>
      </c>
      <c r="M2884" s="102">
        <f t="shared" si="495"/>
        <v>1</v>
      </c>
      <c r="N2884" s="109">
        <f t="shared" si="493"/>
        <v>100</v>
      </c>
      <c r="P2884" s="102" t="str">
        <f t="shared" si="496"/>
        <v>X</v>
      </c>
    </row>
    <row r="2885" spans="1:16" hidden="1">
      <c r="A2885" s="102" t="s">
        <v>202</v>
      </c>
      <c r="B2885" s="103" t="s">
        <v>154</v>
      </c>
      <c r="D2885" s="111">
        <v>2027</v>
      </c>
      <c r="E2885" s="111">
        <v>12</v>
      </c>
      <c r="F2885" s="102" t="str">
        <f t="shared" si="497"/>
        <v>B44202712</v>
      </c>
      <c r="H2885" s="104">
        <f>HLOOKUP(B2885,MBAY!$1:$2,2,FALSE)</f>
        <v>5</v>
      </c>
      <c r="I2885" s="102" t="str">
        <f t="shared" si="498"/>
        <v>202712</v>
      </c>
      <c r="J2885" s="107">
        <f>IF(M2885=1,1,IFERROR(VLOOKUP(I2885,MBAY!E:L,POC!H2885,FALSE),0))</f>
        <v>1</v>
      </c>
      <c r="K2885" s="102" t="str">
        <f>TEXT(VLOOKUP(B2885,Summary!G:H,2,FALSE),"yyyym")</f>
        <v>202512</v>
      </c>
      <c r="L2885" s="102">
        <f t="shared" si="499"/>
        <v>0</v>
      </c>
      <c r="M2885" s="102">
        <f t="shared" si="495"/>
        <v>1</v>
      </c>
      <c r="N2885" s="109">
        <f t="shared" si="493"/>
        <v>100</v>
      </c>
      <c r="P2885" s="102" t="str">
        <f t="shared" si="496"/>
        <v>X</v>
      </c>
    </row>
    <row r="2886" spans="1:16" hidden="1">
      <c r="A2886" s="102" t="s">
        <v>202</v>
      </c>
      <c r="B2886" s="103" t="s">
        <v>154</v>
      </c>
      <c r="D2886" s="112">
        <v>2028</v>
      </c>
      <c r="E2886" s="112">
        <v>1</v>
      </c>
      <c r="F2886" s="102" t="str">
        <f t="shared" ref="F2886:F2921" si="500">CONCATENATE(B2886,D2886,E2886)</f>
        <v>B4420281</v>
      </c>
      <c r="H2886" s="104">
        <f>HLOOKUP(B2886,MBAY!$1:$2,2,FALSE)</f>
        <v>5</v>
      </c>
      <c r="I2886" s="102" t="str">
        <f t="shared" si="498"/>
        <v>20281</v>
      </c>
      <c r="J2886" s="107">
        <f>IF(M2886=1,1,IFERROR(VLOOKUP(I2886,MBAY!E:L,POC!H2886,FALSE),0))</f>
        <v>1</v>
      </c>
      <c r="K2886" s="102" t="str">
        <f>TEXT(VLOOKUP(B2886,Summary!G:H,2,FALSE),"yyyym")</f>
        <v>202512</v>
      </c>
      <c r="L2886" s="102">
        <f t="shared" si="499"/>
        <v>0</v>
      </c>
      <c r="M2886" s="102">
        <f t="shared" si="495"/>
        <v>1</v>
      </c>
      <c r="N2886" s="109">
        <f t="shared" si="493"/>
        <v>100</v>
      </c>
      <c r="P2886" s="102" t="str">
        <f t="shared" si="496"/>
        <v>X</v>
      </c>
    </row>
    <row r="2887" spans="1:16" hidden="1">
      <c r="A2887" s="102" t="s">
        <v>202</v>
      </c>
      <c r="B2887" s="103" t="s">
        <v>154</v>
      </c>
      <c r="D2887" s="112">
        <v>2028</v>
      </c>
      <c r="E2887" s="112">
        <v>2</v>
      </c>
      <c r="F2887" s="102" t="str">
        <f t="shared" si="500"/>
        <v>B4420282</v>
      </c>
      <c r="H2887" s="104">
        <f>HLOOKUP(B2887,MBAY!$1:$2,2,FALSE)</f>
        <v>5</v>
      </c>
      <c r="I2887" s="102" t="str">
        <f t="shared" si="498"/>
        <v>20282</v>
      </c>
      <c r="J2887" s="107">
        <f>IF(M2887=1,1,IFERROR(VLOOKUP(I2887,MBAY!E:L,POC!H2887,FALSE),0))</f>
        <v>1</v>
      </c>
      <c r="K2887" s="102" t="str">
        <f>TEXT(VLOOKUP(B2887,Summary!G:H,2,FALSE),"yyyym")</f>
        <v>202512</v>
      </c>
      <c r="L2887" s="102">
        <f t="shared" si="499"/>
        <v>0</v>
      </c>
      <c r="M2887" s="102">
        <f t="shared" si="495"/>
        <v>1</v>
      </c>
      <c r="N2887" s="109">
        <f t="shared" si="493"/>
        <v>100</v>
      </c>
      <c r="P2887" s="102" t="str">
        <f t="shared" si="496"/>
        <v>X</v>
      </c>
    </row>
    <row r="2888" spans="1:16" hidden="1">
      <c r="A2888" s="102" t="s">
        <v>202</v>
      </c>
      <c r="B2888" s="103" t="s">
        <v>154</v>
      </c>
      <c r="D2888" s="112">
        <v>2028</v>
      </c>
      <c r="E2888" s="112">
        <v>3</v>
      </c>
      <c r="F2888" s="102" t="str">
        <f t="shared" si="500"/>
        <v>B4420283</v>
      </c>
      <c r="H2888" s="104">
        <f>HLOOKUP(B2888,MBAY!$1:$2,2,FALSE)</f>
        <v>5</v>
      </c>
      <c r="I2888" s="102" t="str">
        <f t="shared" si="498"/>
        <v>20283</v>
      </c>
      <c r="J2888" s="107">
        <f>IF(M2888=1,1,IFERROR(VLOOKUP(I2888,MBAY!E:L,POC!H2888,FALSE),0))</f>
        <v>1</v>
      </c>
      <c r="K2888" s="102" t="str">
        <f>TEXT(VLOOKUP(B2888,Summary!G:H,2,FALSE),"yyyym")</f>
        <v>202512</v>
      </c>
      <c r="L2888" s="102">
        <f t="shared" si="499"/>
        <v>0</v>
      </c>
      <c r="M2888" s="102">
        <f t="shared" si="495"/>
        <v>1</v>
      </c>
      <c r="N2888" s="109">
        <f t="shared" si="493"/>
        <v>100</v>
      </c>
      <c r="P2888" s="102" t="str">
        <f t="shared" si="496"/>
        <v>X</v>
      </c>
    </row>
    <row r="2889" spans="1:16" hidden="1">
      <c r="A2889" s="102" t="s">
        <v>202</v>
      </c>
      <c r="B2889" s="103" t="s">
        <v>154</v>
      </c>
      <c r="D2889" s="112">
        <v>2028</v>
      </c>
      <c r="E2889" s="112">
        <v>4</v>
      </c>
      <c r="F2889" s="102" t="str">
        <f t="shared" si="500"/>
        <v>B4420284</v>
      </c>
      <c r="H2889" s="104">
        <f>HLOOKUP(B2889,MBAY!$1:$2,2,FALSE)</f>
        <v>5</v>
      </c>
      <c r="I2889" s="102" t="str">
        <f t="shared" si="498"/>
        <v>20284</v>
      </c>
      <c r="J2889" s="107">
        <f>IF(M2889=1,1,IFERROR(VLOOKUP(I2889,MBAY!E:L,POC!H2889,FALSE),0))</f>
        <v>1</v>
      </c>
      <c r="K2889" s="102" t="str">
        <f>TEXT(VLOOKUP(B2889,Summary!G:H,2,FALSE),"yyyym")</f>
        <v>202512</v>
      </c>
      <c r="L2889" s="102">
        <f t="shared" si="499"/>
        <v>0</v>
      </c>
      <c r="M2889" s="102">
        <f t="shared" si="495"/>
        <v>1</v>
      </c>
      <c r="N2889" s="109">
        <f t="shared" si="493"/>
        <v>100</v>
      </c>
      <c r="P2889" s="102" t="str">
        <f t="shared" si="496"/>
        <v>X</v>
      </c>
    </row>
    <row r="2890" spans="1:16" hidden="1">
      <c r="A2890" s="102" t="s">
        <v>202</v>
      </c>
      <c r="B2890" s="103" t="s">
        <v>154</v>
      </c>
      <c r="D2890" s="112">
        <v>2028</v>
      </c>
      <c r="E2890" s="112">
        <v>5</v>
      </c>
      <c r="F2890" s="102" t="str">
        <f t="shared" si="500"/>
        <v>B4420285</v>
      </c>
      <c r="H2890" s="104">
        <f>HLOOKUP(B2890,MBAY!$1:$2,2,FALSE)</f>
        <v>5</v>
      </c>
      <c r="I2890" s="102" t="str">
        <f t="shared" si="498"/>
        <v>20285</v>
      </c>
      <c r="J2890" s="107">
        <f>IF(M2890=1,1,IFERROR(VLOOKUP(I2890,MBAY!E:L,POC!H2890,FALSE),0))</f>
        <v>1</v>
      </c>
      <c r="K2890" s="102" t="str">
        <f>TEXT(VLOOKUP(B2890,Summary!G:H,2,FALSE),"yyyym")</f>
        <v>202512</v>
      </c>
      <c r="L2890" s="102">
        <f t="shared" si="499"/>
        <v>0</v>
      </c>
      <c r="M2890" s="102">
        <f t="shared" si="495"/>
        <v>1</v>
      </c>
      <c r="N2890" s="109">
        <f t="shared" si="493"/>
        <v>100</v>
      </c>
      <c r="P2890" s="102" t="str">
        <f t="shared" si="496"/>
        <v>X</v>
      </c>
    </row>
    <row r="2891" spans="1:16" hidden="1">
      <c r="A2891" s="102" t="s">
        <v>202</v>
      </c>
      <c r="B2891" s="103" t="s">
        <v>154</v>
      </c>
      <c r="D2891" s="112">
        <v>2028</v>
      </c>
      <c r="E2891" s="112">
        <v>6</v>
      </c>
      <c r="F2891" s="102" t="str">
        <f t="shared" si="500"/>
        <v>B4420286</v>
      </c>
      <c r="H2891" s="104">
        <f>HLOOKUP(B2891,MBAY!$1:$2,2,FALSE)</f>
        <v>5</v>
      </c>
      <c r="I2891" s="102" t="str">
        <f t="shared" si="498"/>
        <v>20286</v>
      </c>
      <c r="J2891" s="107">
        <f>IF(M2891=1,1,IFERROR(VLOOKUP(I2891,MBAY!E:L,POC!H2891,FALSE),0))</f>
        <v>1</v>
      </c>
      <c r="K2891" s="102" t="str">
        <f>TEXT(VLOOKUP(B2891,Summary!G:H,2,FALSE),"yyyym")</f>
        <v>202512</v>
      </c>
      <c r="L2891" s="102">
        <f t="shared" si="499"/>
        <v>0</v>
      </c>
      <c r="M2891" s="102">
        <f t="shared" si="495"/>
        <v>1</v>
      </c>
      <c r="N2891" s="109">
        <f t="shared" si="493"/>
        <v>100</v>
      </c>
      <c r="P2891" s="102" t="str">
        <f t="shared" si="496"/>
        <v>X</v>
      </c>
    </row>
    <row r="2892" spans="1:16" hidden="1">
      <c r="A2892" s="102" t="s">
        <v>202</v>
      </c>
      <c r="B2892" s="103" t="s">
        <v>154</v>
      </c>
      <c r="D2892" s="112">
        <v>2028</v>
      </c>
      <c r="E2892" s="112">
        <v>7</v>
      </c>
      <c r="F2892" s="102" t="str">
        <f t="shared" si="500"/>
        <v>B4420287</v>
      </c>
      <c r="H2892" s="104">
        <f>HLOOKUP(B2892,MBAY!$1:$2,2,FALSE)</f>
        <v>5</v>
      </c>
      <c r="I2892" s="102" t="str">
        <f t="shared" si="498"/>
        <v>20287</v>
      </c>
      <c r="J2892" s="107">
        <f>IF(M2892=1,1,IFERROR(VLOOKUP(I2892,MBAY!E:L,POC!H2892,FALSE),0))</f>
        <v>1</v>
      </c>
      <c r="K2892" s="102" t="str">
        <f>TEXT(VLOOKUP(B2892,Summary!G:H,2,FALSE),"yyyym")</f>
        <v>202512</v>
      </c>
      <c r="L2892" s="102">
        <f t="shared" si="499"/>
        <v>0</v>
      </c>
      <c r="M2892" s="102">
        <f t="shared" si="495"/>
        <v>1</v>
      </c>
      <c r="N2892" s="109">
        <f t="shared" si="493"/>
        <v>100</v>
      </c>
      <c r="P2892" s="102" t="str">
        <f t="shared" si="496"/>
        <v>X</v>
      </c>
    </row>
    <row r="2893" spans="1:16" hidden="1">
      <c r="A2893" s="102" t="s">
        <v>202</v>
      </c>
      <c r="B2893" s="103" t="s">
        <v>154</v>
      </c>
      <c r="D2893" s="112">
        <v>2028</v>
      </c>
      <c r="E2893" s="112">
        <v>8</v>
      </c>
      <c r="F2893" s="102" t="str">
        <f t="shared" si="500"/>
        <v>B4420288</v>
      </c>
      <c r="H2893" s="104">
        <f>HLOOKUP(B2893,MBAY!$1:$2,2,FALSE)</f>
        <v>5</v>
      </c>
      <c r="I2893" s="102" t="str">
        <f t="shared" si="498"/>
        <v>20288</v>
      </c>
      <c r="J2893" s="107">
        <f>IF(M2893=1,1,IFERROR(VLOOKUP(I2893,MBAY!E:L,POC!H2893,FALSE),0))</f>
        <v>1</v>
      </c>
      <c r="K2893" s="102" t="str">
        <f>TEXT(VLOOKUP(B2893,Summary!G:H,2,FALSE),"yyyym")</f>
        <v>202512</v>
      </c>
      <c r="L2893" s="102">
        <f t="shared" si="499"/>
        <v>0</v>
      </c>
      <c r="M2893" s="102">
        <f t="shared" si="495"/>
        <v>1</v>
      </c>
      <c r="N2893" s="109">
        <f t="shared" si="493"/>
        <v>100</v>
      </c>
      <c r="P2893" s="102" t="str">
        <f t="shared" si="496"/>
        <v>X</v>
      </c>
    </row>
    <row r="2894" spans="1:16" hidden="1">
      <c r="A2894" s="102" t="s">
        <v>202</v>
      </c>
      <c r="B2894" s="103" t="s">
        <v>154</v>
      </c>
      <c r="D2894" s="112">
        <v>2028</v>
      </c>
      <c r="E2894" s="112">
        <v>9</v>
      </c>
      <c r="F2894" s="102" t="str">
        <f t="shared" si="500"/>
        <v>B4420289</v>
      </c>
      <c r="H2894" s="104">
        <f>HLOOKUP(B2894,MBAY!$1:$2,2,FALSE)</f>
        <v>5</v>
      </c>
      <c r="I2894" s="102" t="str">
        <f t="shared" si="498"/>
        <v>20289</v>
      </c>
      <c r="J2894" s="107">
        <f>IF(M2894=1,1,IFERROR(VLOOKUP(I2894,MBAY!E:L,POC!H2894,FALSE),0))</f>
        <v>1</v>
      </c>
      <c r="K2894" s="102" t="str">
        <f>TEXT(VLOOKUP(B2894,Summary!G:H,2,FALSE),"yyyym")</f>
        <v>202512</v>
      </c>
      <c r="L2894" s="102">
        <f t="shared" si="499"/>
        <v>0</v>
      </c>
      <c r="M2894" s="102">
        <f t="shared" si="495"/>
        <v>1</v>
      </c>
      <c r="N2894" s="109">
        <f t="shared" si="493"/>
        <v>100</v>
      </c>
      <c r="P2894" s="102" t="str">
        <f t="shared" si="496"/>
        <v>X</v>
      </c>
    </row>
    <row r="2895" spans="1:16" hidden="1">
      <c r="A2895" s="102" t="s">
        <v>202</v>
      </c>
      <c r="B2895" s="103" t="s">
        <v>154</v>
      </c>
      <c r="D2895" s="112">
        <v>2028</v>
      </c>
      <c r="E2895" s="112">
        <v>10</v>
      </c>
      <c r="F2895" s="102" t="str">
        <f t="shared" si="500"/>
        <v>B44202810</v>
      </c>
      <c r="H2895" s="104">
        <f>HLOOKUP(B2895,MBAY!$1:$2,2,FALSE)</f>
        <v>5</v>
      </c>
      <c r="I2895" s="102" t="str">
        <f t="shared" si="498"/>
        <v>202810</v>
      </c>
      <c r="J2895" s="107">
        <f>IF(M2895=1,1,IFERROR(VLOOKUP(I2895,MBAY!E:L,POC!H2895,FALSE),0))</f>
        <v>1</v>
      </c>
      <c r="K2895" s="102" t="str">
        <f>TEXT(VLOOKUP(B2895,Summary!G:H,2,FALSE),"yyyym")</f>
        <v>202512</v>
      </c>
      <c r="L2895" s="102">
        <f t="shared" si="499"/>
        <v>0</v>
      </c>
      <c r="M2895" s="102">
        <f t="shared" si="495"/>
        <v>1</v>
      </c>
      <c r="N2895" s="109">
        <f t="shared" si="493"/>
        <v>100</v>
      </c>
      <c r="P2895" s="102" t="str">
        <f t="shared" si="496"/>
        <v>X</v>
      </c>
    </row>
    <row r="2896" spans="1:16" hidden="1">
      <c r="A2896" s="102" t="s">
        <v>202</v>
      </c>
      <c r="B2896" s="103" t="s">
        <v>154</v>
      </c>
      <c r="D2896" s="112">
        <v>2028</v>
      </c>
      <c r="E2896" s="112">
        <v>11</v>
      </c>
      <c r="F2896" s="102" t="str">
        <f t="shared" si="500"/>
        <v>B44202811</v>
      </c>
      <c r="H2896" s="104">
        <f>HLOOKUP(B2896,MBAY!$1:$2,2,FALSE)</f>
        <v>5</v>
      </c>
      <c r="I2896" s="102" t="str">
        <f t="shared" si="498"/>
        <v>202811</v>
      </c>
      <c r="J2896" s="107">
        <f>IF(M2896=1,1,IFERROR(VLOOKUP(I2896,MBAY!E:L,POC!H2896,FALSE),0))</f>
        <v>1</v>
      </c>
      <c r="K2896" s="102" t="str">
        <f>TEXT(VLOOKUP(B2896,Summary!G:H,2,FALSE),"yyyym")</f>
        <v>202512</v>
      </c>
      <c r="L2896" s="102">
        <f t="shared" si="499"/>
        <v>0</v>
      </c>
      <c r="M2896" s="102">
        <f t="shared" si="495"/>
        <v>1</v>
      </c>
      <c r="N2896" s="109">
        <f t="shared" si="493"/>
        <v>100</v>
      </c>
      <c r="P2896" s="102" t="str">
        <f t="shared" si="496"/>
        <v>X</v>
      </c>
    </row>
    <row r="2897" spans="1:16" hidden="1">
      <c r="A2897" s="102" t="s">
        <v>202</v>
      </c>
      <c r="B2897" s="103" t="s">
        <v>154</v>
      </c>
      <c r="D2897" s="111">
        <v>2028</v>
      </c>
      <c r="E2897" s="111">
        <v>12</v>
      </c>
      <c r="F2897" s="102" t="str">
        <f t="shared" si="500"/>
        <v>B44202812</v>
      </c>
      <c r="H2897" s="104">
        <f>HLOOKUP(B2897,MBAY!$1:$2,2,FALSE)</f>
        <v>5</v>
      </c>
      <c r="I2897" s="102" t="str">
        <f t="shared" si="498"/>
        <v>202812</v>
      </c>
      <c r="J2897" s="107">
        <f>IF(M2897=1,1,IFERROR(VLOOKUP(I2897,MBAY!E:L,POC!H2897,FALSE),0))</f>
        <v>1</v>
      </c>
      <c r="K2897" s="102" t="str">
        <f>TEXT(VLOOKUP(B2897,Summary!G:H,2,FALSE),"yyyym")</f>
        <v>202512</v>
      </c>
      <c r="L2897" s="102">
        <f t="shared" si="499"/>
        <v>0</v>
      </c>
      <c r="M2897" s="102">
        <f t="shared" si="495"/>
        <v>1</v>
      </c>
      <c r="N2897" s="109">
        <f t="shared" si="493"/>
        <v>100</v>
      </c>
      <c r="P2897" s="102" t="str">
        <f t="shared" si="496"/>
        <v>X</v>
      </c>
    </row>
    <row r="2898" spans="1:16" hidden="1">
      <c r="A2898" s="102" t="s">
        <v>202</v>
      </c>
      <c r="B2898" s="103" t="s">
        <v>154</v>
      </c>
      <c r="D2898" s="111">
        <v>2029</v>
      </c>
      <c r="E2898" s="112">
        <v>1</v>
      </c>
      <c r="F2898" s="102" t="str">
        <f t="shared" si="500"/>
        <v>B4420291</v>
      </c>
      <c r="H2898" s="104">
        <f>HLOOKUP(B2898,MBAY!$1:$2,2,FALSE)</f>
        <v>5</v>
      </c>
      <c r="I2898" s="102" t="str">
        <f t="shared" si="498"/>
        <v>20291</v>
      </c>
      <c r="J2898" s="107">
        <f>IF(M2898=1,1,IFERROR(VLOOKUP(I2898,MBAY!E:L,POC!H2898,FALSE),0))</f>
        <v>1</v>
      </c>
      <c r="K2898" s="102" t="str">
        <f>TEXT(VLOOKUP(B2898,Summary!G:H,2,FALSE),"yyyym")</f>
        <v>202512</v>
      </c>
      <c r="L2898" s="102">
        <f t="shared" si="499"/>
        <v>0</v>
      </c>
      <c r="M2898" s="102">
        <f t="shared" si="495"/>
        <v>1</v>
      </c>
      <c r="N2898" s="109">
        <f t="shared" si="493"/>
        <v>100</v>
      </c>
      <c r="P2898" s="102" t="str">
        <f t="shared" si="496"/>
        <v>X</v>
      </c>
    </row>
    <row r="2899" spans="1:16" hidden="1">
      <c r="A2899" s="102" t="s">
        <v>202</v>
      </c>
      <c r="B2899" s="103" t="s">
        <v>154</v>
      </c>
      <c r="D2899" s="111">
        <v>2029</v>
      </c>
      <c r="E2899" s="112">
        <v>2</v>
      </c>
      <c r="F2899" s="102" t="str">
        <f t="shared" si="500"/>
        <v>B4420292</v>
      </c>
      <c r="H2899" s="104">
        <f>HLOOKUP(B2899,MBAY!$1:$2,2,FALSE)</f>
        <v>5</v>
      </c>
      <c r="I2899" s="102" t="str">
        <f t="shared" si="498"/>
        <v>20292</v>
      </c>
      <c r="J2899" s="107">
        <f>IF(M2899=1,1,IFERROR(VLOOKUP(I2899,MBAY!E:L,POC!H2899,FALSE),0))</f>
        <v>1</v>
      </c>
      <c r="K2899" s="102" t="str">
        <f>TEXT(VLOOKUP(B2899,Summary!G:H,2,FALSE),"yyyym")</f>
        <v>202512</v>
      </c>
      <c r="L2899" s="102">
        <f t="shared" si="499"/>
        <v>0</v>
      </c>
      <c r="M2899" s="102">
        <f t="shared" si="495"/>
        <v>1</v>
      </c>
      <c r="N2899" s="109">
        <f t="shared" si="493"/>
        <v>100</v>
      </c>
      <c r="P2899" s="102" t="str">
        <f t="shared" si="496"/>
        <v>X</v>
      </c>
    </row>
    <row r="2900" spans="1:16" hidden="1">
      <c r="A2900" s="102" t="s">
        <v>202</v>
      </c>
      <c r="B2900" s="103" t="s">
        <v>154</v>
      </c>
      <c r="D2900" s="111">
        <v>2029</v>
      </c>
      <c r="E2900" s="112">
        <v>3</v>
      </c>
      <c r="F2900" s="102" t="str">
        <f t="shared" si="500"/>
        <v>B4420293</v>
      </c>
      <c r="H2900" s="104">
        <f>HLOOKUP(B2900,MBAY!$1:$2,2,FALSE)</f>
        <v>5</v>
      </c>
      <c r="I2900" s="102" t="str">
        <f t="shared" si="498"/>
        <v>20293</v>
      </c>
      <c r="J2900" s="107">
        <f>IF(M2900=1,1,IFERROR(VLOOKUP(I2900,MBAY!E:L,POC!H2900,FALSE),0))</f>
        <v>1</v>
      </c>
      <c r="K2900" s="102" t="str">
        <f>TEXT(VLOOKUP(B2900,Summary!G:H,2,FALSE),"yyyym")</f>
        <v>202512</v>
      </c>
      <c r="L2900" s="102">
        <f t="shared" si="499"/>
        <v>0</v>
      </c>
      <c r="M2900" s="102">
        <f t="shared" si="495"/>
        <v>1</v>
      </c>
      <c r="N2900" s="109">
        <f t="shared" si="493"/>
        <v>100</v>
      </c>
      <c r="P2900" s="102" t="str">
        <f t="shared" si="496"/>
        <v>X</v>
      </c>
    </row>
    <row r="2901" spans="1:16" hidden="1">
      <c r="A2901" s="102" t="s">
        <v>202</v>
      </c>
      <c r="B2901" s="103" t="s">
        <v>154</v>
      </c>
      <c r="D2901" s="111">
        <v>2029</v>
      </c>
      <c r="E2901" s="112">
        <v>4</v>
      </c>
      <c r="F2901" s="102" t="str">
        <f t="shared" si="500"/>
        <v>B4420294</v>
      </c>
      <c r="H2901" s="104">
        <f>HLOOKUP(B2901,MBAY!$1:$2,2,FALSE)</f>
        <v>5</v>
      </c>
      <c r="I2901" s="102" t="str">
        <f t="shared" si="498"/>
        <v>20294</v>
      </c>
      <c r="J2901" s="107">
        <f>IF(M2901=1,1,IFERROR(VLOOKUP(I2901,MBAY!E:L,POC!H2901,FALSE),0))</f>
        <v>1</v>
      </c>
      <c r="K2901" s="102" t="str">
        <f>TEXT(VLOOKUP(B2901,Summary!G:H,2,FALSE),"yyyym")</f>
        <v>202512</v>
      </c>
      <c r="L2901" s="102">
        <f t="shared" si="499"/>
        <v>0</v>
      </c>
      <c r="M2901" s="102">
        <f t="shared" si="495"/>
        <v>1</v>
      </c>
      <c r="N2901" s="109">
        <f t="shared" si="493"/>
        <v>100</v>
      </c>
      <c r="P2901" s="102" t="str">
        <f t="shared" si="496"/>
        <v>X</v>
      </c>
    </row>
    <row r="2902" spans="1:16" hidden="1">
      <c r="A2902" s="102" t="s">
        <v>202</v>
      </c>
      <c r="B2902" s="103" t="s">
        <v>154</v>
      </c>
      <c r="D2902" s="111">
        <v>2029</v>
      </c>
      <c r="E2902" s="112">
        <v>5</v>
      </c>
      <c r="F2902" s="102" t="str">
        <f t="shared" si="500"/>
        <v>B4420295</v>
      </c>
      <c r="H2902" s="104">
        <f>HLOOKUP(B2902,MBAY!$1:$2,2,FALSE)</f>
        <v>5</v>
      </c>
      <c r="I2902" s="102" t="str">
        <f t="shared" si="498"/>
        <v>20295</v>
      </c>
      <c r="J2902" s="107">
        <f>IF(M2902=1,1,IFERROR(VLOOKUP(I2902,MBAY!E:L,POC!H2902,FALSE),0))</f>
        <v>1</v>
      </c>
      <c r="K2902" s="102" t="str">
        <f>TEXT(VLOOKUP(B2902,Summary!G:H,2,FALSE),"yyyym")</f>
        <v>202512</v>
      </c>
      <c r="L2902" s="102">
        <f t="shared" si="499"/>
        <v>0</v>
      </c>
      <c r="M2902" s="102">
        <f t="shared" si="495"/>
        <v>1</v>
      </c>
      <c r="N2902" s="109">
        <f t="shared" si="493"/>
        <v>100</v>
      </c>
      <c r="P2902" s="102" t="str">
        <f t="shared" si="496"/>
        <v>X</v>
      </c>
    </row>
    <row r="2903" spans="1:16" hidden="1">
      <c r="A2903" s="102" t="s">
        <v>202</v>
      </c>
      <c r="B2903" s="103" t="s">
        <v>154</v>
      </c>
      <c r="D2903" s="111">
        <v>2029</v>
      </c>
      <c r="E2903" s="112">
        <v>6</v>
      </c>
      <c r="F2903" s="102" t="str">
        <f t="shared" si="500"/>
        <v>B4420296</v>
      </c>
      <c r="H2903" s="104">
        <f>HLOOKUP(B2903,MBAY!$1:$2,2,FALSE)</f>
        <v>5</v>
      </c>
      <c r="I2903" s="102" t="str">
        <f t="shared" si="498"/>
        <v>20296</v>
      </c>
      <c r="J2903" s="107">
        <f>IF(M2903=1,1,IFERROR(VLOOKUP(I2903,MBAY!E:L,POC!H2903,FALSE),0))</f>
        <v>1</v>
      </c>
      <c r="K2903" s="102" t="str">
        <f>TEXT(VLOOKUP(B2903,Summary!G:H,2,FALSE),"yyyym")</f>
        <v>202512</v>
      </c>
      <c r="L2903" s="102">
        <f t="shared" si="499"/>
        <v>0</v>
      </c>
      <c r="M2903" s="102">
        <f t="shared" si="495"/>
        <v>1</v>
      </c>
      <c r="N2903" s="109">
        <f t="shared" si="493"/>
        <v>100</v>
      </c>
      <c r="P2903" s="102" t="str">
        <f t="shared" si="496"/>
        <v>X</v>
      </c>
    </row>
    <row r="2904" spans="1:16" hidden="1">
      <c r="A2904" s="102" t="s">
        <v>202</v>
      </c>
      <c r="B2904" s="103" t="s">
        <v>154</v>
      </c>
      <c r="D2904" s="111">
        <v>2029</v>
      </c>
      <c r="E2904" s="112">
        <v>7</v>
      </c>
      <c r="F2904" s="102" t="str">
        <f t="shared" si="500"/>
        <v>B4420297</v>
      </c>
      <c r="H2904" s="104">
        <f>HLOOKUP(B2904,MBAY!$1:$2,2,FALSE)</f>
        <v>5</v>
      </c>
      <c r="I2904" s="102" t="str">
        <f t="shared" si="498"/>
        <v>20297</v>
      </c>
      <c r="J2904" s="107">
        <f>IF(M2904=1,1,IFERROR(VLOOKUP(I2904,MBAY!E:L,POC!H2904,FALSE),0))</f>
        <v>1</v>
      </c>
      <c r="K2904" s="102" t="str">
        <f>TEXT(VLOOKUP(B2904,Summary!G:H,2,FALSE),"yyyym")</f>
        <v>202512</v>
      </c>
      <c r="L2904" s="102">
        <f t="shared" si="499"/>
        <v>0</v>
      </c>
      <c r="M2904" s="102">
        <f t="shared" si="495"/>
        <v>1</v>
      </c>
      <c r="N2904" s="109">
        <f t="shared" si="493"/>
        <v>100</v>
      </c>
      <c r="P2904" s="102" t="str">
        <f t="shared" si="496"/>
        <v>X</v>
      </c>
    </row>
    <row r="2905" spans="1:16" hidden="1">
      <c r="A2905" s="102" t="s">
        <v>202</v>
      </c>
      <c r="B2905" s="103" t="s">
        <v>154</v>
      </c>
      <c r="D2905" s="111">
        <v>2029</v>
      </c>
      <c r="E2905" s="112">
        <v>8</v>
      </c>
      <c r="F2905" s="102" t="str">
        <f t="shared" si="500"/>
        <v>B4420298</v>
      </c>
      <c r="H2905" s="104">
        <f>HLOOKUP(B2905,MBAY!$1:$2,2,FALSE)</f>
        <v>5</v>
      </c>
      <c r="I2905" s="102" t="str">
        <f t="shared" si="498"/>
        <v>20298</v>
      </c>
      <c r="J2905" s="107">
        <f>IF(M2905=1,1,IFERROR(VLOOKUP(I2905,MBAY!E:L,POC!H2905,FALSE),0))</f>
        <v>1</v>
      </c>
      <c r="K2905" s="102" t="str">
        <f>TEXT(VLOOKUP(B2905,Summary!G:H,2,FALSE),"yyyym")</f>
        <v>202512</v>
      </c>
      <c r="L2905" s="102">
        <f t="shared" si="499"/>
        <v>0</v>
      </c>
      <c r="M2905" s="102">
        <f t="shared" si="495"/>
        <v>1</v>
      </c>
      <c r="N2905" s="109">
        <f t="shared" si="493"/>
        <v>100</v>
      </c>
      <c r="P2905" s="102" t="str">
        <f t="shared" si="496"/>
        <v>X</v>
      </c>
    </row>
    <row r="2906" spans="1:16" hidden="1">
      <c r="A2906" s="102" t="s">
        <v>202</v>
      </c>
      <c r="B2906" s="103" t="s">
        <v>154</v>
      </c>
      <c r="D2906" s="111">
        <v>2029</v>
      </c>
      <c r="E2906" s="112">
        <v>9</v>
      </c>
      <c r="F2906" s="102" t="str">
        <f t="shared" si="500"/>
        <v>B4420299</v>
      </c>
      <c r="H2906" s="104">
        <f>HLOOKUP(B2906,MBAY!$1:$2,2,FALSE)</f>
        <v>5</v>
      </c>
      <c r="I2906" s="102" t="str">
        <f t="shared" si="498"/>
        <v>20299</v>
      </c>
      <c r="J2906" s="107">
        <f>IF(M2906=1,1,IFERROR(VLOOKUP(I2906,MBAY!E:L,POC!H2906,FALSE),0))</f>
        <v>1</v>
      </c>
      <c r="K2906" s="102" t="str">
        <f>TEXT(VLOOKUP(B2906,Summary!G:H,2,FALSE),"yyyym")</f>
        <v>202512</v>
      </c>
      <c r="L2906" s="102">
        <f t="shared" si="499"/>
        <v>0</v>
      </c>
      <c r="M2906" s="102">
        <f t="shared" si="495"/>
        <v>1</v>
      </c>
      <c r="N2906" s="109">
        <f t="shared" si="493"/>
        <v>100</v>
      </c>
      <c r="P2906" s="102" t="str">
        <f t="shared" si="496"/>
        <v>X</v>
      </c>
    </row>
    <row r="2907" spans="1:16" hidden="1">
      <c r="A2907" s="102" t="s">
        <v>202</v>
      </c>
      <c r="B2907" s="103" t="s">
        <v>154</v>
      </c>
      <c r="D2907" s="111">
        <v>2029</v>
      </c>
      <c r="E2907" s="112">
        <v>10</v>
      </c>
      <c r="F2907" s="102" t="str">
        <f t="shared" si="500"/>
        <v>B44202910</v>
      </c>
      <c r="H2907" s="104">
        <f>HLOOKUP(B2907,MBAY!$1:$2,2,FALSE)</f>
        <v>5</v>
      </c>
      <c r="I2907" s="102" t="str">
        <f t="shared" si="498"/>
        <v>202910</v>
      </c>
      <c r="J2907" s="107">
        <f>IF(M2907=1,1,IFERROR(VLOOKUP(I2907,MBAY!E:L,POC!H2907,FALSE),0))</f>
        <v>1</v>
      </c>
      <c r="K2907" s="102" t="str">
        <f>TEXT(VLOOKUP(B2907,Summary!G:H,2,FALSE),"yyyym")</f>
        <v>202512</v>
      </c>
      <c r="L2907" s="102">
        <f t="shared" si="499"/>
        <v>0</v>
      </c>
      <c r="M2907" s="102">
        <f t="shared" si="495"/>
        <v>1</v>
      </c>
      <c r="N2907" s="109">
        <f t="shared" si="493"/>
        <v>100</v>
      </c>
      <c r="P2907" s="102" t="str">
        <f t="shared" si="496"/>
        <v>X</v>
      </c>
    </row>
    <row r="2908" spans="1:16" hidden="1">
      <c r="A2908" s="102" t="s">
        <v>202</v>
      </c>
      <c r="B2908" s="103" t="s">
        <v>154</v>
      </c>
      <c r="D2908" s="111">
        <v>2029</v>
      </c>
      <c r="E2908" s="112">
        <v>11</v>
      </c>
      <c r="F2908" s="102" t="str">
        <f t="shared" si="500"/>
        <v>B44202911</v>
      </c>
      <c r="H2908" s="104">
        <f>HLOOKUP(B2908,MBAY!$1:$2,2,FALSE)</f>
        <v>5</v>
      </c>
      <c r="I2908" s="102" t="str">
        <f t="shared" si="498"/>
        <v>202911</v>
      </c>
      <c r="J2908" s="107">
        <f>IF(M2908=1,1,IFERROR(VLOOKUP(I2908,MBAY!E:L,POC!H2908,FALSE),0))</f>
        <v>1</v>
      </c>
      <c r="K2908" s="102" t="str">
        <f>TEXT(VLOOKUP(B2908,Summary!G:H,2,FALSE),"yyyym")</f>
        <v>202512</v>
      </c>
      <c r="L2908" s="102">
        <f t="shared" si="499"/>
        <v>0</v>
      </c>
      <c r="M2908" s="102">
        <f t="shared" si="495"/>
        <v>1</v>
      </c>
      <c r="N2908" s="109">
        <f t="shared" si="493"/>
        <v>100</v>
      </c>
      <c r="P2908" s="102" t="str">
        <f t="shared" si="496"/>
        <v>X</v>
      </c>
    </row>
    <row r="2909" spans="1:16" hidden="1">
      <c r="A2909" s="102" t="s">
        <v>202</v>
      </c>
      <c r="B2909" s="103" t="s">
        <v>154</v>
      </c>
      <c r="D2909" s="111">
        <v>2029</v>
      </c>
      <c r="E2909" s="111">
        <v>12</v>
      </c>
      <c r="F2909" s="102" t="str">
        <f t="shared" si="500"/>
        <v>B44202912</v>
      </c>
      <c r="H2909" s="104">
        <f>HLOOKUP(B2909,MBAY!$1:$2,2,FALSE)</f>
        <v>5</v>
      </c>
      <c r="I2909" s="102" t="str">
        <f t="shared" si="498"/>
        <v>202912</v>
      </c>
      <c r="J2909" s="107">
        <f>IF(M2909=1,1,IFERROR(VLOOKUP(I2909,MBAY!E:L,POC!H2909,FALSE),0))</f>
        <v>1</v>
      </c>
      <c r="K2909" s="102" t="str">
        <f>TEXT(VLOOKUP(B2909,Summary!G:H,2,FALSE),"yyyym")</f>
        <v>202512</v>
      </c>
      <c r="L2909" s="102">
        <f t="shared" si="499"/>
        <v>0</v>
      </c>
      <c r="M2909" s="102">
        <f t="shared" si="495"/>
        <v>1</v>
      </c>
      <c r="N2909" s="109">
        <f t="shared" si="493"/>
        <v>100</v>
      </c>
      <c r="P2909" s="102" t="str">
        <f t="shared" si="496"/>
        <v>X</v>
      </c>
    </row>
    <row r="2910" spans="1:16" hidden="1">
      <c r="A2910" s="102" t="s">
        <v>202</v>
      </c>
      <c r="B2910" s="103" t="s">
        <v>154</v>
      </c>
      <c r="D2910" s="111">
        <v>2030</v>
      </c>
      <c r="E2910" s="112">
        <v>1</v>
      </c>
      <c r="F2910" s="102" t="str">
        <f t="shared" si="500"/>
        <v>B4420301</v>
      </c>
      <c r="H2910" s="104">
        <f>HLOOKUP(B2910,MBAY!$1:$2,2,FALSE)</f>
        <v>5</v>
      </c>
      <c r="I2910" s="102" t="str">
        <f t="shared" si="498"/>
        <v>20301</v>
      </c>
      <c r="J2910" s="107">
        <f>IF(M2910=1,1,IFERROR(VLOOKUP(I2910,MBAY!E:L,POC!H2910,FALSE),0))</f>
        <v>1</v>
      </c>
      <c r="K2910" s="102" t="str">
        <f>TEXT(VLOOKUP(B2910,Summary!G:H,2,FALSE),"yyyym")</f>
        <v>202512</v>
      </c>
      <c r="L2910" s="102">
        <f t="shared" si="499"/>
        <v>0</v>
      </c>
      <c r="M2910" s="102">
        <f t="shared" si="495"/>
        <v>1</v>
      </c>
      <c r="N2910" s="109">
        <f t="shared" si="493"/>
        <v>100</v>
      </c>
      <c r="P2910" s="102" t="str">
        <f t="shared" si="496"/>
        <v>X</v>
      </c>
    </row>
    <row r="2911" spans="1:16" hidden="1">
      <c r="A2911" s="102" t="s">
        <v>202</v>
      </c>
      <c r="B2911" s="103" t="s">
        <v>154</v>
      </c>
      <c r="D2911" s="111">
        <v>2030</v>
      </c>
      <c r="E2911" s="112">
        <v>2</v>
      </c>
      <c r="F2911" s="102" t="str">
        <f t="shared" si="500"/>
        <v>B4420302</v>
      </c>
      <c r="H2911" s="104">
        <f>HLOOKUP(B2911,MBAY!$1:$2,2,FALSE)</f>
        <v>5</v>
      </c>
      <c r="I2911" s="102" t="str">
        <f t="shared" si="498"/>
        <v>20302</v>
      </c>
      <c r="J2911" s="107">
        <f>IF(M2911=1,1,IFERROR(VLOOKUP(I2911,MBAY!E:L,POC!H2911,FALSE),0))</f>
        <v>1</v>
      </c>
      <c r="K2911" s="102" t="str">
        <f>TEXT(VLOOKUP(B2911,Summary!G:H,2,FALSE),"yyyym")</f>
        <v>202512</v>
      </c>
      <c r="L2911" s="102">
        <f t="shared" si="499"/>
        <v>0</v>
      </c>
      <c r="M2911" s="102">
        <f t="shared" si="495"/>
        <v>1</v>
      </c>
      <c r="N2911" s="109">
        <f t="shared" ref="N2911:N2921" si="501">TRUNC(J2911*100,2)</f>
        <v>100</v>
      </c>
      <c r="P2911" s="102" t="str">
        <f t="shared" si="496"/>
        <v>X</v>
      </c>
    </row>
    <row r="2912" spans="1:16" hidden="1">
      <c r="A2912" s="102" t="s">
        <v>202</v>
      </c>
      <c r="B2912" s="103" t="s">
        <v>154</v>
      </c>
      <c r="D2912" s="111">
        <v>2030</v>
      </c>
      <c r="E2912" s="112">
        <v>3</v>
      </c>
      <c r="F2912" s="102" t="str">
        <f t="shared" si="500"/>
        <v>B4420303</v>
      </c>
      <c r="H2912" s="104">
        <f>HLOOKUP(B2912,MBAY!$1:$2,2,FALSE)</f>
        <v>5</v>
      </c>
      <c r="I2912" s="102" t="str">
        <f t="shared" si="498"/>
        <v>20303</v>
      </c>
      <c r="J2912" s="107">
        <f>IF(M2912=1,1,IFERROR(VLOOKUP(I2912,MBAY!E:L,POC!H2912,FALSE),0))</f>
        <v>1</v>
      </c>
      <c r="K2912" s="102" t="str">
        <f>TEXT(VLOOKUP(B2912,Summary!G:H,2,FALSE),"yyyym")</f>
        <v>202512</v>
      </c>
      <c r="L2912" s="102">
        <f t="shared" si="499"/>
        <v>0</v>
      </c>
      <c r="M2912" s="102">
        <f t="shared" si="495"/>
        <v>1</v>
      </c>
      <c r="N2912" s="109">
        <f t="shared" si="501"/>
        <v>100</v>
      </c>
      <c r="P2912" s="102" t="str">
        <f t="shared" si="496"/>
        <v>X</v>
      </c>
    </row>
    <row r="2913" spans="1:16" hidden="1">
      <c r="A2913" s="102" t="s">
        <v>202</v>
      </c>
      <c r="B2913" s="103" t="s">
        <v>154</v>
      </c>
      <c r="D2913" s="111">
        <v>2030</v>
      </c>
      <c r="E2913" s="112">
        <v>4</v>
      </c>
      <c r="F2913" s="102" t="str">
        <f t="shared" si="500"/>
        <v>B4420304</v>
      </c>
      <c r="H2913" s="104">
        <f>HLOOKUP(B2913,MBAY!$1:$2,2,FALSE)</f>
        <v>5</v>
      </c>
      <c r="I2913" s="102" t="str">
        <f t="shared" si="498"/>
        <v>20304</v>
      </c>
      <c r="J2913" s="107">
        <f>IF(M2913=1,1,IFERROR(VLOOKUP(I2913,MBAY!E:L,POC!H2913,FALSE),0))</f>
        <v>1</v>
      </c>
      <c r="K2913" s="102" t="str">
        <f>TEXT(VLOOKUP(B2913,Summary!G:H,2,FALSE),"yyyym")</f>
        <v>202512</v>
      </c>
      <c r="L2913" s="102">
        <f t="shared" si="499"/>
        <v>0</v>
      </c>
      <c r="M2913" s="102">
        <f t="shared" si="495"/>
        <v>1</v>
      </c>
      <c r="N2913" s="109">
        <f t="shared" si="501"/>
        <v>100</v>
      </c>
      <c r="P2913" s="102" t="str">
        <f t="shared" si="496"/>
        <v>X</v>
      </c>
    </row>
    <row r="2914" spans="1:16" hidden="1">
      <c r="A2914" s="102" t="s">
        <v>202</v>
      </c>
      <c r="B2914" s="103" t="s">
        <v>154</v>
      </c>
      <c r="D2914" s="111">
        <v>2030</v>
      </c>
      <c r="E2914" s="112">
        <v>5</v>
      </c>
      <c r="F2914" s="102" t="str">
        <f t="shared" si="500"/>
        <v>B4420305</v>
      </c>
      <c r="H2914" s="104">
        <f>HLOOKUP(B2914,MBAY!$1:$2,2,FALSE)</f>
        <v>5</v>
      </c>
      <c r="I2914" s="102" t="str">
        <f t="shared" ref="I2914:I2921" si="502">CONCATENATE(D2914,E2914)</f>
        <v>20305</v>
      </c>
      <c r="J2914" s="107">
        <f>IF(M2914=1,1,IFERROR(VLOOKUP(I2914,MBAY!E:L,POC!H2914,FALSE),0))</f>
        <v>1</v>
      </c>
      <c r="K2914" s="102" t="str">
        <f>TEXT(VLOOKUP(B2914,Summary!G:H,2,FALSE),"yyyym")</f>
        <v>202512</v>
      </c>
      <c r="L2914" s="102">
        <f t="shared" ref="L2914:L2921" si="503">IF((LEFT(K2914,4)-D2914)&lt;&gt;0,0,IF((I2914-K2914)=0,1,0))</f>
        <v>0</v>
      </c>
      <c r="M2914" s="102">
        <f t="shared" si="495"/>
        <v>1</v>
      </c>
      <c r="N2914" s="109">
        <f t="shared" si="501"/>
        <v>100</v>
      </c>
      <c r="P2914" s="102" t="str">
        <f t="shared" si="496"/>
        <v>X</v>
      </c>
    </row>
    <row r="2915" spans="1:16" hidden="1">
      <c r="A2915" s="102" t="s">
        <v>202</v>
      </c>
      <c r="B2915" s="103" t="s">
        <v>154</v>
      </c>
      <c r="D2915" s="111">
        <v>2030</v>
      </c>
      <c r="E2915" s="112">
        <v>6</v>
      </c>
      <c r="F2915" s="102" t="str">
        <f t="shared" si="500"/>
        <v>B4420306</v>
      </c>
      <c r="H2915" s="104">
        <f>HLOOKUP(B2915,MBAY!$1:$2,2,FALSE)</f>
        <v>5</v>
      </c>
      <c r="I2915" s="102" t="str">
        <f t="shared" si="502"/>
        <v>20306</v>
      </c>
      <c r="J2915" s="107">
        <f>IF(M2915=1,1,IFERROR(VLOOKUP(I2915,MBAY!E:L,POC!H2915,FALSE),0))</f>
        <v>1</v>
      </c>
      <c r="K2915" s="102" t="str">
        <f>TEXT(VLOOKUP(B2915,Summary!G:H,2,FALSE),"yyyym")</f>
        <v>202512</v>
      </c>
      <c r="L2915" s="102">
        <f t="shared" si="503"/>
        <v>0</v>
      </c>
      <c r="M2915" s="102">
        <f t="shared" si="495"/>
        <v>1</v>
      </c>
      <c r="N2915" s="109">
        <f t="shared" si="501"/>
        <v>100</v>
      </c>
      <c r="P2915" s="102" t="str">
        <f t="shared" si="496"/>
        <v>X</v>
      </c>
    </row>
    <row r="2916" spans="1:16" hidden="1">
      <c r="A2916" s="102" t="s">
        <v>202</v>
      </c>
      <c r="B2916" s="103" t="s">
        <v>154</v>
      </c>
      <c r="D2916" s="111">
        <v>2030</v>
      </c>
      <c r="E2916" s="112">
        <v>7</v>
      </c>
      <c r="F2916" s="102" t="str">
        <f t="shared" si="500"/>
        <v>B4420307</v>
      </c>
      <c r="H2916" s="104">
        <f>HLOOKUP(B2916,MBAY!$1:$2,2,FALSE)</f>
        <v>5</v>
      </c>
      <c r="I2916" s="102" t="str">
        <f t="shared" si="502"/>
        <v>20307</v>
      </c>
      <c r="J2916" s="107">
        <f>IF(M2916=1,1,IFERROR(VLOOKUP(I2916,MBAY!E:L,POC!H2916,FALSE),0))</f>
        <v>1</v>
      </c>
      <c r="K2916" s="102" t="str">
        <f>TEXT(VLOOKUP(B2916,Summary!G:H,2,FALSE),"yyyym")</f>
        <v>202512</v>
      </c>
      <c r="L2916" s="102">
        <f t="shared" si="503"/>
        <v>0</v>
      </c>
      <c r="M2916" s="102">
        <f t="shared" si="495"/>
        <v>1</v>
      </c>
      <c r="N2916" s="109">
        <f t="shared" si="501"/>
        <v>100</v>
      </c>
      <c r="P2916" s="102" t="str">
        <f t="shared" si="496"/>
        <v>X</v>
      </c>
    </row>
    <row r="2917" spans="1:16" hidden="1">
      <c r="A2917" s="102" t="s">
        <v>202</v>
      </c>
      <c r="B2917" s="103" t="s">
        <v>154</v>
      </c>
      <c r="D2917" s="111">
        <v>2030</v>
      </c>
      <c r="E2917" s="112">
        <v>8</v>
      </c>
      <c r="F2917" s="102" t="str">
        <f t="shared" si="500"/>
        <v>B4420308</v>
      </c>
      <c r="H2917" s="104">
        <f>HLOOKUP(B2917,MBAY!$1:$2,2,FALSE)</f>
        <v>5</v>
      </c>
      <c r="I2917" s="102" t="str">
        <f t="shared" si="502"/>
        <v>20308</v>
      </c>
      <c r="J2917" s="107">
        <f>IF(M2917=1,1,IFERROR(VLOOKUP(I2917,MBAY!E:L,POC!H2917,FALSE),0))</f>
        <v>1</v>
      </c>
      <c r="K2917" s="102" t="str">
        <f>TEXT(VLOOKUP(B2917,Summary!G:H,2,FALSE),"yyyym")</f>
        <v>202512</v>
      </c>
      <c r="L2917" s="102">
        <f t="shared" si="503"/>
        <v>0</v>
      </c>
      <c r="M2917" s="102">
        <f t="shared" si="495"/>
        <v>1</v>
      </c>
      <c r="N2917" s="109">
        <f t="shared" si="501"/>
        <v>100</v>
      </c>
      <c r="P2917" s="102" t="str">
        <f t="shared" si="496"/>
        <v>X</v>
      </c>
    </row>
    <row r="2918" spans="1:16" hidden="1">
      <c r="A2918" s="102" t="s">
        <v>202</v>
      </c>
      <c r="B2918" s="103" t="s">
        <v>154</v>
      </c>
      <c r="D2918" s="111">
        <v>2030</v>
      </c>
      <c r="E2918" s="112">
        <v>9</v>
      </c>
      <c r="F2918" s="102" t="str">
        <f t="shared" si="500"/>
        <v>B4420309</v>
      </c>
      <c r="H2918" s="104">
        <f>HLOOKUP(B2918,MBAY!$1:$2,2,FALSE)</f>
        <v>5</v>
      </c>
      <c r="I2918" s="102" t="str">
        <f t="shared" si="502"/>
        <v>20309</v>
      </c>
      <c r="J2918" s="107">
        <f>IF(M2918=1,1,IFERROR(VLOOKUP(I2918,MBAY!E:L,POC!H2918,FALSE),0))</f>
        <v>1</v>
      </c>
      <c r="K2918" s="102" t="str">
        <f>TEXT(VLOOKUP(B2918,Summary!G:H,2,FALSE),"yyyym")</f>
        <v>202512</v>
      </c>
      <c r="L2918" s="102">
        <f t="shared" si="503"/>
        <v>0</v>
      </c>
      <c r="M2918" s="102">
        <f t="shared" si="495"/>
        <v>1</v>
      </c>
      <c r="N2918" s="109">
        <f t="shared" si="501"/>
        <v>100</v>
      </c>
      <c r="P2918" s="102" t="str">
        <f t="shared" si="496"/>
        <v>X</v>
      </c>
    </row>
    <row r="2919" spans="1:16" hidden="1">
      <c r="A2919" s="102" t="s">
        <v>202</v>
      </c>
      <c r="B2919" s="103" t="s">
        <v>154</v>
      </c>
      <c r="D2919" s="111">
        <v>2030</v>
      </c>
      <c r="E2919" s="112">
        <v>10</v>
      </c>
      <c r="F2919" s="102" t="str">
        <f t="shared" si="500"/>
        <v>B44203010</v>
      </c>
      <c r="H2919" s="104">
        <f>HLOOKUP(B2919,MBAY!$1:$2,2,FALSE)</f>
        <v>5</v>
      </c>
      <c r="I2919" s="102" t="str">
        <f t="shared" si="502"/>
        <v>203010</v>
      </c>
      <c r="J2919" s="107">
        <f>IF(M2919=1,1,IFERROR(VLOOKUP(I2919,MBAY!E:L,POC!H2919,FALSE),0))</f>
        <v>1</v>
      </c>
      <c r="K2919" s="102" t="str">
        <f>TEXT(VLOOKUP(B2919,Summary!G:H,2,FALSE),"yyyym")</f>
        <v>202512</v>
      </c>
      <c r="L2919" s="102">
        <f t="shared" si="503"/>
        <v>0</v>
      </c>
      <c r="M2919" s="102">
        <f t="shared" si="495"/>
        <v>1</v>
      </c>
      <c r="N2919" s="109">
        <f t="shared" si="501"/>
        <v>100</v>
      </c>
      <c r="P2919" s="102" t="str">
        <f t="shared" si="496"/>
        <v>X</v>
      </c>
    </row>
    <row r="2920" spans="1:16" hidden="1">
      <c r="A2920" s="102" t="s">
        <v>202</v>
      </c>
      <c r="B2920" s="103" t="s">
        <v>154</v>
      </c>
      <c r="D2920" s="111">
        <v>2030</v>
      </c>
      <c r="E2920" s="112">
        <v>11</v>
      </c>
      <c r="F2920" s="102" t="str">
        <f t="shared" si="500"/>
        <v>B44203011</v>
      </c>
      <c r="H2920" s="104">
        <f>HLOOKUP(B2920,MBAY!$1:$2,2,FALSE)</f>
        <v>5</v>
      </c>
      <c r="I2920" s="102" t="str">
        <f t="shared" si="502"/>
        <v>203011</v>
      </c>
      <c r="J2920" s="107">
        <f>IF(M2920=1,1,IFERROR(VLOOKUP(I2920,MBAY!E:L,POC!H2920,FALSE),0))</f>
        <v>1</v>
      </c>
      <c r="K2920" s="102" t="str">
        <f>TEXT(VLOOKUP(B2920,Summary!G:H,2,FALSE),"yyyym")</f>
        <v>202512</v>
      </c>
      <c r="L2920" s="102">
        <f t="shared" si="503"/>
        <v>0</v>
      </c>
      <c r="M2920" s="102">
        <f t="shared" si="495"/>
        <v>1</v>
      </c>
      <c r="N2920" s="109">
        <f t="shared" si="501"/>
        <v>100</v>
      </c>
      <c r="P2920" s="102" t="str">
        <f t="shared" si="496"/>
        <v>X</v>
      </c>
    </row>
    <row r="2921" spans="1:16" hidden="1">
      <c r="A2921" s="102" t="s">
        <v>202</v>
      </c>
      <c r="B2921" s="103" t="s">
        <v>154</v>
      </c>
      <c r="D2921" s="111">
        <v>2030</v>
      </c>
      <c r="E2921" s="111">
        <v>12</v>
      </c>
      <c r="F2921" s="102" t="str">
        <f t="shared" si="500"/>
        <v>B44203012</v>
      </c>
      <c r="H2921" s="104">
        <f>HLOOKUP(B2921,MBAY!$1:$2,2,FALSE)</f>
        <v>5</v>
      </c>
      <c r="I2921" s="102" t="str">
        <f t="shared" si="502"/>
        <v>203012</v>
      </c>
      <c r="J2921" s="107">
        <f>IF(M2921=1,1,IFERROR(VLOOKUP(I2921,MBAY!E:L,POC!H2921,FALSE),0))</f>
        <v>1</v>
      </c>
      <c r="K2921" s="102" t="str">
        <f>TEXT(VLOOKUP(B2921,Summary!G:H,2,FALSE),"yyyym")</f>
        <v>202512</v>
      </c>
      <c r="L2921" s="102">
        <f t="shared" si="503"/>
        <v>0</v>
      </c>
      <c r="M2921" s="102">
        <f t="shared" si="495"/>
        <v>1</v>
      </c>
      <c r="N2921" s="109">
        <f t="shared" si="501"/>
        <v>100</v>
      </c>
      <c r="P2921" s="102" t="str">
        <f t="shared" si="496"/>
        <v>X</v>
      </c>
    </row>
    <row r="2922" spans="1:16" hidden="1">
      <c r="P2922" s="102" t="str">
        <f t="shared" si="496"/>
        <v/>
      </c>
    </row>
    <row r="2923" spans="1:16" hidden="1">
      <c r="A2923" s="102" t="s">
        <v>202</v>
      </c>
      <c r="B2923" s="103" t="s">
        <v>161</v>
      </c>
      <c r="D2923" s="112">
        <v>2025</v>
      </c>
      <c r="E2923" s="112">
        <v>1</v>
      </c>
      <c r="F2923" s="102" t="str">
        <f t="shared" ref="F2923:F2934" si="504">CONCATENATE(B2923,D2923,E2923)</f>
        <v>B4620251</v>
      </c>
      <c r="H2923" s="104">
        <f>HLOOKUP(B2923,MBAY!$1:$2,2,FALSE)</f>
        <v>6</v>
      </c>
      <c r="I2923" s="102" t="str">
        <f t="shared" ref="I2923:I2954" si="505">CONCATENATE(D2923,E2923)</f>
        <v>20251</v>
      </c>
      <c r="J2923" s="107">
        <f>IF(M2923=1,1,IFERROR(VLOOKUP(I2923,MBAY!E:L,POC!H2923,FALSE),0))</f>
        <v>1</v>
      </c>
      <c r="K2923" s="102" t="str">
        <f>TEXT(VLOOKUP(B2923,Summary!G:H,2,FALSE),"yyyym")</f>
        <v>20251</v>
      </c>
      <c r="L2923" s="102">
        <f t="shared" ref="L2923:L2954" si="506">IF((LEFT(K2923,4)-D2923)&lt;&gt;0,0,IF((I2923-K2923)=0,1,0))</f>
        <v>1</v>
      </c>
      <c r="M2923" s="102">
        <f t="shared" ref="M2923:M2934" si="507">IF(B2923="",0,IF(AND(B2922=B2923,M2922=1),1,IF(L2923=1,1,0)))</f>
        <v>1</v>
      </c>
      <c r="N2923" s="109">
        <f t="shared" ref="N2923:N2983" si="508">TRUNC(J2923*100,2)</f>
        <v>100</v>
      </c>
      <c r="P2923" s="102" t="s">
        <v>220</v>
      </c>
    </row>
    <row r="2924" spans="1:16" hidden="1">
      <c r="A2924" s="102" t="s">
        <v>202</v>
      </c>
      <c r="B2924" s="103" t="s">
        <v>161</v>
      </c>
      <c r="D2924" s="112">
        <v>2025</v>
      </c>
      <c r="E2924" s="112">
        <v>2</v>
      </c>
      <c r="F2924" s="102" t="str">
        <f t="shared" si="504"/>
        <v>B4620252</v>
      </c>
      <c r="H2924" s="104">
        <f>HLOOKUP(B2924,MBAY!$1:$2,2,FALSE)</f>
        <v>6</v>
      </c>
      <c r="I2924" s="102" t="str">
        <f t="shared" si="505"/>
        <v>20252</v>
      </c>
      <c r="J2924" s="107">
        <f>IF(M2924=1,1,IFERROR(VLOOKUP(I2924,MBAY!E:L,POC!H2924,FALSE),0))</f>
        <v>1</v>
      </c>
      <c r="K2924" s="102" t="str">
        <f>TEXT(VLOOKUP(B2924,Summary!G:H,2,FALSE),"yyyym")</f>
        <v>20251</v>
      </c>
      <c r="L2924" s="102">
        <f t="shared" si="506"/>
        <v>0</v>
      </c>
      <c r="M2924" s="102">
        <f t="shared" si="507"/>
        <v>1</v>
      </c>
      <c r="N2924" s="109">
        <f t="shared" si="508"/>
        <v>100</v>
      </c>
      <c r="P2924" s="102" t="str">
        <f t="shared" si="496"/>
        <v>X</v>
      </c>
    </row>
    <row r="2925" spans="1:16" hidden="1">
      <c r="A2925" s="102" t="s">
        <v>202</v>
      </c>
      <c r="B2925" s="103" t="s">
        <v>161</v>
      </c>
      <c r="D2925" s="112">
        <v>2025</v>
      </c>
      <c r="E2925" s="112">
        <v>3</v>
      </c>
      <c r="F2925" s="102" t="str">
        <f t="shared" si="504"/>
        <v>B4620253</v>
      </c>
      <c r="H2925" s="104">
        <f>HLOOKUP(B2925,MBAY!$1:$2,2,FALSE)</f>
        <v>6</v>
      </c>
      <c r="I2925" s="102" t="str">
        <f t="shared" si="505"/>
        <v>20253</v>
      </c>
      <c r="J2925" s="107">
        <f>IF(M2925=1,1,IFERROR(VLOOKUP(I2925,MBAY!E:L,POC!H2925,FALSE),0))</f>
        <v>1</v>
      </c>
      <c r="K2925" s="102" t="str">
        <f>TEXT(VLOOKUP(B2925,Summary!G:H,2,FALSE),"yyyym")</f>
        <v>20251</v>
      </c>
      <c r="L2925" s="102">
        <f t="shared" si="506"/>
        <v>0</v>
      </c>
      <c r="M2925" s="102">
        <f t="shared" si="507"/>
        <v>1</v>
      </c>
      <c r="N2925" s="109">
        <f t="shared" si="508"/>
        <v>100</v>
      </c>
      <c r="O2925" s="102" t="str">
        <f>PROPER(VLOOKUP(B2925,'[1]TO year'!C:D,2,FALSE))</f>
        <v/>
      </c>
      <c r="P2925" s="102" t="str">
        <f t="shared" si="496"/>
        <v>X</v>
      </c>
    </row>
    <row r="2926" spans="1:16" hidden="1">
      <c r="A2926" s="102" t="s">
        <v>202</v>
      </c>
      <c r="B2926" s="103" t="s">
        <v>161</v>
      </c>
      <c r="D2926" s="112">
        <v>2025</v>
      </c>
      <c r="E2926" s="112">
        <v>4</v>
      </c>
      <c r="F2926" s="102" t="str">
        <f t="shared" si="504"/>
        <v>B4620254</v>
      </c>
      <c r="H2926" s="104">
        <f>HLOOKUP(B2926,MBAY!$1:$2,2,FALSE)</f>
        <v>6</v>
      </c>
      <c r="I2926" s="102" t="str">
        <f t="shared" si="505"/>
        <v>20254</v>
      </c>
      <c r="J2926" s="107">
        <f>IF(M2926=1,1,IFERROR(VLOOKUP(I2926,MBAY!E:L,POC!H2926,FALSE),0))</f>
        <v>1</v>
      </c>
      <c r="K2926" s="102" t="str">
        <f>TEXT(VLOOKUP(B2926,Summary!G:H,2,FALSE),"yyyym")</f>
        <v>20251</v>
      </c>
      <c r="L2926" s="102">
        <f t="shared" si="506"/>
        <v>0</v>
      </c>
      <c r="M2926" s="102">
        <f t="shared" si="507"/>
        <v>1</v>
      </c>
      <c r="N2926" s="109">
        <f t="shared" si="508"/>
        <v>100</v>
      </c>
      <c r="P2926" s="102" t="str">
        <f t="shared" ref="P2926:P2989" si="509">IF(AND(M2926=1,L2926&lt;&gt;1),"X","")</f>
        <v>X</v>
      </c>
    </row>
    <row r="2927" spans="1:16" hidden="1">
      <c r="A2927" s="102" t="s">
        <v>202</v>
      </c>
      <c r="B2927" s="103" t="s">
        <v>161</v>
      </c>
      <c r="D2927" s="112">
        <v>2025</v>
      </c>
      <c r="E2927" s="112">
        <v>5</v>
      </c>
      <c r="F2927" s="102" t="str">
        <f t="shared" si="504"/>
        <v>B4620255</v>
      </c>
      <c r="H2927" s="104">
        <f>HLOOKUP(B2927,MBAY!$1:$2,2,FALSE)</f>
        <v>6</v>
      </c>
      <c r="I2927" s="102" t="str">
        <f t="shared" si="505"/>
        <v>20255</v>
      </c>
      <c r="J2927" s="107">
        <f>IF(M2927=1,1,IFERROR(VLOOKUP(I2927,MBAY!E:L,POC!H2927,FALSE),0))</f>
        <v>1</v>
      </c>
      <c r="K2927" s="102" t="str">
        <f>TEXT(VLOOKUP(B2927,Summary!G:H,2,FALSE),"yyyym")</f>
        <v>20251</v>
      </c>
      <c r="L2927" s="102">
        <f t="shared" si="506"/>
        <v>0</v>
      </c>
      <c r="M2927" s="102">
        <f t="shared" si="507"/>
        <v>1</v>
      </c>
      <c r="N2927" s="109">
        <f t="shared" si="508"/>
        <v>100</v>
      </c>
      <c r="P2927" s="102" t="str">
        <f t="shared" si="509"/>
        <v>X</v>
      </c>
    </row>
    <row r="2928" spans="1:16" hidden="1">
      <c r="A2928" s="102" t="s">
        <v>202</v>
      </c>
      <c r="B2928" s="103" t="s">
        <v>161</v>
      </c>
      <c r="D2928" s="112">
        <v>2025</v>
      </c>
      <c r="E2928" s="112">
        <v>6</v>
      </c>
      <c r="F2928" s="102" t="str">
        <f t="shared" si="504"/>
        <v>B4620256</v>
      </c>
      <c r="H2928" s="104">
        <f>HLOOKUP(B2928,MBAY!$1:$2,2,FALSE)</f>
        <v>6</v>
      </c>
      <c r="I2928" s="102" t="str">
        <f t="shared" si="505"/>
        <v>20256</v>
      </c>
      <c r="J2928" s="107">
        <f>IF(M2928=1,1,IFERROR(VLOOKUP(I2928,MBAY!E:L,POC!H2928,FALSE),0))</f>
        <v>1</v>
      </c>
      <c r="K2928" s="102" t="str">
        <f>TEXT(VLOOKUP(B2928,Summary!G:H,2,FALSE),"yyyym")</f>
        <v>20251</v>
      </c>
      <c r="L2928" s="102">
        <f t="shared" si="506"/>
        <v>0</v>
      </c>
      <c r="M2928" s="102">
        <f t="shared" si="507"/>
        <v>1</v>
      </c>
      <c r="N2928" s="109">
        <f t="shared" si="508"/>
        <v>100</v>
      </c>
      <c r="P2928" s="102" t="str">
        <f t="shared" si="509"/>
        <v>X</v>
      </c>
    </row>
    <row r="2929" spans="1:16" hidden="1">
      <c r="A2929" s="102" t="s">
        <v>202</v>
      </c>
      <c r="B2929" s="103" t="s">
        <v>161</v>
      </c>
      <c r="D2929" s="112">
        <v>2025</v>
      </c>
      <c r="E2929" s="112">
        <v>7</v>
      </c>
      <c r="F2929" s="102" t="str">
        <f t="shared" si="504"/>
        <v>B4620257</v>
      </c>
      <c r="H2929" s="104">
        <f>HLOOKUP(B2929,MBAY!$1:$2,2,FALSE)</f>
        <v>6</v>
      </c>
      <c r="I2929" s="102" t="str">
        <f t="shared" si="505"/>
        <v>20257</v>
      </c>
      <c r="J2929" s="107">
        <f>IF(M2929=1,1,IFERROR(VLOOKUP(I2929,MBAY!E:L,POC!H2929,FALSE),0))</f>
        <v>1</v>
      </c>
      <c r="K2929" s="102" t="str">
        <f>TEXT(VLOOKUP(B2929,Summary!G:H,2,FALSE),"yyyym")</f>
        <v>20251</v>
      </c>
      <c r="L2929" s="102">
        <f t="shared" si="506"/>
        <v>0</v>
      </c>
      <c r="M2929" s="102">
        <f t="shared" si="507"/>
        <v>1</v>
      </c>
      <c r="N2929" s="109">
        <f t="shared" si="508"/>
        <v>100</v>
      </c>
      <c r="P2929" s="102" t="str">
        <f t="shared" si="509"/>
        <v>X</v>
      </c>
    </row>
    <row r="2930" spans="1:16" hidden="1">
      <c r="A2930" s="102" t="s">
        <v>202</v>
      </c>
      <c r="B2930" s="103" t="s">
        <v>161</v>
      </c>
      <c r="D2930" s="112">
        <v>2025</v>
      </c>
      <c r="E2930" s="112">
        <v>8</v>
      </c>
      <c r="F2930" s="102" t="str">
        <f t="shared" si="504"/>
        <v>B4620258</v>
      </c>
      <c r="H2930" s="104">
        <f>HLOOKUP(B2930,MBAY!$1:$2,2,FALSE)</f>
        <v>6</v>
      </c>
      <c r="I2930" s="102" t="str">
        <f t="shared" si="505"/>
        <v>20258</v>
      </c>
      <c r="J2930" s="107">
        <f>IF(M2930=1,1,IFERROR(VLOOKUP(I2930,MBAY!E:L,POC!H2930,FALSE),0))</f>
        <v>1</v>
      </c>
      <c r="K2930" s="102" t="str">
        <f>TEXT(VLOOKUP(B2930,Summary!G:H,2,FALSE),"yyyym")</f>
        <v>20251</v>
      </c>
      <c r="L2930" s="102">
        <f t="shared" si="506"/>
        <v>0</v>
      </c>
      <c r="M2930" s="102">
        <f t="shared" si="507"/>
        <v>1</v>
      </c>
      <c r="N2930" s="109">
        <f t="shared" si="508"/>
        <v>100</v>
      </c>
      <c r="P2930" s="102" t="str">
        <f t="shared" si="509"/>
        <v>X</v>
      </c>
    </row>
    <row r="2931" spans="1:16" hidden="1">
      <c r="A2931" s="102" t="s">
        <v>202</v>
      </c>
      <c r="B2931" s="103" t="s">
        <v>161</v>
      </c>
      <c r="D2931" s="112">
        <v>2025</v>
      </c>
      <c r="E2931" s="112">
        <v>9</v>
      </c>
      <c r="F2931" s="102" t="str">
        <f t="shared" si="504"/>
        <v>B4620259</v>
      </c>
      <c r="H2931" s="104">
        <f>HLOOKUP(B2931,MBAY!$1:$2,2,FALSE)</f>
        <v>6</v>
      </c>
      <c r="I2931" s="102" t="str">
        <f t="shared" si="505"/>
        <v>20259</v>
      </c>
      <c r="J2931" s="107">
        <f>IF(M2931=1,1,IFERROR(VLOOKUP(I2931,MBAY!E:L,POC!H2931,FALSE),0))</f>
        <v>1</v>
      </c>
      <c r="K2931" s="102" t="str">
        <f>TEXT(VLOOKUP(B2931,Summary!G:H,2,FALSE),"yyyym")</f>
        <v>20251</v>
      </c>
      <c r="L2931" s="102">
        <f t="shared" si="506"/>
        <v>0</v>
      </c>
      <c r="M2931" s="102">
        <f t="shared" si="507"/>
        <v>1</v>
      </c>
      <c r="N2931" s="109">
        <f t="shared" si="508"/>
        <v>100</v>
      </c>
      <c r="P2931" s="102" t="str">
        <f t="shared" si="509"/>
        <v>X</v>
      </c>
    </row>
    <row r="2932" spans="1:16" hidden="1">
      <c r="A2932" s="102" t="s">
        <v>202</v>
      </c>
      <c r="B2932" s="103" t="s">
        <v>161</v>
      </c>
      <c r="D2932" s="112">
        <v>2025</v>
      </c>
      <c r="E2932" s="112">
        <v>10</v>
      </c>
      <c r="F2932" s="102" t="str">
        <f t="shared" si="504"/>
        <v>B46202510</v>
      </c>
      <c r="H2932" s="104">
        <f>HLOOKUP(B2932,MBAY!$1:$2,2,FALSE)</f>
        <v>6</v>
      </c>
      <c r="I2932" s="102" t="str">
        <f t="shared" si="505"/>
        <v>202510</v>
      </c>
      <c r="J2932" s="107">
        <f>IF(M2932=1,1,IFERROR(VLOOKUP(I2932,MBAY!E:L,POC!H2932,FALSE),0))</f>
        <v>1</v>
      </c>
      <c r="K2932" s="102" t="str">
        <f>TEXT(VLOOKUP(B2932,Summary!G:H,2,FALSE),"yyyym")</f>
        <v>20251</v>
      </c>
      <c r="L2932" s="102">
        <f t="shared" si="506"/>
        <v>0</v>
      </c>
      <c r="M2932" s="102">
        <f t="shared" si="507"/>
        <v>1</v>
      </c>
      <c r="N2932" s="109">
        <f t="shared" si="508"/>
        <v>100</v>
      </c>
      <c r="P2932" s="102" t="str">
        <f t="shared" si="509"/>
        <v>X</v>
      </c>
    </row>
    <row r="2933" spans="1:16" hidden="1">
      <c r="A2933" s="102" t="s">
        <v>202</v>
      </c>
      <c r="B2933" s="103" t="s">
        <v>161</v>
      </c>
      <c r="D2933" s="112">
        <v>2025</v>
      </c>
      <c r="E2933" s="112">
        <v>11</v>
      </c>
      <c r="F2933" s="102" t="str">
        <f t="shared" si="504"/>
        <v>B46202511</v>
      </c>
      <c r="H2933" s="104">
        <f>HLOOKUP(B2933,MBAY!$1:$2,2,FALSE)</f>
        <v>6</v>
      </c>
      <c r="I2933" s="102" t="str">
        <f t="shared" si="505"/>
        <v>202511</v>
      </c>
      <c r="J2933" s="107">
        <f>IF(M2933=1,1,IFERROR(VLOOKUP(I2933,MBAY!E:L,POC!H2933,FALSE),0))</f>
        <v>1</v>
      </c>
      <c r="K2933" s="102" t="str">
        <f>TEXT(VLOOKUP(B2933,Summary!G:H,2,FALSE),"yyyym")</f>
        <v>20251</v>
      </c>
      <c r="L2933" s="102">
        <f t="shared" si="506"/>
        <v>0</v>
      </c>
      <c r="M2933" s="102">
        <f t="shared" si="507"/>
        <v>1</v>
      </c>
      <c r="N2933" s="109">
        <f t="shared" si="508"/>
        <v>100</v>
      </c>
      <c r="P2933" s="102" t="str">
        <f t="shared" si="509"/>
        <v>X</v>
      </c>
    </row>
    <row r="2934" spans="1:16" hidden="1">
      <c r="A2934" s="102" t="s">
        <v>202</v>
      </c>
      <c r="B2934" s="103" t="s">
        <v>161</v>
      </c>
      <c r="D2934" s="111">
        <v>2025</v>
      </c>
      <c r="E2934" s="111">
        <v>12</v>
      </c>
      <c r="F2934" s="102" t="str">
        <f t="shared" si="504"/>
        <v>B46202512</v>
      </c>
      <c r="H2934" s="104">
        <f>HLOOKUP(B2934,MBAY!$1:$2,2,FALSE)</f>
        <v>6</v>
      </c>
      <c r="I2934" s="102" t="str">
        <f t="shared" si="505"/>
        <v>202512</v>
      </c>
      <c r="J2934" s="107">
        <f>IF(M2934=1,1,IFERROR(VLOOKUP(I2934,MBAY!E:L,POC!H2934,FALSE),0))</f>
        <v>1</v>
      </c>
      <c r="K2934" s="102" t="str">
        <f>TEXT(VLOOKUP(B2934,Summary!G:H,2,FALSE),"yyyym")</f>
        <v>20251</v>
      </c>
      <c r="L2934" s="102">
        <f t="shared" si="506"/>
        <v>0</v>
      </c>
      <c r="M2934" s="102">
        <f t="shared" si="507"/>
        <v>1</v>
      </c>
      <c r="N2934" s="109">
        <f t="shared" si="508"/>
        <v>100</v>
      </c>
      <c r="P2934" s="102" t="str">
        <f t="shared" si="509"/>
        <v>X</v>
      </c>
    </row>
    <row r="2935" spans="1:16" hidden="1">
      <c r="A2935" s="102" t="s">
        <v>202</v>
      </c>
      <c r="B2935" s="103" t="s">
        <v>161</v>
      </c>
      <c r="D2935" s="112">
        <v>2026</v>
      </c>
      <c r="E2935" s="112">
        <v>1</v>
      </c>
      <c r="F2935" s="102" t="str">
        <f t="shared" ref="F2935:F2946" si="510">CONCATENATE(B2935,D2935,E2935)</f>
        <v>B4620261</v>
      </c>
      <c r="H2935" s="104">
        <f>HLOOKUP(B2935,MBAY!$1:$2,2,FALSE)</f>
        <v>6</v>
      </c>
      <c r="I2935" s="102" t="str">
        <f t="shared" si="505"/>
        <v>20261</v>
      </c>
      <c r="J2935" s="107">
        <f>IF(M2935=1,1,IFERROR(VLOOKUP(I2935,MBAY!E:L,POC!H2935,FALSE),0))</f>
        <v>1</v>
      </c>
      <c r="K2935" s="102" t="str">
        <f>TEXT(VLOOKUP(B2935,Summary!G:H,2,FALSE),"yyyym")</f>
        <v>20251</v>
      </c>
      <c r="L2935" s="102">
        <f t="shared" si="506"/>
        <v>0</v>
      </c>
      <c r="M2935" s="102">
        <f t="shared" ref="M2935:M2994" si="511">IF(B2935="",0,IF(AND(B2934=B2935,M2934=1),1,IF(L2935=1,1,0)))</f>
        <v>1</v>
      </c>
      <c r="N2935" s="109">
        <f t="shared" si="508"/>
        <v>100</v>
      </c>
      <c r="P2935" s="102" t="str">
        <f t="shared" si="509"/>
        <v>X</v>
      </c>
    </row>
    <row r="2936" spans="1:16" hidden="1">
      <c r="A2936" s="102" t="s">
        <v>202</v>
      </c>
      <c r="B2936" s="103" t="s">
        <v>161</v>
      </c>
      <c r="D2936" s="112">
        <v>2026</v>
      </c>
      <c r="E2936" s="112">
        <v>2</v>
      </c>
      <c r="F2936" s="102" t="str">
        <f t="shared" si="510"/>
        <v>B4620262</v>
      </c>
      <c r="H2936" s="104">
        <f>HLOOKUP(B2936,MBAY!$1:$2,2,FALSE)</f>
        <v>6</v>
      </c>
      <c r="I2936" s="102" t="str">
        <f t="shared" si="505"/>
        <v>20262</v>
      </c>
      <c r="J2936" s="107">
        <f>IF(M2936=1,1,IFERROR(VLOOKUP(I2936,MBAY!E:L,POC!H2936,FALSE),0))</f>
        <v>1</v>
      </c>
      <c r="K2936" s="102" t="str">
        <f>TEXT(VLOOKUP(B2936,Summary!G:H,2,FALSE),"yyyym")</f>
        <v>20251</v>
      </c>
      <c r="L2936" s="102">
        <f t="shared" si="506"/>
        <v>0</v>
      </c>
      <c r="M2936" s="102">
        <f t="shared" si="511"/>
        <v>1</v>
      </c>
      <c r="N2936" s="109">
        <f t="shared" si="508"/>
        <v>100</v>
      </c>
      <c r="P2936" s="102" t="str">
        <f t="shared" si="509"/>
        <v>X</v>
      </c>
    </row>
    <row r="2937" spans="1:16" hidden="1">
      <c r="A2937" s="102" t="s">
        <v>202</v>
      </c>
      <c r="B2937" s="103" t="s">
        <v>161</v>
      </c>
      <c r="D2937" s="112">
        <v>2026</v>
      </c>
      <c r="E2937" s="112">
        <v>3</v>
      </c>
      <c r="F2937" s="102" t="str">
        <f t="shared" si="510"/>
        <v>B4620263</v>
      </c>
      <c r="H2937" s="104">
        <f>HLOOKUP(B2937,MBAY!$1:$2,2,FALSE)</f>
        <v>6</v>
      </c>
      <c r="I2937" s="102" t="str">
        <f t="shared" si="505"/>
        <v>20263</v>
      </c>
      <c r="J2937" s="107">
        <f>IF(M2937=1,1,IFERROR(VLOOKUP(I2937,MBAY!E:L,POC!H2937,FALSE),0))</f>
        <v>1</v>
      </c>
      <c r="K2937" s="102" t="str">
        <f>TEXT(VLOOKUP(B2937,Summary!G:H,2,FALSE),"yyyym")</f>
        <v>20251</v>
      </c>
      <c r="L2937" s="102">
        <f t="shared" si="506"/>
        <v>0</v>
      </c>
      <c r="M2937" s="102">
        <f t="shared" si="511"/>
        <v>1</v>
      </c>
      <c r="N2937" s="109">
        <f t="shared" si="508"/>
        <v>100</v>
      </c>
      <c r="P2937" s="102" t="str">
        <f t="shared" si="509"/>
        <v>X</v>
      </c>
    </row>
    <row r="2938" spans="1:16" hidden="1">
      <c r="A2938" s="102" t="s">
        <v>202</v>
      </c>
      <c r="B2938" s="103" t="s">
        <v>161</v>
      </c>
      <c r="D2938" s="112">
        <v>2026</v>
      </c>
      <c r="E2938" s="112">
        <v>4</v>
      </c>
      <c r="F2938" s="102" t="str">
        <f t="shared" si="510"/>
        <v>B4620264</v>
      </c>
      <c r="H2938" s="104">
        <f>HLOOKUP(B2938,MBAY!$1:$2,2,FALSE)</f>
        <v>6</v>
      </c>
      <c r="I2938" s="102" t="str">
        <f t="shared" si="505"/>
        <v>20264</v>
      </c>
      <c r="J2938" s="107">
        <f>IF(M2938=1,1,IFERROR(VLOOKUP(I2938,MBAY!E:L,POC!H2938,FALSE),0))</f>
        <v>1</v>
      </c>
      <c r="K2938" s="102" t="str">
        <f>TEXT(VLOOKUP(B2938,Summary!G:H,2,FALSE),"yyyym")</f>
        <v>20251</v>
      </c>
      <c r="L2938" s="102">
        <f t="shared" si="506"/>
        <v>0</v>
      </c>
      <c r="M2938" s="102">
        <f t="shared" si="511"/>
        <v>1</v>
      </c>
      <c r="N2938" s="109">
        <f t="shared" si="508"/>
        <v>100</v>
      </c>
      <c r="P2938" s="102" t="str">
        <f t="shared" si="509"/>
        <v>X</v>
      </c>
    </row>
    <row r="2939" spans="1:16" hidden="1">
      <c r="A2939" s="102" t="s">
        <v>202</v>
      </c>
      <c r="B2939" s="103" t="s">
        <v>161</v>
      </c>
      <c r="D2939" s="112">
        <v>2026</v>
      </c>
      <c r="E2939" s="112">
        <v>5</v>
      </c>
      <c r="F2939" s="102" t="str">
        <f t="shared" si="510"/>
        <v>B4620265</v>
      </c>
      <c r="H2939" s="104">
        <f>HLOOKUP(B2939,MBAY!$1:$2,2,FALSE)</f>
        <v>6</v>
      </c>
      <c r="I2939" s="102" t="str">
        <f t="shared" si="505"/>
        <v>20265</v>
      </c>
      <c r="J2939" s="107">
        <f>IF(M2939=1,1,IFERROR(VLOOKUP(I2939,MBAY!E:L,POC!H2939,FALSE),0))</f>
        <v>1</v>
      </c>
      <c r="K2939" s="102" t="str">
        <f>TEXT(VLOOKUP(B2939,Summary!G:H,2,FALSE),"yyyym")</f>
        <v>20251</v>
      </c>
      <c r="L2939" s="102">
        <f t="shared" si="506"/>
        <v>0</v>
      </c>
      <c r="M2939" s="102">
        <f t="shared" si="511"/>
        <v>1</v>
      </c>
      <c r="N2939" s="109">
        <f t="shared" si="508"/>
        <v>100</v>
      </c>
      <c r="P2939" s="102" t="str">
        <f t="shared" si="509"/>
        <v>X</v>
      </c>
    </row>
    <row r="2940" spans="1:16" hidden="1">
      <c r="A2940" s="102" t="s">
        <v>202</v>
      </c>
      <c r="B2940" s="103" t="s">
        <v>161</v>
      </c>
      <c r="D2940" s="112">
        <v>2026</v>
      </c>
      <c r="E2940" s="112">
        <v>6</v>
      </c>
      <c r="F2940" s="102" t="str">
        <f t="shared" si="510"/>
        <v>B4620266</v>
      </c>
      <c r="H2940" s="104">
        <f>HLOOKUP(B2940,MBAY!$1:$2,2,FALSE)</f>
        <v>6</v>
      </c>
      <c r="I2940" s="102" t="str">
        <f t="shared" si="505"/>
        <v>20266</v>
      </c>
      <c r="J2940" s="107">
        <f>IF(M2940=1,1,IFERROR(VLOOKUP(I2940,MBAY!E:L,POC!H2940,FALSE),0))</f>
        <v>1</v>
      </c>
      <c r="K2940" s="102" t="str">
        <f>TEXT(VLOOKUP(B2940,Summary!G:H,2,FALSE),"yyyym")</f>
        <v>20251</v>
      </c>
      <c r="L2940" s="102">
        <f t="shared" si="506"/>
        <v>0</v>
      </c>
      <c r="M2940" s="102">
        <f t="shared" si="511"/>
        <v>1</v>
      </c>
      <c r="N2940" s="109">
        <f t="shared" si="508"/>
        <v>100</v>
      </c>
      <c r="P2940" s="102" t="str">
        <f t="shared" si="509"/>
        <v>X</v>
      </c>
    </row>
    <row r="2941" spans="1:16" hidden="1">
      <c r="A2941" s="102" t="s">
        <v>202</v>
      </c>
      <c r="B2941" s="103" t="s">
        <v>161</v>
      </c>
      <c r="D2941" s="112">
        <v>2026</v>
      </c>
      <c r="E2941" s="112">
        <v>7</v>
      </c>
      <c r="F2941" s="102" t="str">
        <f t="shared" si="510"/>
        <v>B4620267</v>
      </c>
      <c r="H2941" s="104">
        <f>HLOOKUP(B2941,MBAY!$1:$2,2,FALSE)</f>
        <v>6</v>
      </c>
      <c r="I2941" s="102" t="str">
        <f t="shared" si="505"/>
        <v>20267</v>
      </c>
      <c r="J2941" s="107">
        <f>IF(M2941=1,1,IFERROR(VLOOKUP(I2941,MBAY!E:L,POC!H2941,FALSE),0))</f>
        <v>1</v>
      </c>
      <c r="K2941" s="102" t="str">
        <f>TEXT(VLOOKUP(B2941,Summary!G:H,2,FALSE),"yyyym")</f>
        <v>20251</v>
      </c>
      <c r="L2941" s="102">
        <f t="shared" si="506"/>
        <v>0</v>
      </c>
      <c r="M2941" s="102">
        <f t="shared" si="511"/>
        <v>1</v>
      </c>
      <c r="N2941" s="109">
        <f t="shared" si="508"/>
        <v>100</v>
      </c>
      <c r="P2941" s="102" t="str">
        <f t="shared" si="509"/>
        <v>X</v>
      </c>
    </row>
    <row r="2942" spans="1:16" hidden="1">
      <c r="A2942" s="102" t="s">
        <v>202</v>
      </c>
      <c r="B2942" s="103" t="s">
        <v>161</v>
      </c>
      <c r="D2942" s="112">
        <v>2026</v>
      </c>
      <c r="E2942" s="112">
        <v>8</v>
      </c>
      <c r="F2942" s="102" t="str">
        <f t="shared" si="510"/>
        <v>B4620268</v>
      </c>
      <c r="H2942" s="104">
        <f>HLOOKUP(B2942,MBAY!$1:$2,2,FALSE)</f>
        <v>6</v>
      </c>
      <c r="I2942" s="102" t="str">
        <f t="shared" si="505"/>
        <v>20268</v>
      </c>
      <c r="J2942" s="107">
        <f>IF(M2942=1,1,IFERROR(VLOOKUP(I2942,MBAY!E:L,POC!H2942,FALSE),0))</f>
        <v>1</v>
      </c>
      <c r="K2942" s="102" t="str">
        <f>TEXT(VLOOKUP(B2942,Summary!G:H,2,FALSE),"yyyym")</f>
        <v>20251</v>
      </c>
      <c r="L2942" s="102">
        <f t="shared" si="506"/>
        <v>0</v>
      </c>
      <c r="M2942" s="102">
        <f t="shared" si="511"/>
        <v>1</v>
      </c>
      <c r="N2942" s="109">
        <f t="shared" si="508"/>
        <v>100</v>
      </c>
      <c r="P2942" s="102" t="str">
        <f t="shared" si="509"/>
        <v>X</v>
      </c>
    </row>
    <row r="2943" spans="1:16" hidden="1">
      <c r="A2943" s="102" t="s">
        <v>202</v>
      </c>
      <c r="B2943" s="103" t="s">
        <v>161</v>
      </c>
      <c r="D2943" s="112">
        <v>2026</v>
      </c>
      <c r="E2943" s="112">
        <v>9</v>
      </c>
      <c r="F2943" s="102" t="str">
        <f t="shared" si="510"/>
        <v>B4620269</v>
      </c>
      <c r="H2943" s="104">
        <f>HLOOKUP(B2943,MBAY!$1:$2,2,FALSE)</f>
        <v>6</v>
      </c>
      <c r="I2943" s="102" t="str">
        <f t="shared" si="505"/>
        <v>20269</v>
      </c>
      <c r="J2943" s="107">
        <f>IF(M2943=1,1,IFERROR(VLOOKUP(I2943,MBAY!E:L,POC!H2943,FALSE),0))</f>
        <v>1</v>
      </c>
      <c r="K2943" s="102" t="str">
        <f>TEXT(VLOOKUP(B2943,Summary!G:H,2,FALSE),"yyyym")</f>
        <v>20251</v>
      </c>
      <c r="L2943" s="102">
        <f t="shared" si="506"/>
        <v>0</v>
      </c>
      <c r="M2943" s="102">
        <f t="shared" si="511"/>
        <v>1</v>
      </c>
      <c r="N2943" s="109">
        <f t="shared" si="508"/>
        <v>100</v>
      </c>
      <c r="P2943" s="102" t="str">
        <f t="shared" si="509"/>
        <v>X</v>
      </c>
    </row>
    <row r="2944" spans="1:16" hidden="1">
      <c r="A2944" s="102" t="s">
        <v>202</v>
      </c>
      <c r="B2944" s="103" t="s">
        <v>161</v>
      </c>
      <c r="D2944" s="112">
        <v>2026</v>
      </c>
      <c r="E2944" s="112">
        <v>10</v>
      </c>
      <c r="F2944" s="102" t="str">
        <f t="shared" si="510"/>
        <v>B46202610</v>
      </c>
      <c r="H2944" s="104">
        <f>HLOOKUP(B2944,MBAY!$1:$2,2,FALSE)</f>
        <v>6</v>
      </c>
      <c r="I2944" s="102" t="str">
        <f t="shared" si="505"/>
        <v>202610</v>
      </c>
      <c r="J2944" s="107">
        <f>IF(M2944=1,1,IFERROR(VLOOKUP(I2944,MBAY!E:L,POC!H2944,FALSE),0))</f>
        <v>1</v>
      </c>
      <c r="K2944" s="102" t="str">
        <f>TEXT(VLOOKUP(B2944,Summary!G:H,2,FALSE),"yyyym")</f>
        <v>20251</v>
      </c>
      <c r="L2944" s="102">
        <f t="shared" si="506"/>
        <v>0</v>
      </c>
      <c r="M2944" s="102">
        <f t="shared" si="511"/>
        <v>1</v>
      </c>
      <c r="N2944" s="109">
        <f t="shared" si="508"/>
        <v>100</v>
      </c>
      <c r="P2944" s="102" t="str">
        <f t="shared" si="509"/>
        <v>X</v>
      </c>
    </row>
    <row r="2945" spans="1:16" hidden="1">
      <c r="A2945" s="102" t="s">
        <v>202</v>
      </c>
      <c r="B2945" s="103" t="s">
        <v>161</v>
      </c>
      <c r="D2945" s="112">
        <v>2026</v>
      </c>
      <c r="E2945" s="112">
        <v>11</v>
      </c>
      <c r="F2945" s="102" t="str">
        <f t="shared" si="510"/>
        <v>B46202611</v>
      </c>
      <c r="H2945" s="104">
        <f>HLOOKUP(B2945,MBAY!$1:$2,2,FALSE)</f>
        <v>6</v>
      </c>
      <c r="I2945" s="102" t="str">
        <f t="shared" si="505"/>
        <v>202611</v>
      </c>
      <c r="J2945" s="107">
        <f>IF(M2945=1,1,IFERROR(VLOOKUP(I2945,MBAY!E:L,POC!H2945,FALSE),0))</f>
        <v>1</v>
      </c>
      <c r="K2945" s="102" t="str">
        <f>TEXT(VLOOKUP(B2945,Summary!G:H,2,FALSE),"yyyym")</f>
        <v>20251</v>
      </c>
      <c r="L2945" s="102">
        <f t="shared" si="506"/>
        <v>0</v>
      </c>
      <c r="M2945" s="102">
        <f t="shared" si="511"/>
        <v>1</v>
      </c>
      <c r="N2945" s="109">
        <f t="shared" si="508"/>
        <v>100</v>
      </c>
      <c r="P2945" s="102" t="str">
        <f t="shared" si="509"/>
        <v>X</v>
      </c>
    </row>
    <row r="2946" spans="1:16" hidden="1">
      <c r="A2946" s="102" t="s">
        <v>202</v>
      </c>
      <c r="B2946" s="103" t="s">
        <v>161</v>
      </c>
      <c r="D2946" s="111">
        <v>2026</v>
      </c>
      <c r="E2946" s="111">
        <v>12</v>
      </c>
      <c r="F2946" s="102" t="str">
        <f t="shared" si="510"/>
        <v>B46202612</v>
      </c>
      <c r="H2946" s="104">
        <f>HLOOKUP(B2946,MBAY!$1:$2,2,FALSE)</f>
        <v>6</v>
      </c>
      <c r="I2946" s="102" t="str">
        <f t="shared" si="505"/>
        <v>202612</v>
      </c>
      <c r="J2946" s="107">
        <f>IF(M2946=1,1,IFERROR(VLOOKUP(I2946,MBAY!E:L,POC!H2946,FALSE),0))</f>
        <v>1</v>
      </c>
      <c r="K2946" s="102" t="str">
        <f>TEXT(VLOOKUP(B2946,Summary!G:H,2,FALSE),"yyyym")</f>
        <v>20251</v>
      </c>
      <c r="L2946" s="102">
        <f t="shared" si="506"/>
        <v>0</v>
      </c>
      <c r="M2946" s="102">
        <f t="shared" si="511"/>
        <v>1</v>
      </c>
      <c r="N2946" s="109">
        <f t="shared" si="508"/>
        <v>100</v>
      </c>
      <c r="P2946" s="102" t="str">
        <f t="shared" si="509"/>
        <v>X</v>
      </c>
    </row>
    <row r="2947" spans="1:16" hidden="1">
      <c r="A2947" s="102" t="s">
        <v>202</v>
      </c>
      <c r="B2947" s="103" t="s">
        <v>161</v>
      </c>
      <c r="D2947" s="112">
        <v>2027</v>
      </c>
      <c r="E2947" s="112">
        <v>1</v>
      </c>
      <c r="F2947" s="102" t="str">
        <f t="shared" ref="F2947:F2958" si="512">CONCATENATE(B2947,D2947,E2947)</f>
        <v>B4620271</v>
      </c>
      <c r="H2947" s="104">
        <f>HLOOKUP(B2947,MBAY!$1:$2,2,FALSE)</f>
        <v>6</v>
      </c>
      <c r="I2947" s="102" t="str">
        <f t="shared" si="505"/>
        <v>20271</v>
      </c>
      <c r="J2947" s="107">
        <f>IF(M2947=1,1,IFERROR(VLOOKUP(I2947,MBAY!E:L,POC!H2947,FALSE),0))</f>
        <v>1</v>
      </c>
      <c r="K2947" s="102" t="str">
        <f>TEXT(VLOOKUP(B2947,Summary!G:H,2,FALSE),"yyyym")</f>
        <v>20251</v>
      </c>
      <c r="L2947" s="102">
        <f t="shared" si="506"/>
        <v>0</v>
      </c>
      <c r="M2947" s="102">
        <f t="shared" si="511"/>
        <v>1</v>
      </c>
      <c r="N2947" s="109">
        <f t="shared" si="508"/>
        <v>100</v>
      </c>
      <c r="P2947" s="102" t="str">
        <f t="shared" si="509"/>
        <v>X</v>
      </c>
    </row>
    <row r="2948" spans="1:16" hidden="1">
      <c r="A2948" s="102" t="s">
        <v>202</v>
      </c>
      <c r="B2948" s="103" t="s">
        <v>161</v>
      </c>
      <c r="D2948" s="112">
        <v>2027</v>
      </c>
      <c r="E2948" s="112">
        <v>2</v>
      </c>
      <c r="F2948" s="102" t="str">
        <f t="shared" si="512"/>
        <v>B4620272</v>
      </c>
      <c r="H2948" s="104">
        <f>HLOOKUP(B2948,MBAY!$1:$2,2,FALSE)</f>
        <v>6</v>
      </c>
      <c r="I2948" s="102" t="str">
        <f t="shared" si="505"/>
        <v>20272</v>
      </c>
      <c r="J2948" s="107">
        <f>IF(M2948=1,1,IFERROR(VLOOKUP(I2948,MBAY!E:L,POC!H2948,FALSE),0))</f>
        <v>1</v>
      </c>
      <c r="K2948" s="102" t="str">
        <f>TEXT(VLOOKUP(B2948,Summary!G:H,2,FALSE),"yyyym")</f>
        <v>20251</v>
      </c>
      <c r="L2948" s="102">
        <f t="shared" si="506"/>
        <v>0</v>
      </c>
      <c r="M2948" s="102">
        <f t="shared" si="511"/>
        <v>1</v>
      </c>
      <c r="N2948" s="109">
        <f t="shared" si="508"/>
        <v>100</v>
      </c>
      <c r="P2948" s="102" t="str">
        <f t="shared" si="509"/>
        <v>X</v>
      </c>
    </row>
    <row r="2949" spans="1:16" hidden="1">
      <c r="A2949" s="102" t="s">
        <v>202</v>
      </c>
      <c r="B2949" s="103" t="s">
        <v>161</v>
      </c>
      <c r="D2949" s="112">
        <v>2027</v>
      </c>
      <c r="E2949" s="112">
        <v>3</v>
      </c>
      <c r="F2949" s="102" t="str">
        <f t="shared" si="512"/>
        <v>B4620273</v>
      </c>
      <c r="H2949" s="104">
        <f>HLOOKUP(B2949,MBAY!$1:$2,2,FALSE)</f>
        <v>6</v>
      </c>
      <c r="I2949" s="102" t="str">
        <f t="shared" si="505"/>
        <v>20273</v>
      </c>
      <c r="J2949" s="107">
        <f>IF(M2949=1,1,IFERROR(VLOOKUP(I2949,MBAY!E:L,POC!H2949,FALSE),0))</f>
        <v>1</v>
      </c>
      <c r="K2949" s="102" t="str">
        <f>TEXT(VLOOKUP(B2949,Summary!G:H,2,FALSE),"yyyym")</f>
        <v>20251</v>
      </c>
      <c r="L2949" s="102">
        <f t="shared" si="506"/>
        <v>0</v>
      </c>
      <c r="M2949" s="102">
        <f t="shared" si="511"/>
        <v>1</v>
      </c>
      <c r="N2949" s="109">
        <f t="shared" si="508"/>
        <v>100</v>
      </c>
      <c r="P2949" s="102" t="str">
        <f t="shared" si="509"/>
        <v>X</v>
      </c>
    </row>
    <row r="2950" spans="1:16" hidden="1">
      <c r="A2950" s="102" t="s">
        <v>202</v>
      </c>
      <c r="B2950" s="103" t="s">
        <v>161</v>
      </c>
      <c r="D2950" s="112">
        <v>2027</v>
      </c>
      <c r="E2950" s="112">
        <v>4</v>
      </c>
      <c r="F2950" s="102" t="str">
        <f t="shared" si="512"/>
        <v>B4620274</v>
      </c>
      <c r="H2950" s="104">
        <f>HLOOKUP(B2950,MBAY!$1:$2,2,FALSE)</f>
        <v>6</v>
      </c>
      <c r="I2950" s="102" t="str">
        <f t="shared" si="505"/>
        <v>20274</v>
      </c>
      <c r="J2950" s="107">
        <f>IF(M2950=1,1,IFERROR(VLOOKUP(I2950,MBAY!E:L,POC!H2950,FALSE),0))</f>
        <v>1</v>
      </c>
      <c r="K2950" s="102" t="str">
        <f>TEXT(VLOOKUP(B2950,Summary!G:H,2,FALSE),"yyyym")</f>
        <v>20251</v>
      </c>
      <c r="L2950" s="102">
        <f t="shared" si="506"/>
        <v>0</v>
      </c>
      <c r="M2950" s="102">
        <f t="shared" si="511"/>
        <v>1</v>
      </c>
      <c r="N2950" s="109">
        <f t="shared" si="508"/>
        <v>100</v>
      </c>
      <c r="P2950" s="102" t="str">
        <f t="shared" si="509"/>
        <v>X</v>
      </c>
    </row>
    <row r="2951" spans="1:16" hidden="1">
      <c r="A2951" s="102" t="s">
        <v>202</v>
      </c>
      <c r="B2951" s="103" t="s">
        <v>161</v>
      </c>
      <c r="D2951" s="112">
        <v>2027</v>
      </c>
      <c r="E2951" s="112">
        <v>5</v>
      </c>
      <c r="F2951" s="102" t="str">
        <f t="shared" si="512"/>
        <v>B4620275</v>
      </c>
      <c r="H2951" s="104">
        <f>HLOOKUP(B2951,MBAY!$1:$2,2,FALSE)</f>
        <v>6</v>
      </c>
      <c r="I2951" s="102" t="str">
        <f t="shared" si="505"/>
        <v>20275</v>
      </c>
      <c r="J2951" s="107">
        <f>IF(M2951=1,1,IFERROR(VLOOKUP(I2951,MBAY!E:L,POC!H2951,FALSE),0))</f>
        <v>1</v>
      </c>
      <c r="K2951" s="102" t="str">
        <f>TEXT(VLOOKUP(B2951,Summary!G:H,2,FALSE),"yyyym")</f>
        <v>20251</v>
      </c>
      <c r="L2951" s="102">
        <f t="shared" si="506"/>
        <v>0</v>
      </c>
      <c r="M2951" s="102">
        <f t="shared" si="511"/>
        <v>1</v>
      </c>
      <c r="N2951" s="109">
        <f t="shared" si="508"/>
        <v>100</v>
      </c>
      <c r="P2951" s="102" t="str">
        <f t="shared" si="509"/>
        <v>X</v>
      </c>
    </row>
    <row r="2952" spans="1:16" hidden="1">
      <c r="A2952" s="102" t="s">
        <v>202</v>
      </c>
      <c r="B2952" s="103" t="s">
        <v>161</v>
      </c>
      <c r="D2952" s="112">
        <v>2027</v>
      </c>
      <c r="E2952" s="112">
        <v>6</v>
      </c>
      <c r="F2952" s="102" t="str">
        <f t="shared" si="512"/>
        <v>B4620276</v>
      </c>
      <c r="H2952" s="104">
        <f>HLOOKUP(B2952,MBAY!$1:$2,2,FALSE)</f>
        <v>6</v>
      </c>
      <c r="I2952" s="102" t="str">
        <f t="shared" si="505"/>
        <v>20276</v>
      </c>
      <c r="J2952" s="107">
        <f>IF(M2952=1,1,IFERROR(VLOOKUP(I2952,MBAY!E:L,POC!H2952,FALSE),0))</f>
        <v>1</v>
      </c>
      <c r="K2952" s="102" t="str">
        <f>TEXT(VLOOKUP(B2952,Summary!G:H,2,FALSE),"yyyym")</f>
        <v>20251</v>
      </c>
      <c r="L2952" s="102">
        <f t="shared" si="506"/>
        <v>0</v>
      </c>
      <c r="M2952" s="102">
        <f t="shared" si="511"/>
        <v>1</v>
      </c>
      <c r="N2952" s="109">
        <f t="shared" si="508"/>
        <v>100</v>
      </c>
      <c r="P2952" s="102" t="str">
        <f t="shared" si="509"/>
        <v>X</v>
      </c>
    </row>
    <row r="2953" spans="1:16" hidden="1">
      <c r="A2953" s="102" t="s">
        <v>202</v>
      </c>
      <c r="B2953" s="103" t="s">
        <v>161</v>
      </c>
      <c r="D2953" s="112">
        <v>2027</v>
      </c>
      <c r="E2953" s="112">
        <v>7</v>
      </c>
      <c r="F2953" s="102" t="str">
        <f t="shared" si="512"/>
        <v>B4620277</v>
      </c>
      <c r="H2953" s="104">
        <f>HLOOKUP(B2953,MBAY!$1:$2,2,FALSE)</f>
        <v>6</v>
      </c>
      <c r="I2953" s="102" t="str">
        <f t="shared" si="505"/>
        <v>20277</v>
      </c>
      <c r="J2953" s="107">
        <f>IF(M2953=1,1,IFERROR(VLOOKUP(I2953,MBAY!E:L,POC!H2953,FALSE),0))</f>
        <v>1</v>
      </c>
      <c r="K2953" s="102" t="str">
        <f>TEXT(VLOOKUP(B2953,Summary!G:H,2,FALSE),"yyyym")</f>
        <v>20251</v>
      </c>
      <c r="L2953" s="102">
        <f t="shared" si="506"/>
        <v>0</v>
      </c>
      <c r="M2953" s="102">
        <f t="shared" si="511"/>
        <v>1</v>
      </c>
      <c r="N2953" s="109">
        <f t="shared" si="508"/>
        <v>100</v>
      </c>
      <c r="P2953" s="102" t="str">
        <f t="shared" si="509"/>
        <v>X</v>
      </c>
    </row>
    <row r="2954" spans="1:16" hidden="1">
      <c r="A2954" s="102" t="s">
        <v>202</v>
      </c>
      <c r="B2954" s="103" t="s">
        <v>161</v>
      </c>
      <c r="D2954" s="112">
        <v>2027</v>
      </c>
      <c r="E2954" s="112">
        <v>8</v>
      </c>
      <c r="F2954" s="102" t="str">
        <f t="shared" si="512"/>
        <v>B4620278</v>
      </c>
      <c r="H2954" s="104">
        <f>HLOOKUP(B2954,MBAY!$1:$2,2,FALSE)</f>
        <v>6</v>
      </c>
      <c r="I2954" s="102" t="str">
        <f t="shared" si="505"/>
        <v>20278</v>
      </c>
      <c r="J2954" s="107">
        <f>IF(M2954=1,1,IFERROR(VLOOKUP(I2954,MBAY!E:L,POC!H2954,FALSE),0))</f>
        <v>1</v>
      </c>
      <c r="K2954" s="102" t="str">
        <f>TEXT(VLOOKUP(B2954,Summary!G:H,2,FALSE),"yyyym")</f>
        <v>20251</v>
      </c>
      <c r="L2954" s="102">
        <f t="shared" si="506"/>
        <v>0</v>
      </c>
      <c r="M2954" s="102">
        <f t="shared" si="511"/>
        <v>1</v>
      </c>
      <c r="N2954" s="109">
        <f t="shared" si="508"/>
        <v>100</v>
      </c>
      <c r="P2954" s="102" t="str">
        <f t="shared" si="509"/>
        <v>X</v>
      </c>
    </row>
    <row r="2955" spans="1:16" hidden="1">
      <c r="A2955" s="102" t="s">
        <v>202</v>
      </c>
      <c r="B2955" s="103" t="s">
        <v>161</v>
      </c>
      <c r="D2955" s="112">
        <v>2027</v>
      </c>
      <c r="E2955" s="112">
        <v>9</v>
      </c>
      <c r="F2955" s="102" t="str">
        <f t="shared" si="512"/>
        <v>B4620279</v>
      </c>
      <c r="H2955" s="104">
        <f>HLOOKUP(B2955,MBAY!$1:$2,2,FALSE)</f>
        <v>6</v>
      </c>
      <c r="I2955" s="102" t="str">
        <f t="shared" ref="I2955:I2986" si="513">CONCATENATE(D2955,E2955)</f>
        <v>20279</v>
      </c>
      <c r="J2955" s="107">
        <f>IF(M2955=1,1,IFERROR(VLOOKUP(I2955,MBAY!E:L,POC!H2955,FALSE),0))</f>
        <v>1</v>
      </c>
      <c r="K2955" s="102" t="str">
        <f>TEXT(VLOOKUP(B2955,Summary!G:H,2,FALSE),"yyyym")</f>
        <v>20251</v>
      </c>
      <c r="L2955" s="102">
        <f t="shared" ref="L2955:L2986" si="514">IF((LEFT(K2955,4)-D2955)&lt;&gt;0,0,IF((I2955-K2955)=0,1,0))</f>
        <v>0</v>
      </c>
      <c r="M2955" s="102">
        <f t="shared" si="511"/>
        <v>1</v>
      </c>
      <c r="N2955" s="109">
        <f t="shared" si="508"/>
        <v>100</v>
      </c>
      <c r="P2955" s="102" t="str">
        <f t="shared" si="509"/>
        <v>X</v>
      </c>
    </row>
    <row r="2956" spans="1:16" hidden="1">
      <c r="A2956" s="102" t="s">
        <v>202</v>
      </c>
      <c r="B2956" s="103" t="s">
        <v>161</v>
      </c>
      <c r="D2956" s="112">
        <v>2027</v>
      </c>
      <c r="E2956" s="112">
        <v>10</v>
      </c>
      <c r="F2956" s="102" t="str">
        <f t="shared" si="512"/>
        <v>B46202710</v>
      </c>
      <c r="H2956" s="104">
        <f>HLOOKUP(B2956,MBAY!$1:$2,2,FALSE)</f>
        <v>6</v>
      </c>
      <c r="I2956" s="102" t="str">
        <f t="shared" si="513"/>
        <v>202710</v>
      </c>
      <c r="J2956" s="107">
        <f>IF(M2956=1,1,IFERROR(VLOOKUP(I2956,MBAY!E:L,POC!H2956,FALSE),0))</f>
        <v>1</v>
      </c>
      <c r="K2956" s="102" t="str">
        <f>TEXT(VLOOKUP(B2956,Summary!G:H,2,FALSE),"yyyym")</f>
        <v>20251</v>
      </c>
      <c r="L2956" s="102">
        <f t="shared" si="514"/>
        <v>0</v>
      </c>
      <c r="M2956" s="102">
        <f t="shared" si="511"/>
        <v>1</v>
      </c>
      <c r="N2956" s="109">
        <f t="shared" si="508"/>
        <v>100</v>
      </c>
      <c r="P2956" s="102" t="str">
        <f t="shared" si="509"/>
        <v>X</v>
      </c>
    </row>
    <row r="2957" spans="1:16" hidden="1">
      <c r="A2957" s="102" t="s">
        <v>202</v>
      </c>
      <c r="B2957" s="103" t="s">
        <v>161</v>
      </c>
      <c r="D2957" s="112">
        <v>2027</v>
      </c>
      <c r="E2957" s="112">
        <v>11</v>
      </c>
      <c r="F2957" s="102" t="str">
        <f t="shared" si="512"/>
        <v>B46202711</v>
      </c>
      <c r="H2957" s="104">
        <f>HLOOKUP(B2957,MBAY!$1:$2,2,FALSE)</f>
        <v>6</v>
      </c>
      <c r="I2957" s="102" t="str">
        <f t="shared" si="513"/>
        <v>202711</v>
      </c>
      <c r="J2957" s="107">
        <f>IF(M2957=1,1,IFERROR(VLOOKUP(I2957,MBAY!E:L,POC!H2957,FALSE),0))</f>
        <v>1</v>
      </c>
      <c r="K2957" s="102" t="str">
        <f>TEXT(VLOOKUP(B2957,Summary!G:H,2,FALSE),"yyyym")</f>
        <v>20251</v>
      </c>
      <c r="L2957" s="102">
        <f t="shared" si="514"/>
        <v>0</v>
      </c>
      <c r="M2957" s="102">
        <f t="shared" si="511"/>
        <v>1</v>
      </c>
      <c r="N2957" s="109">
        <f t="shared" si="508"/>
        <v>100</v>
      </c>
      <c r="P2957" s="102" t="str">
        <f t="shared" si="509"/>
        <v>X</v>
      </c>
    </row>
    <row r="2958" spans="1:16" hidden="1">
      <c r="A2958" s="102" t="s">
        <v>202</v>
      </c>
      <c r="B2958" s="103" t="s">
        <v>161</v>
      </c>
      <c r="D2958" s="111">
        <v>2027</v>
      </c>
      <c r="E2958" s="111">
        <v>12</v>
      </c>
      <c r="F2958" s="102" t="str">
        <f t="shared" si="512"/>
        <v>B46202712</v>
      </c>
      <c r="H2958" s="104">
        <f>HLOOKUP(B2958,MBAY!$1:$2,2,FALSE)</f>
        <v>6</v>
      </c>
      <c r="I2958" s="102" t="str">
        <f t="shared" si="513"/>
        <v>202712</v>
      </c>
      <c r="J2958" s="107">
        <f>IF(M2958=1,1,IFERROR(VLOOKUP(I2958,MBAY!E:L,POC!H2958,FALSE),0))</f>
        <v>1</v>
      </c>
      <c r="K2958" s="102" t="str">
        <f>TEXT(VLOOKUP(B2958,Summary!G:H,2,FALSE),"yyyym")</f>
        <v>20251</v>
      </c>
      <c r="L2958" s="102">
        <f t="shared" si="514"/>
        <v>0</v>
      </c>
      <c r="M2958" s="102">
        <f t="shared" si="511"/>
        <v>1</v>
      </c>
      <c r="N2958" s="109">
        <f t="shared" si="508"/>
        <v>100</v>
      </c>
      <c r="P2958" s="102" t="str">
        <f t="shared" si="509"/>
        <v>X</v>
      </c>
    </row>
    <row r="2959" spans="1:16" hidden="1">
      <c r="A2959" s="102" t="s">
        <v>202</v>
      </c>
      <c r="B2959" s="103" t="s">
        <v>161</v>
      </c>
      <c r="D2959" s="112">
        <v>2028</v>
      </c>
      <c r="E2959" s="112">
        <v>1</v>
      </c>
      <c r="F2959" s="102" t="str">
        <f t="shared" ref="F2959:F2994" si="515">CONCATENATE(B2959,D2959,E2959)</f>
        <v>B4620281</v>
      </c>
      <c r="H2959" s="104">
        <f>HLOOKUP(B2959,MBAY!$1:$2,2,FALSE)</f>
        <v>6</v>
      </c>
      <c r="I2959" s="102" t="str">
        <f t="shared" si="513"/>
        <v>20281</v>
      </c>
      <c r="J2959" s="107">
        <f>IF(M2959=1,1,IFERROR(VLOOKUP(I2959,MBAY!E:L,POC!H2959,FALSE),0))</f>
        <v>1</v>
      </c>
      <c r="K2959" s="102" t="str">
        <f>TEXT(VLOOKUP(B2959,Summary!G:H,2,FALSE),"yyyym")</f>
        <v>20251</v>
      </c>
      <c r="L2959" s="102">
        <f t="shared" si="514"/>
        <v>0</v>
      </c>
      <c r="M2959" s="102">
        <f t="shared" si="511"/>
        <v>1</v>
      </c>
      <c r="N2959" s="109">
        <f t="shared" si="508"/>
        <v>100</v>
      </c>
      <c r="P2959" s="102" t="str">
        <f t="shared" si="509"/>
        <v>X</v>
      </c>
    </row>
    <row r="2960" spans="1:16" hidden="1">
      <c r="A2960" s="102" t="s">
        <v>202</v>
      </c>
      <c r="B2960" s="103" t="s">
        <v>161</v>
      </c>
      <c r="D2960" s="112">
        <v>2028</v>
      </c>
      <c r="E2960" s="112">
        <v>2</v>
      </c>
      <c r="F2960" s="102" t="str">
        <f t="shared" si="515"/>
        <v>B4620282</v>
      </c>
      <c r="H2960" s="104">
        <f>HLOOKUP(B2960,MBAY!$1:$2,2,FALSE)</f>
        <v>6</v>
      </c>
      <c r="I2960" s="102" t="str">
        <f t="shared" si="513"/>
        <v>20282</v>
      </c>
      <c r="J2960" s="107">
        <f>IF(M2960=1,1,IFERROR(VLOOKUP(I2960,MBAY!E:L,POC!H2960,FALSE),0))</f>
        <v>1</v>
      </c>
      <c r="K2960" s="102" t="str">
        <f>TEXT(VLOOKUP(B2960,Summary!G:H,2,FALSE),"yyyym")</f>
        <v>20251</v>
      </c>
      <c r="L2960" s="102">
        <f t="shared" si="514"/>
        <v>0</v>
      </c>
      <c r="M2960" s="102">
        <f t="shared" si="511"/>
        <v>1</v>
      </c>
      <c r="N2960" s="109">
        <f t="shared" si="508"/>
        <v>100</v>
      </c>
      <c r="P2960" s="102" t="str">
        <f t="shared" si="509"/>
        <v>X</v>
      </c>
    </row>
    <row r="2961" spans="1:16" hidden="1">
      <c r="A2961" s="102" t="s">
        <v>202</v>
      </c>
      <c r="B2961" s="103" t="s">
        <v>161</v>
      </c>
      <c r="D2961" s="112">
        <v>2028</v>
      </c>
      <c r="E2961" s="112">
        <v>3</v>
      </c>
      <c r="F2961" s="102" t="str">
        <f t="shared" si="515"/>
        <v>B4620283</v>
      </c>
      <c r="H2961" s="104">
        <f>HLOOKUP(B2961,MBAY!$1:$2,2,FALSE)</f>
        <v>6</v>
      </c>
      <c r="I2961" s="102" t="str">
        <f t="shared" si="513"/>
        <v>20283</v>
      </c>
      <c r="J2961" s="107">
        <f>IF(M2961=1,1,IFERROR(VLOOKUP(I2961,MBAY!E:L,POC!H2961,FALSE),0))</f>
        <v>1</v>
      </c>
      <c r="K2961" s="102" t="str">
        <f>TEXT(VLOOKUP(B2961,Summary!G:H,2,FALSE),"yyyym")</f>
        <v>20251</v>
      </c>
      <c r="L2961" s="102">
        <f t="shared" si="514"/>
        <v>0</v>
      </c>
      <c r="M2961" s="102">
        <f t="shared" si="511"/>
        <v>1</v>
      </c>
      <c r="N2961" s="109">
        <f t="shared" si="508"/>
        <v>100</v>
      </c>
      <c r="P2961" s="102" t="str">
        <f t="shared" si="509"/>
        <v>X</v>
      </c>
    </row>
    <row r="2962" spans="1:16" hidden="1">
      <c r="A2962" s="102" t="s">
        <v>202</v>
      </c>
      <c r="B2962" s="103" t="s">
        <v>161</v>
      </c>
      <c r="D2962" s="112">
        <v>2028</v>
      </c>
      <c r="E2962" s="112">
        <v>4</v>
      </c>
      <c r="F2962" s="102" t="str">
        <f t="shared" si="515"/>
        <v>B4620284</v>
      </c>
      <c r="H2962" s="104">
        <f>HLOOKUP(B2962,MBAY!$1:$2,2,FALSE)</f>
        <v>6</v>
      </c>
      <c r="I2962" s="102" t="str">
        <f t="shared" si="513"/>
        <v>20284</v>
      </c>
      <c r="J2962" s="107">
        <f>IF(M2962=1,1,IFERROR(VLOOKUP(I2962,MBAY!E:L,POC!H2962,FALSE),0))</f>
        <v>1</v>
      </c>
      <c r="K2962" s="102" t="str">
        <f>TEXT(VLOOKUP(B2962,Summary!G:H,2,FALSE),"yyyym")</f>
        <v>20251</v>
      </c>
      <c r="L2962" s="102">
        <f t="shared" si="514"/>
        <v>0</v>
      </c>
      <c r="M2962" s="102">
        <f t="shared" si="511"/>
        <v>1</v>
      </c>
      <c r="N2962" s="109">
        <f t="shared" si="508"/>
        <v>100</v>
      </c>
      <c r="P2962" s="102" t="str">
        <f t="shared" si="509"/>
        <v>X</v>
      </c>
    </row>
    <row r="2963" spans="1:16" hidden="1">
      <c r="A2963" s="102" t="s">
        <v>202</v>
      </c>
      <c r="B2963" s="103" t="s">
        <v>161</v>
      </c>
      <c r="D2963" s="112">
        <v>2028</v>
      </c>
      <c r="E2963" s="112">
        <v>5</v>
      </c>
      <c r="F2963" s="102" t="str">
        <f t="shared" si="515"/>
        <v>B4620285</v>
      </c>
      <c r="H2963" s="104">
        <f>HLOOKUP(B2963,MBAY!$1:$2,2,FALSE)</f>
        <v>6</v>
      </c>
      <c r="I2963" s="102" t="str">
        <f t="shared" si="513"/>
        <v>20285</v>
      </c>
      <c r="J2963" s="107">
        <f>IF(M2963=1,1,IFERROR(VLOOKUP(I2963,MBAY!E:L,POC!H2963,FALSE),0))</f>
        <v>1</v>
      </c>
      <c r="K2963" s="102" t="str">
        <f>TEXT(VLOOKUP(B2963,Summary!G:H,2,FALSE),"yyyym")</f>
        <v>20251</v>
      </c>
      <c r="L2963" s="102">
        <f t="shared" si="514"/>
        <v>0</v>
      </c>
      <c r="M2963" s="102">
        <f t="shared" si="511"/>
        <v>1</v>
      </c>
      <c r="N2963" s="109">
        <f t="shared" si="508"/>
        <v>100</v>
      </c>
      <c r="P2963" s="102" t="str">
        <f t="shared" si="509"/>
        <v>X</v>
      </c>
    </row>
    <row r="2964" spans="1:16" hidden="1">
      <c r="A2964" s="102" t="s">
        <v>202</v>
      </c>
      <c r="B2964" s="103" t="s">
        <v>161</v>
      </c>
      <c r="D2964" s="112">
        <v>2028</v>
      </c>
      <c r="E2964" s="112">
        <v>6</v>
      </c>
      <c r="F2964" s="102" t="str">
        <f t="shared" si="515"/>
        <v>B4620286</v>
      </c>
      <c r="H2964" s="104">
        <f>HLOOKUP(B2964,MBAY!$1:$2,2,FALSE)</f>
        <v>6</v>
      </c>
      <c r="I2964" s="102" t="str">
        <f t="shared" si="513"/>
        <v>20286</v>
      </c>
      <c r="J2964" s="107">
        <f>IF(M2964=1,1,IFERROR(VLOOKUP(I2964,MBAY!E:L,POC!H2964,FALSE),0))</f>
        <v>1</v>
      </c>
      <c r="K2964" s="102" t="str">
        <f>TEXT(VLOOKUP(B2964,Summary!G:H,2,FALSE),"yyyym")</f>
        <v>20251</v>
      </c>
      <c r="L2964" s="102">
        <f t="shared" si="514"/>
        <v>0</v>
      </c>
      <c r="M2964" s="102">
        <f t="shared" si="511"/>
        <v>1</v>
      </c>
      <c r="N2964" s="109">
        <f t="shared" si="508"/>
        <v>100</v>
      </c>
      <c r="P2964" s="102" t="str">
        <f t="shared" si="509"/>
        <v>X</v>
      </c>
    </row>
    <row r="2965" spans="1:16" hidden="1">
      <c r="A2965" s="102" t="s">
        <v>202</v>
      </c>
      <c r="B2965" s="103" t="s">
        <v>161</v>
      </c>
      <c r="D2965" s="112">
        <v>2028</v>
      </c>
      <c r="E2965" s="112">
        <v>7</v>
      </c>
      <c r="F2965" s="102" t="str">
        <f t="shared" si="515"/>
        <v>B4620287</v>
      </c>
      <c r="H2965" s="104">
        <f>HLOOKUP(B2965,MBAY!$1:$2,2,FALSE)</f>
        <v>6</v>
      </c>
      <c r="I2965" s="102" t="str">
        <f t="shared" si="513"/>
        <v>20287</v>
      </c>
      <c r="J2965" s="107">
        <f>IF(M2965=1,1,IFERROR(VLOOKUP(I2965,MBAY!E:L,POC!H2965,FALSE),0))</f>
        <v>1</v>
      </c>
      <c r="K2965" s="102" t="str">
        <f>TEXT(VLOOKUP(B2965,Summary!G:H,2,FALSE),"yyyym")</f>
        <v>20251</v>
      </c>
      <c r="L2965" s="102">
        <f t="shared" si="514"/>
        <v>0</v>
      </c>
      <c r="M2965" s="102">
        <f t="shared" si="511"/>
        <v>1</v>
      </c>
      <c r="N2965" s="109">
        <f t="shared" si="508"/>
        <v>100</v>
      </c>
      <c r="P2965" s="102" t="str">
        <f t="shared" si="509"/>
        <v>X</v>
      </c>
    </row>
    <row r="2966" spans="1:16" hidden="1">
      <c r="A2966" s="102" t="s">
        <v>202</v>
      </c>
      <c r="B2966" s="103" t="s">
        <v>161</v>
      </c>
      <c r="D2966" s="112">
        <v>2028</v>
      </c>
      <c r="E2966" s="112">
        <v>8</v>
      </c>
      <c r="F2966" s="102" t="str">
        <f t="shared" si="515"/>
        <v>B4620288</v>
      </c>
      <c r="H2966" s="104">
        <f>HLOOKUP(B2966,MBAY!$1:$2,2,FALSE)</f>
        <v>6</v>
      </c>
      <c r="I2966" s="102" t="str">
        <f t="shared" si="513"/>
        <v>20288</v>
      </c>
      <c r="J2966" s="107">
        <f>IF(M2966=1,1,IFERROR(VLOOKUP(I2966,MBAY!E:L,POC!H2966,FALSE),0))</f>
        <v>1</v>
      </c>
      <c r="K2966" s="102" t="str">
        <f>TEXT(VLOOKUP(B2966,Summary!G:H,2,FALSE),"yyyym")</f>
        <v>20251</v>
      </c>
      <c r="L2966" s="102">
        <f t="shared" si="514"/>
        <v>0</v>
      </c>
      <c r="M2966" s="102">
        <f t="shared" si="511"/>
        <v>1</v>
      </c>
      <c r="N2966" s="109">
        <f t="shared" si="508"/>
        <v>100</v>
      </c>
      <c r="P2966" s="102" t="str">
        <f t="shared" si="509"/>
        <v>X</v>
      </c>
    </row>
    <row r="2967" spans="1:16" hidden="1">
      <c r="A2967" s="102" t="s">
        <v>202</v>
      </c>
      <c r="B2967" s="103" t="s">
        <v>161</v>
      </c>
      <c r="D2967" s="112">
        <v>2028</v>
      </c>
      <c r="E2967" s="112">
        <v>9</v>
      </c>
      <c r="F2967" s="102" t="str">
        <f t="shared" si="515"/>
        <v>B4620289</v>
      </c>
      <c r="H2967" s="104">
        <f>HLOOKUP(B2967,MBAY!$1:$2,2,FALSE)</f>
        <v>6</v>
      </c>
      <c r="I2967" s="102" t="str">
        <f t="shared" si="513"/>
        <v>20289</v>
      </c>
      <c r="J2967" s="107">
        <f>IF(M2967=1,1,IFERROR(VLOOKUP(I2967,MBAY!E:L,POC!H2967,FALSE),0))</f>
        <v>1</v>
      </c>
      <c r="K2967" s="102" t="str">
        <f>TEXT(VLOOKUP(B2967,Summary!G:H,2,FALSE),"yyyym")</f>
        <v>20251</v>
      </c>
      <c r="L2967" s="102">
        <f t="shared" si="514"/>
        <v>0</v>
      </c>
      <c r="M2967" s="102">
        <f t="shared" si="511"/>
        <v>1</v>
      </c>
      <c r="N2967" s="109">
        <f t="shared" si="508"/>
        <v>100</v>
      </c>
      <c r="P2967" s="102" t="str">
        <f t="shared" si="509"/>
        <v>X</v>
      </c>
    </row>
    <row r="2968" spans="1:16" hidden="1">
      <c r="A2968" s="102" t="s">
        <v>202</v>
      </c>
      <c r="B2968" s="103" t="s">
        <v>161</v>
      </c>
      <c r="D2968" s="112">
        <v>2028</v>
      </c>
      <c r="E2968" s="112">
        <v>10</v>
      </c>
      <c r="F2968" s="102" t="str">
        <f t="shared" si="515"/>
        <v>B46202810</v>
      </c>
      <c r="H2968" s="104">
        <f>HLOOKUP(B2968,MBAY!$1:$2,2,FALSE)</f>
        <v>6</v>
      </c>
      <c r="I2968" s="102" t="str">
        <f t="shared" si="513"/>
        <v>202810</v>
      </c>
      <c r="J2968" s="107">
        <f>IF(M2968=1,1,IFERROR(VLOOKUP(I2968,MBAY!E:L,POC!H2968,FALSE),0))</f>
        <v>1</v>
      </c>
      <c r="K2968" s="102" t="str">
        <f>TEXT(VLOOKUP(B2968,Summary!G:H,2,FALSE),"yyyym")</f>
        <v>20251</v>
      </c>
      <c r="L2968" s="102">
        <f t="shared" si="514"/>
        <v>0</v>
      </c>
      <c r="M2968" s="102">
        <f t="shared" si="511"/>
        <v>1</v>
      </c>
      <c r="N2968" s="109">
        <f t="shared" si="508"/>
        <v>100</v>
      </c>
      <c r="P2968" s="102" t="str">
        <f t="shared" si="509"/>
        <v>X</v>
      </c>
    </row>
    <row r="2969" spans="1:16" hidden="1">
      <c r="A2969" s="102" t="s">
        <v>202</v>
      </c>
      <c r="B2969" s="103" t="s">
        <v>161</v>
      </c>
      <c r="D2969" s="112">
        <v>2028</v>
      </c>
      <c r="E2969" s="112">
        <v>11</v>
      </c>
      <c r="F2969" s="102" t="str">
        <f t="shared" si="515"/>
        <v>B46202811</v>
      </c>
      <c r="H2969" s="104">
        <f>HLOOKUP(B2969,MBAY!$1:$2,2,FALSE)</f>
        <v>6</v>
      </c>
      <c r="I2969" s="102" t="str">
        <f t="shared" si="513"/>
        <v>202811</v>
      </c>
      <c r="J2969" s="107">
        <f>IF(M2969=1,1,IFERROR(VLOOKUP(I2969,MBAY!E:L,POC!H2969,FALSE),0))</f>
        <v>1</v>
      </c>
      <c r="K2969" s="102" t="str">
        <f>TEXT(VLOOKUP(B2969,Summary!G:H,2,FALSE),"yyyym")</f>
        <v>20251</v>
      </c>
      <c r="L2969" s="102">
        <f t="shared" si="514"/>
        <v>0</v>
      </c>
      <c r="M2969" s="102">
        <f t="shared" si="511"/>
        <v>1</v>
      </c>
      <c r="N2969" s="109">
        <f t="shared" si="508"/>
        <v>100</v>
      </c>
      <c r="P2969" s="102" t="str">
        <f t="shared" si="509"/>
        <v>X</v>
      </c>
    </row>
    <row r="2970" spans="1:16" hidden="1">
      <c r="A2970" s="102" t="s">
        <v>202</v>
      </c>
      <c r="B2970" s="103" t="s">
        <v>161</v>
      </c>
      <c r="D2970" s="111">
        <v>2028</v>
      </c>
      <c r="E2970" s="111">
        <v>12</v>
      </c>
      <c r="F2970" s="102" t="str">
        <f t="shared" si="515"/>
        <v>B46202812</v>
      </c>
      <c r="H2970" s="104">
        <f>HLOOKUP(B2970,MBAY!$1:$2,2,FALSE)</f>
        <v>6</v>
      </c>
      <c r="I2970" s="102" t="str">
        <f t="shared" si="513"/>
        <v>202812</v>
      </c>
      <c r="J2970" s="107">
        <f>IF(M2970=1,1,IFERROR(VLOOKUP(I2970,MBAY!E:L,POC!H2970,FALSE),0))</f>
        <v>1</v>
      </c>
      <c r="K2970" s="102" t="str">
        <f>TEXT(VLOOKUP(B2970,Summary!G:H,2,FALSE),"yyyym")</f>
        <v>20251</v>
      </c>
      <c r="L2970" s="102">
        <f t="shared" si="514"/>
        <v>0</v>
      </c>
      <c r="M2970" s="102">
        <f t="shared" si="511"/>
        <v>1</v>
      </c>
      <c r="N2970" s="109">
        <f t="shared" si="508"/>
        <v>100</v>
      </c>
      <c r="P2970" s="102" t="str">
        <f t="shared" si="509"/>
        <v>X</v>
      </c>
    </row>
    <row r="2971" spans="1:16" hidden="1">
      <c r="A2971" s="102" t="s">
        <v>202</v>
      </c>
      <c r="B2971" s="103" t="s">
        <v>161</v>
      </c>
      <c r="D2971" s="111">
        <v>2029</v>
      </c>
      <c r="E2971" s="112">
        <v>1</v>
      </c>
      <c r="F2971" s="102" t="str">
        <f t="shared" si="515"/>
        <v>B4620291</v>
      </c>
      <c r="H2971" s="104">
        <f>HLOOKUP(B2971,MBAY!$1:$2,2,FALSE)</f>
        <v>6</v>
      </c>
      <c r="I2971" s="102" t="str">
        <f t="shared" si="513"/>
        <v>20291</v>
      </c>
      <c r="J2971" s="107">
        <f>IF(M2971=1,1,IFERROR(VLOOKUP(I2971,MBAY!E:L,POC!H2971,FALSE),0))</f>
        <v>1</v>
      </c>
      <c r="K2971" s="102" t="str">
        <f>TEXT(VLOOKUP(B2971,Summary!G:H,2,FALSE),"yyyym")</f>
        <v>20251</v>
      </c>
      <c r="L2971" s="102">
        <f t="shared" si="514"/>
        <v>0</v>
      </c>
      <c r="M2971" s="102">
        <f t="shared" si="511"/>
        <v>1</v>
      </c>
      <c r="N2971" s="109">
        <f t="shared" si="508"/>
        <v>100</v>
      </c>
      <c r="P2971" s="102" t="str">
        <f t="shared" si="509"/>
        <v>X</v>
      </c>
    </row>
    <row r="2972" spans="1:16" hidden="1">
      <c r="A2972" s="102" t="s">
        <v>202</v>
      </c>
      <c r="B2972" s="103" t="s">
        <v>161</v>
      </c>
      <c r="D2972" s="111">
        <v>2029</v>
      </c>
      <c r="E2972" s="112">
        <v>2</v>
      </c>
      <c r="F2972" s="102" t="str">
        <f t="shared" si="515"/>
        <v>B4620292</v>
      </c>
      <c r="H2972" s="104">
        <f>HLOOKUP(B2972,MBAY!$1:$2,2,FALSE)</f>
        <v>6</v>
      </c>
      <c r="I2972" s="102" t="str">
        <f t="shared" si="513"/>
        <v>20292</v>
      </c>
      <c r="J2972" s="107">
        <f>IF(M2972=1,1,IFERROR(VLOOKUP(I2972,MBAY!E:L,POC!H2972,FALSE),0))</f>
        <v>1</v>
      </c>
      <c r="K2972" s="102" t="str">
        <f>TEXT(VLOOKUP(B2972,Summary!G:H,2,FALSE),"yyyym")</f>
        <v>20251</v>
      </c>
      <c r="L2972" s="102">
        <f t="shared" si="514"/>
        <v>0</v>
      </c>
      <c r="M2972" s="102">
        <f t="shared" si="511"/>
        <v>1</v>
      </c>
      <c r="N2972" s="109">
        <f t="shared" si="508"/>
        <v>100</v>
      </c>
      <c r="P2972" s="102" t="str">
        <f t="shared" si="509"/>
        <v>X</v>
      </c>
    </row>
    <row r="2973" spans="1:16" hidden="1">
      <c r="A2973" s="102" t="s">
        <v>202</v>
      </c>
      <c r="B2973" s="103" t="s">
        <v>161</v>
      </c>
      <c r="D2973" s="111">
        <v>2029</v>
      </c>
      <c r="E2973" s="112">
        <v>3</v>
      </c>
      <c r="F2973" s="102" t="str">
        <f t="shared" si="515"/>
        <v>B4620293</v>
      </c>
      <c r="H2973" s="104">
        <f>HLOOKUP(B2973,MBAY!$1:$2,2,FALSE)</f>
        <v>6</v>
      </c>
      <c r="I2973" s="102" t="str">
        <f t="shared" si="513"/>
        <v>20293</v>
      </c>
      <c r="J2973" s="107">
        <f>IF(M2973=1,1,IFERROR(VLOOKUP(I2973,MBAY!E:L,POC!H2973,FALSE),0))</f>
        <v>1</v>
      </c>
      <c r="K2973" s="102" t="str">
        <f>TEXT(VLOOKUP(B2973,Summary!G:H,2,FALSE),"yyyym")</f>
        <v>20251</v>
      </c>
      <c r="L2973" s="102">
        <f t="shared" si="514"/>
        <v>0</v>
      </c>
      <c r="M2973" s="102">
        <f t="shared" si="511"/>
        <v>1</v>
      </c>
      <c r="N2973" s="109">
        <f t="shared" si="508"/>
        <v>100</v>
      </c>
      <c r="P2973" s="102" t="str">
        <f t="shared" si="509"/>
        <v>X</v>
      </c>
    </row>
    <row r="2974" spans="1:16" hidden="1">
      <c r="A2974" s="102" t="s">
        <v>202</v>
      </c>
      <c r="B2974" s="103" t="s">
        <v>161</v>
      </c>
      <c r="D2974" s="111">
        <v>2029</v>
      </c>
      <c r="E2974" s="112">
        <v>4</v>
      </c>
      <c r="F2974" s="102" t="str">
        <f t="shared" si="515"/>
        <v>B4620294</v>
      </c>
      <c r="H2974" s="104">
        <f>HLOOKUP(B2974,MBAY!$1:$2,2,FALSE)</f>
        <v>6</v>
      </c>
      <c r="I2974" s="102" t="str">
        <f t="shared" si="513"/>
        <v>20294</v>
      </c>
      <c r="J2974" s="107">
        <f>IF(M2974=1,1,IFERROR(VLOOKUP(I2974,MBAY!E:L,POC!H2974,FALSE),0))</f>
        <v>1</v>
      </c>
      <c r="K2974" s="102" t="str">
        <f>TEXT(VLOOKUP(B2974,Summary!G:H,2,FALSE),"yyyym")</f>
        <v>20251</v>
      </c>
      <c r="L2974" s="102">
        <f t="shared" si="514"/>
        <v>0</v>
      </c>
      <c r="M2974" s="102">
        <f t="shared" si="511"/>
        <v>1</v>
      </c>
      <c r="N2974" s="109">
        <f t="shared" si="508"/>
        <v>100</v>
      </c>
      <c r="P2974" s="102" t="str">
        <f t="shared" si="509"/>
        <v>X</v>
      </c>
    </row>
    <row r="2975" spans="1:16" hidden="1">
      <c r="A2975" s="102" t="s">
        <v>202</v>
      </c>
      <c r="B2975" s="103" t="s">
        <v>161</v>
      </c>
      <c r="D2975" s="111">
        <v>2029</v>
      </c>
      <c r="E2975" s="112">
        <v>5</v>
      </c>
      <c r="F2975" s="102" t="str">
        <f t="shared" si="515"/>
        <v>B4620295</v>
      </c>
      <c r="H2975" s="104">
        <f>HLOOKUP(B2975,MBAY!$1:$2,2,FALSE)</f>
        <v>6</v>
      </c>
      <c r="I2975" s="102" t="str">
        <f t="shared" si="513"/>
        <v>20295</v>
      </c>
      <c r="J2975" s="107">
        <f>IF(M2975=1,1,IFERROR(VLOOKUP(I2975,MBAY!E:L,POC!H2975,FALSE),0))</f>
        <v>1</v>
      </c>
      <c r="K2975" s="102" t="str">
        <f>TEXT(VLOOKUP(B2975,Summary!G:H,2,FALSE),"yyyym")</f>
        <v>20251</v>
      </c>
      <c r="L2975" s="102">
        <f t="shared" si="514"/>
        <v>0</v>
      </c>
      <c r="M2975" s="102">
        <f t="shared" si="511"/>
        <v>1</v>
      </c>
      <c r="N2975" s="109">
        <f t="shared" si="508"/>
        <v>100</v>
      </c>
      <c r="P2975" s="102" t="str">
        <f t="shared" si="509"/>
        <v>X</v>
      </c>
    </row>
    <row r="2976" spans="1:16" hidden="1">
      <c r="A2976" s="102" t="s">
        <v>202</v>
      </c>
      <c r="B2976" s="103" t="s">
        <v>161</v>
      </c>
      <c r="D2976" s="111">
        <v>2029</v>
      </c>
      <c r="E2976" s="112">
        <v>6</v>
      </c>
      <c r="F2976" s="102" t="str">
        <f t="shared" si="515"/>
        <v>B4620296</v>
      </c>
      <c r="H2976" s="104">
        <f>HLOOKUP(B2976,MBAY!$1:$2,2,FALSE)</f>
        <v>6</v>
      </c>
      <c r="I2976" s="102" t="str">
        <f t="shared" si="513"/>
        <v>20296</v>
      </c>
      <c r="J2976" s="107">
        <f>IF(M2976=1,1,IFERROR(VLOOKUP(I2976,MBAY!E:L,POC!H2976,FALSE),0))</f>
        <v>1</v>
      </c>
      <c r="K2976" s="102" t="str">
        <f>TEXT(VLOOKUP(B2976,Summary!G:H,2,FALSE),"yyyym")</f>
        <v>20251</v>
      </c>
      <c r="L2976" s="102">
        <f t="shared" si="514"/>
        <v>0</v>
      </c>
      <c r="M2976" s="102">
        <f t="shared" si="511"/>
        <v>1</v>
      </c>
      <c r="N2976" s="109">
        <f t="shared" si="508"/>
        <v>100</v>
      </c>
      <c r="P2976" s="102" t="str">
        <f t="shared" si="509"/>
        <v>X</v>
      </c>
    </row>
    <row r="2977" spans="1:16" hidden="1">
      <c r="A2977" s="102" t="s">
        <v>202</v>
      </c>
      <c r="B2977" s="103" t="s">
        <v>161</v>
      </c>
      <c r="D2977" s="111">
        <v>2029</v>
      </c>
      <c r="E2977" s="112">
        <v>7</v>
      </c>
      <c r="F2977" s="102" t="str">
        <f t="shared" si="515"/>
        <v>B4620297</v>
      </c>
      <c r="H2977" s="104">
        <f>HLOOKUP(B2977,MBAY!$1:$2,2,FALSE)</f>
        <v>6</v>
      </c>
      <c r="I2977" s="102" t="str">
        <f t="shared" si="513"/>
        <v>20297</v>
      </c>
      <c r="J2977" s="107">
        <f>IF(M2977=1,1,IFERROR(VLOOKUP(I2977,MBAY!E:L,POC!H2977,FALSE),0))</f>
        <v>1</v>
      </c>
      <c r="K2977" s="102" t="str">
        <f>TEXT(VLOOKUP(B2977,Summary!G:H,2,FALSE),"yyyym")</f>
        <v>20251</v>
      </c>
      <c r="L2977" s="102">
        <f t="shared" si="514"/>
        <v>0</v>
      </c>
      <c r="M2977" s="102">
        <f t="shared" si="511"/>
        <v>1</v>
      </c>
      <c r="N2977" s="109">
        <f t="shared" si="508"/>
        <v>100</v>
      </c>
      <c r="P2977" s="102" t="str">
        <f t="shared" si="509"/>
        <v>X</v>
      </c>
    </row>
    <row r="2978" spans="1:16" hidden="1">
      <c r="A2978" s="102" t="s">
        <v>202</v>
      </c>
      <c r="B2978" s="103" t="s">
        <v>161</v>
      </c>
      <c r="D2978" s="111">
        <v>2029</v>
      </c>
      <c r="E2978" s="112">
        <v>8</v>
      </c>
      <c r="F2978" s="102" t="str">
        <f t="shared" si="515"/>
        <v>B4620298</v>
      </c>
      <c r="H2978" s="104">
        <f>HLOOKUP(B2978,MBAY!$1:$2,2,FALSE)</f>
        <v>6</v>
      </c>
      <c r="I2978" s="102" t="str">
        <f t="shared" si="513"/>
        <v>20298</v>
      </c>
      <c r="J2978" s="107">
        <f>IF(M2978=1,1,IFERROR(VLOOKUP(I2978,MBAY!E:L,POC!H2978,FALSE),0))</f>
        <v>1</v>
      </c>
      <c r="K2978" s="102" t="str">
        <f>TEXT(VLOOKUP(B2978,Summary!G:H,2,FALSE),"yyyym")</f>
        <v>20251</v>
      </c>
      <c r="L2978" s="102">
        <f t="shared" si="514"/>
        <v>0</v>
      </c>
      <c r="M2978" s="102">
        <f t="shared" si="511"/>
        <v>1</v>
      </c>
      <c r="N2978" s="109">
        <f t="shared" si="508"/>
        <v>100</v>
      </c>
      <c r="P2978" s="102" t="str">
        <f t="shared" si="509"/>
        <v>X</v>
      </c>
    </row>
    <row r="2979" spans="1:16" hidden="1">
      <c r="A2979" s="102" t="s">
        <v>202</v>
      </c>
      <c r="B2979" s="103" t="s">
        <v>161</v>
      </c>
      <c r="D2979" s="111">
        <v>2029</v>
      </c>
      <c r="E2979" s="112">
        <v>9</v>
      </c>
      <c r="F2979" s="102" t="str">
        <f t="shared" si="515"/>
        <v>B4620299</v>
      </c>
      <c r="H2979" s="104">
        <f>HLOOKUP(B2979,MBAY!$1:$2,2,FALSE)</f>
        <v>6</v>
      </c>
      <c r="I2979" s="102" t="str">
        <f t="shared" si="513"/>
        <v>20299</v>
      </c>
      <c r="J2979" s="107">
        <f>IF(M2979=1,1,IFERROR(VLOOKUP(I2979,MBAY!E:L,POC!H2979,FALSE),0))</f>
        <v>1</v>
      </c>
      <c r="K2979" s="102" t="str">
        <f>TEXT(VLOOKUP(B2979,Summary!G:H,2,FALSE),"yyyym")</f>
        <v>20251</v>
      </c>
      <c r="L2979" s="102">
        <f t="shared" si="514"/>
        <v>0</v>
      </c>
      <c r="M2979" s="102">
        <f t="shared" si="511"/>
        <v>1</v>
      </c>
      <c r="N2979" s="109">
        <f t="shared" si="508"/>
        <v>100</v>
      </c>
      <c r="P2979" s="102" t="str">
        <f t="shared" si="509"/>
        <v>X</v>
      </c>
    </row>
    <row r="2980" spans="1:16" hidden="1">
      <c r="A2980" s="102" t="s">
        <v>202</v>
      </c>
      <c r="B2980" s="103" t="s">
        <v>161</v>
      </c>
      <c r="D2980" s="111">
        <v>2029</v>
      </c>
      <c r="E2980" s="112">
        <v>10</v>
      </c>
      <c r="F2980" s="102" t="str">
        <f t="shared" si="515"/>
        <v>B46202910</v>
      </c>
      <c r="H2980" s="104">
        <f>HLOOKUP(B2980,MBAY!$1:$2,2,FALSE)</f>
        <v>6</v>
      </c>
      <c r="I2980" s="102" t="str">
        <f t="shared" si="513"/>
        <v>202910</v>
      </c>
      <c r="J2980" s="107">
        <f>IF(M2980=1,1,IFERROR(VLOOKUP(I2980,MBAY!E:L,POC!H2980,FALSE),0))</f>
        <v>1</v>
      </c>
      <c r="K2980" s="102" t="str">
        <f>TEXT(VLOOKUP(B2980,Summary!G:H,2,FALSE),"yyyym")</f>
        <v>20251</v>
      </c>
      <c r="L2980" s="102">
        <f t="shared" si="514"/>
        <v>0</v>
      </c>
      <c r="M2980" s="102">
        <f t="shared" si="511"/>
        <v>1</v>
      </c>
      <c r="N2980" s="109">
        <f t="shared" si="508"/>
        <v>100</v>
      </c>
      <c r="P2980" s="102" t="str">
        <f t="shared" si="509"/>
        <v>X</v>
      </c>
    </row>
    <row r="2981" spans="1:16" hidden="1">
      <c r="A2981" s="102" t="s">
        <v>202</v>
      </c>
      <c r="B2981" s="103" t="s">
        <v>161</v>
      </c>
      <c r="D2981" s="111">
        <v>2029</v>
      </c>
      <c r="E2981" s="112">
        <v>11</v>
      </c>
      <c r="F2981" s="102" t="str">
        <f t="shared" si="515"/>
        <v>B46202911</v>
      </c>
      <c r="H2981" s="104">
        <f>HLOOKUP(B2981,MBAY!$1:$2,2,FALSE)</f>
        <v>6</v>
      </c>
      <c r="I2981" s="102" t="str">
        <f t="shared" si="513"/>
        <v>202911</v>
      </c>
      <c r="J2981" s="107">
        <f>IF(M2981=1,1,IFERROR(VLOOKUP(I2981,MBAY!E:L,POC!H2981,FALSE),0))</f>
        <v>1</v>
      </c>
      <c r="K2981" s="102" t="str">
        <f>TEXT(VLOOKUP(B2981,Summary!G:H,2,FALSE),"yyyym")</f>
        <v>20251</v>
      </c>
      <c r="L2981" s="102">
        <f t="shared" si="514"/>
        <v>0</v>
      </c>
      <c r="M2981" s="102">
        <f t="shared" si="511"/>
        <v>1</v>
      </c>
      <c r="N2981" s="109">
        <f t="shared" si="508"/>
        <v>100</v>
      </c>
      <c r="P2981" s="102" t="str">
        <f t="shared" si="509"/>
        <v>X</v>
      </c>
    </row>
    <row r="2982" spans="1:16" hidden="1">
      <c r="A2982" s="102" t="s">
        <v>202</v>
      </c>
      <c r="B2982" s="103" t="s">
        <v>161</v>
      </c>
      <c r="D2982" s="111">
        <v>2029</v>
      </c>
      <c r="E2982" s="111">
        <v>12</v>
      </c>
      <c r="F2982" s="102" t="str">
        <f t="shared" si="515"/>
        <v>B46202912</v>
      </c>
      <c r="H2982" s="104">
        <f>HLOOKUP(B2982,MBAY!$1:$2,2,FALSE)</f>
        <v>6</v>
      </c>
      <c r="I2982" s="102" t="str">
        <f t="shared" si="513"/>
        <v>202912</v>
      </c>
      <c r="J2982" s="107">
        <f>IF(M2982=1,1,IFERROR(VLOOKUP(I2982,MBAY!E:L,POC!H2982,FALSE),0))</f>
        <v>1</v>
      </c>
      <c r="K2982" s="102" t="str">
        <f>TEXT(VLOOKUP(B2982,Summary!G:H,2,FALSE),"yyyym")</f>
        <v>20251</v>
      </c>
      <c r="L2982" s="102">
        <f t="shared" si="514"/>
        <v>0</v>
      </c>
      <c r="M2982" s="102">
        <f t="shared" si="511"/>
        <v>1</v>
      </c>
      <c r="N2982" s="109">
        <f t="shared" si="508"/>
        <v>100</v>
      </c>
      <c r="P2982" s="102" t="str">
        <f t="shared" si="509"/>
        <v>X</v>
      </c>
    </row>
    <row r="2983" spans="1:16" hidden="1">
      <c r="A2983" s="102" t="s">
        <v>202</v>
      </c>
      <c r="B2983" s="103" t="s">
        <v>161</v>
      </c>
      <c r="D2983" s="111">
        <v>2030</v>
      </c>
      <c r="E2983" s="112">
        <v>1</v>
      </c>
      <c r="F2983" s="102" t="str">
        <f t="shared" si="515"/>
        <v>B4620301</v>
      </c>
      <c r="H2983" s="104">
        <f>HLOOKUP(B2983,MBAY!$1:$2,2,FALSE)</f>
        <v>6</v>
      </c>
      <c r="I2983" s="102" t="str">
        <f t="shared" si="513"/>
        <v>20301</v>
      </c>
      <c r="J2983" s="107">
        <f>IF(M2983=1,1,IFERROR(VLOOKUP(I2983,MBAY!E:L,POC!H2983,FALSE),0))</f>
        <v>1</v>
      </c>
      <c r="K2983" s="102" t="str">
        <f>TEXT(VLOOKUP(B2983,Summary!G:H,2,FALSE),"yyyym")</f>
        <v>20251</v>
      </c>
      <c r="L2983" s="102">
        <f t="shared" si="514"/>
        <v>0</v>
      </c>
      <c r="M2983" s="102">
        <f t="shared" si="511"/>
        <v>1</v>
      </c>
      <c r="N2983" s="109">
        <f t="shared" si="508"/>
        <v>100</v>
      </c>
      <c r="P2983" s="102" t="str">
        <f t="shared" si="509"/>
        <v>X</v>
      </c>
    </row>
    <row r="2984" spans="1:16" hidden="1">
      <c r="A2984" s="102" t="s">
        <v>202</v>
      </c>
      <c r="B2984" s="103" t="s">
        <v>161</v>
      </c>
      <c r="D2984" s="111">
        <v>2030</v>
      </c>
      <c r="E2984" s="112">
        <v>2</v>
      </c>
      <c r="F2984" s="102" t="str">
        <f t="shared" si="515"/>
        <v>B4620302</v>
      </c>
      <c r="H2984" s="104">
        <f>HLOOKUP(B2984,MBAY!$1:$2,2,FALSE)</f>
        <v>6</v>
      </c>
      <c r="I2984" s="102" t="str">
        <f t="shared" si="513"/>
        <v>20302</v>
      </c>
      <c r="J2984" s="107">
        <f>IF(M2984=1,1,IFERROR(VLOOKUP(I2984,MBAY!E:L,POC!H2984,FALSE),0))</f>
        <v>1</v>
      </c>
      <c r="K2984" s="102" t="str">
        <f>TEXT(VLOOKUP(B2984,Summary!G:H,2,FALSE),"yyyym")</f>
        <v>20251</v>
      </c>
      <c r="L2984" s="102">
        <f t="shared" si="514"/>
        <v>0</v>
      </c>
      <c r="M2984" s="102">
        <f t="shared" si="511"/>
        <v>1</v>
      </c>
      <c r="N2984" s="109">
        <f t="shared" ref="N2984:N2994" si="516">TRUNC(J2984*100,2)</f>
        <v>100</v>
      </c>
      <c r="P2984" s="102" t="str">
        <f t="shared" si="509"/>
        <v>X</v>
      </c>
    </row>
    <row r="2985" spans="1:16" hidden="1">
      <c r="A2985" s="102" t="s">
        <v>202</v>
      </c>
      <c r="B2985" s="103" t="s">
        <v>161</v>
      </c>
      <c r="D2985" s="111">
        <v>2030</v>
      </c>
      <c r="E2985" s="112">
        <v>3</v>
      </c>
      <c r="F2985" s="102" t="str">
        <f t="shared" si="515"/>
        <v>B4620303</v>
      </c>
      <c r="H2985" s="104">
        <f>HLOOKUP(B2985,MBAY!$1:$2,2,FALSE)</f>
        <v>6</v>
      </c>
      <c r="I2985" s="102" t="str">
        <f t="shared" si="513"/>
        <v>20303</v>
      </c>
      <c r="J2985" s="107">
        <f>IF(M2985=1,1,IFERROR(VLOOKUP(I2985,MBAY!E:L,POC!H2985,FALSE),0))</f>
        <v>1</v>
      </c>
      <c r="K2985" s="102" t="str">
        <f>TEXT(VLOOKUP(B2985,Summary!G:H,2,FALSE),"yyyym")</f>
        <v>20251</v>
      </c>
      <c r="L2985" s="102">
        <f t="shared" si="514"/>
        <v>0</v>
      </c>
      <c r="M2985" s="102">
        <f t="shared" si="511"/>
        <v>1</v>
      </c>
      <c r="N2985" s="109">
        <f t="shared" si="516"/>
        <v>100</v>
      </c>
      <c r="P2985" s="102" t="str">
        <f t="shared" si="509"/>
        <v>X</v>
      </c>
    </row>
    <row r="2986" spans="1:16" hidden="1">
      <c r="A2986" s="102" t="s">
        <v>202</v>
      </c>
      <c r="B2986" s="103" t="s">
        <v>161</v>
      </c>
      <c r="D2986" s="111">
        <v>2030</v>
      </c>
      <c r="E2986" s="112">
        <v>4</v>
      </c>
      <c r="F2986" s="102" t="str">
        <f t="shared" si="515"/>
        <v>B4620304</v>
      </c>
      <c r="H2986" s="104">
        <f>HLOOKUP(B2986,MBAY!$1:$2,2,FALSE)</f>
        <v>6</v>
      </c>
      <c r="I2986" s="102" t="str">
        <f t="shared" si="513"/>
        <v>20304</v>
      </c>
      <c r="J2986" s="107">
        <f>IF(M2986=1,1,IFERROR(VLOOKUP(I2986,MBAY!E:L,POC!H2986,FALSE),0))</f>
        <v>1</v>
      </c>
      <c r="K2986" s="102" t="str">
        <f>TEXT(VLOOKUP(B2986,Summary!G:H,2,FALSE),"yyyym")</f>
        <v>20251</v>
      </c>
      <c r="L2986" s="102">
        <f t="shared" si="514"/>
        <v>0</v>
      </c>
      <c r="M2986" s="102">
        <f t="shared" si="511"/>
        <v>1</v>
      </c>
      <c r="N2986" s="109">
        <f t="shared" si="516"/>
        <v>100</v>
      </c>
      <c r="P2986" s="102" t="str">
        <f t="shared" si="509"/>
        <v>X</v>
      </c>
    </row>
    <row r="2987" spans="1:16" hidden="1">
      <c r="A2987" s="102" t="s">
        <v>202</v>
      </c>
      <c r="B2987" s="103" t="s">
        <v>161</v>
      </c>
      <c r="D2987" s="111">
        <v>2030</v>
      </c>
      <c r="E2987" s="112">
        <v>5</v>
      </c>
      <c r="F2987" s="102" t="str">
        <f t="shared" si="515"/>
        <v>B4620305</v>
      </c>
      <c r="H2987" s="104">
        <f>HLOOKUP(B2987,MBAY!$1:$2,2,FALSE)</f>
        <v>6</v>
      </c>
      <c r="I2987" s="102" t="str">
        <f t="shared" ref="I2987:I2994" si="517">CONCATENATE(D2987,E2987)</f>
        <v>20305</v>
      </c>
      <c r="J2987" s="107">
        <f>IF(M2987=1,1,IFERROR(VLOOKUP(I2987,MBAY!E:L,POC!H2987,FALSE),0))</f>
        <v>1</v>
      </c>
      <c r="K2987" s="102" t="str">
        <f>TEXT(VLOOKUP(B2987,Summary!G:H,2,FALSE),"yyyym")</f>
        <v>20251</v>
      </c>
      <c r="L2987" s="102">
        <f t="shared" ref="L2987:L2994" si="518">IF((LEFT(K2987,4)-D2987)&lt;&gt;0,0,IF((I2987-K2987)=0,1,0))</f>
        <v>0</v>
      </c>
      <c r="M2987" s="102">
        <f t="shared" si="511"/>
        <v>1</v>
      </c>
      <c r="N2987" s="109">
        <f t="shared" si="516"/>
        <v>100</v>
      </c>
      <c r="P2987" s="102" t="str">
        <f t="shared" si="509"/>
        <v>X</v>
      </c>
    </row>
    <row r="2988" spans="1:16" hidden="1">
      <c r="A2988" s="102" t="s">
        <v>202</v>
      </c>
      <c r="B2988" s="103" t="s">
        <v>161</v>
      </c>
      <c r="D2988" s="111">
        <v>2030</v>
      </c>
      <c r="E2988" s="112">
        <v>6</v>
      </c>
      <c r="F2988" s="102" t="str">
        <f t="shared" si="515"/>
        <v>B4620306</v>
      </c>
      <c r="H2988" s="104">
        <f>HLOOKUP(B2988,MBAY!$1:$2,2,FALSE)</f>
        <v>6</v>
      </c>
      <c r="I2988" s="102" t="str">
        <f t="shared" si="517"/>
        <v>20306</v>
      </c>
      <c r="J2988" s="107">
        <f>IF(M2988=1,1,IFERROR(VLOOKUP(I2988,MBAY!E:L,POC!H2988,FALSE),0))</f>
        <v>1</v>
      </c>
      <c r="K2988" s="102" t="str">
        <f>TEXT(VLOOKUP(B2988,Summary!G:H,2,FALSE),"yyyym")</f>
        <v>20251</v>
      </c>
      <c r="L2988" s="102">
        <f t="shared" si="518"/>
        <v>0</v>
      </c>
      <c r="M2988" s="102">
        <f t="shared" si="511"/>
        <v>1</v>
      </c>
      <c r="N2988" s="109">
        <f t="shared" si="516"/>
        <v>100</v>
      </c>
      <c r="P2988" s="102" t="str">
        <f t="shared" si="509"/>
        <v>X</v>
      </c>
    </row>
    <row r="2989" spans="1:16" hidden="1">
      <c r="A2989" s="102" t="s">
        <v>202</v>
      </c>
      <c r="B2989" s="103" t="s">
        <v>161</v>
      </c>
      <c r="D2989" s="111">
        <v>2030</v>
      </c>
      <c r="E2989" s="112">
        <v>7</v>
      </c>
      <c r="F2989" s="102" t="str">
        <f t="shared" si="515"/>
        <v>B4620307</v>
      </c>
      <c r="H2989" s="104">
        <f>HLOOKUP(B2989,MBAY!$1:$2,2,FALSE)</f>
        <v>6</v>
      </c>
      <c r="I2989" s="102" t="str">
        <f t="shared" si="517"/>
        <v>20307</v>
      </c>
      <c r="J2989" s="107">
        <f>IF(M2989=1,1,IFERROR(VLOOKUP(I2989,MBAY!E:L,POC!H2989,FALSE),0))</f>
        <v>1</v>
      </c>
      <c r="K2989" s="102" t="str">
        <f>TEXT(VLOOKUP(B2989,Summary!G:H,2,FALSE),"yyyym")</f>
        <v>20251</v>
      </c>
      <c r="L2989" s="102">
        <f t="shared" si="518"/>
        <v>0</v>
      </c>
      <c r="M2989" s="102">
        <f t="shared" si="511"/>
        <v>1</v>
      </c>
      <c r="N2989" s="109">
        <f t="shared" si="516"/>
        <v>100</v>
      </c>
      <c r="P2989" s="102" t="str">
        <f t="shared" si="509"/>
        <v>X</v>
      </c>
    </row>
    <row r="2990" spans="1:16" hidden="1">
      <c r="A2990" s="102" t="s">
        <v>202</v>
      </c>
      <c r="B2990" s="103" t="s">
        <v>161</v>
      </c>
      <c r="D2990" s="111">
        <v>2030</v>
      </c>
      <c r="E2990" s="112">
        <v>8</v>
      </c>
      <c r="F2990" s="102" t="str">
        <f t="shared" si="515"/>
        <v>B4620308</v>
      </c>
      <c r="H2990" s="104">
        <f>HLOOKUP(B2990,MBAY!$1:$2,2,FALSE)</f>
        <v>6</v>
      </c>
      <c r="I2990" s="102" t="str">
        <f t="shared" si="517"/>
        <v>20308</v>
      </c>
      <c r="J2990" s="107">
        <f>IF(M2990=1,1,IFERROR(VLOOKUP(I2990,MBAY!E:L,POC!H2990,FALSE),0))</f>
        <v>1</v>
      </c>
      <c r="K2990" s="102" t="str">
        <f>TEXT(VLOOKUP(B2990,Summary!G:H,2,FALSE),"yyyym")</f>
        <v>20251</v>
      </c>
      <c r="L2990" s="102">
        <f t="shared" si="518"/>
        <v>0</v>
      </c>
      <c r="M2990" s="102">
        <f t="shared" si="511"/>
        <v>1</v>
      </c>
      <c r="N2990" s="109">
        <f t="shared" si="516"/>
        <v>100</v>
      </c>
      <c r="P2990" s="102" t="str">
        <f t="shared" ref="P2990:P3053" si="519">IF(AND(M2990=1,L2990&lt;&gt;1),"X","")</f>
        <v>X</v>
      </c>
    </row>
    <row r="2991" spans="1:16" hidden="1">
      <c r="A2991" s="102" t="s">
        <v>202</v>
      </c>
      <c r="B2991" s="103" t="s">
        <v>161</v>
      </c>
      <c r="D2991" s="111">
        <v>2030</v>
      </c>
      <c r="E2991" s="112">
        <v>9</v>
      </c>
      <c r="F2991" s="102" t="str">
        <f t="shared" si="515"/>
        <v>B4620309</v>
      </c>
      <c r="H2991" s="104">
        <f>HLOOKUP(B2991,MBAY!$1:$2,2,FALSE)</f>
        <v>6</v>
      </c>
      <c r="I2991" s="102" t="str">
        <f t="shared" si="517"/>
        <v>20309</v>
      </c>
      <c r="J2991" s="107">
        <f>IF(M2991=1,1,IFERROR(VLOOKUP(I2991,MBAY!E:L,POC!H2991,FALSE),0))</f>
        <v>1</v>
      </c>
      <c r="K2991" s="102" t="str">
        <f>TEXT(VLOOKUP(B2991,Summary!G:H,2,FALSE),"yyyym")</f>
        <v>20251</v>
      </c>
      <c r="L2991" s="102">
        <f t="shared" si="518"/>
        <v>0</v>
      </c>
      <c r="M2991" s="102">
        <f t="shared" si="511"/>
        <v>1</v>
      </c>
      <c r="N2991" s="109">
        <f t="shared" si="516"/>
        <v>100</v>
      </c>
      <c r="P2991" s="102" t="str">
        <f t="shared" si="519"/>
        <v>X</v>
      </c>
    </row>
    <row r="2992" spans="1:16" hidden="1">
      <c r="A2992" s="102" t="s">
        <v>202</v>
      </c>
      <c r="B2992" s="103" t="s">
        <v>161</v>
      </c>
      <c r="D2992" s="111">
        <v>2030</v>
      </c>
      <c r="E2992" s="112">
        <v>10</v>
      </c>
      <c r="F2992" s="102" t="str">
        <f t="shared" si="515"/>
        <v>B46203010</v>
      </c>
      <c r="H2992" s="104">
        <f>HLOOKUP(B2992,MBAY!$1:$2,2,FALSE)</f>
        <v>6</v>
      </c>
      <c r="I2992" s="102" t="str">
        <f t="shared" si="517"/>
        <v>203010</v>
      </c>
      <c r="J2992" s="107">
        <f>IF(M2992=1,1,IFERROR(VLOOKUP(I2992,MBAY!E:L,POC!H2992,FALSE),0))</f>
        <v>1</v>
      </c>
      <c r="K2992" s="102" t="str">
        <f>TEXT(VLOOKUP(B2992,Summary!G:H,2,FALSE),"yyyym")</f>
        <v>20251</v>
      </c>
      <c r="L2992" s="102">
        <f t="shared" si="518"/>
        <v>0</v>
      </c>
      <c r="M2992" s="102">
        <f t="shared" si="511"/>
        <v>1</v>
      </c>
      <c r="N2992" s="109">
        <f t="shared" si="516"/>
        <v>100</v>
      </c>
      <c r="P2992" s="102" t="str">
        <f t="shared" si="519"/>
        <v>X</v>
      </c>
    </row>
    <row r="2993" spans="1:16" hidden="1">
      <c r="A2993" s="102" t="s">
        <v>202</v>
      </c>
      <c r="B2993" s="103" t="s">
        <v>161</v>
      </c>
      <c r="D2993" s="111">
        <v>2030</v>
      </c>
      <c r="E2993" s="112">
        <v>11</v>
      </c>
      <c r="F2993" s="102" t="str">
        <f t="shared" si="515"/>
        <v>B46203011</v>
      </c>
      <c r="H2993" s="104">
        <f>HLOOKUP(B2993,MBAY!$1:$2,2,FALSE)</f>
        <v>6</v>
      </c>
      <c r="I2993" s="102" t="str">
        <f t="shared" si="517"/>
        <v>203011</v>
      </c>
      <c r="J2993" s="107">
        <f>IF(M2993=1,1,IFERROR(VLOOKUP(I2993,MBAY!E:L,POC!H2993,FALSE),0))</f>
        <v>1</v>
      </c>
      <c r="K2993" s="102" t="str">
        <f>TEXT(VLOOKUP(B2993,Summary!G:H,2,FALSE),"yyyym")</f>
        <v>20251</v>
      </c>
      <c r="L2993" s="102">
        <f t="shared" si="518"/>
        <v>0</v>
      </c>
      <c r="M2993" s="102">
        <f t="shared" si="511"/>
        <v>1</v>
      </c>
      <c r="N2993" s="109">
        <f t="shared" si="516"/>
        <v>100</v>
      </c>
      <c r="P2993" s="102" t="str">
        <f t="shared" si="519"/>
        <v>X</v>
      </c>
    </row>
    <row r="2994" spans="1:16" hidden="1">
      <c r="A2994" s="102" t="s">
        <v>202</v>
      </c>
      <c r="B2994" s="103" t="s">
        <v>161</v>
      </c>
      <c r="D2994" s="111">
        <v>2030</v>
      </c>
      <c r="E2994" s="111">
        <v>12</v>
      </c>
      <c r="F2994" s="102" t="str">
        <f t="shared" si="515"/>
        <v>B46203012</v>
      </c>
      <c r="H2994" s="104">
        <f>HLOOKUP(B2994,MBAY!$1:$2,2,FALSE)</f>
        <v>6</v>
      </c>
      <c r="I2994" s="102" t="str">
        <f t="shared" si="517"/>
        <v>203012</v>
      </c>
      <c r="J2994" s="107">
        <f>IF(M2994=1,1,IFERROR(VLOOKUP(I2994,MBAY!E:L,POC!H2994,FALSE),0))</f>
        <v>1</v>
      </c>
      <c r="K2994" s="102" t="str">
        <f>TEXT(VLOOKUP(B2994,Summary!G:H,2,FALSE),"yyyym")</f>
        <v>20251</v>
      </c>
      <c r="L2994" s="102">
        <f t="shared" si="518"/>
        <v>0</v>
      </c>
      <c r="M2994" s="102">
        <f t="shared" si="511"/>
        <v>1</v>
      </c>
      <c r="N2994" s="109">
        <f t="shared" si="516"/>
        <v>100</v>
      </c>
      <c r="P2994" s="102" t="str">
        <f t="shared" si="519"/>
        <v>X</v>
      </c>
    </row>
    <row r="2995" spans="1:16" hidden="1">
      <c r="P2995" s="102" t="str">
        <f t="shared" si="519"/>
        <v/>
      </c>
    </row>
    <row r="2996" spans="1:16" hidden="1">
      <c r="A2996" s="102" t="s">
        <v>202</v>
      </c>
      <c r="B2996" s="103" t="s">
        <v>174</v>
      </c>
      <c r="D2996" s="112">
        <v>2025</v>
      </c>
      <c r="E2996" s="112">
        <v>1</v>
      </c>
      <c r="F2996" s="102" t="str">
        <f t="shared" ref="F2996:F3007" si="520">CONCATENATE(B2996,D2996,E2996)</f>
        <v>B6220251</v>
      </c>
      <c r="H2996" s="104">
        <f>HLOOKUP(B2996,MBAY!$1:$2,2,FALSE)</f>
        <v>8</v>
      </c>
      <c r="I2996" s="102" t="str">
        <f t="shared" ref="I2996:I3027" si="521">CONCATENATE(D2996,E2996)</f>
        <v>20251</v>
      </c>
      <c r="J2996" s="107">
        <f>IF(M2996=1,1,IFERROR(VLOOKUP(I2996,MBAY!E:L,POC!H2996,FALSE),0))</f>
        <v>0.77010000000000001</v>
      </c>
      <c r="K2996" s="102" t="str">
        <f>TEXT(VLOOKUP(B2996,Summary!G:H,2,FALSE),"yyyym")</f>
        <v>202510</v>
      </c>
      <c r="L2996" s="102">
        <f t="shared" ref="L2996:L3027" si="522">IF((LEFT(K2996,4)-D2996)&lt;&gt;0,0,IF((I2996-K2996)=0,1,0))</f>
        <v>0</v>
      </c>
      <c r="M2996" s="102">
        <f t="shared" ref="M2996:M3007" si="523">IF(B2996="",0,IF(AND(B2995=B2996,M2995=1),1,IF(L2996=1,1,0)))</f>
        <v>0</v>
      </c>
      <c r="N2996" s="109">
        <f t="shared" ref="N2996:N3056" si="524">TRUNC(J2996*100,2)</f>
        <v>77.010000000000005</v>
      </c>
      <c r="P2996" s="102" t="s">
        <v>220</v>
      </c>
    </row>
    <row r="2997" spans="1:16" hidden="1">
      <c r="A2997" s="102" t="s">
        <v>202</v>
      </c>
      <c r="B2997" s="103" t="s">
        <v>174</v>
      </c>
      <c r="D2997" s="112">
        <v>2025</v>
      </c>
      <c r="E2997" s="112">
        <v>2</v>
      </c>
      <c r="F2997" s="102" t="str">
        <f t="shared" si="520"/>
        <v>B6220252</v>
      </c>
      <c r="H2997" s="104">
        <f>HLOOKUP(B2997,MBAY!$1:$2,2,FALSE)</f>
        <v>8</v>
      </c>
      <c r="I2997" s="102" t="str">
        <f t="shared" si="521"/>
        <v>20252</v>
      </c>
      <c r="J2997" s="107">
        <f>IF(M2997=1,1,IFERROR(VLOOKUP(I2997,MBAY!E:L,POC!H2997,FALSE),0))</f>
        <v>0.77739999999999998</v>
      </c>
      <c r="K2997" s="102" t="str">
        <f>TEXT(VLOOKUP(B2997,Summary!G:H,2,FALSE),"yyyym")</f>
        <v>202510</v>
      </c>
      <c r="L2997" s="102">
        <f t="shared" si="522"/>
        <v>0</v>
      </c>
      <c r="M2997" s="102">
        <f t="shared" si="523"/>
        <v>0</v>
      </c>
      <c r="N2997" s="109">
        <f t="shared" si="524"/>
        <v>77.739999999999995</v>
      </c>
      <c r="P2997" s="102" t="s">
        <v>220</v>
      </c>
    </row>
    <row r="2998" spans="1:16" hidden="1">
      <c r="A2998" s="102" t="s">
        <v>202</v>
      </c>
      <c r="B2998" s="103" t="s">
        <v>174</v>
      </c>
      <c r="D2998" s="112">
        <v>2025</v>
      </c>
      <c r="E2998" s="112">
        <v>3</v>
      </c>
      <c r="F2998" s="102" t="str">
        <f t="shared" si="520"/>
        <v>B6220253</v>
      </c>
      <c r="H2998" s="104">
        <f>HLOOKUP(B2998,MBAY!$1:$2,2,FALSE)</f>
        <v>8</v>
      </c>
      <c r="I2998" s="102" t="str">
        <f t="shared" si="521"/>
        <v>20253</v>
      </c>
      <c r="J2998" s="107">
        <f>IF(M2998=1,1,IFERROR(VLOOKUP(I2998,MBAY!E:L,POC!H2998,FALSE),0))</f>
        <v>0.79239999999999999</v>
      </c>
      <c r="K2998" s="102" t="str">
        <f>TEXT(VLOOKUP(B2998,Summary!G:H,2,FALSE),"yyyym")</f>
        <v>202510</v>
      </c>
      <c r="L2998" s="102">
        <f t="shared" si="522"/>
        <v>0</v>
      </c>
      <c r="M2998" s="102">
        <f t="shared" si="523"/>
        <v>0</v>
      </c>
      <c r="N2998" s="109">
        <f t="shared" si="524"/>
        <v>79.239999999999995</v>
      </c>
      <c r="O2998" s="102" t="str">
        <f>PROPER(VLOOKUP(B2998,'[1]TO year'!C:D,2,FALSE))</f>
        <v/>
      </c>
      <c r="P2998" s="102" t="s">
        <v>220</v>
      </c>
    </row>
    <row r="2999" spans="1:16" hidden="1">
      <c r="A2999" s="102" t="s">
        <v>202</v>
      </c>
      <c r="B2999" s="103" t="s">
        <v>174</v>
      </c>
      <c r="D2999" s="112">
        <v>2025</v>
      </c>
      <c r="E2999" s="112">
        <v>4</v>
      </c>
      <c r="F2999" s="102" t="str">
        <f t="shared" si="520"/>
        <v>B6220254</v>
      </c>
      <c r="H2999" s="104">
        <f>HLOOKUP(B2999,MBAY!$1:$2,2,FALSE)</f>
        <v>8</v>
      </c>
      <c r="I2999" s="102" t="str">
        <f t="shared" si="521"/>
        <v>20254</v>
      </c>
      <c r="J2999" s="107">
        <f>IF(M2999=1,1,IFERROR(VLOOKUP(I2999,MBAY!E:L,POC!H2999,FALSE),0))</f>
        <v>0.81010000000000004</v>
      </c>
      <c r="K2999" s="102" t="str">
        <f>TEXT(VLOOKUP(B2999,Summary!G:H,2,FALSE),"yyyym")</f>
        <v>202510</v>
      </c>
      <c r="L2999" s="102">
        <f t="shared" si="522"/>
        <v>0</v>
      </c>
      <c r="M2999" s="102">
        <f t="shared" si="523"/>
        <v>0</v>
      </c>
      <c r="N2999" s="109">
        <f t="shared" si="524"/>
        <v>81.010000000000005</v>
      </c>
      <c r="P2999" s="102" t="s">
        <v>220</v>
      </c>
    </row>
    <row r="3000" spans="1:16" hidden="1">
      <c r="A3000" s="102" t="s">
        <v>202</v>
      </c>
      <c r="B3000" s="103" t="s">
        <v>174</v>
      </c>
      <c r="D3000" s="112">
        <v>2025</v>
      </c>
      <c r="E3000" s="112">
        <v>5</v>
      </c>
      <c r="F3000" s="102" t="str">
        <f t="shared" si="520"/>
        <v>B6220255</v>
      </c>
      <c r="H3000" s="104">
        <f>HLOOKUP(B3000,MBAY!$1:$2,2,FALSE)</f>
        <v>8</v>
      </c>
      <c r="I3000" s="102" t="str">
        <f t="shared" si="521"/>
        <v>20255</v>
      </c>
      <c r="J3000" s="107">
        <f>IF(M3000=1,1,IFERROR(VLOOKUP(I3000,MBAY!E:L,POC!H3000,FALSE),0))</f>
        <v>0.83440300000000012</v>
      </c>
      <c r="K3000" s="102" t="str">
        <f>TEXT(VLOOKUP(B3000,Summary!G:H,2,FALSE),"yyyym")</f>
        <v>202510</v>
      </c>
      <c r="L3000" s="102">
        <f t="shared" si="522"/>
        <v>0</v>
      </c>
      <c r="M3000" s="102">
        <f t="shared" si="523"/>
        <v>0</v>
      </c>
      <c r="N3000" s="109">
        <f t="shared" si="524"/>
        <v>83.44</v>
      </c>
      <c r="P3000" s="102" t="s">
        <v>220</v>
      </c>
    </row>
    <row r="3001" spans="1:16" hidden="1">
      <c r="A3001" s="102" t="s">
        <v>202</v>
      </c>
      <c r="B3001" s="103" t="s">
        <v>174</v>
      </c>
      <c r="D3001" s="112">
        <v>2025</v>
      </c>
      <c r="E3001" s="112">
        <v>6</v>
      </c>
      <c r="F3001" s="102" t="str">
        <f t="shared" si="520"/>
        <v>B6220256</v>
      </c>
      <c r="H3001" s="104">
        <f>HLOOKUP(B3001,MBAY!$1:$2,2,FALSE)</f>
        <v>8</v>
      </c>
      <c r="I3001" s="102" t="str">
        <f t="shared" si="521"/>
        <v>20256</v>
      </c>
      <c r="J3001" s="107">
        <f>IF(M3001=1,1,IFERROR(VLOOKUP(I3001,MBAY!E:L,POC!H3001,FALSE),0))</f>
        <v>0.85943509000000018</v>
      </c>
      <c r="K3001" s="102" t="str">
        <f>TEXT(VLOOKUP(B3001,Summary!G:H,2,FALSE),"yyyym")</f>
        <v>202510</v>
      </c>
      <c r="L3001" s="102">
        <f t="shared" si="522"/>
        <v>0</v>
      </c>
      <c r="M3001" s="102">
        <f t="shared" si="523"/>
        <v>0</v>
      </c>
      <c r="N3001" s="109">
        <f t="shared" si="524"/>
        <v>85.94</v>
      </c>
      <c r="P3001" s="102" t="s">
        <v>220</v>
      </c>
    </row>
    <row r="3002" spans="1:16" hidden="1">
      <c r="A3002" s="102" t="s">
        <v>202</v>
      </c>
      <c r="B3002" s="103" t="s">
        <v>174</v>
      </c>
      <c r="D3002" s="112">
        <v>2025</v>
      </c>
      <c r="E3002" s="112">
        <v>7</v>
      </c>
      <c r="F3002" s="102" t="str">
        <f t="shared" si="520"/>
        <v>B6220257</v>
      </c>
      <c r="H3002" s="104">
        <f>HLOOKUP(B3002,MBAY!$1:$2,2,FALSE)</f>
        <v>8</v>
      </c>
      <c r="I3002" s="102" t="str">
        <f t="shared" si="521"/>
        <v>20257</v>
      </c>
      <c r="J3002" s="107">
        <f>IF(M3002=1,1,IFERROR(VLOOKUP(I3002,MBAY!E:L,POC!H3002,FALSE),0))</f>
        <v>0.88521814270000021</v>
      </c>
      <c r="K3002" s="102" t="str">
        <f>TEXT(VLOOKUP(B3002,Summary!G:H,2,FALSE),"yyyym")</f>
        <v>202510</v>
      </c>
      <c r="L3002" s="102">
        <f t="shared" si="522"/>
        <v>0</v>
      </c>
      <c r="M3002" s="102">
        <f t="shared" si="523"/>
        <v>0</v>
      </c>
      <c r="N3002" s="109">
        <f t="shared" si="524"/>
        <v>88.52</v>
      </c>
      <c r="P3002" s="102" t="s">
        <v>220</v>
      </c>
    </row>
    <row r="3003" spans="1:16" hidden="1">
      <c r="A3003" s="102" t="s">
        <v>202</v>
      </c>
      <c r="B3003" s="103" t="s">
        <v>174</v>
      </c>
      <c r="D3003" s="112">
        <v>2025</v>
      </c>
      <c r="E3003" s="112">
        <v>8</v>
      </c>
      <c r="F3003" s="102" t="str">
        <f t="shared" si="520"/>
        <v>B6220258</v>
      </c>
      <c r="H3003" s="104">
        <f>HLOOKUP(B3003,MBAY!$1:$2,2,FALSE)</f>
        <v>8</v>
      </c>
      <c r="I3003" s="102" t="str">
        <f t="shared" si="521"/>
        <v>20258</v>
      </c>
      <c r="J3003" s="107">
        <f>IF(M3003=1,1,IFERROR(VLOOKUP(I3003,MBAY!E:L,POC!H3003,FALSE),0))</f>
        <v>0.91177468698100028</v>
      </c>
      <c r="K3003" s="102" t="str">
        <f>TEXT(VLOOKUP(B3003,Summary!G:H,2,FALSE),"yyyym")</f>
        <v>202510</v>
      </c>
      <c r="L3003" s="102">
        <f t="shared" si="522"/>
        <v>0</v>
      </c>
      <c r="M3003" s="102">
        <f t="shared" si="523"/>
        <v>0</v>
      </c>
      <c r="N3003" s="109">
        <f t="shared" si="524"/>
        <v>91.17</v>
      </c>
      <c r="P3003" s="102" t="s">
        <v>220</v>
      </c>
    </row>
    <row r="3004" spans="1:16" hidden="1">
      <c r="A3004" s="102" t="s">
        <v>202</v>
      </c>
      <c r="B3004" s="103" t="s">
        <v>174</v>
      </c>
      <c r="D3004" s="112">
        <v>2025</v>
      </c>
      <c r="E3004" s="112">
        <v>9</v>
      </c>
      <c r="F3004" s="102" t="str">
        <f t="shared" si="520"/>
        <v>B6220259</v>
      </c>
      <c r="H3004" s="104">
        <f>HLOOKUP(B3004,MBAY!$1:$2,2,FALSE)</f>
        <v>8</v>
      </c>
      <c r="I3004" s="102" t="str">
        <f t="shared" si="521"/>
        <v>20259</v>
      </c>
      <c r="J3004" s="107">
        <f>IF(M3004=1,1,IFERROR(VLOOKUP(I3004,MBAY!E:L,POC!H3004,FALSE),0))</f>
        <v>0.93912792759043029</v>
      </c>
      <c r="K3004" s="102" t="str">
        <f>TEXT(VLOOKUP(B3004,Summary!G:H,2,FALSE),"yyyym")</f>
        <v>202510</v>
      </c>
      <c r="L3004" s="102">
        <f t="shared" si="522"/>
        <v>0</v>
      </c>
      <c r="M3004" s="102">
        <f t="shared" si="523"/>
        <v>0</v>
      </c>
      <c r="N3004" s="109">
        <f t="shared" si="524"/>
        <v>93.91</v>
      </c>
      <c r="P3004" s="102" t="s">
        <v>220</v>
      </c>
    </row>
    <row r="3005" spans="1:16" hidden="1">
      <c r="A3005" s="102" t="s">
        <v>202</v>
      </c>
      <c r="B3005" s="103" t="s">
        <v>174</v>
      </c>
      <c r="D3005" s="112">
        <v>2025</v>
      </c>
      <c r="E3005" s="112">
        <v>10</v>
      </c>
      <c r="F3005" s="102" t="str">
        <f t="shared" si="520"/>
        <v>B62202510</v>
      </c>
      <c r="H3005" s="104">
        <f>HLOOKUP(B3005,MBAY!$1:$2,2,FALSE)</f>
        <v>8</v>
      </c>
      <c r="I3005" s="102" t="str">
        <f t="shared" si="521"/>
        <v>202510</v>
      </c>
      <c r="J3005" s="107">
        <f>IF(M3005=1,1,IFERROR(VLOOKUP(I3005,MBAY!E:L,POC!H3005,FALSE),0))</f>
        <v>1</v>
      </c>
      <c r="K3005" s="102" t="str">
        <f>TEXT(VLOOKUP(B3005,Summary!G:H,2,FALSE),"yyyym")</f>
        <v>202510</v>
      </c>
      <c r="L3005" s="102">
        <f t="shared" si="522"/>
        <v>1</v>
      </c>
      <c r="M3005" s="102">
        <f t="shared" si="523"/>
        <v>1</v>
      </c>
      <c r="N3005" s="109">
        <f t="shared" si="524"/>
        <v>100</v>
      </c>
      <c r="P3005" s="102" t="s">
        <v>220</v>
      </c>
    </row>
    <row r="3006" spans="1:16" hidden="1">
      <c r="A3006" s="102" t="s">
        <v>202</v>
      </c>
      <c r="B3006" s="103" t="s">
        <v>174</v>
      </c>
      <c r="D3006" s="112">
        <v>2025</v>
      </c>
      <c r="E3006" s="112">
        <v>11</v>
      </c>
      <c r="F3006" s="102" t="str">
        <f t="shared" si="520"/>
        <v>B62202511</v>
      </c>
      <c r="H3006" s="104">
        <f>HLOOKUP(B3006,MBAY!$1:$2,2,FALSE)</f>
        <v>8</v>
      </c>
      <c r="I3006" s="102" t="str">
        <f t="shared" si="521"/>
        <v>202511</v>
      </c>
      <c r="J3006" s="107">
        <f>IF(M3006=1,1,IFERROR(VLOOKUP(I3006,MBAY!E:L,POC!H3006,FALSE),0))</f>
        <v>1</v>
      </c>
      <c r="K3006" s="102" t="str">
        <f>TEXT(VLOOKUP(B3006,Summary!G:H,2,FALSE),"yyyym")</f>
        <v>202510</v>
      </c>
      <c r="L3006" s="102">
        <f t="shared" si="522"/>
        <v>0</v>
      </c>
      <c r="M3006" s="102">
        <f t="shared" si="523"/>
        <v>1</v>
      </c>
      <c r="N3006" s="109">
        <f t="shared" si="524"/>
        <v>100</v>
      </c>
      <c r="P3006" s="102" t="str">
        <f t="shared" si="519"/>
        <v>X</v>
      </c>
    </row>
    <row r="3007" spans="1:16" hidden="1">
      <c r="A3007" s="102" t="s">
        <v>202</v>
      </c>
      <c r="B3007" s="103" t="s">
        <v>174</v>
      </c>
      <c r="D3007" s="111">
        <v>2025</v>
      </c>
      <c r="E3007" s="111">
        <v>12</v>
      </c>
      <c r="F3007" s="102" t="str">
        <f t="shared" si="520"/>
        <v>B62202512</v>
      </c>
      <c r="H3007" s="104">
        <f>HLOOKUP(B3007,MBAY!$1:$2,2,FALSE)</f>
        <v>8</v>
      </c>
      <c r="I3007" s="102" t="str">
        <f t="shared" si="521"/>
        <v>202512</v>
      </c>
      <c r="J3007" s="107">
        <f>IF(M3007=1,1,IFERROR(VLOOKUP(I3007,MBAY!E:L,POC!H3007,FALSE),0))</f>
        <v>1</v>
      </c>
      <c r="K3007" s="102" t="str">
        <f>TEXT(VLOOKUP(B3007,Summary!G:H,2,FALSE),"yyyym")</f>
        <v>202510</v>
      </c>
      <c r="L3007" s="102">
        <f t="shared" si="522"/>
        <v>0</v>
      </c>
      <c r="M3007" s="102">
        <f t="shared" si="523"/>
        <v>1</v>
      </c>
      <c r="N3007" s="109">
        <f t="shared" si="524"/>
        <v>100</v>
      </c>
      <c r="P3007" s="102" t="str">
        <f t="shared" si="519"/>
        <v>X</v>
      </c>
    </row>
    <row r="3008" spans="1:16" hidden="1">
      <c r="A3008" s="102" t="s">
        <v>202</v>
      </c>
      <c r="B3008" s="103" t="s">
        <v>174</v>
      </c>
      <c r="D3008" s="112">
        <v>2026</v>
      </c>
      <c r="E3008" s="112">
        <v>1</v>
      </c>
      <c r="F3008" s="102" t="str">
        <f t="shared" ref="F3008:F3019" si="525">CONCATENATE(B3008,D3008,E3008)</f>
        <v>B6220261</v>
      </c>
      <c r="H3008" s="104">
        <f>HLOOKUP(B3008,MBAY!$1:$2,2,FALSE)</f>
        <v>8</v>
      </c>
      <c r="I3008" s="102" t="str">
        <f t="shared" si="521"/>
        <v>20261</v>
      </c>
      <c r="J3008" s="107">
        <f>IF(M3008=1,1,IFERROR(VLOOKUP(I3008,MBAY!E:L,POC!H3008,FALSE),0))</f>
        <v>1</v>
      </c>
      <c r="K3008" s="102" t="str">
        <f>TEXT(VLOOKUP(B3008,Summary!G:H,2,FALSE),"yyyym")</f>
        <v>202510</v>
      </c>
      <c r="L3008" s="102">
        <f t="shared" si="522"/>
        <v>0</v>
      </c>
      <c r="M3008" s="102">
        <f t="shared" ref="M3008:M3067" si="526">IF(B3008="",0,IF(AND(B3007=B3008,M3007=1),1,IF(L3008=1,1,0)))</f>
        <v>1</v>
      </c>
      <c r="N3008" s="109">
        <f t="shared" si="524"/>
        <v>100</v>
      </c>
      <c r="P3008" s="102" t="str">
        <f t="shared" si="519"/>
        <v>X</v>
      </c>
    </row>
    <row r="3009" spans="1:16" hidden="1">
      <c r="A3009" s="102" t="s">
        <v>202</v>
      </c>
      <c r="B3009" s="103" t="s">
        <v>174</v>
      </c>
      <c r="D3009" s="112">
        <v>2026</v>
      </c>
      <c r="E3009" s="112">
        <v>2</v>
      </c>
      <c r="F3009" s="102" t="str">
        <f t="shared" si="525"/>
        <v>B6220262</v>
      </c>
      <c r="H3009" s="104">
        <f>HLOOKUP(B3009,MBAY!$1:$2,2,FALSE)</f>
        <v>8</v>
      </c>
      <c r="I3009" s="102" t="str">
        <f t="shared" si="521"/>
        <v>20262</v>
      </c>
      <c r="J3009" s="107">
        <f>IF(M3009=1,1,IFERROR(VLOOKUP(I3009,MBAY!E:L,POC!H3009,FALSE),0))</f>
        <v>1</v>
      </c>
      <c r="K3009" s="102" t="str">
        <f>TEXT(VLOOKUP(B3009,Summary!G:H,2,FALSE),"yyyym")</f>
        <v>202510</v>
      </c>
      <c r="L3009" s="102">
        <f t="shared" si="522"/>
        <v>0</v>
      </c>
      <c r="M3009" s="102">
        <f t="shared" si="526"/>
        <v>1</v>
      </c>
      <c r="N3009" s="109">
        <f t="shared" si="524"/>
        <v>100</v>
      </c>
      <c r="P3009" s="102" t="str">
        <f t="shared" si="519"/>
        <v>X</v>
      </c>
    </row>
    <row r="3010" spans="1:16" hidden="1">
      <c r="A3010" s="102" t="s">
        <v>202</v>
      </c>
      <c r="B3010" s="103" t="s">
        <v>174</v>
      </c>
      <c r="D3010" s="112">
        <v>2026</v>
      </c>
      <c r="E3010" s="112">
        <v>3</v>
      </c>
      <c r="F3010" s="102" t="str">
        <f t="shared" si="525"/>
        <v>B6220263</v>
      </c>
      <c r="H3010" s="104">
        <f>HLOOKUP(B3010,MBAY!$1:$2,2,FALSE)</f>
        <v>8</v>
      </c>
      <c r="I3010" s="102" t="str">
        <f t="shared" si="521"/>
        <v>20263</v>
      </c>
      <c r="J3010" s="107">
        <f>IF(M3010=1,1,IFERROR(VLOOKUP(I3010,MBAY!E:L,POC!H3010,FALSE),0))</f>
        <v>1</v>
      </c>
      <c r="K3010" s="102" t="str">
        <f>TEXT(VLOOKUP(B3010,Summary!G:H,2,FALSE),"yyyym")</f>
        <v>202510</v>
      </c>
      <c r="L3010" s="102">
        <f t="shared" si="522"/>
        <v>0</v>
      </c>
      <c r="M3010" s="102">
        <f t="shared" si="526"/>
        <v>1</v>
      </c>
      <c r="N3010" s="109">
        <f t="shared" si="524"/>
        <v>100</v>
      </c>
      <c r="P3010" s="102" t="str">
        <f t="shared" si="519"/>
        <v>X</v>
      </c>
    </row>
    <row r="3011" spans="1:16" hidden="1">
      <c r="A3011" s="102" t="s">
        <v>202</v>
      </c>
      <c r="B3011" s="103" t="s">
        <v>174</v>
      </c>
      <c r="D3011" s="112">
        <v>2026</v>
      </c>
      <c r="E3011" s="112">
        <v>4</v>
      </c>
      <c r="F3011" s="102" t="str">
        <f t="shared" si="525"/>
        <v>B6220264</v>
      </c>
      <c r="H3011" s="104">
        <f>HLOOKUP(B3011,MBAY!$1:$2,2,FALSE)</f>
        <v>8</v>
      </c>
      <c r="I3011" s="102" t="str">
        <f t="shared" si="521"/>
        <v>20264</v>
      </c>
      <c r="J3011" s="107">
        <f>IF(M3011=1,1,IFERROR(VLOOKUP(I3011,MBAY!E:L,POC!H3011,FALSE),0))</f>
        <v>1</v>
      </c>
      <c r="K3011" s="102" t="str">
        <f>TEXT(VLOOKUP(B3011,Summary!G:H,2,FALSE),"yyyym")</f>
        <v>202510</v>
      </c>
      <c r="L3011" s="102">
        <f t="shared" si="522"/>
        <v>0</v>
      </c>
      <c r="M3011" s="102">
        <f t="shared" si="526"/>
        <v>1</v>
      </c>
      <c r="N3011" s="109">
        <f t="shared" si="524"/>
        <v>100</v>
      </c>
      <c r="P3011" s="102" t="str">
        <f t="shared" si="519"/>
        <v>X</v>
      </c>
    </row>
    <row r="3012" spans="1:16" hidden="1">
      <c r="A3012" s="102" t="s">
        <v>202</v>
      </c>
      <c r="B3012" s="103" t="s">
        <v>174</v>
      </c>
      <c r="D3012" s="112">
        <v>2026</v>
      </c>
      <c r="E3012" s="112">
        <v>5</v>
      </c>
      <c r="F3012" s="102" t="str">
        <f t="shared" si="525"/>
        <v>B6220265</v>
      </c>
      <c r="H3012" s="104">
        <f>HLOOKUP(B3012,MBAY!$1:$2,2,FALSE)</f>
        <v>8</v>
      </c>
      <c r="I3012" s="102" t="str">
        <f t="shared" si="521"/>
        <v>20265</v>
      </c>
      <c r="J3012" s="107">
        <f>IF(M3012=1,1,IFERROR(VLOOKUP(I3012,MBAY!E:L,POC!H3012,FALSE),0))</f>
        <v>1</v>
      </c>
      <c r="K3012" s="102" t="str">
        <f>TEXT(VLOOKUP(B3012,Summary!G:H,2,FALSE),"yyyym")</f>
        <v>202510</v>
      </c>
      <c r="L3012" s="102">
        <f t="shared" si="522"/>
        <v>0</v>
      </c>
      <c r="M3012" s="102">
        <f t="shared" si="526"/>
        <v>1</v>
      </c>
      <c r="N3012" s="109">
        <f t="shared" si="524"/>
        <v>100</v>
      </c>
      <c r="P3012" s="102" t="str">
        <f t="shared" si="519"/>
        <v>X</v>
      </c>
    </row>
    <row r="3013" spans="1:16" hidden="1">
      <c r="A3013" s="102" t="s">
        <v>202</v>
      </c>
      <c r="B3013" s="103" t="s">
        <v>174</v>
      </c>
      <c r="D3013" s="112">
        <v>2026</v>
      </c>
      <c r="E3013" s="112">
        <v>6</v>
      </c>
      <c r="F3013" s="102" t="str">
        <f t="shared" si="525"/>
        <v>B6220266</v>
      </c>
      <c r="H3013" s="104">
        <f>HLOOKUP(B3013,MBAY!$1:$2,2,FALSE)</f>
        <v>8</v>
      </c>
      <c r="I3013" s="102" t="str">
        <f t="shared" si="521"/>
        <v>20266</v>
      </c>
      <c r="J3013" s="107">
        <f>IF(M3013=1,1,IFERROR(VLOOKUP(I3013,MBAY!E:L,POC!H3013,FALSE),0))</f>
        <v>1</v>
      </c>
      <c r="K3013" s="102" t="str">
        <f>TEXT(VLOOKUP(B3013,Summary!G:H,2,FALSE),"yyyym")</f>
        <v>202510</v>
      </c>
      <c r="L3013" s="102">
        <f t="shared" si="522"/>
        <v>0</v>
      </c>
      <c r="M3013" s="102">
        <f t="shared" si="526"/>
        <v>1</v>
      </c>
      <c r="N3013" s="109">
        <f t="shared" si="524"/>
        <v>100</v>
      </c>
      <c r="P3013" s="102" t="str">
        <f t="shared" si="519"/>
        <v>X</v>
      </c>
    </row>
    <row r="3014" spans="1:16" hidden="1">
      <c r="A3014" s="102" t="s">
        <v>202</v>
      </c>
      <c r="B3014" s="103" t="s">
        <v>174</v>
      </c>
      <c r="D3014" s="112">
        <v>2026</v>
      </c>
      <c r="E3014" s="112">
        <v>7</v>
      </c>
      <c r="F3014" s="102" t="str">
        <f t="shared" si="525"/>
        <v>B6220267</v>
      </c>
      <c r="H3014" s="104">
        <f>HLOOKUP(B3014,MBAY!$1:$2,2,FALSE)</f>
        <v>8</v>
      </c>
      <c r="I3014" s="102" t="str">
        <f t="shared" si="521"/>
        <v>20267</v>
      </c>
      <c r="J3014" s="107">
        <f>IF(M3014=1,1,IFERROR(VLOOKUP(I3014,MBAY!E:L,POC!H3014,FALSE),0))</f>
        <v>1</v>
      </c>
      <c r="K3014" s="102" t="str">
        <f>TEXT(VLOOKUP(B3014,Summary!G:H,2,FALSE),"yyyym")</f>
        <v>202510</v>
      </c>
      <c r="L3014" s="102">
        <f t="shared" si="522"/>
        <v>0</v>
      </c>
      <c r="M3014" s="102">
        <f t="shared" si="526"/>
        <v>1</v>
      </c>
      <c r="N3014" s="109">
        <f t="shared" si="524"/>
        <v>100</v>
      </c>
      <c r="P3014" s="102" t="str">
        <f t="shared" si="519"/>
        <v>X</v>
      </c>
    </row>
    <row r="3015" spans="1:16" hidden="1">
      <c r="A3015" s="102" t="s">
        <v>202</v>
      </c>
      <c r="B3015" s="103" t="s">
        <v>174</v>
      </c>
      <c r="D3015" s="112">
        <v>2026</v>
      </c>
      <c r="E3015" s="112">
        <v>8</v>
      </c>
      <c r="F3015" s="102" t="str">
        <f t="shared" si="525"/>
        <v>B6220268</v>
      </c>
      <c r="H3015" s="104">
        <f>HLOOKUP(B3015,MBAY!$1:$2,2,FALSE)</f>
        <v>8</v>
      </c>
      <c r="I3015" s="102" t="str">
        <f t="shared" si="521"/>
        <v>20268</v>
      </c>
      <c r="J3015" s="107">
        <f>IF(M3015=1,1,IFERROR(VLOOKUP(I3015,MBAY!E:L,POC!H3015,FALSE),0))</f>
        <v>1</v>
      </c>
      <c r="K3015" s="102" t="str">
        <f>TEXT(VLOOKUP(B3015,Summary!G:H,2,FALSE),"yyyym")</f>
        <v>202510</v>
      </c>
      <c r="L3015" s="102">
        <f t="shared" si="522"/>
        <v>0</v>
      </c>
      <c r="M3015" s="102">
        <f t="shared" si="526"/>
        <v>1</v>
      </c>
      <c r="N3015" s="109">
        <f t="shared" si="524"/>
        <v>100</v>
      </c>
      <c r="P3015" s="102" t="str">
        <f t="shared" si="519"/>
        <v>X</v>
      </c>
    </row>
    <row r="3016" spans="1:16" hidden="1">
      <c r="A3016" s="102" t="s">
        <v>202</v>
      </c>
      <c r="B3016" s="103" t="s">
        <v>174</v>
      </c>
      <c r="D3016" s="112">
        <v>2026</v>
      </c>
      <c r="E3016" s="112">
        <v>9</v>
      </c>
      <c r="F3016" s="102" t="str">
        <f t="shared" si="525"/>
        <v>B6220269</v>
      </c>
      <c r="H3016" s="104">
        <f>HLOOKUP(B3016,MBAY!$1:$2,2,FALSE)</f>
        <v>8</v>
      </c>
      <c r="I3016" s="102" t="str">
        <f t="shared" si="521"/>
        <v>20269</v>
      </c>
      <c r="J3016" s="107">
        <f>IF(M3016=1,1,IFERROR(VLOOKUP(I3016,MBAY!E:L,POC!H3016,FALSE),0))</f>
        <v>1</v>
      </c>
      <c r="K3016" s="102" t="str">
        <f>TEXT(VLOOKUP(B3016,Summary!G:H,2,FALSE),"yyyym")</f>
        <v>202510</v>
      </c>
      <c r="L3016" s="102">
        <f t="shared" si="522"/>
        <v>0</v>
      </c>
      <c r="M3016" s="102">
        <f t="shared" si="526"/>
        <v>1</v>
      </c>
      <c r="N3016" s="109">
        <f t="shared" si="524"/>
        <v>100</v>
      </c>
      <c r="P3016" s="102" t="str">
        <f t="shared" si="519"/>
        <v>X</v>
      </c>
    </row>
    <row r="3017" spans="1:16" hidden="1">
      <c r="A3017" s="102" t="s">
        <v>202</v>
      </c>
      <c r="B3017" s="103" t="s">
        <v>174</v>
      </c>
      <c r="D3017" s="112">
        <v>2026</v>
      </c>
      <c r="E3017" s="112">
        <v>10</v>
      </c>
      <c r="F3017" s="102" t="str">
        <f t="shared" si="525"/>
        <v>B62202610</v>
      </c>
      <c r="H3017" s="104">
        <f>HLOOKUP(B3017,MBAY!$1:$2,2,FALSE)</f>
        <v>8</v>
      </c>
      <c r="I3017" s="102" t="str">
        <f t="shared" si="521"/>
        <v>202610</v>
      </c>
      <c r="J3017" s="107">
        <f>IF(M3017=1,1,IFERROR(VLOOKUP(I3017,MBAY!E:L,POC!H3017,FALSE),0))</f>
        <v>1</v>
      </c>
      <c r="K3017" s="102" t="str">
        <f>TEXT(VLOOKUP(B3017,Summary!G:H,2,FALSE),"yyyym")</f>
        <v>202510</v>
      </c>
      <c r="L3017" s="102">
        <f t="shared" si="522"/>
        <v>0</v>
      </c>
      <c r="M3017" s="102">
        <f t="shared" si="526"/>
        <v>1</v>
      </c>
      <c r="N3017" s="109">
        <f t="shared" si="524"/>
        <v>100</v>
      </c>
      <c r="P3017" s="102" t="str">
        <f t="shared" si="519"/>
        <v>X</v>
      </c>
    </row>
    <row r="3018" spans="1:16" hidden="1">
      <c r="A3018" s="102" t="s">
        <v>202</v>
      </c>
      <c r="B3018" s="103" t="s">
        <v>174</v>
      </c>
      <c r="D3018" s="112">
        <v>2026</v>
      </c>
      <c r="E3018" s="112">
        <v>11</v>
      </c>
      <c r="F3018" s="102" t="str">
        <f t="shared" si="525"/>
        <v>B62202611</v>
      </c>
      <c r="H3018" s="104">
        <f>HLOOKUP(B3018,MBAY!$1:$2,2,FALSE)</f>
        <v>8</v>
      </c>
      <c r="I3018" s="102" t="str">
        <f t="shared" si="521"/>
        <v>202611</v>
      </c>
      <c r="J3018" s="107">
        <f>IF(M3018=1,1,IFERROR(VLOOKUP(I3018,MBAY!E:L,POC!H3018,FALSE),0))</f>
        <v>1</v>
      </c>
      <c r="K3018" s="102" t="str">
        <f>TEXT(VLOOKUP(B3018,Summary!G:H,2,FALSE),"yyyym")</f>
        <v>202510</v>
      </c>
      <c r="L3018" s="102">
        <f t="shared" si="522"/>
        <v>0</v>
      </c>
      <c r="M3018" s="102">
        <f t="shared" si="526"/>
        <v>1</v>
      </c>
      <c r="N3018" s="109">
        <f t="shared" si="524"/>
        <v>100</v>
      </c>
      <c r="P3018" s="102" t="str">
        <f t="shared" si="519"/>
        <v>X</v>
      </c>
    </row>
    <row r="3019" spans="1:16" hidden="1">
      <c r="A3019" s="102" t="s">
        <v>202</v>
      </c>
      <c r="B3019" s="103" t="s">
        <v>174</v>
      </c>
      <c r="D3019" s="111">
        <v>2026</v>
      </c>
      <c r="E3019" s="111">
        <v>12</v>
      </c>
      <c r="F3019" s="102" t="str">
        <f t="shared" si="525"/>
        <v>B62202612</v>
      </c>
      <c r="H3019" s="104">
        <f>HLOOKUP(B3019,MBAY!$1:$2,2,FALSE)</f>
        <v>8</v>
      </c>
      <c r="I3019" s="102" t="str">
        <f t="shared" si="521"/>
        <v>202612</v>
      </c>
      <c r="J3019" s="107">
        <f>IF(M3019=1,1,IFERROR(VLOOKUP(I3019,MBAY!E:L,POC!H3019,FALSE),0))</f>
        <v>1</v>
      </c>
      <c r="K3019" s="102" t="str">
        <f>TEXT(VLOOKUP(B3019,Summary!G:H,2,FALSE),"yyyym")</f>
        <v>202510</v>
      </c>
      <c r="L3019" s="102">
        <f t="shared" si="522"/>
        <v>0</v>
      </c>
      <c r="M3019" s="102">
        <f t="shared" si="526"/>
        <v>1</v>
      </c>
      <c r="N3019" s="109">
        <f t="shared" si="524"/>
        <v>100</v>
      </c>
      <c r="P3019" s="102" t="str">
        <f t="shared" si="519"/>
        <v>X</v>
      </c>
    </row>
    <row r="3020" spans="1:16" hidden="1">
      <c r="A3020" s="102" t="s">
        <v>202</v>
      </c>
      <c r="B3020" s="103" t="s">
        <v>174</v>
      </c>
      <c r="D3020" s="112">
        <v>2027</v>
      </c>
      <c r="E3020" s="112">
        <v>1</v>
      </c>
      <c r="F3020" s="102" t="str">
        <f t="shared" ref="F3020:F3031" si="527">CONCATENATE(B3020,D3020,E3020)</f>
        <v>B6220271</v>
      </c>
      <c r="H3020" s="104">
        <f>HLOOKUP(B3020,MBAY!$1:$2,2,FALSE)</f>
        <v>8</v>
      </c>
      <c r="I3020" s="102" t="str">
        <f t="shared" si="521"/>
        <v>20271</v>
      </c>
      <c r="J3020" s="107">
        <f>IF(M3020=1,1,IFERROR(VLOOKUP(I3020,MBAY!E:L,POC!H3020,FALSE),0))</f>
        <v>1</v>
      </c>
      <c r="K3020" s="102" t="str">
        <f>TEXT(VLOOKUP(B3020,Summary!G:H,2,FALSE),"yyyym")</f>
        <v>202510</v>
      </c>
      <c r="L3020" s="102">
        <f t="shared" si="522"/>
        <v>0</v>
      </c>
      <c r="M3020" s="102">
        <f t="shared" si="526"/>
        <v>1</v>
      </c>
      <c r="N3020" s="109">
        <f t="shared" si="524"/>
        <v>100</v>
      </c>
      <c r="P3020" s="102" t="str">
        <f t="shared" si="519"/>
        <v>X</v>
      </c>
    </row>
    <row r="3021" spans="1:16" hidden="1">
      <c r="A3021" s="102" t="s">
        <v>202</v>
      </c>
      <c r="B3021" s="103" t="s">
        <v>174</v>
      </c>
      <c r="D3021" s="112">
        <v>2027</v>
      </c>
      <c r="E3021" s="112">
        <v>2</v>
      </c>
      <c r="F3021" s="102" t="str">
        <f t="shared" si="527"/>
        <v>B6220272</v>
      </c>
      <c r="H3021" s="104">
        <f>HLOOKUP(B3021,MBAY!$1:$2,2,FALSE)</f>
        <v>8</v>
      </c>
      <c r="I3021" s="102" t="str">
        <f t="shared" si="521"/>
        <v>20272</v>
      </c>
      <c r="J3021" s="107">
        <f>IF(M3021=1,1,IFERROR(VLOOKUP(I3021,MBAY!E:L,POC!H3021,FALSE),0))</f>
        <v>1</v>
      </c>
      <c r="K3021" s="102" t="str">
        <f>TEXT(VLOOKUP(B3021,Summary!G:H,2,FALSE),"yyyym")</f>
        <v>202510</v>
      </c>
      <c r="L3021" s="102">
        <f t="shared" si="522"/>
        <v>0</v>
      </c>
      <c r="M3021" s="102">
        <f t="shared" si="526"/>
        <v>1</v>
      </c>
      <c r="N3021" s="109">
        <f t="shared" si="524"/>
        <v>100</v>
      </c>
      <c r="P3021" s="102" t="str">
        <f t="shared" si="519"/>
        <v>X</v>
      </c>
    </row>
    <row r="3022" spans="1:16" hidden="1">
      <c r="A3022" s="102" t="s">
        <v>202</v>
      </c>
      <c r="B3022" s="103" t="s">
        <v>174</v>
      </c>
      <c r="D3022" s="112">
        <v>2027</v>
      </c>
      <c r="E3022" s="112">
        <v>3</v>
      </c>
      <c r="F3022" s="102" t="str">
        <f t="shared" si="527"/>
        <v>B6220273</v>
      </c>
      <c r="H3022" s="104">
        <f>HLOOKUP(B3022,MBAY!$1:$2,2,FALSE)</f>
        <v>8</v>
      </c>
      <c r="I3022" s="102" t="str">
        <f t="shared" si="521"/>
        <v>20273</v>
      </c>
      <c r="J3022" s="107">
        <f>IF(M3022=1,1,IFERROR(VLOOKUP(I3022,MBAY!E:L,POC!H3022,FALSE),0))</f>
        <v>1</v>
      </c>
      <c r="K3022" s="102" t="str">
        <f>TEXT(VLOOKUP(B3022,Summary!G:H,2,FALSE),"yyyym")</f>
        <v>202510</v>
      </c>
      <c r="L3022" s="102">
        <f t="shared" si="522"/>
        <v>0</v>
      </c>
      <c r="M3022" s="102">
        <f t="shared" si="526"/>
        <v>1</v>
      </c>
      <c r="N3022" s="109">
        <f t="shared" si="524"/>
        <v>100</v>
      </c>
      <c r="P3022" s="102" t="str">
        <f t="shared" si="519"/>
        <v>X</v>
      </c>
    </row>
    <row r="3023" spans="1:16" hidden="1">
      <c r="A3023" s="102" t="s">
        <v>202</v>
      </c>
      <c r="B3023" s="103" t="s">
        <v>174</v>
      </c>
      <c r="D3023" s="112">
        <v>2027</v>
      </c>
      <c r="E3023" s="112">
        <v>4</v>
      </c>
      <c r="F3023" s="102" t="str">
        <f t="shared" si="527"/>
        <v>B6220274</v>
      </c>
      <c r="H3023" s="104">
        <f>HLOOKUP(B3023,MBAY!$1:$2,2,FALSE)</f>
        <v>8</v>
      </c>
      <c r="I3023" s="102" t="str">
        <f t="shared" si="521"/>
        <v>20274</v>
      </c>
      <c r="J3023" s="107">
        <f>IF(M3023=1,1,IFERROR(VLOOKUP(I3023,MBAY!E:L,POC!H3023,FALSE),0))</f>
        <v>1</v>
      </c>
      <c r="K3023" s="102" t="str">
        <f>TEXT(VLOOKUP(B3023,Summary!G:H,2,FALSE),"yyyym")</f>
        <v>202510</v>
      </c>
      <c r="L3023" s="102">
        <f t="shared" si="522"/>
        <v>0</v>
      </c>
      <c r="M3023" s="102">
        <f t="shared" si="526"/>
        <v>1</v>
      </c>
      <c r="N3023" s="109">
        <f t="shared" si="524"/>
        <v>100</v>
      </c>
      <c r="P3023" s="102" t="str">
        <f t="shared" si="519"/>
        <v>X</v>
      </c>
    </row>
    <row r="3024" spans="1:16" hidden="1">
      <c r="A3024" s="102" t="s">
        <v>202</v>
      </c>
      <c r="B3024" s="103" t="s">
        <v>174</v>
      </c>
      <c r="D3024" s="112">
        <v>2027</v>
      </c>
      <c r="E3024" s="112">
        <v>5</v>
      </c>
      <c r="F3024" s="102" t="str">
        <f t="shared" si="527"/>
        <v>B6220275</v>
      </c>
      <c r="H3024" s="104">
        <f>HLOOKUP(B3024,MBAY!$1:$2,2,FALSE)</f>
        <v>8</v>
      </c>
      <c r="I3024" s="102" t="str">
        <f t="shared" si="521"/>
        <v>20275</v>
      </c>
      <c r="J3024" s="107">
        <f>IF(M3024=1,1,IFERROR(VLOOKUP(I3024,MBAY!E:L,POC!H3024,FALSE),0))</f>
        <v>1</v>
      </c>
      <c r="K3024" s="102" t="str">
        <f>TEXT(VLOOKUP(B3024,Summary!G:H,2,FALSE),"yyyym")</f>
        <v>202510</v>
      </c>
      <c r="L3024" s="102">
        <f t="shared" si="522"/>
        <v>0</v>
      </c>
      <c r="M3024" s="102">
        <f t="shared" si="526"/>
        <v>1</v>
      </c>
      <c r="N3024" s="109">
        <f t="shared" si="524"/>
        <v>100</v>
      </c>
      <c r="P3024" s="102" t="str">
        <f t="shared" si="519"/>
        <v>X</v>
      </c>
    </row>
    <row r="3025" spans="1:16" hidden="1">
      <c r="A3025" s="102" t="s">
        <v>202</v>
      </c>
      <c r="B3025" s="103" t="s">
        <v>174</v>
      </c>
      <c r="D3025" s="112">
        <v>2027</v>
      </c>
      <c r="E3025" s="112">
        <v>6</v>
      </c>
      <c r="F3025" s="102" t="str">
        <f t="shared" si="527"/>
        <v>B6220276</v>
      </c>
      <c r="H3025" s="104">
        <f>HLOOKUP(B3025,MBAY!$1:$2,2,FALSE)</f>
        <v>8</v>
      </c>
      <c r="I3025" s="102" t="str">
        <f t="shared" si="521"/>
        <v>20276</v>
      </c>
      <c r="J3025" s="107">
        <f>IF(M3025=1,1,IFERROR(VLOOKUP(I3025,MBAY!E:L,POC!H3025,FALSE),0))</f>
        <v>1</v>
      </c>
      <c r="K3025" s="102" t="str">
        <f>TEXT(VLOOKUP(B3025,Summary!G:H,2,FALSE),"yyyym")</f>
        <v>202510</v>
      </c>
      <c r="L3025" s="102">
        <f t="shared" si="522"/>
        <v>0</v>
      </c>
      <c r="M3025" s="102">
        <f t="shared" si="526"/>
        <v>1</v>
      </c>
      <c r="N3025" s="109">
        <f t="shared" si="524"/>
        <v>100</v>
      </c>
      <c r="P3025" s="102" t="str">
        <f t="shared" si="519"/>
        <v>X</v>
      </c>
    </row>
    <row r="3026" spans="1:16" hidden="1">
      <c r="A3026" s="102" t="s">
        <v>202</v>
      </c>
      <c r="B3026" s="103" t="s">
        <v>174</v>
      </c>
      <c r="D3026" s="112">
        <v>2027</v>
      </c>
      <c r="E3026" s="112">
        <v>7</v>
      </c>
      <c r="F3026" s="102" t="str">
        <f t="shared" si="527"/>
        <v>B6220277</v>
      </c>
      <c r="H3026" s="104">
        <f>HLOOKUP(B3026,MBAY!$1:$2,2,FALSE)</f>
        <v>8</v>
      </c>
      <c r="I3026" s="102" t="str">
        <f t="shared" si="521"/>
        <v>20277</v>
      </c>
      <c r="J3026" s="107">
        <f>IF(M3026=1,1,IFERROR(VLOOKUP(I3026,MBAY!E:L,POC!H3026,FALSE),0))</f>
        <v>1</v>
      </c>
      <c r="K3026" s="102" t="str">
        <f>TEXT(VLOOKUP(B3026,Summary!G:H,2,FALSE),"yyyym")</f>
        <v>202510</v>
      </c>
      <c r="L3026" s="102">
        <f t="shared" si="522"/>
        <v>0</v>
      </c>
      <c r="M3026" s="102">
        <f t="shared" si="526"/>
        <v>1</v>
      </c>
      <c r="N3026" s="109">
        <f t="shared" si="524"/>
        <v>100</v>
      </c>
      <c r="P3026" s="102" t="str">
        <f t="shared" si="519"/>
        <v>X</v>
      </c>
    </row>
    <row r="3027" spans="1:16" hidden="1">
      <c r="A3027" s="102" t="s">
        <v>202</v>
      </c>
      <c r="B3027" s="103" t="s">
        <v>174</v>
      </c>
      <c r="D3027" s="112">
        <v>2027</v>
      </c>
      <c r="E3027" s="112">
        <v>8</v>
      </c>
      <c r="F3027" s="102" t="str">
        <f t="shared" si="527"/>
        <v>B6220278</v>
      </c>
      <c r="H3027" s="104">
        <f>HLOOKUP(B3027,MBAY!$1:$2,2,FALSE)</f>
        <v>8</v>
      </c>
      <c r="I3027" s="102" t="str">
        <f t="shared" si="521"/>
        <v>20278</v>
      </c>
      <c r="J3027" s="107">
        <f>IF(M3027=1,1,IFERROR(VLOOKUP(I3027,MBAY!E:L,POC!H3027,FALSE),0))</f>
        <v>1</v>
      </c>
      <c r="K3027" s="102" t="str">
        <f>TEXT(VLOOKUP(B3027,Summary!G:H,2,FALSE),"yyyym")</f>
        <v>202510</v>
      </c>
      <c r="L3027" s="102">
        <f t="shared" si="522"/>
        <v>0</v>
      </c>
      <c r="M3027" s="102">
        <f t="shared" si="526"/>
        <v>1</v>
      </c>
      <c r="N3027" s="109">
        <f t="shared" si="524"/>
        <v>100</v>
      </c>
      <c r="P3027" s="102" t="str">
        <f t="shared" si="519"/>
        <v>X</v>
      </c>
    </row>
    <row r="3028" spans="1:16" hidden="1">
      <c r="A3028" s="102" t="s">
        <v>202</v>
      </c>
      <c r="B3028" s="103" t="s">
        <v>174</v>
      </c>
      <c r="D3028" s="112">
        <v>2027</v>
      </c>
      <c r="E3028" s="112">
        <v>9</v>
      </c>
      <c r="F3028" s="102" t="str">
        <f t="shared" si="527"/>
        <v>B6220279</v>
      </c>
      <c r="H3028" s="104">
        <f>HLOOKUP(B3028,MBAY!$1:$2,2,FALSE)</f>
        <v>8</v>
      </c>
      <c r="I3028" s="102" t="str">
        <f t="shared" ref="I3028:I3059" si="528">CONCATENATE(D3028,E3028)</f>
        <v>20279</v>
      </c>
      <c r="J3028" s="107">
        <f>IF(M3028=1,1,IFERROR(VLOOKUP(I3028,MBAY!E:L,POC!H3028,FALSE),0))</f>
        <v>1</v>
      </c>
      <c r="K3028" s="102" t="str">
        <f>TEXT(VLOOKUP(B3028,Summary!G:H,2,FALSE),"yyyym")</f>
        <v>202510</v>
      </c>
      <c r="L3028" s="102">
        <f t="shared" ref="L3028:L3059" si="529">IF((LEFT(K3028,4)-D3028)&lt;&gt;0,0,IF((I3028-K3028)=0,1,0))</f>
        <v>0</v>
      </c>
      <c r="M3028" s="102">
        <f t="shared" si="526"/>
        <v>1</v>
      </c>
      <c r="N3028" s="109">
        <f t="shared" si="524"/>
        <v>100</v>
      </c>
      <c r="P3028" s="102" t="str">
        <f t="shared" si="519"/>
        <v>X</v>
      </c>
    </row>
    <row r="3029" spans="1:16" hidden="1">
      <c r="A3029" s="102" t="s">
        <v>202</v>
      </c>
      <c r="B3029" s="103" t="s">
        <v>174</v>
      </c>
      <c r="D3029" s="112">
        <v>2027</v>
      </c>
      <c r="E3029" s="112">
        <v>10</v>
      </c>
      <c r="F3029" s="102" t="str">
        <f t="shared" si="527"/>
        <v>B62202710</v>
      </c>
      <c r="H3029" s="104">
        <f>HLOOKUP(B3029,MBAY!$1:$2,2,FALSE)</f>
        <v>8</v>
      </c>
      <c r="I3029" s="102" t="str">
        <f t="shared" si="528"/>
        <v>202710</v>
      </c>
      <c r="J3029" s="107">
        <f>IF(M3029=1,1,IFERROR(VLOOKUP(I3029,MBAY!E:L,POC!H3029,FALSE),0))</f>
        <v>1</v>
      </c>
      <c r="K3029" s="102" t="str">
        <f>TEXT(VLOOKUP(B3029,Summary!G:H,2,FALSE),"yyyym")</f>
        <v>202510</v>
      </c>
      <c r="L3029" s="102">
        <f t="shared" si="529"/>
        <v>0</v>
      </c>
      <c r="M3029" s="102">
        <f t="shared" si="526"/>
        <v>1</v>
      </c>
      <c r="N3029" s="109">
        <f t="shared" si="524"/>
        <v>100</v>
      </c>
      <c r="P3029" s="102" t="str">
        <f t="shared" si="519"/>
        <v>X</v>
      </c>
    </row>
    <row r="3030" spans="1:16" hidden="1">
      <c r="A3030" s="102" t="s">
        <v>202</v>
      </c>
      <c r="B3030" s="103" t="s">
        <v>174</v>
      </c>
      <c r="D3030" s="112">
        <v>2027</v>
      </c>
      <c r="E3030" s="112">
        <v>11</v>
      </c>
      <c r="F3030" s="102" t="str">
        <f t="shared" si="527"/>
        <v>B62202711</v>
      </c>
      <c r="H3030" s="104">
        <f>HLOOKUP(B3030,MBAY!$1:$2,2,FALSE)</f>
        <v>8</v>
      </c>
      <c r="I3030" s="102" t="str">
        <f t="shared" si="528"/>
        <v>202711</v>
      </c>
      <c r="J3030" s="107">
        <f>IF(M3030=1,1,IFERROR(VLOOKUP(I3030,MBAY!E:L,POC!H3030,FALSE),0))</f>
        <v>1</v>
      </c>
      <c r="K3030" s="102" t="str">
        <f>TEXT(VLOOKUP(B3030,Summary!G:H,2,FALSE),"yyyym")</f>
        <v>202510</v>
      </c>
      <c r="L3030" s="102">
        <f t="shared" si="529"/>
        <v>0</v>
      </c>
      <c r="M3030" s="102">
        <f t="shared" si="526"/>
        <v>1</v>
      </c>
      <c r="N3030" s="109">
        <f t="shared" si="524"/>
        <v>100</v>
      </c>
      <c r="P3030" s="102" t="str">
        <f t="shared" si="519"/>
        <v>X</v>
      </c>
    </row>
    <row r="3031" spans="1:16" hidden="1">
      <c r="A3031" s="102" t="s">
        <v>202</v>
      </c>
      <c r="B3031" s="103" t="s">
        <v>174</v>
      </c>
      <c r="D3031" s="111">
        <v>2027</v>
      </c>
      <c r="E3031" s="111">
        <v>12</v>
      </c>
      <c r="F3031" s="102" t="str">
        <f t="shared" si="527"/>
        <v>B62202712</v>
      </c>
      <c r="H3031" s="104">
        <f>HLOOKUP(B3031,MBAY!$1:$2,2,FALSE)</f>
        <v>8</v>
      </c>
      <c r="I3031" s="102" t="str">
        <f t="shared" si="528"/>
        <v>202712</v>
      </c>
      <c r="J3031" s="107">
        <f>IF(M3031=1,1,IFERROR(VLOOKUP(I3031,MBAY!E:L,POC!H3031,FALSE),0))</f>
        <v>1</v>
      </c>
      <c r="K3031" s="102" t="str">
        <f>TEXT(VLOOKUP(B3031,Summary!G:H,2,FALSE),"yyyym")</f>
        <v>202510</v>
      </c>
      <c r="L3031" s="102">
        <f t="shared" si="529"/>
        <v>0</v>
      </c>
      <c r="M3031" s="102">
        <f t="shared" si="526"/>
        <v>1</v>
      </c>
      <c r="N3031" s="109">
        <f t="shared" si="524"/>
        <v>100</v>
      </c>
      <c r="P3031" s="102" t="str">
        <f t="shared" si="519"/>
        <v>X</v>
      </c>
    </row>
    <row r="3032" spans="1:16" hidden="1">
      <c r="A3032" s="102" t="s">
        <v>202</v>
      </c>
      <c r="B3032" s="103" t="s">
        <v>174</v>
      </c>
      <c r="D3032" s="112">
        <v>2028</v>
      </c>
      <c r="E3032" s="112">
        <v>1</v>
      </c>
      <c r="F3032" s="102" t="str">
        <f t="shared" ref="F3032:F3067" si="530">CONCATENATE(B3032,D3032,E3032)</f>
        <v>B6220281</v>
      </c>
      <c r="H3032" s="104">
        <f>HLOOKUP(B3032,MBAY!$1:$2,2,FALSE)</f>
        <v>8</v>
      </c>
      <c r="I3032" s="102" t="str">
        <f t="shared" si="528"/>
        <v>20281</v>
      </c>
      <c r="J3032" s="107">
        <f>IF(M3032=1,1,IFERROR(VLOOKUP(I3032,MBAY!E:L,POC!H3032,FALSE),0))</f>
        <v>1</v>
      </c>
      <c r="K3032" s="102" t="str">
        <f>TEXT(VLOOKUP(B3032,Summary!G:H,2,FALSE),"yyyym")</f>
        <v>202510</v>
      </c>
      <c r="L3032" s="102">
        <f t="shared" si="529"/>
        <v>0</v>
      </c>
      <c r="M3032" s="102">
        <f t="shared" si="526"/>
        <v>1</v>
      </c>
      <c r="N3032" s="109">
        <f t="shared" si="524"/>
        <v>100</v>
      </c>
      <c r="P3032" s="102" t="str">
        <f t="shared" si="519"/>
        <v>X</v>
      </c>
    </row>
    <row r="3033" spans="1:16" hidden="1">
      <c r="A3033" s="102" t="s">
        <v>202</v>
      </c>
      <c r="B3033" s="103" t="s">
        <v>174</v>
      </c>
      <c r="D3033" s="112">
        <v>2028</v>
      </c>
      <c r="E3033" s="112">
        <v>2</v>
      </c>
      <c r="F3033" s="102" t="str">
        <f t="shared" si="530"/>
        <v>B6220282</v>
      </c>
      <c r="H3033" s="104">
        <f>HLOOKUP(B3033,MBAY!$1:$2,2,FALSE)</f>
        <v>8</v>
      </c>
      <c r="I3033" s="102" t="str">
        <f t="shared" si="528"/>
        <v>20282</v>
      </c>
      <c r="J3033" s="107">
        <f>IF(M3033=1,1,IFERROR(VLOOKUP(I3033,MBAY!E:L,POC!H3033,FALSE),0))</f>
        <v>1</v>
      </c>
      <c r="K3033" s="102" t="str">
        <f>TEXT(VLOOKUP(B3033,Summary!G:H,2,FALSE),"yyyym")</f>
        <v>202510</v>
      </c>
      <c r="L3033" s="102">
        <f t="shared" si="529"/>
        <v>0</v>
      </c>
      <c r="M3033" s="102">
        <f t="shared" si="526"/>
        <v>1</v>
      </c>
      <c r="N3033" s="109">
        <f t="shared" si="524"/>
        <v>100</v>
      </c>
      <c r="P3033" s="102" t="str">
        <f t="shared" si="519"/>
        <v>X</v>
      </c>
    </row>
    <row r="3034" spans="1:16" hidden="1">
      <c r="A3034" s="102" t="s">
        <v>202</v>
      </c>
      <c r="B3034" s="103" t="s">
        <v>174</v>
      </c>
      <c r="D3034" s="112">
        <v>2028</v>
      </c>
      <c r="E3034" s="112">
        <v>3</v>
      </c>
      <c r="F3034" s="102" t="str">
        <f t="shared" si="530"/>
        <v>B6220283</v>
      </c>
      <c r="H3034" s="104">
        <f>HLOOKUP(B3034,MBAY!$1:$2,2,FALSE)</f>
        <v>8</v>
      </c>
      <c r="I3034" s="102" t="str">
        <f t="shared" si="528"/>
        <v>20283</v>
      </c>
      <c r="J3034" s="107">
        <f>IF(M3034=1,1,IFERROR(VLOOKUP(I3034,MBAY!E:L,POC!H3034,FALSE),0))</f>
        <v>1</v>
      </c>
      <c r="K3034" s="102" t="str">
        <f>TEXT(VLOOKUP(B3034,Summary!G:H,2,FALSE),"yyyym")</f>
        <v>202510</v>
      </c>
      <c r="L3034" s="102">
        <f t="shared" si="529"/>
        <v>0</v>
      </c>
      <c r="M3034" s="102">
        <f t="shared" si="526"/>
        <v>1</v>
      </c>
      <c r="N3034" s="109">
        <f t="shared" si="524"/>
        <v>100</v>
      </c>
      <c r="P3034" s="102" t="str">
        <f t="shared" si="519"/>
        <v>X</v>
      </c>
    </row>
    <row r="3035" spans="1:16" hidden="1">
      <c r="A3035" s="102" t="s">
        <v>202</v>
      </c>
      <c r="B3035" s="103" t="s">
        <v>174</v>
      </c>
      <c r="D3035" s="112">
        <v>2028</v>
      </c>
      <c r="E3035" s="112">
        <v>4</v>
      </c>
      <c r="F3035" s="102" t="str">
        <f t="shared" si="530"/>
        <v>B6220284</v>
      </c>
      <c r="H3035" s="104">
        <f>HLOOKUP(B3035,MBAY!$1:$2,2,FALSE)</f>
        <v>8</v>
      </c>
      <c r="I3035" s="102" t="str">
        <f t="shared" si="528"/>
        <v>20284</v>
      </c>
      <c r="J3035" s="107">
        <f>IF(M3035=1,1,IFERROR(VLOOKUP(I3035,MBAY!E:L,POC!H3035,FALSE),0))</f>
        <v>1</v>
      </c>
      <c r="K3035" s="102" t="str">
        <f>TEXT(VLOOKUP(B3035,Summary!G:H,2,FALSE),"yyyym")</f>
        <v>202510</v>
      </c>
      <c r="L3035" s="102">
        <f t="shared" si="529"/>
        <v>0</v>
      </c>
      <c r="M3035" s="102">
        <f t="shared" si="526"/>
        <v>1</v>
      </c>
      <c r="N3035" s="109">
        <f t="shared" si="524"/>
        <v>100</v>
      </c>
      <c r="P3035" s="102" t="str">
        <f t="shared" si="519"/>
        <v>X</v>
      </c>
    </row>
    <row r="3036" spans="1:16" hidden="1">
      <c r="A3036" s="102" t="s">
        <v>202</v>
      </c>
      <c r="B3036" s="103" t="s">
        <v>174</v>
      </c>
      <c r="D3036" s="112">
        <v>2028</v>
      </c>
      <c r="E3036" s="112">
        <v>5</v>
      </c>
      <c r="F3036" s="102" t="str">
        <f t="shared" si="530"/>
        <v>B6220285</v>
      </c>
      <c r="H3036" s="104">
        <f>HLOOKUP(B3036,MBAY!$1:$2,2,FALSE)</f>
        <v>8</v>
      </c>
      <c r="I3036" s="102" t="str">
        <f t="shared" si="528"/>
        <v>20285</v>
      </c>
      <c r="J3036" s="107">
        <f>IF(M3036=1,1,IFERROR(VLOOKUP(I3036,MBAY!E:L,POC!H3036,FALSE),0))</f>
        <v>1</v>
      </c>
      <c r="K3036" s="102" t="str">
        <f>TEXT(VLOOKUP(B3036,Summary!G:H,2,FALSE),"yyyym")</f>
        <v>202510</v>
      </c>
      <c r="L3036" s="102">
        <f t="shared" si="529"/>
        <v>0</v>
      </c>
      <c r="M3036" s="102">
        <f t="shared" si="526"/>
        <v>1</v>
      </c>
      <c r="N3036" s="109">
        <f t="shared" si="524"/>
        <v>100</v>
      </c>
      <c r="P3036" s="102" t="str">
        <f t="shared" si="519"/>
        <v>X</v>
      </c>
    </row>
    <row r="3037" spans="1:16" hidden="1">
      <c r="A3037" s="102" t="s">
        <v>202</v>
      </c>
      <c r="B3037" s="103" t="s">
        <v>174</v>
      </c>
      <c r="D3037" s="112">
        <v>2028</v>
      </c>
      <c r="E3037" s="112">
        <v>6</v>
      </c>
      <c r="F3037" s="102" t="str">
        <f t="shared" si="530"/>
        <v>B6220286</v>
      </c>
      <c r="H3037" s="104">
        <f>HLOOKUP(B3037,MBAY!$1:$2,2,FALSE)</f>
        <v>8</v>
      </c>
      <c r="I3037" s="102" t="str">
        <f t="shared" si="528"/>
        <v>20286</v>
      </c>
      <c r="J3037" s="107">
        <f>IF(M3037=1,1,IFERROR(VLOOKUP(I3037,MBAY!E:L,POC!H3037,FALSE),0))</f>
        <v>1</v>
      </c>
      <c r="K3037" s="102" t="str">
        <f>TEXT(VLOOKUP(B3037,Summary!G:H,2,FALSE),"yyyym")</f>
        <v>202510</v>
      </c>
      <c r="L3037" s="102">
        <f t="shared" si="529"/>
        <v>0</v>
      </c>
      <c r="M3037" s="102">
        <f t="shared" si="526"/>
        <v>1</v>
      </c>
      <c r="N3037" s="109">
        <f t="shared" si="524"/>
        <v>100</v>
      </c>
      <c r="P3037" s="102" t="str">
        <f t="shared" si="519"/>
        <v>X</v>
      </c>
    </row>
    <row r="3038" spans="1:16" hidden="1">
      <c r="A3038" s="102" t="s">
        <v>202</v>
      </c>
      <c r="B3038" s="103" t="s">
        <v>174</v>
      </c>
      <c r="D3038" s="112">
        <v>2028</v>
      </c>
      <c r="E3038" s="112">
        <v>7</v>
      </c>
      <c r="F3038" s="102" t="str">
        <f t="shared" si="530"/>
        <v>B6220287</v>
      </c>
      <c r="H3038" s="104">
        <f>HLOOKUP(B3038,MBAY!$1:$2,2,FALSE)</f>
        <v>8</v>
      </c>
      <c r="I3038" s="102" t="str">
        <f t="shared" si="528"/>
        <v>20287</v>
      </c>
      <c r="J3038" s="107">
        <f>IF(M3038=1,1,IFERROR(VLOOKUP(I3038,MBAY!E:L,POC!H3038,FALSE),0))</f>
        <v>1</v>
      </c>
      <c r="K3038" s="102" t="str">
        <f>TEXT(VLOOKUP(B3038,Summary!G:H,2,FALSE),"yyyym")</f>
        <v>202510</v>
      </c>
      <c r="L3038" s="102">
        <f t="shared" si="529"/>
        <v>0</v>
      </c>
      <c r="M3038" s="102">
        <f t="shared" si="526"/>
        <v>1</v>
      </c>
      <c r="N3038" s="109">
        <f t="shared" si="524"/>
        <v>100</v>
      </c>
      <c r="P3038" s="102" t="str">
        <f t="shared" si="519"/>
        <v>X</v>
      </c>
    </row>
    <row r="3039" spans="1:16" hidden="1">
      <c r="A3039" s="102" t="s">
        <v>202</v>
      </c>
      <c r="B3039" s="103" t="s">
        <v>174</v>
      </c>
      <c r="D3039" s="112">
        <v>2028</v>
      </c>
      <c r="E3039" s="112">
        <v>8</v>
      </c>
      <c r="F3039" s="102" t="str">
        <f t="shared" si="530"/>
        <v>B6220288</v>
      </c>
      <c r="H3039" s="104">
        <f>HLOOKUP(B3039,MBAY!$1:$2,2,FALSE)</f>
        <v>8</v>
      </c>
      <c r="I3039" s="102" t="str">
        <f t="shared" si="528"/>
        <v>20288</v>
      </c>
      <c r="J3039" s="107">
        <f>IF(M3039=1,1,IFERROR(VLOOKUP(I3039,MBAY!E:L,POC!H3039,FALSE),0))</f>
        <v>1</v>
      </c>
      <c r="K3039" s="102" t="str">
        <f>TEXT(VLOOKUP(B3039,Summary!G:H,2,FALSE),"yyyym")</f>
        <v>202510</v>
      </c>
      <c r="L3039" s="102">
        <f t="shared" si="529"/>
        <v>0</v>
      </c>
      <c r="M3039" s="102">
        <f t="shared" si="526"/>
        <v>1</v>
      </c>
      <c r="N3039" s="109">
        <f t="shared" si="524"/>
        <v>100</v>
      </c>
      <c r="P3039" s="102" t="str">
        <f t="shared" si="519"/>
        <v>X</v>
      </c>
    </row>
    <row r="3040" spans="1:16" hidden="1">
      <c r="A3040" s="102" t="s">
        <v>202</v>
      </c>
      <c r="B3040" s="103" t="s">
        <v>174</v>
      </c>
      <c r="D3040" s="112">
        <v>2028</v>
      </c>
      <c r="E3040" s="112">
        <v>9</v>
      </c>
      <c r="F3040" s="102" t="str">
        <f t="shared" si="530"/>
        <v>B6220289</v>
      </c>
      <c r="H3040" s="104">
        <f>HLOOKUP(B3040,MBAY!$1:$2,2,FALSE)</f>
        <v>8</v>
      </c>
      <c r="I3040" s="102" t="str">
        <f t="shared" si="528"/>
        <v>20289</v>
      </c>
      <c r="J3040" s="107">
        <f>IF(M3040=1,1,IFERROR(VLOOKUP(I3040,MBAY!E:L,POC!H3040,FALSE),0))</f>
        <v>1</v>
      </c>
      <c r="K3040" s="102" t="str">
        <f>TEXT(VLOOKUP(B3040,Summary!G:H,2,FALSE),"yyyym")</f>
        <v>202510</v>
      </c>
      <c r="L3040" s="102">
        <f t="shared" si="529"/>
        <v>0</v>
      </c>
      <c r="M3040" s="102">
        <f t="shared" si="526"/>
        <v>1</v>
      </c>
      <c r="N3040" s="109">
        <f t="shared" si="524"/>
        <v>100</v>
      </c>
      <c r="P3040" s="102" t="str">
        <f t="shared" si="519"/>
        <v>X</v>
      </c>
    </row>
    <row r="3041" spans="1:16" hidden="1">
      <c r="A3041" s="102" t="s">
        <v>202</v>
      </c>
      <c r="B3041" s="103" t="s">
        <v>174</v>
      </c>
      <c r="D3041" s="112">
        <v>2028</v>
      </c>
      <c r="E3041" s="112">
        <v>10</v>
      </c>
      <c r="F3041" s="102" t="str">
        <f t="shared" si="530"/>
        <v>B62202810</v>
      </c>
      <c r="H3041" s="104">
        <f>HLOOKUP(B3041,MBAY!$1:$2,2,FALSE)</f>
        <v>8</v>
      </c>
      <c r="I3041" s="102" t="str">
        <f t="shared" si="528"/>
        <v>202810</v>
      </c>
      <c r="J3041" s="107">
        <f>IF(M3041=1,1,IFERROR(VLOOKUP(I3041,MBAY!E:L,POC!H3041,FALSE),0))</f>
        <v>1</v>
      </c>
      <c r="K3041" s="102" t="str">
        <f>TEXT(VLOOKUP(B3041,Summary!G:H,2,FALSE),"yyyym")</f>
        <v>202510</v>
      </c>
      <c r="L3041" s="102">
        <f t="shared" si="529"/>
        <v>0</v>
      </c>
      <c r="M3041" s="102">
        <f t="shared" si="526"/>
        <v>1</v>
      </c>
      <c r="N3041" s="109">
        <f t="shared" si="524"/>
        <v>100</v>
      </c>
      <c r="P3041" s="102" t="str">
        <f t="shared" si="519"/>
        <v>X</v>
      </c>
    </row>
    <row r="3042" spans="1:16" hidden="1">
      <c r="A3042" s="102" t="s">
        <v>202</v>
      </c>
      <c r="B3042" s="103" t="s">
        <v>174</v>
      </c>
      <c r="D3042" s="112">
        <v>2028</v>
      </c>
      <c r="E3042" s="112">
        <v>11</v>
      </c>
      <c r="F3042" s="102" t="str">
        <f t="shared" si="530"/>
        <v>B62202811</v>
      </c>
      <c r="H3042" s="104">
        <f>HLOOKUP(B3042,MBAY!$1:$2,2,FALSE)</f>
        <v>8</v>
      </c>
      <c r="I3042" s="102" t="str">
        <f t="shared" si="528"/>
        <v>202811</v>
      </c>
      <c r="J3042" s="107">
        <f>IF(M3042=1,1,IFERROR(VLOOKUP(I3042,MBAY!E:L,POC!H3042,FALSE),0))</f>
        <v>1</v>
      </c>
      <c r="K3042" s="102" t="str">
        <f>TEXT(VLOOKUP(B3042,Summary!G:H,2,FALSE),"yyyym")</f>
        <v>202510</v>
      </c>
      <c r="L3042" s="102">
        <f t="shared" si="529"/>
        <v>0</v>
      </c>
      <c r="M3042" s="102">
        <f t="shared" si="526"/>
        <v>1</v>
      </c>
      <c r="N3042" s="109">
        <f t="shared" si="524"/>
        <v>100</v>
      </c>
      <c r="P3042" s="102" t="str">
        <f t="shared" si="519"/>
        <v>X</v>
      </c>
    </row>
    <row r="3043" spans="1:16" hidden="1">
      <c r="A3043" s="102" t="s">
        <v>202</v>
      </c>
      <c r="B3043" s="103" t="s">
        <v>174</v>
      </c>
      <c r="D3043" s="111">
        <v>2028</v>
      </c>
      <c r="E3043" s="111">
        <v>12</v>
      </c>
      <c r="F3043" s="102" t="str">
        <f t="shared" si="530"/>
        <v>B62202812</v>
      </c>
      <c r="H3043" s="104">
        <f>HLOOKUP(B3043,MBAY!$1:$2,2,FALSE)</f>
        <v>8</v>
      </c>
      <c r="I3043" s="102" t="str">
        <f t="shared" si="528"/>
        <v>202812</v>
      </c>
      <c r="J3043" s="107">
        <f>IF(M3043=1,1,IFERROR(VLOOKUP(I3043,MBAY!E:L,POC!H3043,FALSE),0))</f>
        <v>1</v>
      </c>
      <c r="K3043" s="102" t="str">
        <f>TEXT(VLOOKUP(B3043,Summary!G:H,2,FALSE),"yyyym")</f>
        <v>202510</v>
      </c>
      <c r="L3043" s="102">
        <f t="shared" si="529"/>
        <v>0</v>
      </c>
      <c r="M3043" s="102">
        <f t="shared" si="526"/>
        <v>1</v>
      </c>
      <c r="N3043" s="109">
        <f t="shared" si="524"/>
        <v>100</v>
      </c>
      <c r="P3043" s="102" t="str">
        <f t="shared" si="519"/>
        <v>X</v>
      </c>
    </row>
    <row r="3044" spans="1:16" hidden="1">
      <c r="A3044" s="102" t="s">
        <v>202</v>
      </c>
      <c r="B3044" s="103" t="s">
        <v>174</v>
      </c>
      <c r="D3044" s="111">
        <v>2029</v>
      </c>
      <c r="E3044" s="112">
        <v>1</v>
      </c>
      <c r="F3044" s="102" t="str">
        <f t="shared" si="530"/>
        <v>B6220291</v>
      </c>
      <c r="H3044" s="104">
        <f>HLOOKUP(B3044,MBAY!$1:$2,2,FALSE)</f>
        <v>8</v>
      </c>
      <c r="I3044" s="102" t="str">
        <f t="shared" si="528"/>
        <v>20291</v>
      </c>
      <c r="J3044" s="107">
        <f>IF(M3044=1,1,IFERROR(VLOOKUP(I3044,MBAY!E:L,POC!H3044,FALSE),0))</f>
        <v>1</v>
      </c>
      <c r="K3044" s="102" t="str">
        <f>TEXT(VLOOKUP(B3044,Summary!G:H,2,FALSE),"yyyym")</f>
        <v>202510</v>
      </c>
      <c r="L3044" s="102">
        <f t="shared" si="529"/>
        <v>0</v>
      </c>
      <c r="M3044" s="102">
        <f t="shared" si="526"/>
        <v>1</v>
      </c>
      <c r="N3044" s="109">
        <f t="shared" si="524"/>
        <v>100</v>
      </c>
      <c r="P3044" s="102" t="str">
        <f t="shared" si="519"/>
        <v>X</v>
      </c>
    </row>
    <row r="3045" spans="1:16" hidden="1">
      <c r="A3045" s="102" t="s">
        <v>202</v>
      </c>
      <c r="B3045" s="103" t="s">
        <v>174</v>
      </c>
      <c r="D3045" s="111">
        <v>2029</v>
      </c>
      <c r="E3045" s="112">
        <v>2</v>
      </c>
      <c r="F3045" s="102" t="str">
        <f t="shared" si="530"/>
        <v>B6220292</v>
      </c>
      <c r="H3045" s="104">
        <f>HLOOKUP(B3045,MBAY!$1:$2,2,FALSE)</f>
        <v>8</v>
      </c>
      <c r="I3045" s="102" t="str">
        <f t="shared" si="528"/>
        <v>20292</v>
      </c>
      <c r="J3045" s="107">
        <f>IF(M3045=1,1,IFERROR(VLOOKUP(I3045,MBAY!E:L,POC!H3045,FALSE),0))</f>
        <v>1</v>
      </c>
      <c r="K3045" s="102" t="str">
        <f>TEXT(VLOOKUP(B3045,Summary!G:H,2,FALSE),"yyyym")</f>
        <v>202510</v>
      </c>
      <c r="L3045" s="102">
        <f t="shared" si="529"/>
        <v>0</v>
      </c>
      <c r="M3045" s="102">
        <f t="shared" si="526"/>
        <v>1</v>
      </c>
      <c r="N3045" s="109">
        <f t="shared" si="524"/>
        <v>100</v>
      </c>
      <c r="P3045" s="102" t="str">
        <f t="shared" si="519"/>
        <v>X</v>
      </c>
    </row>
    <row r="3046" spans="1:16" hidden="1">
      <c r="A3046" s="102" t="s">
        <v>202</v>
      </c>
      <c r="B3046" s="103" t="s">
        <v>174</v>
      </c>
      <c r="D3046" s="111">
        <v>2029</v>
      </c>
      <c r="E3046" s="112">
        <v>3</v>
      </c>
      <c r="F3046" s="102" t="str">
        <f t="shared" si="530"/>
        <v>B6220293</v>
      </c>
      <c r="H3046" s="104">
        <f>HLOOKUP(B3046,MBAY!$1:$2,2,FALSE)</f>
        <v>8</v>
      </c>
      <c r="I3046" s="102" t="str">
        <f t="shared" si="528"/>
        <v>20293</v>
      </c>
      <c r="J3046" s="107">
        <f>IF(M3046=1,1,IFERROR(VLOOKUP(I3046,MBAY!E:L,POC!H3046,FALSE),0))</f>
        <v>1</v>
      </c>
      <c r="K3046" s="102" t="str">
        <f>TEXT(VLOOKUP(B3046,Summary!G:H,2,FALSE),"yyyym")</f>
        <v>202510</v>
      </c>
      <c r="L3046" s="102">
        <f t="shared" si="529"/>
        <v>0</v>
      </c>
      <c r="M3046" s="102">
        <f t="shared" si="526"/>
        <v>1</v>
      </c>
      <c r="N3046" s="109">
        <f t="shared" si="524"/>
        <v>100</v>
      </c>
      <c r="P3046" s="102" t="str">
        <f t="shared" si="519"/>
        <v>X</v>
      </c>
    </row>
    <row r="3047" spans="1:16" hidden="1">
      <c r="A3047" s="102" t="s">
        <v>202</v>
      </c>
      <c r="B3047" s="103" t="s">
        <v>174</v>
      </c>
      <c r="D3047" s="111">
        <v>2029</v>
      </c>
      <c r="E3047" s="112">
        <v>4</v>
      </c>
      <c r="F3047" s="102" t="str">
        <f t="shared" si="530"/>
        <v>B6220294</v>
      </c>
      <c r="H3047" s="104">
        <f>HLOOKUP(B3047,MBAY!$1:$2,2,FALSE)</f>
        <v>8</v>
      </c>
      <c r="I3047" s="102" t="str">
        <f t="shared" si="528"/>
        <v>20294</v>
      </c>
      <c r="J3047" s="107">
        <f>IF(M3047=1,1,IFERROR(VLOOKUP(I3047,MBAY!E:L,POC!H3047,FALSE),0))</f>
        <v>1</v>
      </c>
      <c r="K3047" s="102" t="str">
        <f>TEXT(VLOOKUP(B3047,Summary!G:H,2,FALSE),"yyyym")</f>
        <v>202510</v>
      </c>
      <c r="L3047" s="102">
        <f t="shared" si="529"/>
        <v>0</v>
      </c>
      <c r="M3047" s="102">
        <f t="shared" si="526"/>
        <v>1</v>
      </c>
      <c r="N3047" s="109">
        <f t="shared" si="524"/>
        <v>100</v>
      </c>
      <c r="P3047" s="102" t="str">
        <f t="shared" si="519"/>
        <v>X</v>
      </c>
    </row>
    <row r="3048" spans="1:16" hidden="1">
      <c r="A3048" s="102" t="s">
        <v>202</v>
      </c>
      <c r="B3048" s="103" t="s">
        <v>174</v>
      </c>
      <c r="D3048" s="111">
        <v>2029</v>
      </c>
      <c r="E3048" s="112">
        <v>5</v>
      </c>
      <c r="F3048" s="102" t="str">
        <f t="shared" si="530"/>
        <v>B6220295</v>
      </c>
      <c r="H3048" s="104">
        <f>HLOOKUP(B3048,MBAY!$1:$2,2,FALSE)</f>
        <v>8</v>
      </c>
      <c r="I3048" s="102" t="str">
        <f t="shared" si="528"/>
        <v>20295</v>
      </c>
      <c r="J3048" s="107">
        <f>IF(M3048=1,1,IFERROR(VLOOKUP(I3048,MBAY!E:L,POC!H3048,FALSE),0))</f>
        <v>1</v>
      </c>
      <c r="K3048" s="102" t="str">
        <f>TEXT(VLOOKUP(B3048,Summary!G:H,2,FALSE),"yyyym")</f>
        <v>202510</v>
      </c>
      <c r="L3048" s="102">
        <f t="shared" si="529"/>
        <v>0</v>
      </c>
      <c r="M3048" s="102">
        <f t="shared" si="526"/>
        <v>1</v>
      </c>
      <c r="N3048" s="109">
        <f t="shared" si="524"/>
        <v>100</v>
      </c>
      <c r="P3048" s="102" t="str">
        <f t="shared" si="519"/>
        <v>X</v>
      </c>
    </row>
    <row r="3049" spans="1:16" hidden="1">
      <c r="A3049" s="102" t="s">
        <v>202</v>
      </c>
      <c r="B3049" s="103" t="s">
        <v>174</v>
      </c>
      <c r="D3049" s="111">
        <v>2029</v>
      </c>
      <c r="E3049" s="112">
        <v>6</v>
      </c>
      <c r="F3049" s="102" t="str">
        <f t="shared" si="530"/>
        <v>B6220296</v>
      </c>
      <c r="H3049" s="104">
        <f>HLOOKUP(B3049,MBAY!$1:$2,2,FALSE)</f>
        <v>8</v>
      </c>
      <c r="I3049" s="102" t="str">
        <f t="shared" si="528"/>
        <v>20296</v>
      </c>
      <c r="J3049" s="107">
        <f>IF(M3049=1,1,IFERROR(VLOOKUP(I3049,MBAY!E:L,POC!H3049,FALSE),0))</f>
        <v>1</v>
      </c>
      <c r="K3049" s="102" t="str">
        <f>TEXT(VLOOKUP(B3049,Summary!G:H,2,FALSE),"yyyym")</f>
        <v>202510</v>
      </c>
      <c r="L3049" s="102">
        <f t="shared" si="529"/>
        <v>0</v>
      </c>
      <c r="M3049" s="102">
        <f t="shared" si="526"/>
        <v>1</v>
      </c>
      <c r="N3049" s="109">
        <f t="shared" si="524"/>
        <v>100</v>
      </c>
      <c r="P3049" s="102" t="str">
        <f t="shared" si="519"/>
        <v>X</v>
      </c>
    </row>
    <row r="3050" spans="1:16" hidden="1">
      <c r="A3050" s="102" t="s">
        <v>202</v>
      </c>
      <c r="B3050" s="103" t="s">
        <v>174</v>
      </c>
      <c r="D3050" s="111">
        <v>2029</v>
      </c>
      <c r="E3050" s="112">
        <v>7</v>
      </c>
      <c r="F3050" s="102" t="str">
        <f t="shared" si="530"/>
        <v>B6220297</v>
      </c>
      <c r="H3050" s="104">
        <f>HLOOKUP(B3050,MBAY!$1:$2,2,FALSE)</f>
        <v>8</v>
      </c>
      <c r="I3050" s="102" t="str">
        <f t="shared" si="528"/>
        <v>20297</v>
      </c>
      <c r="J3050" s="107">
        <f>IF(M3050=1,1,IFERROR(VLOOKUP(I3050,MBAY!E:L,POC!H3050,FALSE),0))</f>
        <v>1</v>
      </c>
      <c r="K3050" s="102" t="str">
        <f>TEXT(VLOOKUP(B3050,Summary!G:H,2,FALSE),"yyyym")</f>
        <v>202510</v>
      </c>
      <c r="L3050" s="102">
        <f t="shared" si="529"/>
        <v>0</v>
      </c>
      <c r="M3050" s="102">
        <f t="shared" si="526"/>
        <v>1</v>
      </c>
      <c r="N3050" s="109">
        <f t="shared" si="524"/>
        <v>100</v>
      </c>
      <c r="P3050" s="102" t="str">
        <f t="shared" si="519"/>
        <v>X</v>
      </c>
    </row>
    <row r="3051" spans="1:16" hidden="1">
      <c r="A3051" s="102" t="s">
        <v>202</v>
      </c>
      <c r="B3051" s="103" t="s">
        <v>174</v>
      </c>
      <c r="D3051" s="111">
        <v>2029</v>
      </c>
      <c r="E3051" s="112">
        <v>8</v>
      </c>
      <c r="F3051" s="102" t="str">
        <f t="shared" si="530"/>
        <v>B6220298</v>
      </c>
      <c r="H3051" s="104">
        <f>HLOOKUP(B3051,MBAY!$1:$2,2,FALSE)</f>
        <v>8</v>
      </c>
      <c r="I3051" s="102" t="str">
        <f t="shared" si="528"/>
        <v>20298</v>
      </c>
      <c r="J3051" s="107">
        <f>IF(M3051=1,1,IFERROR(VLOOKUP(I3051,MBAY!E:L,POC!H3051,FALSE),0))</f>
        <v>1</v>
      </c>
      <c r="K3051" s="102" t="str">
        <f>TEXT(VLOOKUP(B3051,Summary!G:H,2,FALSE),"yyyym")</f>
        <v>202510</v>
      </c>
      <c r="L3051" s="102">
        <f t="shared" si="529"/>
        <v>0</v>
      </c>
      <c r="M3051" s="102">
        <f t="shared" si="526"/>
        <v>1</v>
      </c>
      <c r="N3051" s="109">
        <f t="shared" si="524"/>
        <v>100</v>
      </c>
      <c r="P3051" s="102" t="str">
        <f t="shared" si="519"/>
        <v>X</v>
      </c>
    </row>
    <row r="3052" spans="1:16" hidden="1">
      <c r="A3052" s="102" t="s">
        <v>202</v>
      </c>
      <c r="B3052" s="103" t="s">
        <v>174</v>
      </c>
      <c r="D3052" s="111">
        <v>2029</v>
      </c>
      <c r="E3052" s="112">
        <v>9</v>
      </c>
      <c r="F3052" s="102" t="str">
        <f t="shared" si="530"/>
        <v>B6220299</v>
      </c>
      <c r="H3052" s="104">
        <f>HLOOKUP(B3052,MBAY!$1:$2,2,FALSE)</f>
        <v>8</v>
      </c>
      <c r="I3052" s="102" t="str">
        <f t="shared" si="528"/>
        <v>20299</v>
      </c>
      <c r="J3052" s="107">
        <f>IF(M3052=1,1,IFERROR(VLOOKUP(I3052,MBAY!E:L,POC!H3052,FALSE),0))</f>
        <v>1</v>
      </c>
      <c r="K3052" s="102" t="str">
        <f>TEXT(VLOOKUP(B3052,Summary!G:H,2,FALSE),"yyyym")</f>
        <v>202510</v>
      </c>
      <c r="L3052" s="102">
        <f t="shared" si="529"/>
        <v>0</v>
      </c>
      <c r="M3052" s="102">
        <f t="shared" si="526"/>
        <v>1</v>
      </c>
      <c r="N3052" s="109">
        <f t="shared" si="524"/>
        <v>100</v>
      </c>
      <c r="P3052" s="102" t="str">
        <f t="shared" si="519"/>
        <v>X</v>
      </c>
    </row>
    <row r="3053" spans="1:16" hidden="1">
      <c r="A3053" s="102" t="s">
        <v>202</v>
      </c>
      <c r="B3053" s="103" t="s">
        <v>174</v>
      </c>
      <c r="D3053" s="111">
        <v>2029</v>
      </c>
      <c r="E3053" s="112">
        <v>10</v>
      </c>
      <c r="F3053" s="102" t="str">
        <f t="shared" si="530"/>
        <v>B62202910</v>
      </c>
      <c r="H3053" s="104">
        <f>HLOOKUP(B3053,MBAY!$1:$2,2,FALSE)</f>
        <v>8</v>
      </c>
      <c r="I3053" s="102" t="str">
        <f t="shared" si="528"/>
        <v>202910</v>
      </c>
      <c r="J3053" s="107">
        <f>IF(M3053=1,1,IFERROR(VLOOKUP(I3053,MBAY!E:L,POC!H3053,FALSE),0))</f>
        <v>1</v>
      </c>
      <c r="K3053" s="102" t="str">
        <f>TEXT(VLOOKUP(B3053,Summary!G:H,2,FALSE),"yyyym")</f>
        <v>202510</v>
      </c>
      <c r="L3053" s="102">
        <f t="shared" si="529"/>
        <v>0</v>
      </c>
      <c r="M3053" s="102">
        <f t="shared" si="526"/>
        <v>1</v>
      </c>
      <c r="N3053" s="109">
        <f t="shared" si="524"/>
        <v>100</v>
      </c>
      <c r="P3053" s="102" t="str">
        <f t="shared" si="519"/>
        <v>X</v>
      </c>
    </row>
    <row r="3054" spans="1:16" hidden="1">
      <c r="A3054" s="102" t="s">
        <v>202</v>
      </c>
      <c r="B3054" s="103" t="s">
        <v>174</v>
      </c>
      <c r="D3054" s="111">
        <v>2029</v>
      </c>
      <c r="E3054" s="112">
        <v>11</v>
      </c>
      <c r="F3054" s="102" t="str">
        <f t="shared" si="530"/>
        <v>B62202911</v>
      </c>
      <c r="H3054" s="104">
        <f>HLOOKUP(B3054,MBAY!$1:$2,2,FALSE)</f>
        <v>8</v>
      </c>
      <c r="I3054" s="102" t="str">
        <f t="shared" si="528"/>
        <v>202911</v>
      </c>
      <c r="J3054" s="107">
        <f>IF(M3054=1,1,IFERROR(VLOOKUP(I3054,MBAY!E:L,POC!H3054,FALSE),0))</f>
        <v>1</v>
      </c>
      <c r="K3054" s="102" t="str">
        <f>TEXT(VLOOKUP(B3054,Summary!G:H,2,FALSE),"yyyym")</f>
        <v>202510</v>
      </c>
      <c r="L3054" s="102">
        <f t="shared" si="529"/>
        <v>0</v>
      </c>
      <c r="M3054" s="102">
        <f t="shared" si="526"/>
        <v>1</v>
      </c>
      <c r="N3054" s="109">
        <f t="shared" si="524"/>
        <v>100</v>
      </c>
      <c r="P3054" s="102" t="str">
        <f t="shared" ref="P3054:P3066" si="531">IF(AND(M3054=1,L3054&lt;&gt;1),"X","")</f>
        <v>X</v>
      </c>
    </row>
    <row r="3055" spans="1:16" hidden="1">
      <c r="A3055" s="102" t="s">
        <v>202</v>
      </c>
      <c r="B3055" s="103" t="s">
        <v>174</v>
      </c>
      <c r="D3055" s="111">
        <v>2029</v>
      </c>
      <c r="E3055" s="111">
        <v>12</v>
      </c>
      <c r="F3055" s="102" t="str">
        <f t="shared" si="530"/>
        <v>B62202912</v>
      </c>
      <c r="H3055" s="104">
        <f>HLOOKUP(B3055,MBAY!$1:$2,2,FALSE)</f>
        <v>8</v>
      </c>
      <c r="I3055" s="102" t="str">
        <f t="shared" si="528"/>
        <v>202912</v>
      </c>
      <c r="J3055" s="107">
        <f>IF(M3055=1,1,IFERROR(VLOOKUP(I3055,MBAY!E:L,POC!H3055,FALSE),0))</f>
        <v>1</v>
      </c>
      <c r="K3055" s="102" t="str">
        <f>TEXT(VLOOKUP(B3055,Summary!G:H,2,FALSE),"yyyym")</f>
        <v>202510</v>
      </c>
      <c r="L3055" s="102">
        <f t="shared" si="529"/>
        <v>0</v>
      </c>
      <c r="M3055" s="102">
        <f t="shared" si="526"/>
        <v>1</v>
      </c>
      <c r="N3055" s="109">
        <f t="shared" si="524"/>
        <v>100</v>
      </c>
      <c r="P3055" s="102" t="str">
        <f t="shared" si="531"/>
        <v>X</v>
      </c>
    </row>
    <row r="3056" spans="1:16" hidden="1">
      <c r="A3056" s="102" t="s">
        <v>202</v>
      </c>
      <c r="B3056" s="103" t="s">
        <v>174</v>
      </c>
      <c r="D3056" s="111">
        <v>2030</v>
      </c>
      <c r="E3056" s="112">
        <v>1</v>
      </c>
      <c r="F3056" s="102" t="str">
        <f t="shared" si="530"/>
        <v>B6220301</v>
      </c>
      <c r="H3056" s="104">
        <f>HLOOKUP(B3056,MBAY!$1:$2,2,FALSE)</f>
        <v>8</v>
      </c>
      <c r="I3056" s="102" t="str">
        <f t="shared" si="528"/>
        <v>20301</v>
      </c>
      <c r="J3056" s="107">
        <f>IF(M3056=1,1,IFERROR(VLOOKUP(I3056,MBAY!E:L,POC!H3056,FALSE),0))</f>
        <v>1</v>
      </c>
      <c r="K3056" s="102" t="str">
        <f>TEXT(VLOOKUP(B3056,Summary!G:H,2,FALSE),"yyyym")</f>
        <v>202510</v>
      </c>
      <c r="L3056" s="102">
        <f t="shared" si="529"/>
        <v>0</v>
      </c>
      <c r="M3056" s="102">
        <f t="shared" si="526"/>
        <v>1</v>
      </c>
      <c r="N3056" s="109">
        <f t="shared" si="524"/>
        <v>100</v>
      </c>
      <c r="P3056" s="102" t="str">
        <f t="shared" si="531"/>
        <v>X</v>
      </c>
    </row>
    <row r="3057" spans="1:16" hidden="1">
      <c r="A3057" s="102" t="s">
        <v>202</v>
      </c>
      <c r="B3057" s="103" t="s">
        <v>174</v>
      </c>
      <c r="D3057" s="111">
        <v>2030</v>
      </c>
      <c r="E3057" s="112">
        <v>2</v>
      </c>
      <c r="F3057" s="102" t="str">
        <f t="shared" si="530"/>
        <v>B6220302</v>
      </c>
      <c r="H3057" s="104">
        <f>HLOOKUP(B3057,MBAY!$1:$2,2,FALSE)</f>
        <v>8</v>
      </c>
      <c r="I3057" s="102" t="str">
        <f t="shared" si="528"/>
        <v>20302</v>
      </c>
      <c r="J3057" s="107">
        <f>IF(M3057=1,1,IFERROR(VLOOKUP(I3057,MBAY!E:L,POC!H3057,FALSE),0))</f>
        <v>1</v>
      </c>
      <c r="K3057" s="102" t="str">
        <f>TEXT(VLOOKUP(B3057,Summary!G:H,2,FALSE),"yyyym")</f>
        <v>202510</v>
      </c>
      <c r="L3057" s="102">
        <f t="shared" si="529"/>
        <v>0</v>
      </c>
      <c r="M3057" s="102">
        <f t="shared" si="526"/>
        <v>1</v>
      </c>
      <c r="N3057" s="109">
        <f t="shared" ref="N3057:N3067" si="532">TRUNC(J3057*100,2)</f>
        <v>100</v>
      </c>
      <c r="P3057" s="102" t="str">
        <f t="shared" si="531"/>
        <v>X</v>
      </c>
    </row>
    <row r="3058" spans="1:16" hidden="1">
      <c r="A3058" s="102" t="s">
        <v>202</v>
      </c>
      <c r="B3058" s="103" t="s">
        <v>174</v>
      </c>
      <c r="D3058" s="111">
        <v>2030</v>
      </c>
      <c r="E3058" s="112">
        <v>3</v>
      </c>
      <c r="F3058" s="102" t="str">
        <f t="shared" si="530"/>
        <v>B6220303</v>
      </c>
      <c r="H3058" s="104">
        <f>HLOOKUP(B3058,MBAY!$1:$2,2,FALSE)</f>
        <v>8</v>
      </c>
      <c r="I3058" s="102" t="str">
        <f t="shared" si="528"/>
        <v>20303</v>
      </c>
      <c r="J3058" s="107">
        <f>IF(M3058=1,1,IFERROR(VLOOKUP(I3058,MBAY!E:L,POC!H3058,FALSE),0))</f>
        <v>1</v>
      </c>
      <c r="K3058" s="102" t="str">
        <f>TEXT(VLOOKUP(B3058,Summary!G:H,2,FALSE),"yyyym")</f>
        <v>202510</v>
      </c>
      <c r="L3058" s="102">
        <f t="shared" si="529"/>
        <v>0</v>
      </c>
      <c r="M3058" s="102">
        <f t="shared" si="526"/>
        <v>1</v>
      </c>
      <c r="N3058" s="109">
        <f t="shared" si="532"/>
        <v>100</v>
      </c>
      <c r="P3058" s="102" t="str">
        <f t="shared" si="531"/>
        <v>X</v>
      </c>
    </row>
    <row r="3059" spans="1:16" hidden="1">
      <c r="A3059" s="102" t="s">
        <v>202</v>
      </c>
      <c r="B3059" s="103" t="s">
        <v>174</v>
      </c>
      <c r="D3059" s="111">
        <v>2030</v>
      </c>
      <c r="E3059" s="112">
        <v>4</v>
      </c>
      <c r="F3059" s="102" t="str">
        <f t="shared" si="530"/>
        <v>B6220304</v>
      </c>
      <c r="H3059" s="104">
        <f>HLOOKUP(B3059,MBAY!$1:$2,2,FALSE)</f>
        <v>8</v>
      </c>
      <c r="I3059" s="102" t="str">
        <f t="shared" si="528"/>
        <v>20304</v>
      </c>
      <c r="J3059" s="107">
        <f>IF(M3059=1,1,IFERROR(VLOOKUP(I3059,MBAY!E:L,POC!H3059,FALSE),0))</f>
        <v>1</v>
      </c>
      <c r="K3059" s="102" t="str">
        <f>TEXT(VLOOKUP(B3059,Summary!G:H,2,FALSE),"yyyym")</f>
        <v>202510</v>
      </c>
      <c r="L3059" s="102">
        <f t="shared" si="529"/>
        <v>0</v>
      </c>
      <c r="M3059" s="102">
        <f t="shared" si="526"/>
        <v>1</v>
      </c>
      <c r="N3059" s="109">
        <f t="shared" si="532"/>
        <v>100</v>
      </c>
      <c r="P3059" s="102" t="str">
        <f t="shared" si="531"/>
        <v>X</v>
      </c>
    </row>
    <row r="3060" spans="1:16" hidden="1">
      <c r="A3060" s="102" t="s">
        <v>202</v>
      </c>
      <c r="B3060" s="103" t="s">
        <v>174</v>
      </c>
      <c r="D3060" s="111">
        <v>2030</v>
      </c>
      <c r="E3060" s="112">
        <v>5</v>
      </c>
      <c r="F3060" s="102" t="str">
        <f t="shared" si="530"/>
        <v>B6220305</v>
      </c>
      <c r="H3060" s="104">
        <f>HLOOKUP(B3060,MBAY!$1:$2,2,FALSE)</f>
        <v>8</v>
      </c>
      <c r="I3060" s="102" t="str">
        <f t="shared" ref="I3060:I3067" si="533">CONCATENATE(D3060,E3060)</f>
        <v>20305</v>
      </c>
      <c r="J3060" s="107">
        <f>IF(M3060=1,1,IFERROR(VLOOKUP(I3060,MBAY!E:L,POC!H3060,FALSE),0))</f>
        <v>1</v>
      </c>
      <c r="K3060" s="102" t="str">
        <f>TEXT(VLOOKUP(B3060,Summary!G:H,2,FALSE),"yyyym")</f>
        <v>202510</v>
      </c>
      <c r="L3060" s="102">
        <f t="shared" ref="L3060:L3067" si="534">IF((LEFT(K3060,4)-D3060)&lt;&gt;0,0,IF((I3060-K3060)=0,1,0))</f>
        <v>0</v>
      </c>
      <c r="M3060" s="102">
        <f t="shared" si="526"/>
        <v>1</v>
      </c>
      <c r="N3060" s="109">
        <f t="shared" si="532"/>
        <v>100</v>
      </c>
      <c r="P3060" s="102" t="str">
        <f t="shared" si="531"/>
        <v>X</v>
      </c>
    </row>
    <row r="3061" spans="1:16" hidden="1">
      <c r="A3061" s="102" t="s">
        <v>202</v>
      </c>
      <c r="B3061" s="103" t="s">
        <v>174</v>
      </c>
      <c r="D3061" s="111">
        <v>2030</v>
      </c>
      <c r="E3061" s="112">
        <v>6</v>
      </c>
      <c r="F3061" s="102" t="str">
        <f t="shared" si="530"/>
        <v>B6220306</v>
      </c>
      <c r="H3061" s="104">
        <f>HLOOKUP(B3061,MBAY!$1:$2,2,FALSE)</f>
        <v>8</v>
      </c>
      <c r="I3061" s="102" t="str">
        <f t="shared" si="533"/>
        <v>20306</v>
      </c>
      <c r="J3061" s="107">
        <f>IF(M3061=1,1,IFERROR(VLOOKUP(I3061,MBAY!E:L,POC!H3061,FALSE),0))</f>
        <v>1</v>
      </c>
      <c r="K3061" s="102" t="str">
        <f>TEXT(VLOOKUP(B3061,Summary!G:H,2,FALSE),"yyyym")</f>
        <v>202510</v>
      </c>
      <c r="L3061" s="102">
        <f t="shared" si="534"/>
        <v>0</v>
      </c>
      <c r="M3061" s="102">
        <f t="shared" si="526"/>
        <v>1</v>
      </c>
      <c r="N3061" s="109">
        <f t="shared" si="532"/>
        <v>100</v>
      </c>
      <c r="P3061" s="102" t="str">
        <f t="shared" si="531"/>
        <v>X</v>
      </c>
    </row>
    <row r="3062" spans="1:16" hidden="1">
      <c r="A3062" s="102" t="s">
        <v>202</v>
      </c>
      <c r="B3062" s="103" t="s">
        <v>174</v>
      </c>
      <c r="D3062" s="111">
        <v>2030</v>
      </c>
      <c r="E3062" s="112">
        <v>7</v>
      </c>
      <c r="F3062" s="102" t="str">
        <f t="shared" si="530"/>
        <v>B6220307</v>
      </c>
      <c r="H3062" s="104">
        <f>HLOOKUP(B3062,MBAY!$1:$2,2,FALSE)</f>
        <v>8</v>
      </c>
      <c r="I3062" s="102" t="str">
        <f t="shared" si="533"/>
        <v>20307</v>
      </c>
      <c r="J3062" s="107">
        <f>IF(M3062=1,1,IFERROR(VLOOKUP(I3062,MBAY!E:L,POC!H3062,FALSE),0))</f>
        <v>1</v>
      </c>
      <c r="K3062" s="102" t="str">
        <f>TEXT(VLOOKUP(B3062,Summary!G:H,2,FALSE),"yyyym")</f>
        <v>202510</v>
      </c>
      <c r="L3062" s="102">
        <f t="shared" si="534"/>
        <v>0</v>
      </c>
      <c r="M3062" s="102">
        <f t="shared" si="526"/>
        <v>1</v>
      </c>
      <c r="N3062" s="109">
        <f t="shared" si="532"/>
        <v>100</v>
      </c>
      <c r="P3062" s="102" t="str">
        <f t="shared" si="531"/>
        <v>X</v>
      </c>
    </row>
    <row r="3063" spans="1:16" hidden="1">
      <c r="A3063" s="102" t="s">
        <v>202</v>
      </c>
      <c r="B3063" s="103" t="s">
        <v>174</v>
      </c>
      <c r="D3063" s="111">
        <v>2030</v>
      </c>
      <c r="E3063" s="112">
        <v>8</v>
      </c>
      <c r="F3063" s="102" t="str">
        <f t="shared" si="530"/>
        <v>B6220308</v>
      </c>
      <c r="H3063" s="104">
        <f>HLOOKUP(B3063,MBAY!$1:$2,2,FALSE)</f>
        <v>8</v>
      </c>
      <c r="I3063" s="102" t="str">
        <f t="shared" si="533"/>
        <v>20308</v>
      </c>
      <c r="J3063" s="107">
        <f>IF(M3063=1,1,IFERROR(VLOOKUP(I3063,MBAY!E:L,POC!H3063,FALSE),0))</f>
        <v>1</v>
      </c>
      <c r="K3063" s="102" t="str">
        <f>TEXT(VLOOKUP(B3063,Summary!G:H,2,FALSE),"yyyym")</f>
        <v>202510</v>
      </c>
      <c r="L3063" s="102">
        <f t="shared" si="534"/>
        <v>0</v>
      </c>
      <c r="M3063" s="102">
        <f t="shared" si="526"/>
        <v>1</v>
      </c>
      <c r="N3063" s="109">
        <f t="shared" si="532"/>
        <v>100</v>
      </c>
      <c r="P3063" s="102" t="str">
        <f t="shared" si="531"/>
        <v>X</v>
      </c>
    </row>
    <row r="3064" spans="1:16" hidden="1">
      <c r="A3064" s="102" t="s">
        <v>202</v>
      </c>
      <c r="B3064" s="103" t="s">
        <v>174</v>
      </c>
      <c r="D3064" s="111">
        <v>2030</v>
      </c>
      <c r="E3064" s="112">
        <v>9</v>
      </c>
      <c r="F3064" s="102" t="str">
        <f t="shared" si="530"/>
        <v>B6220309</v>
      </c>
      <c r="H3064" s="104">
        <f>HLOOKUP(B3064,MBAY!$1:$2,2,FALSE)</f>
        <v>8</v>
      </c>
      <c r="I3064" s="102" t="str">
        <f t="shared" si="533"/>
        <v>20309</v>
      </c>
      <c r="J3064" s="107">
        <f>IF(M3064=1,1,IFERROR(VLOOKUP(I3064,MBAY!E:L,POC!H3064,FALSE),0))</f>
        <v>1</v>
      </c>
      <c r="K3064" s="102" t="str">
        <f>TEXT(VLOOKUP(B3064,Summary!G:H,2,FALSE),"yyyym")</f>
        <v>202510</v>
      </c>
      <c r="L3064" s="102">
        <f t="shared" si="534"/>
        <v>0</v>
      </c>
      <c r="M3064" s="102">
        <f t="shared" si="526"/>
        <v>1</v>
      </c>
      <c r="N3064" s="109">
        <f t="shared" si="532"/>
        <v>100</v>
      </c>
      <c r="P3064" s="102" t="str">
        <f t="shared" si="531"/>
        <v>X</v>
      </c>
    </row>
    <row r="3065" spans="1:16" hidden="1">
      <c r="A3065" s="102" t="s">
        <v>202</v>
      </c>
      <c r="B3065" s="103" t="s">
        <v>174</v>
      </c>
      <c r="D3065" s="111">
        <v>2030</v>
      </c>
      <c r="E3065" s="112">
        <v>10</v>
      </c>
      <c r="F3065" s="102" t="str">
        <f t="shared" si="530"/>
        <v>B62203010</v>
      </c>
      <c r="H3065" s="104">
        <f>HLOOKUP(B3065,MBAY!$1:$2,2,FALSE)</f>
        <v>8</v>
      </c>
      <c r="I3065" s="102" t="str">
        <f t="shared" si="533"/>
        <v>203010</v>
      </c>
      <c r="J3065" s="107">
        <f>IF(M3065=1,1,IFERROR(VLOOKUP(I3065,MBAY!E:L,POC!H3065,FALSE),0))</f>
        <v>1</v>
      </c>
      <c r="K3065" s="102" t="str">
        <f>TEXT(VLOOKUP(B3065,Summary!G:H,2,FALSE),"yyyym")</f>
        <v>202510</v>
      </c>
      <c r="L3065" s="102">
        <f t="shared" si="534"/>
        <v>0</v>
      </c>
      <c r="M3065" s="102">
        <f t="shared" si="526"/>
        <v>1</v>
      </c>
      <c r="N3065" s="109">
        <f t="shared" si="532"/>
        <v>100</v>
      </c>
      <c r="P3065" s="102" t="str">
        <f t="shared" si="531"/>
        <v>X</v>
      </c>
    </row>
    <row r="3066" spans="1:16" hidden="1">
      <c r="A3066" s="102" t="s">
        <v>202</v>
      </c>
      <c r="B3066" s="103" t="s">
        <v>174</v>
      </c>
      <c r="D3066" s="111">
        <v>2030</v>
      </c>
      <c r="E3066" s="112">
        <v>11</v>
      </c>
      <c r="F3066" s="102" t="str">
        <f t="shared" si="530"/>
        <v>B62203011</v>
      </c>
      <c r="H3066" s="104">
        <f>HLOOKUP(B3066,MBAY!$1:$2,2,FALSE)</f>
        <v>8</v>
      </c>
      <c r="I3066" s="102" t="str">
        <f t="shared" si="533"/>
        <v>203011</v>
      </c>
      <c r="J3066" s="107">
        <f>IF(M3066=1,1,IFERROR(VLOOKUP(I3066,MBAY!E:L,POC!H3066,FALSE),0))</f>
        <v>1</v>
      </c>
      <c r="K3066" s="102" t="str">
        <f>TEXT(VLOOKUP(B3066,Summary!G:H,2,FALSE),"yyyym")</f>
        <v>202510</v>
      </c>
      <c r="L3066" s="102">
        <f t="shared" si="534"/>
        <v>0</v>
      </c>
      <c r="M3066" s="102">
        <f t="shared" si="526"/>
        <v>1</v>
      </c>
      <c r="N3066" s="109">
        <f t="shared" si="532"/>
        <v>100</v>
      </c>
      <c r="P3066" s="102" t="str">
        <f t="shared" si="531"/>
        <v>X</v>
      </c>
    </row>
    <row r="3067" spans="1:16" hidden="1">
      <c r="A3067" s="102" t="s">
        <v>202</v>
      </c>
      <c r="B3067" s="103" t="s">
        <v>174</v>
      </c>
      <c r="D3067" s="111">
        <v>2030</v>
      </c>
      <c r="E3067" s="111">
        <v>12</v>
      </c>
      <c r="F3067" s="102" t="str">
        <f t="shared" si="530"/>
        <v>B62203012</v>
      </c>
      <c r="H3067" s="104">
        <f>HLOOKUP(B3067,MBAY!$1:$2,2,FALSE)</f>
        <v>8</v>
      </c>
      <c r="I3067" s="102" t="str">
        <f t="shared" si="533"/>
        <v>203012</v>
      </c>
      <c r="J3067" s="107">
        <f>IF(M3067=1,1,IFERROR(VLOOKUP(I3067,MBAY!E:L,POC!H3067,FALSE),0))</f>
        <v>1</v>
      </c>
      <c r="K3067" s="102" t="str">
        <f>TEXT(VLOOKUP(B3067,Summary!G:H,2,FALSE),"yyyym")</f>
        <v>202510</v>
      </c>
      <c r="L3067" s="102">
        <f t="shared" si="534"/>
        <v>0</v>
      </c>
      <c r="M3067" s="102">
        <f t="shared" si="526"/>
        <v>1</v>
      </c>
      <c r="N3067" s="109">
        <f t="shared" si="532"/>
        <v>100</v>
      </c>
      <c r="P3067" s="102" t="str">
        <f t="shared" ref="P3054:P3067" si="535">IF(AND(M3067=1,L3067&lt;&gt;1),"X","")</f>
        <v>X</v>
      </c>
    </row>
    <row r="3068" spans="1:16" hidden="1"/>
    <row r="3069" spans="1:16" hidden="1">
      <c r="A3069" s="102" t="s">
        <v>197</v>
      </c>
    </row>
  </sheetData>
  <autoFilter ref="A3:Q3069" xr:uid="{BC80C31E-72F6-41D0-8B05-4935D42F50FC}">
    <filterColumn colId="0">
      <filters>
        <filter val="MCTI"/>
      </filters>
    </filterColumn>
    <filterColumn colId="1">
      <filters>
        <filter val="P17"/>
        <filter val="P30"/>
        <filter val="P33"/>
        <filter val="P36"/>
        <filter val="P38"/>
        <filter val="P39"/>
      </filters>
    </filterColumn>
    <filterColumn colId="3">
      <customFilters>
        <customFilter operator="notEqual" val=" "/>
      </customFilters>
    </filterColumn>
    <filterColumn colId="13">
      <filters>
        <filter val="0.00"/>
        <filter val="0.25"/>
        <filter val="0.39"/>
        <filter val="0.50"/>
        <filter val="0.75"/>
        <filter val="0.78"/>
        <filter val="0.99"/>
        <filter val="1.06"/>
        <filter val="1.16"/>
        <filter val="1.24"/>
        <filter val="1.49"/>
        <filter val="1.55"/>
        <filter val="1.74"/>
        <filter val="1.94"/>
        <filter val="1.99"/>
        <filter val="10.02"/>
        <filter val="10.42"/>
        <filter val="10.48"/>
        <filter val="10.59"/>
        <filter val="10.62"/>
        <filter val="10.91"/>
        <filter val="11.65"/>
        <filter val="11.73"/>
        <filter val="11.80"/>
        <filter val="11.91"/>
        <filter val="12.70"/>
        <filter val="12.71"/>
        <filter val="12.98"/>
        <filter val="13.40"/>
        <filter val="13.59"/>
        <filter val="14.15"/>
        <filter val="14.23"/>
        <filter val="14.49"/>
        <filter val="14.57"/>
        <filter val="14.88"/>
        <filter val="15.38"/>
        <filter val="15.48"/>
        <filter val="16.37"/>
        <filter val="16.42"/>
        <filter val="16.73"/>
        <filter val="17.86"/>
        <filter val="17.98"/>
        <filter val="18.28"/>
        <filter val="18.61"/>
        <filter val="19.21"/>
        <filter val="19.39"/>
        <filter val="2.12"/>
        <filter val="2.24"/>
        <filter val="2.33"/>
        <filter val="2.48"/>
        <filter val="2.71"/>
        <filter val="2.73"/>
        <filter val="2.98"/>
        <filter val="20.13"/>
        <filter val="20.55"/>
        <filter val="21.41"/>
        <filter val="21.84"/>
        <filter val="21.90"/>
        <filter val="21.99"/>
        <filter val="23.24"/>
        <filter val="23.85"/>
        <filter val="23.95"/>
        <filter val="24.59"/>
        <filter val="25.07"/>
        <filter val="25.44"/>
        <filter val="25.70"/>
        <filter val="25.93"/>
        <filter val="26.93"/>
        <filter val="27.28"/>
        <filter val="27.56"/>
        <filter val="28.29"/>
        <filter val="28.42"/>
        <filter val="28.61"/>
        <filter val="28.62"/>
        <filter val="29.41"/>
        <filter val="29.64"/>
        <filter val="29.91"/>
        <filter val="29.97"/>
        <filter val="3.10"/>
        <filter val="3.18"/>
        <filter val="3.49"/>
        <filter val="3.56"/>
        <filter val="3.88"/>
        <filter val="30.67"/>
        <filter val="31.27"/>
        <filter val="31.31"/>
        <filter val="31.41"/>
        <filter val="31.52"/>
        <filter val="31.70"/>
        <filter val="32.66"/>
        <filter val="32.73"/>
        <filter val="32.90"/>
        <filter val="33.12"/>
        <filter val="33.76"/>
        <filter val="34.00"/>
        <filter val="34.39"/>
        <filter val="34.75"/>
        <filter val="34.79"/>
        <filter val="34.98"/>
        <filter val="35.82"/>
        <filter val="36.50"/>
        <filter val="36.85"/>
        <filter val="37.88"/>
        <filter val="37.98"/>
        <filter val="38.11"/>
        <filter val="38.91"/>
        <filter val="39.00"/>
        <filter val="39.94"/>
        <filter val="4.23"/>
        <filter val="4.24"/>
        <filter val="4.26"/>
        <filter val="4.47"/>
        <filter val="4.65"/>
        <filter val="4.75"/>
        <filter val="40.97"/>
        <filter val="41.21"/>
        <filter val="41.24"/>
        <filter val="41.51"/>
        <filter val="42.00"/>
        <filter val="43.03"/>
        <filter val="43.95"/>
        <filter val="44.01"/>
        <filter val="44.06"/>
        <filter val="44.37"/>
        <filter val="44.44"/>
        <filter val="45.09"/>
        <filter val="45.20"/>
        <filter val="46.12"/>
        <filter val="46.45"/>
        <filter val="46.51"/>
        <filter val="47.15"/>
        <filter val="47.50"/>
        <filter val="47.66"/>
        <filter val="47.70"/>
        <filter val="48.18"/>
        <filter val="48.95"/>
        <filter val="49.01"/>
        <filter val="49.21"/>
        <filter val="5.30"/>
        <filter val="5.48"/>
        <filter val="5.54"/>
        <filter val="5.92"/>
        <filter val="5.95"/>
        <filter val="50.20"/>
        <filter val="50.24"/>
        <filter val="50.63"/>
        <filter val="50.89"/>
        <filter val="51.26"/>
        <filter val="51.45"/>
        <filter val="51.51"/>
        <filter val="52.29"/>
        <filter val="52.70"/>
        <filter val="53.32"/>
        <filter val="53.77"/>
        <filter val="53.95"/>
        <filter val="54.01"/>
        <filter val="54.12"/>
        <filter val="54.35"/>
        <filter val="55.20"/>
        <filter val="55.38"/>
        <filter val="56.41"/>
        <filter val="56.45"/>
        <filter val="56.52"/>
        <filter val="56.90"/>
        <filter val="57.44"/>
        <filter val="57.45"/>
        <filter val="57.70"/>
        <filter val="58.47"/>
        <filter val="58.95"/>
        <filter val="59.02"/>
        <filter val="59.50"/>
        <filter val="6.36"/>
        <filter val="6.44"/>
        <filter val="6.73"/>
        <filter val="60.03"/>
        <filter val="60.20"/>
        <filter val="60.53"/>
        <filter val="60.77"/>
        <filter val="61.45"/>
        <filter val="61.52"/>
        <filter val="61.56"/>
        <filter val="62.59"/>
        <filter val="62.70"/>
        <filter val="63.16"/>
        <filter val="63.62"/>
        <filter val="63.95"/>
        <filter val="64.02"/>
        <filter val="64.10"/>
        <filter val="64.65"/>
        <filter val="65.19"/>
        <filter val="65.68"/>
        <filter val="66.29"/>
        <filter val="66.44"/>
        <filter val="66.64"/>
        <filter val="66.71"/>
        <filter val="67.43"/>
        <filter val="67.69"/>
        <filter val="67.74"/>
        <filter val="68.77"/>
        <filter val="68.94"/>
        <filter val="69.25"/>
        <filter val="69.42"/>
        <filter val="69.80"/>
        <filter val="7.10"/>
        <filter val="7.33"/>
        <filter val="7.41"/>
        <filter val="7.44"/>
        <filter val="7.98"/>
        <filter val="70.19"/>
        <filter val="70.75"/>
        <filter val="70.83"/>
        <filter val="71.44"/>
        <filter val="71.86"/>
        <filter val="71.87"/>
        <filter val="72.55"/>
        <filter val="72.69"/>
        <filter val="72.89"/>
        <filter val="73.71"/>
        <filter val="73.92"/>
        <filter val="73.94"/>
        <filter val="74.08"/>
        <filter val="74.48"/>
        <filter val="74.67"/>
        <filter val="74.95"/>
        <filter val="75.19"/>
        <filter val="75.98"/>
        <filter val="76.44"/>
        <filter val="77.01"/>
        <filter val="77.10"/>
        <filter val="77.41"/>
        <filter val="77.48"/>
        <filter val="77.69"/>
        <filter val="78.04"/>
        <filter val="78.94"/>
        <filter val="79.07"/>
        <filter val="79.71"/>
        <filter val="8.23"/>
        <filter val="8.27"/>
        <filter val="8.47"/>
        <filter val="8.93"/>
        <filter val="80.10"/>
        <filter val="80.19"/>
        <filter val="80.30"/>
        <filter val="80.73"/>
        <filter val="81.13"/>
        <filter val="81.44"/>
        <filter val="82.16"/>
        <filter val="82.33"/>
        <filter val="82.69"/>
        <filter val="83.11"/>
        <filter val="83.19"/>
        <filter val="83.94"/>
        <filter val="84.06"/>
        <filter val="84.22"/>
        <filter val="84.94"/>
        <filter val="85.19"/>
        <filter val="85.25"/>
        <filter val="85.93"/>
        <filter val="86.28"/>
        <filter val="86.44"/>
        <filter val="87.31"/>
        <filter val="87.39"/>
        <filter val="87.56"/>
        <filter val="87.69"/>
        <filter val="88.34"/>
        <filter val="88.74"/>
        <filter val="88.94"/>
        <filter val="89.37"/>
        <filter val="9.12"/>
        <filter val="9.23"/>
        <filter val="9.45"/>
        <filter val="9.53"/>
        <filter val="90.17"/>
        <filter val="90.19"/>
        <filter val="90.40"/>
        <filter val="90.71"/>
        <filter val="91.43"/>
        <filter val="91.44"/>
        <filter val="91.56"/>
        <filter val="92.46"/>
        <filter val="92.69"/>
        <filter val="92.79"/>
        <filter val="93.49"/>
        <filter val="93.94"/>
        <filter val="94.04"/>
        <filter val="94.30"/>
        <filter val="94.37"/>
        <filter val="94.52"/>
        <filter val="95.19"/>
        <filter val="95.22"/>
        <filter val="95.40"/>
        <filter val="95.55"/>
        <filter val="95.75"/>
        <filter val="95.78"/>
        <filter val="96.03"/>
        <filter val="96.17"/>
        <filter val="96.28"/>
        <filter val="96.44"/>
        <filter val="96.52"/>
        <filter val="96.55"/>
        <filter val="96.58"/>
        <filter val="96.81"/>
        <filter val="96.93"/>
        <filter val="97.02"/>
        <filter val="97.19"/>
        <filter val="97.32"/>
        <filter val="97.34"/>
        <filter val="97.52"/>
        <filter val="97.61"/>
        <filter val="97.69"/>
        <filter val="97.70"/>
        <filter val="97.87"/>
        <filter val="98.01"/>
        <filter val="98.08"/>
        <filter val="98.40"/>
        <filter val="98.47"/>
        <filter val="98.51"/>
        <filter val="98.64"/>
        <filter val="98.85"/>
        <filter val="98.93"/>
        <filter val="98.94"/>
        <filter val="99.01"/>
        <filter val="99.23"/>
        <filter val="99.46"/>
        <filter val="99.50"/>
        <filter val="99.62"/>
      </filters>
    </filterColumn>
    <filterColumn colId="15">
      <filters>
        <filter val="Z"/>
      </filters>
    </filterColumn>
  </autoFilter>
  <conditionalFormatting sqref="J4:J1048576">
    <cfRule type="cellIs" dxfId="3" priority="2" operator="greaterThan">
      <formula>1</formula>
    </cfRule>
  </conditionalFormatting>
  <conditionalFormatting sqref="L4:M1048576">
    <cfRule type="cellIs" dxfId="2" priority="4" operator="equal">
      <formula>1</formula>
    </cfRule>
  </conditionalFormatting>
  <conditionalFormatting sqref="N4:N1048576">
    <cfRule type="cellIs" dxfId="1" priority="1" operator="greaterThan">
      <formula>100</formula>
    </cfRule>
    <cfRule type="cellIs" dxfId="0" priority="3" operator="equal">
      <formula>100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7C495-302D-4FE8-B220-22AED64004B8}">
  <dimension ref="A1:J34"/>
  <sheetViews>
    <sheetView zoomScale="70" zoomScaleNormal="70" workbookViewId="0">
      <selection activeCell="J19" sqref="J19"/>
    </sheetView>
  </sheetViews>
  <sheetFormatPr defaultRowHeight="16.149999999999999"/>
  <cols>
    <col min="3" max="3" width="12.08984375" customWidth="1"/>
    <col min="4" max="4" width="33.1796875" bestFit="1" customWidth="1"/>
    <col min="9" max="9" width="9.6328125" style="200" bestFit="1" customWidth="1"/>
    <col min="10" max="10" width="8.81640625" style="200"/>
  </cols>
  <sheetData>
    <row r="1" spans="1:9">
      <c r="C1" s="201" t="s">
        <v>219</v>
      </c>
      <c r="I1" s="203">
        <v>2024</v>
      </c>
    </row>
    <row r="2" spans="1:9">
      <c r="A2" s="102" t="s">
        <v>189</v>
      </c>
      <c r="B2" s="103" t="s">
        <v>90</v>
      </c>
      <c r="C2" s="157">
        <v>74.11</v>
      </c>
      <c r="D2" t="s">
        <v>1</v>
      </c>
      <c r="H2" t="s">
        <v>90</v>
      </c>
      <c r="I2" s="200">
        <v>69.27</v>
      </c>
    </row>
    <row r="3" spans="1:9">
      <c r="A3" s="102" t="s">
        <v>189</v>
      </c>
      <c r="B3" s="103" t="s">
        <v>89</v>
      </c>
      <c r="C3" s="157">
        <v>74.11</v>
      </c>
      <c r="D3" t="s">
        <v>2</v>
      </c>
      <c r="H3" t="s">
        <v>89</v>
      </c>
      <c r="I3" s="200">
        <v>69.27</v>
      </c>
    </row>
    <row r="4" spans="1:9">
      <c r="A4" s="102" t="s">
        <v>190</v>
      </c>
      <c r="B4" s="111" t="s">
        <v>96</v>
      </c>
      <c r="C4" s="157">
        <v>67.84</v>
      </c>
      <c r="D4" t="s">
        <v>95</v>
      </c>
      <c r="H4" t="s">
        <v>96</v>
      </c>
      <c r="I4" s="200">
        <v>56.45</v>
      </c>
    </row>
    <row r="5" spans="1:9">
      <c r="A5" s="102" t="s">
        <v>190</v>
      </c>
      <c r="B5" s="113" t="s">
        <v>97</v>
      </c>
      <c r="C5" s="157">
        <v>19.36</v>
      </c>
      <c r="D5" t="s">
        <v>9</v>
      </c>
      <c r="H5" t="s">
        <v>97</v>
      </c>
      <c r="I5" s="200">
        <v>12.6</v>
      </c>
    </row>
    <row r="6" spans="1:9">
      <c r="A6" s="102" t="s">
        <v>191</v>
      </c>
      <c r="B6" s="103" t="s">
        <v>99</v>
      </c>
      <c r="C6" s="157">
        <v>10.64</v>
      </c>
      <c r="D6" t="s">
        <v>207</v>
      </c>
      <c r="H6" t="s">
        <v>99</v>
      </c>
      <c r="I6" s="200">
        <v>7.42</v>
      </c>
    </row>
    <row r="7" spans="1:9">
      <c r="A7" s="102" t="s">
        <v>191</v>
      </c>
      <c r="B7" s="114" t="s">
        <v>100</v>
      </c>
      <c r="C7" s="157">
        <v>3.94</v>
      </c>
      <c r="D7" t="s">
        <v>208</v>
      </c>
      <c r="H7" t="s">
        <v>100</v>
      </c>
      <c r="I7" s="200">
        <v>1.41</v>
      </c>
    </row>
    <row r="8" spans="1:9">
      <c r="A8" s="102" t="s">
        <v>189</v>
      </c>
      <c r="B8" s="103" t="s">
        <v>91</v>
      </c>
      <c r="C8" s="157">
        <v>88.73</v>
      </c>
      <c r="D8" t="s">
        <v>3</v>
      </c>
      <c r="H8" t="s">
        <v>91</v>
      </c>
      <c r="I8" s="200">
        <v>58.66</v>
      </c>
    </row>
    <row r="9" spans="1:9">
      <c r="A9" s="102" t="s">
        <v>189</v>
      </c>
      <c r="B9" s="103" t="s">
        <v>92</v>
      </c>
      <c r="C9" s="157">
        <v>4.8899999999999997</v>
      </c>
      <c r="D9" t="s">
        <v>4</v>
      </c>
      <c r="H9" t="s">
        <v>92</v>
      </c>
      <c r="I9" s="200">
        <v>0</v>
      </c>
    </row>
    <row r="10" spans="1:9">
      <c r="A10" s="102" t="s">
        <v>189</v>
      </c>
      <c r="B10" s="103" t="s">
        <v>94</v>
      </c>
      <c r="C10" s="157">
        <v>0</v>
      </c>
      <c r="D10" t="s">
        <v>5</v>
      </c>
      <c r="H10" t="s">
        <v>94</v>
      </c>
      <c r="I10" s="200">
        <v>0</v>
      </c>
    </row>
    <row r="11" spans="1:9">
      <c r="A11" s="102" t="s">
        <v>189</v>
      </c>
      <c r="B11" s="103" t="s">
        <v>93</v>
      </c>
      <c r="C11" s="157">
        <v>17.03</v>
      </c>
      <c r="D11" t="s">
        <v>6</v>
      </c>
      <c r="H11" t="s">
        <v>93</v>
      </c>
      <c r="I11" s="200">
        <v>11.4</v>
      </c>
    </row>
    <row r="12" spans="1:9">
      <c r="A12" s="102" t="s">
        <v>192</v>
      </c>
      <c r="B12" s="103" t="s">
        <v>76</v>
      </c>
      <c r="C12" s="157">
        <v>100</v>
      </c>
      <c r="D12" t="s">
        <v>209</v>
      </c>
      <c r="H12" t="s">
        <v>76</v>
      </c>
      <c r="I12" s="199">
        <v>100</v>
      </c>
    </row>
    <row r="13" spans="1:9">
      <c r="A13" s="102" t="s">
        <v>192</v>
      </c>
      <c r="B13" s="103" t="s">
        <v>77</v>
      </c>
      <c r="C13" s="157">
        <v>100</v>
      </c>
      <c r="D13" t="s">
        <v>16</v>
      </c>
      <c r="H13" t="s">
        <v>77</v>
      </c>
      <c r="I13" s="199">
        <v>100</v>
      </c>
    </row>
    <row r="14" spans="1:9">
      <c r="A14" s="102" t="s">
        <v>192</v>
      </c>
      <c r="B14" s="103" t="s">
        <v>79</v>
      </c>
      <c r="C14" s="198">
        <v>95.22</v>
      </c>
      <c r="D14" t="s">
        <v>210</v>
      </c>
      <c r="H14" t="s">
        <v>79</v>
      </c>
      <c r="I14" s="200">
        <f>C14</f>
        <v>95.22</v>
      </c>
    </row>
    <row r="15" spans="1:9">
      <c r="A15" s="102" t="s">
        <v>192</v>
      </c>
      <c r="B15" s="103" t="s">
        <v>81</v>
      </c>
      <c r="C15" s="157">
        <f>C14</f>
        <v>95.22</v>
      </c>
      <c r="D15" t="s">
        <v>211</v>
      </c>
      <c r="H15" t="s">
        <v>81</v>
      </c>
      <c r="I15" s="200">
        <f t="shared" ref="I15:I17" si="0">C15</f>
        <v>95.22</v>
      </c>
    </row>
    <row r="16" spans="1:9">
      <c r="A16" s="102" t="s">
        <v>192</v>
      </c>
      <c r="B16" s="103" t="s">
        <v>83</v>
      </c>
      <c r="C16" s="198">
        <v>43.95</v>
      </c>
      <c r="D16" t="s">
        <v>212</v>
      </c>
      <c r="H16" t="s">
        <v>83</v>
      </c>
      <c r="I16" s="200">
        <f t="shared" si="0"/>
        <v>43.95</v>
      </c>
    </row>
    <row r="17" spans="1:10">
      <c r="A17" s="102" t="s">
        <v>192</v>
      </c>
      <c r="B17" s="115" t="s">
        <v>85</v>
      </c>
      <c r="C17" s="157">
        <f>C16</f>
        <v>43.95</v>
      </c>
      <c r="D17" t="s">
        <v>213</v>
      </c>
      <c r="H17" t="s">
        <v>85</v>
      </c>
      <c r="I17" s="200">
        <f t="shared" si="0"/>
        <v>43.95</v>
      </c>
    </row>
    <row r="18" spans="1:10">
      <c r="A18" s="102" t="s">
        <v>192</v>
      </c>
      <c r="B18" s="103" t="s">
        <v>87</v>
      </c>
      <c r="C18" s="198">
        <v>28.61</v>
      </c>
      <c r="D18" t="s">
        <v>214</v>
      </c>
      <c r="H18" t="s">
        <v>87</v>
      </c>
      <c r="I18" s="200">
        <f>C18</f>
        <v>28.61</v>
      </c>
    </row>
    <row r="19" spans="1:10">
      <c r="A19" s="158" t="s">
        <v>193</v>
      </c>
      <c r="B19" s="159" t="s">
        <v>101</v>
      </c>
      <c r="C19" s="161">
        <v>21.09</v>
      </c>
      <c r="D19" s="160" t="s">
        <v>21</v>
      </c>
      <c r="H19" t="s">
        <v>101</v>
      </c>
      <c r="I19" s="200">
        <v>16.3</v>
      </c>
    </row>
    <row r="20" spans="1:10">
      <c r="A20" s="158" t="s">
        <v>193</v>
      </c>
      <c r="B20" s="159" t="s">
        <v>102</v>
      </c>
      <c r="C20" s="161">
        <v>0</v>
      </c>
      <c r="D20" s="160" t="s">
        <v>22</v>
      </c>
      <c r="H20" t="s">
        <v>102</v>
      </c>
      <c r="I20" s="200">
        <v>0</v>
      </c>
    </row>
    <row r="21" spans="1:10">
      <c r="A21" s="102" t="s">
        <v>194</v>
      </c>
      <c r="B21" s="103" t="s">
        <v>195</v>
      </c>
      <c r="C21" s="157">
        <v>20.420000000000002</v>
      </c>
      <c r="D21" t="s">
        <v>215</v>
      </c>
      <c r="H21" t="s">
        <v>195</v>
      </c>
      <c r="I21" s="200">
        <v>13.01</v>
      </c>
    </row>
    <row r="22" spans="1:10">
      <c r="A22" s="102" t="s">
        <v>194</v>
      </c>
      <c r="B22" s="103" t="s">
        <v>196</v>
      </c>
      <c r="C22" s="157">
        <v>20.420000000000002</v>
      </c>
      <c r="D22" t="s">
        <v>216</v>
      </c>
      <c r="H22" t="s">
        <v>196</v>
      </c>
      <c r="I22" s="200">
        <v>13.01</v>
      </c>
    </row>
    <row r="23" spans="1:10">
      <c r="A23" s="102" t="s">
        <v>202</v>
      </c>
      <c r="B23" s="103" t="s">
        <v>109</v>
      </c>
      <c r="C23" s="157">
        <v>100</v>
      </c>
      <c r="D23" t="str">
        <f>HLOOKUP(B23,MBAY!$1:$3,3,FALSE)</f>
        <v>Kingsford Hotel Bayshore</v>
      </c>
    </row>
    <row r="24" spans="1:10">
      <c r="A24" s="102" t="s">
        <v>202</v>
      </c>
      <c r="B24" s="103" t="s">
        <v>114</v>
      </c>
      <c r="C24" s="157">
        <v>100</v>
      </c>
      <c r="D24" t="str">
        <f>HLOOKUP(B24,MBAY!$1:$3,3,FALSE)</f>
        <v>Bayshore Residential Resort 1</v>
      </c>
    </row>
    <row r="25" spans="1:10">
      <c r="A25" s="102" t="s">
        <v>202</v>
      </c>
      <c r="B25" s="103" t="s">
        <v>203</v>
      </c>
      <c r="C25" s="157">
        <v>100</v>
      </c>
      <c r="D25" t="str">
        <f>HLOOKUP(B25,MBAY!$1:$3,3,FALSE)</f>
        <v>Bayshore Residential Resort 2 Phase 1</v>
      </c>
      <c r="H25" t="s">
        <v>114</v>
      </c>
      <c r="I25" s="200">
        <v>100</v>
      </c>
      <c r="J25" s="202">
        <v>1</v>
      </c>
    </row>
    <row r="26" spans="1:10">
      <c r="A26" s="102" t="s">
        <v>202</v>
      </c>
      <c r="B26" s="103" t="s">
        <v>204</v>
      </c>
      <c r="C26" s="157">
        <v>89.78</v>
      </c>
      <c r="D26" t="str">
        <f>HLOOKUP(B26,MBAY!$1:$3,3,FALSE)</f>
        <v>Bayshore Residential Resort 2 Phase 2</v>
      </c>
      <c r="H26" t="s">
        <v>203</v>
      </c>
      <c r="I26" s="200">
        <v>100</v>
      </c>
      <c r="J26" s="202">
        <v>1</v>
      </c>
    </row>
    <row r="27" spans="1:10">
      <c r="A27" s="102" t="s">
        <v>202</v>
      </c>
      <c r="B27" s="103" t="s">
        <v>154</v>
      </c>
      <c r="C27" s="157">
        <v>88.47</v>
      </c>
      <c r="D27" t="str">
        <f>HLOOKUP(B27,MBAY!$1:$3,3,FALSE)</f>
        <v>Grand Westside Hotel</v>
      </c>
      <c r="H27" t="s">
        <v>109</v>
      </c>
      <c r="I27" s="200">
        <v>100</v>
      </c>
      <c r="J27" s="202">
        <v>1</v>
      </c>
    </row>
    <row r="28" spans="1:10">
      <c r="A28" s="102" t="s">
        <v>202</v>
      </c>
      <c r="B28" s="103" t="s">
        <v>161</v>
      </c>
      <c r="C28" s="157">
        <v>99.99</v>
      </c>
      <c r="D28" t="str">
        <f>HLOOKUP(B28,MBAY!$1:$3,3,FALSE)</f>
        <v>Gentry Manor</v>
      </c>
      <c r="H28" t="s">
        <v>154</v>
      </c>
      <c r="I28" s="200">
        <v>83.38</v>
      </c>
      <c r="J28" s="202">
        <v>0.83379999999999999</v>
      </c>
    </row>
    <row r="29" spans="1:10">
      <c r="A29" s="102" t="s">
        <v>202</v>
      </c>
      <c r="B29" s="103" t="s">
        <v>174</v>
      </c>
      <c r="C29" s="157">
        <v>79.239999999999995</v>
      </c>
      <c r="D29" t="str">
        <f>HLOOKUP(B29,MBAY!$1:$3,3,FALSE)</f>
        <v>Sunny Coast Residential Resort</v>
      </c>
      <c r="H29" t="s">
        <v>161</v>
      </c>
      <c r="I29" s="200">
        <v>99.95</v>
      </c>
      <c r="J29" s="202">
        <v>0.99950000000000006</v>
      </c>
    </row>
    <row r="30" spans="1:10">
      <c r="H30" t="s">
        <v>204</v>
      </c>
      <c r="I30" s="200">
        <v>88.24</v>
      </c>
      <c r="J30" s="202">
        <v>0.88239999999999996</v>
      </c>
    </row>
    <row r="31" spans="1:10">
      <c r="H31" t="s">
        <v>143</v>
      </c>
      <c r="I31" s="200">
        <v>88.24</v>
      </c>
      <c r="J31" s="202">
        <v>0.88239999999999996</v>
      </c>
    </row>
    <row r="32" spans="1:10">
      <c r="H32" t="s">
        <v>174</v>
      </c>
      <c r="I32" s="200">
        <v>74.819999999999993</v>
      </c>
      <c r="J32" s="202">
        <v>0.74819999999999998</v>
      </c>
    </row>
    <row r="33" spans="8:10">
      <c r="H33" t="s">
        <v>158</v>
      </c>
      <c r="I33" s="200">
        <v>83.38</v>
      </c>
      <c r="J33" s="202">
        <v>0.83379999999999999</v>
      </c>
    </row>
    <row r="34" spans="8:10">
      <c r="H34" t="s">
        <v>183</v>
      </c>
      <c r="I34" s="200">
        <v>74.819999999999993</v>
      </c>
      <c r="J34" s="202">
        <v>0.74819999999999998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  <outlinePr summaryBelow="0" summaryRight="0"/>
  </sheetPr>
  <dimension ref="A1:N51"/>
  <sheetViews>
    <sheetView zoomScale="85" zoomScaleNormal="85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F27" sqref="F27"/>
    </sheetView>
  </sheetViews>
  <sheetFormatPr defaultColWidth="11.1796875" defaultRowHeight="15" customHeight="1"/>
  <cols>
    <col min="1" max="1" width="33.36328125" customWidth="1"/>
    <col min="2" max="2" width="17.36328125" customWidth="1"/>
    <col min="5" max="5" width="11.81640625" style="94" customWidth="1"/>
    <col min="6" max="6" width="33.08984375" customWidth="1"/>
    <col min="7" max="7" width="11.08984375" hidden="1" customWidth="1"/>
    <col min="13" max="13" width="15.7265625" customWidth="1"/>
    <col min="14" max="14" width="16.90625" customWidth="1"/>
  </cols>
  <sheetData>
    <row r="1" spans="1:11" ht="15" customHeight="1">
      <c r="E1" s="95" t="s">
        <v>98</v>
      </c>
    </row>
    <row r="3" spans="1:11" ht="16.149999999999999">
      <c r="A3" s="38" t="str">
        <f>SVCI!B2</f>
        <v>MEGAWORLD SAN VICENTE COAST, INC.</v>
      </c>
    </row>
    <row r="4" spans="1:11" ht="16.149999999999999">
      <c r="A4" s="38" t="str">
        <f>SVCI!G5</f>
        <v>Mercato Shophouse</v>
      </c>
      <c r="B4" s="71" t="s">
        <v>35</v>
      </c>
      <c r="E4" s="90" t="s">
        <v>89</v>
      </c>
      <c r="F4" s="89" t="s">
        <v>2</v>
      </c>
      <c r="G4" s="126" t="str">
        <f>E4</f>
        <v>MESD</v>
      </c>
      <c r="H4" s="88">
        <f>EOMONTH(TEXT(B4,"mm/dd/yyyy"),0)</f>
        <v>45869</v>
      </c>
      <c r="J4" s="93" t="str">
        <f>CONCATENATE("'",E4,"'")</f>
        <v>'MESD'</v>
      </c>
      <c r="K4" t="str">
        <f t="shared" ref="K4" si="0">CONCATENATE("'",TEXT(H4,"yyyymmdd"),"'")</f>
        <v>'20250731'</v>
      </c>
    </row>
    <row r="5" spans="1:11" ht="16.149999999999999">
      <c r="A5" s="38" t="str">
        <f>SVCI!E5</f>
        <v>Porto Hotel</v>
      </c>
      <c r="B5" s="71" t="s">
        <v>35</v>
      </c>
      <c r="E5" s="90" t="s">
        <v>90</v>
      </c>
      <c r="F5" s="91" t="s">
        <v>1</v>
      </c>
      <c r="G5" s="126" t="str">
        <f t="shared" ref="G5:G51" si="1">E5</f>
        <v>POHD</v>
      </c>
      <c r="H5" s="88">
        <f t="shared" ref="H5:H9" si="2">EOMONTH(TEXT(B5,"mm/dd/yyyy"),0)</f>
        <v>45869</v>
      </c>
      <c r="J5" s="93" t="str">
        <f t="shared" ref="J5:J15" si="3">CONCATENATE("'",E5,"'")</f>
        <v>'POHD'</v>
      </c>
      <c r="K5" t="str">
        <f t="shared" ref="K5:K15" si="4">CONCATENATE("'",TEXT(H5,"yyyymmdd"),"'")</f>
        <v>'20250731'</v>
      </c>
    </row>
    <row r="6" spans="1:11" ht="16.149999999999999">
      <c r="A6" s="38" t="str">
        <f>SVCI!I5</f>
        <v>Paragua Beach Village Phase 1</v>
      </c>
      <c r="B6" s="71" t="s">
        <v>36</v>
      </c>
      <c r="E6" s="90" t="s">
        <v>91</v>
      </c>
      <c r="F6" s="91" t="s">
        <v>3</v>
      </c>
      <c r="G6" s="126" t="str">
        <f t="shared" si="1"/>
        <v>PCR1</v>
      </c>
      <c r="H6" s="88">
        <f t="shared" si="2"/>
        <v>45930</v>
      </c>
      <c r="J6" s="93" t="str">
        <f t="shared" si="3"/>
        <v>'PCR1'</v>
      </c>
      <c r="K6" t="str">
        <f t="shared" si="4"/>
        <v>'20250930'</v>
      </c>
    </row>
    <row r="7" spans="1:11" ht="16.149999999999999">
      <c r="A7" s="38" t="str">
        <f>SVCI!K5</f>
        <v>Paragua Sands Hotel</v>
      </c>
      <c r="B7" s="71" t="s">
        <v>37</v>
      </c>
      <c r="E7" s="92" t="s">
        <v>92</v>
      </c>
      <c r="F7" s="89" t="s">
        <v>4</v>
      </c>
      <c r="G7" s="126" t="str">
        <f t="shared" si="1"/>
        <v>PCC2</v>
      </c>
      <c r="H7" s="88">
        <f t="shared" si="2"/>
        <v>47118</v>
      </c>
      <c r="J7" s="96" t="str">
        <f t="shared" si="3"/>
        <v>'PCC2'</v>
      </c>
      <c r="K7" s="97" t="str">
        <f t="shared" si="4"/>
        <v>'20281231'</v>
      </c>
    </row>
    <row r="8" spans="1:11" ht="16.149999999999999">
      <c r="A8" s="38" t="str">
        <f>SVCI!O5</f>
        <v>Oceanfront Residences</v>
      </c>
      <c r="B8" s="71" t="s">
        <v>37</v>
      </c>
      <c r="E8" s="90" t="s">
        <v>93</v>
      </c>
      <c r="F8" s="89" t="s">
        <v>6</v>
      </c>
      <c r="G8" s="126" t="str">
        <f t="shared" si="1"/>
        <v>PRC1</v>
      </c>
      <c r="H8" s="88">
        <f t="shared" si="2"/>
        <v>47118</v>
      </c>
      <c r="J8" s="96" t="str">
        <f t="shared" si="3"/>
        <v>'PRC1'</v>
      </c>
      <c r="K8" s="97" t="str">
        <f t="shared" si="4"/>
        <v>'20281231'</v>
      </c>
    </row>
    <row r="9" spans="1:11" ht="16.149999999999999">
      <c r="A9" s="38" t="str">
        <f>SVCI!M5</f>
        <v>Savoy Hotel Palawan</v>
      </c>
      <c r="B9" s="71" t="s">
        <v>38</v>
      </c>
      <c r="E9" s="92" t="s">
        <v>94</v>
      </c>
      <c r="F9" s="91" t="s">
        <v>5</v>
      </c>
      <c r="G9" s="126" t="str">
        <f t="shared" si="1"/>
        <v>PCC1</v>
      </c>
      <c r="H9" s="88">
        <f t="shared" si="2"/>
        <v>47483</v>
      </c>
      <c r="J9" s="93" t="str">
        <f t="shared" si="3"/>
        <v>'PCC1'</v>
      </c>
      <c r="K9" t="str">
        <f t="shared" si="4"/>
        <v>'20291231'</v>
      </c>
    </row>
    <row r="10" spans="1:11" ht="15" customHeight="1">
      <c r="G10" s="126">
        <f t="shared" si="1"/>
        <v>0</v>
      </c>
      <c r="J10" s="93" t="str">
        <f t="shared" si="3"/>
        <v>''</v>
      </c>
      <c r="K10" t="str">
        <f t="shared" si="4"/>
        <v>'19000100'</v>
      </c>
    </row>
    <row r="11" spans="1:11" ht="16.149999999999999">
      <c r="A11" s="38" t="str">
        <f>NPI!B2</f>
        <v>NORTHWIN PROPERTIES, INC.</v>
      </c>
      <c r="G11" s="126">
        <f t="shared" si="1"/>
        <v>0</v>
      </c>
      <c r="J11" s="93" t="str">
        <f t="shared" si="3"/>
        <v>''</v>
      </c>
      <c r="K11" t="str">
        <f t="shared" si="4"/>
        <v>'19000100'</v>
      </c>
    </row>
    <row r="12" spans="1:11" ht="16.149999999999999">
      <c r="A12" s="38" t="str">
        <f>NPI!E4</f>
        <v>Northwin Global City Main Sreet (Phase 1A)</v>
      </c>
      <c r="B12" s="71" t="s">
        <v>39</v>
      </c>
      <c r="E12" s="94" t="s">
        <v>96</v>
      </c>
      <c r="F12" t="s">
        <v>95</v>
      </c>
      <c r="G12" s="126" t="str">
        <f t="shared" si="1"/>
        <v>NOMS</v>
      </c>
      <c r="H12" s="88">
        <f t="shared" ref="H12:H13" si="5">EOMONTH(TEXT(B12,"mm/dd/yyyy"),0)</f>
        <v>46387</v>
      </c>
      <c r="J12" s="93" t="str">
        <f t="shared" si="3"/>
        <v>'NOMS'</v>
      </c>
      <c r="K12" t="str">
        <f t="shared" si="4"/>
        <v>'20261231'</v>
      </c>
    </row>
    <row r="13" spans="1:11" ht="16.149999999999999">
      <c r="A13" s="38" t="str">
        <f>NPI!G4</f>
        <v>9 Central Park</v>
      </c>
      <c r="B13" s="71" t="s">
        <v>37</v>
      </c>
      <c r="E13" s="94" t="s">
        <v>97</v>
      </c>
      <c r="F13" t="s">
        <v>9</v>
      </c>
      <c r="G13" s="126" t="str">
        <f t="shared" si="1"/>
        <v>NWC1</v>
      </c>
      <c r="H13" s="88">
        <f t="shared" si="5"/>
        <v>47118</v>
      </c>
      <c r="J13" s="96" t="str">
        <f t="shared" si="3"/>
        <v>'NWC1'</v>
      </c>
      <c r="K13" s="97" t="str">
        <f t="shared" si="4"/>
        <v>'20281231'</v>
      </c>
    </row>
    <row r="14" spans="1:11" ht="15" customHeight="1">
      <c r="G14" s="126">
        <f t="shared" si="1"/>
        <v>0</v>
      </c>
      <c r="J14" s="93" t="str">
        <f t="shared" si="3"/>
        <v>''</v>
      </c>
      <c r="K14" t="str">
        <f t="shared" si="4"/>
        <v>'19000100'</v>
      </c>
    </row>
    <row r="15" spans="1:11" ht="16.149999999999999">
      <c r="A15" s="38" t="s">
        <v>40</v>
      </c>
      <c r="G15" s="126">
        <f t="shared" si="1"/>
        <v>0</v>
      </c>
      <c r="J15" s="93" t="str">
        <f t="shared" si="3"/>
        <v>''</v>
      </c>
      <c r="K15" t="str">
        <f t="shared" si="4"/>
        <v>'19000100'</v>
      </c>
    </row>
    <row r="16" spans="1:11" ht="16.149999999999999">
      <c r="A16" s="38" t="str">
        <f>MCTIx!D3</f>
        <v>Shophouse District</v>
      </c>
      <c r="B16" s="71" t="s">
        <v>41</v>
      </c>
      <c r="D16">
        <v>2</v>
      </c>
      <c r="E16" s="94" t="s">
        <v>76</v>
      </c>
      <c r="F16" t="s">
        <v>12</v>
      </c>
      <c r="G16" s="126" t="str">
        <f t="shared" si="1"/>
        <v>P12</v>
      </c>
      <c r="H16" s="88">
        <v>44926</v>
      </c>
      <c r="J16" s="93" t="str">
        <f t="shared" ref="J16:J43" si="6">CONCATENATE("'",E16,"'")</f>
        <v>'P12'</v>
      </c>
      <c r="K16" t="str">
        <f t="shared" ref="K16:K43" si="7">CONCATENATE("'",TEXT(H16,"yyyymmdd"),"'")</f>
        <v>'20221231'</v>
      </c>
    </row>
    <row r="17" spans="1:11" ht="16.149999999999999">
      <c r="A17" s="38" t="str">
        <f>MCTIx!E3</f>
        <v>Chelsea ParkPlace</v>
      </c>
      <c r="B17" s="71" t="s">
        <v>42</v>
      </c>
      <c r="D17">
        <v>3</v>
      </c>
      <c r="E17" s="94" t="s">
        <v>77</v>
      </c>
      <c r="F17" t="s">
        <v>78</v>
      </c>
      <c r="G17" s="126" t="str">
        <f t="shared" si="1"/>
        <v>P17</v>
      </c>
      <c r="H17" s="88">
        <v>45657</v>
      </c>
      <c r="J17" s="93" t="str">
        <f t="shared" si="6"/>
        <v>'P17'</v>
      </c>
      <c r="K17" t="str">
        <f t="shared" si="7"/>
        <v>'20241231'</v>
      </c>
    </row>
    <row r="18" spans="1:11" ht="16.149999999999999">
      <c r="A18" s="8" t="str">
        <f>MCTIx!F3</f>
        <v>BRYANT PARKLANE - WEST WING</v>
      </c>
      <c r="B18" s="71" t="s">
        <v>43</v>
      </c>
      <c r="D18">
        <v>4</v>
      </c>
      <c r="E18" s="94" t="s">
        <v>79</v>
      </c>
      <c r="F18" t="s">
        <v>80</v>
      </c>
      <c r="G18" s="126" t="str">
        <f t="shared" si="1"/>
        <v>P30</v>
      </c>
      <c r="H18" s="88">
        <v>46022</v>
      </c>
      <c r="J18" s="93" t="str">
        <f t="shared" si="6"/>
        <v>'P30'</v>
      </c>
      <c r="K18" t="str">
        <f t="shared" si="7"/>
        <v>'20251231'</v>
      </c>
    </row>
    <row r="19" spans="1:11" ht="16.149999999999999">
      <c r="D19">
        <v>5</v>
      </c>
      <c r="E19" s="94" t="s">
        <v>81</v>
      </c>
      <c r="F19" t="s">
        <v>82</v>
      </c>
      <c r="G19" s="126" t="str">
        <f t="shared" si="1"/>
        <v>P33</v>
      </c>
      <c r="H19" s="88">
        <v>46022</v>
      </c>
      <c r="J19" s="93" t="str">
        <f t="shared" si="6"/>
        <v>'P33'</v>
      </c>
      <c r="K19" t="str">
        <f t="shared" si="7"/>
        <v>'20251231'</v>
      </c>
    </row>
    <row r="20" spans="1:11" ht="16.149999999999999">
      <c r="A20" s="38" t="str">
        <f>MCTIx!H3</f>
        <v>MONTROSE PARKVIEW - WEST WING</v>
      </c>
      <c r="B20" s="71" t="s">
        <v>37</v>
      </c>
      <c r="D20">
        <v>6</v>
      </c>
      <c r="E20" s="94" t="s">
        <v>83</v>
      </c>
      <c r="F20" t="s">
        <v>84</v>
      </c>
      <c r="G20" s="126" t="str">
        <f t="shared" si="1"/>
        <v>P38</v>
      </c>
      <c r="H20" s="88">
        <v>47118</v>
      </c>
      <c r="J20" s="93" t="str">
        <f t="shared" si="6"/>
        <v>'P38'</v>
      </c>
      <c r="K20" t="str">
        <f t="shared" si="7"/>
        <v>'20281231'</v>
      </c>
    </row>
    <row r="21" spans="1:11" ht="15" customHeight="1">
      <c r="A21" s="38"/>
      <c r="B21" s="71"/>
      <c r="D21">
        <v>7</v>
      </c>
      <c r="E21" s="94" t="s">
        <v>85</v>
      </c>
      <c r="F21" t="s">
        <v>86</v>
      </c>
      <c r="G21" s="126" t="str">
        <f t="shared" si="1"/>
        <v>P39</v>
      </c>
      <c r="H21" s="88">
        <v>47118</v>
      </c>
      <c r="J21" s="93" t="str">
        <f t="shared" si="6"/>
        <v>'P39'</v>
      </c>
      <c r="K21" t="str">
        <f t="shared" si="7"/>
        <v>'20281231'</v>
      </c>
    </row>
    <row r="22" spans="1:11" ht="16.149999999999999">
      <c r="A22" s="38" t="str">
        <f>MCTIx!J3</f>
        <v>SAVOY HOTEL CAPITAL TOWN</v>
      </c>
      <c r="B22" s="71" t="s">
        <v>44</v>
      </c>
      <c r="D22">
        <v>8</v>
      </c>
      <c r="E22" s="94" t="s">
        <v>87</v>
      </c>
      <c r="F22" t="s">
        <v>88</v>
      </c>
      <c r="G22" s="126" t="str">
        <f t="shared" si="1"/>
        <v>P36</v>
      </c>
      <c r="H22" s="88">
        <v>47848</v>
      </c>
      <c r="J22" s="93" t="str">
        <f t="shared" si="6"/>
        <v>'P36'</v>
      </c>
      <c r="K22" t="str">
        <f t="shared" si="7"/>
        <v>'20301231'</v>
      </c>
    </row>
    <row r="23" spans="1:11" ht="16.149999999999999">
      <c r="A23" s="38"/>
      <c r="B23" s="71"/>
      <c r="G23" s="126">
        <f t="shared" si="1"/>
        <v>0</v>
      </c>
      <c r="J23" s="93" t="str">
        <f t="shared" si="6"/>
        <v>''</v>
      </c>
      <c r="K23" t="str">
        <f t="shared" si="7"/>
        <v>'19000100'</v>
      </c>
    </row>
    <row r="24" spans="1:11" ht="15" customHeight="1">
      <c r="A24" s="38"/>
      <c r="B24" s="71"/>
      <c r="G24" s="126">
        <f t="shared" si="1"/>
        <v>0</v>
      </c>
      <c r="J24" s="93" t="str">
        <f t="shared" si="6"/>
        <v>''</v>
      </c>
      <c r="K24" t="str">
        <f t="shared" si="7"/>
        <v>'19000100'</v>
      </c>
    </row>
    <row r="25" spans="1:11" ht="16.149999999999999">
      <c r="G25" s="126">
        <f t="shared" si="1"/>
        <v>0</v>
      </c>
      <c r="J25" s="93" t="str">
        <f t="shared" si="6"/>
        <v>''</v>
      </c>
      <c r="K25" t="str">
        <f t="shared" si="7"/>
        <v>'19000100'</v>
      </c>
    </row>
    <row r="26" spans="1:11" ht="16.149999999999999">
      <c r="A26" s="38" t="s">
        <v>45</v>
      </c>
      <c r="B26" s="38"/>
      <c r="G26" s="126">
        <f t="shared" si="1"/>
        <v>0</v>
      </c>
      <c r="J26" s="93" t="str">
        <f t="shared" si="6"/>
        <v>''</v>
      </c>
      <c r="K26" t="str">
        <f t="shared" si="7"/>
        <v>'19000100'</v>
      </c>
    </row>
    <row r="27" spans="1:11" ht="16.149999999999999">
      <c r="A27" s="38" t="str">
        <f>'MGLI 2025'!C1</f>
        <v>Maple Park Village</v>
      </c>
      <c r="B27" s="71" t="s">
        <v>46</v>
      </c>
      <c r="G27" s="126">
        <f t="shared" si="1"/>
        <v>0</v>
      </c>
      <c r="J27" s="93" t="str">
        <f t="shared" si="6"/>
        <v>''</v>
      </c>
      <c r="K27" t="str">
        <f t="shared" si="7"/>
        <v>'19000100'</v>
      </c>
    </row>
    <row r="28" spans="1:11" ht="15" customHeight="1">
      <c r="G28" s="126">
        <f t="shared" si="1"/>
        <v>0</v>
      </c>
      <c r="J28" s="93" t="str">
        <f t="shared" si="6"/>
        <v>''</v>
      </c>
      <c r="K28" t="str">
        <f t="shared" si="7"/>
        <v>'19000100'</v>
      </c>
    </row>
    <row r="29" spans="1:11" ht="16.149999999999999">
      <c r="A29" s="38" t="str">
        <f>MBPI!A1</f>
        <v>MEGAWORLD BACOLOD PROPERTIES INC.</v>
      </c>
      <c r="G29" s="126">
        <f t="shared" si="1"/>
        <v>0</v>
      </c>
      <c r="J29" s="93" t="str">
        <f t="shared" si="6"/>
        <v>''</v>
      </c>
      <c r="K29" t="str">
        <f t="shared" si="7"/>
        <v>'19000100'</v>
      </c>
    </row>
    <row r="30" spans="1:11" ht="16.149999999999999">
      <c r="A30" s="38" t="str">
        <f>MBPI!D4</f>
        <v>KINGSFORD HOTEL BACOLOD</v>
      </c>
      <c r="B30" s="71" t="s">
        <v>37</v>
      </c>
      <c r="E30" s="94" t="s">
        <v>99</v>
      </c>
      <c r="F30" t="s">
        <v>19</v>
      </c>
      <c r="G30" s="126" t="str">
        <f t="shared" si="1"/>
        <v>TUEC</v>
      </c>
      <c r="H30" s="88">
        <f t="shared" ref="H30:H31" si="8">EOMONTH(TEXT(B30,"mm/dd/yyyy"),0)</f>
        <v>47118</v>
      </c>
      <c r="J30" s="96" t="str">
        <f t="shared" si="6"/>
        <v>'TUEC'</v>
      </c>
      <c r="K30" s="97" t="str">
        <f t="shared" si="7"/>
        <v>'20281231'</v>
      </c>
    </row>
    <row r="31" spans="1:11" ht="16.149999999999999">
      <c r="A31" s="8" t="str">
        <f>MBPI!E4</f>
        <v>KENSINGTON SKY GARDEN</v>
      </c>
      <c r="B31" s="71" t="s">
        <v>37</v>
      </c>
      <c r="E31" s="94" t="s">
        <v>100</v>
      </c>
      <c r="F31" t="s">
        <v>20</v>
      </c>
      <c r="G31" s="126" t="str">
        <f t="shared" si="1"/>
        <v>UER5</v>
      </c>
      <c r="H31" s="88">
        <f t="shared" si="8"/>
        <v>47118</v>
      </c>
      <c r="J31" s="96" t="str">
        <f t="shared" si="6"/>
        <v>'UER5'</v>
      </c>
      <c r="K31" s="97" t="str">
        <f t="shared" si="7"/>
        <v>'20281231'</v>
      </c>
    </row>
    <row r="32" spans="1:11" ht="15" customHeight="1">
      <c r="G32" s="126">
        <f t="shared" si="1"/>
        <v>0</v>
      </c>
      <c r="J32" s="93" t="str">
        <f t="shared" si="6"/>
        <v>''</v>
      </c>
      <c r="K32" t="str">
        <f t="shared" si="7"/>
        <v>'19000100'</v>
      </c>
    </row>
    <row r="33" spans="1:14" ht="16.149999999999999">
      <c r="A33" s="38" t="s">
        <v>47</v>
      </c>
      <c r="G33" s="126">
        <f t="shared" si="1"/>
        <v>0</v>
      </c>
      <c r="J33" s="93" t="str">
        <f t="shared" si="6"/>
        <v>''</v>
      </c>
      <c r="K33" t="str">
        <f t="shared" si="7"/>
        <v>'19000100'</v>
      </c>
    </row>
    <row r="34" spans="1:14" ht="16.149999999999999">
      <c r="A34" s="38" t="str">
        <f>APIx!F3</f>
        <v>Arcovia Parkplace</v>
      </c>
      <c r="B34" s="176" t="s">
        <v>217</v>
      </c>
      <c r="E34" s="94" t="s">
        <v>101</v>
      </c>
      <c r="F34" t="s">
        <v>21</v>
      </c>
      <c r="G34" s="126" t="str">
        <f t="shared" si="1"/>
        <v>ARPP</v>
      </c>
      <c r="H34" s="88">
        <f t="shared" ref="H34:H35" si="9">EOMONTH(TEXT(B34,"mm/dd/yyyy"),0)</f>
        <v>47695</v>
      </c>
      <c r="J34" s="93" t="str">
        <f t="shared" si="6"/>
        <v>'ARPP'</v>
      </c>
      <c r="K34" t="str">
        <f t="shared" si="7"/>
        <v>'20300731'</v>
      </c>
      <c r="M34" s="175" t="s">
        <v>217</v>
      </c>
      <c r="N34" s="174" t="s">
        <v>48</v>
      </c>
    </row>
    <row r="35" spans="1:14" ht="16.149999999999999">
      <c r="A35" s="38" t="str">
        <f>APIx!G3</f>
        <v>Arcovia Hotel</v>
      </c>
      <c r="B35" s="176" t="s">
        <v>37</v>
      </c>
      <c r="E35" s="94" t="s">
        <v>102</v>
      </c>
      <c r="F35" t="s">
        <v>22</v>
      </c>
      <c r="G35" s="126" t="str">
        <f t="shared" si="1"/>
        <v>AVH1</v>
      </c>
      <c r="H35" s="88">
        <f t="shared" si="9"/>
        <v>47118</v>
      </c>
      <c r="J35" s="93" t="str">
        <f t="shared" si="6"/>
        <v>'AVH1'</v>
      </c>
      <c r="K35" t="str">
        <f t="shared" si="7"/>
        <v>'20281231'</v>
      </c>
      <c r="M35" s="175" t="s">
        <v>37</v>
      </c>
      <c r="N35" s="174" t="s">
        <v>49</v>
      </c>
    </row>
    <row r="36" spans="1:14" ht="16.149999999999999">
      <c r="G36" s="126">
        <f t="shared" si="1"/>
        <v>0</v>
      </c>
      <c r="J36" s="93" t="str">
        <f t="shared" si="6"/>
        <v>''</v>
      </c>
      <c r="K36" t="str">
        <f t="shared" si="7"/>
        <v>'19000100'</v>
      </c>
    </row>
    <row r="37" spans="1:14" ht="16.149999999999999">
      <c r="A37" s="38" t="str">
        <f>MBAY0!A6</f>
        <v>MANILA BAYSHORE PROPERTY HOLDINGS INC</v>
      </c>
      <c r="G37" s="126">
        <f t="shared" si="1"/>
        <v>0</v>
      </c>
      <c r="J37" s="93" t="str">
        <f t="shared" si="6"/>
        <v>''</v>
      </c>
      <c r="K37" t="str">
        <f t="shared" si="7"/>
        <v>'19000100'</v>
      </c>
    </row>
    <row r="38" spans="1:14" ht="16.149999999999999">
      <c r="A38" s="38" t="s">
        <v>50</v>
      </c>
      <c r="B38" s="71" t="s">
        <v>51</v>
      </c>
      <c r="E38" s="142" t="s">
        <v>114</v>
      </c>
      <c r="G38" s="126" t="str">
        <f t="shared" si="1"/>
        <v>B36</v>
      </c>
      <c r="H38" s="88">
        <f t="shared" ref="H38:H44" si="10">EOMONTH(TEXT(B38,"mm/dd/yyyy"),0)</f>
        <v>44651</v>
      </c>
      <c r="J38" s="93" t="str">
        <f t="shared" si="6"/>
        <v>'B36'</v>
      </c>
      <c r="K38" t="str">
        <f t="shared" si="7"/>
        <v>'20220331'</v>
      </c>
    </row>
    <row r="39" spans="1:14" ht="16.149999999999999">
      <c r="A39" s="38" t="s">
        <v>52</v>
      </c>
      <c r="B39" s="71" t="s">
        <v>53</v>
      </c>
      <c r="E39" s="94" t="s">
        <v>203</v>
      </c>
      <c r="G39" s="126" t="str">
        <f t="shared" si="1"/>
        <v>B41-P1</v>
      </c>
      <c r="H39" s="88">
        <f t="shared" si="10"/>
        <v>45291</v>
      </c>
      <c r="J39" s="93" t="str">
        <f t="shared" si="6"/>
        <v>'B41-P1'</v>
      </c>
      <c r="K39" t="str">
        <f t="shared" si="7"/>
        <v>'20231231'</v>
      </c>
    </row>
    <row r="40" spans="1:14" ht="16.149999999999999">
      <c r="A40" s="38" t="s">
        <v>54</v>
      </c>
      <c r="B40" s="71" t="s">
        <v>55</v>
      </c>
      <c r="E40" s="94" t="s">
        <v>109</v>
      </c>
      <c r="G40" s="126" t="str">
        <f t="shared" si="1"/>
        <v>B40</v>
      </c>
      <c r="H40" s="88">
        <f t="shared" si="10"/>
        <v>44742</v>
      </c>
      <c r="J40" s="93" t="str">
        <f t="shared" si="6"/>
        <v>'B40'</v>
      </c>
      <c r="K40" t="str">
        <f t="shared" si="7"/>
        <v>'20220630'</v>
      </c>
    </row>
    <row r="41" spans="1:14" ht="15" customHeight="1">
      <c r="A41" s="38" t="s">
        <v>56</v>
      </c>
      <c r="B41" s="71" t="s">
        <v>43</v>
      </c>
      <c r="E41" s="94" t="s">
        <v>154</v>
      </c>
      <c r="G41" s="126" t="str">
        <f t="shared" si="1"/>
        <v>B44</v>
      </c>
      <c r="H41" s="88">
        <f t="shared" si="10"/>
        <v>46022</v>
      </c>
      <c r="J41" s="93" t="str">
        <f t="shared" si="6"/>
        <v>'B44'</v>
      </c>
      <c r="K41" t="str">
        <f t="shared" si="7"/>
        <v>'20251231'</v>
      </c>
    </row>
    <row r="42" spans="1:14" ht="15" customHeight="1">
      <c r="A42" s="38" t="s">
        <v>57</v>
      </c>
      <c r="B42" s="71" t="s">
        <v>58</v>
      </c>
      <c r="E42" s="94" t="s">
        <v>161</v>
      </c>
      <c r="G42" s="126" t="str">
        <f t="shared" si="1"/>
        <v>B46</v>
      </c>
      <c r="H42" s="88">
        <f t="shared" si="10"/>
        <v>45688</v>
      </c>
      <c r="J42" s="93" t="str">
        <f t="shared" si="6"/>
        <v>'B46'</v>
      </c>
      <c r="K42" t="str">
        <f t="shared" si="7"/>
        <v>'20250131'</v>
      </c>
    </row>
    <row r="43" spans="1:14" ht="15" customHeight="1">
      <c r="A43" s="38" t="s">
        <v>59</v>
      </c>
      <c r="B43" s="71" t="s">
        <v>43</v>
      </c>
      <c r="E43" s="94" t="s">
        <v>204</v>
      </c>
      <c r="G43" s="126" t="str">
        <f t="shared" si="1"/>
        <v>B41-P2</v>
      </c>
      <c r="H43" s="88">
        <f t="shared" si="10"/>
        <v>46022</v>
      </c>
      <c r="J43" s="93" t="str">
        <f t="shared" si="6"/>
        <v>'B41-P2'</v>
      </c>
      <c r="K43" t="str">
        <f t="shared" si="7"/>
        <v>'20251231'</v>
      </c>
    </row>
    <row r="44" spans="1:14" ht="15" customHeight="1">
      <c r="A44" s="38" t="s">
        <v>60</v>
      </c>
      <c r="B44" s="71" t="s">
        <v>46</v>
      </c>
      <c r="E44" s="94" t="s">
        <v>174</v>
      </c>
      <c r="G44" s="126" t="str">
        <f t="shared" si="1"/>
        <v>B62</v>
      </c>
      <c r="H44" s="88">
        <f t="shared" si="10"/>
        <v>45961</v>
      </c>
      <c r="J44" s="93" t="str">
        <f t="shared" ref="J44" si="11">CONCATENATE("'",E44,"'")</f>
        <v>'B62'</v>
      </c>
      <c r="K44" t="str">
        <f t="shared" ref="K44" si="12">CONCATENATE("'",TEXT(H44,"yyyymmdd"),"'")</f>
        <v>'20251031'</v>
      </c>
    </row>
    <row r="45" spans="1:14" ht="15" customHeight="1">
      <c r="G45" s="126">
        <f t="shared" si="1"/>
        <v>0</v>
      </c>
    </row>
    <row r="46" spans="1:14" ht="15" customHeight="1" thickBot="1">
      <c r="G46" s="126">
        <f t="shared" si="1"/>
        <v>0</v>
      </c>
    </row>
    <row r="47" spans="1:14" ht="15" customHeight="1" thickBot="1">
      <c r="E47" s="119" t="s">
        <v>198</v>
      </c>
      <c r="G47" s="126" t="str">
        <f t="shared" si="1"/>
        <v>Project</v>
      </c>
      <c r="H47" s="117" t="s">
        <v>199</v>
      </c>
    </row>
    <row r="48" spans="1:14" ht="15" customHeight="1" thickBot="1">
      <c r="E48" s="120" t="s">
        <v>195</v>
      </c>
      <c r="G48" s="126" t="str">
        <f t="shared" si="1"/>
        <v>O26</v>
      </c>
      <c r="H48" s="118">
        <v>47118</v>
      </c>
    </row>
    <row r="49" spans="5:8" ht="15" customHeight="1" thickBot="1">
      <c r="E49" s="120" t="s">
        <v>196</v>
      </c>
      <c r="G49" s="126" t="str">
        <f t="shared" si="1"/>
        <v>O27</v>
      </c>
      <c r="H49" s="118">
        <v>47118</v>
      </c>
    </row>
    <row r="50" spans="5:8" ht="15" customHeight="1" thickBot="1">
      <c r="E50" s="120" t="s">
        <v>200</v>
      </c>
      <c r="G50" s="126" t="str">
        <f t="shared" si="1"/>
        <v>O24</v>
      </c>
      <c r="H50" s="118">
        <v>43465</v>
      </c>
    </row>
    <row r="51" spans="5:8" ht="15" customHeight="1" thickBot="1">
      <c r="E51" s="120" t="s">
        <v>201</v>
      </c>
      <c r="G51" s="126" t="str">
        <f t="shared" si="1"/>
        <v>O25</v>
      </c>
      <c r="H51" s="118">
        <v>43465</v>
      </c>
    </row>
  </sheetData>
  <autoFilter ref="A1:K44" xr:uid="{00000000-0001-0000-0700-000000000000}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4:BJ17"/>
  <sheetViews>
    <sheetView workbookViewId="0">
      <pane xSplit="1" ySplit="14" topLeftCell="B15" activePane="bottomRight" state="frozen"/>
      <selection pane="topRight" activeCell="B1" sqref="B1"/>
      <selection pane="bottomLeft" activeCell="A15" sqref="A15"/>
      <selection pane="bottomRight" activeCell="G17" sqref="G17"/>
    </sheetView>
  </sheetViews>
  <sheetFormatPr defaultColWidth="11.1796875" defaultRowHeight="15" customHeight="1"/>
  <cols>
    <col min="1" max="1" width="39.1796875" customWidth="1"/>
  </cols>
  <sheetData>
    <row r="4" spans="1:62" ht="15" customHeight="1">
      <c r="A4" s="72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204" t="s">
        <v>61</v>
      </c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  <c r="BA4" s="205"/>
      <c r="BB4" s="205"/>
      <c r="BC4" s="205"/>
      <c r="BD4" s="205"/>
      <c r="BE4" s="205"/>
      <c r="BF4" s="205"/>
      <c r="BG4" s="205"/>
      <c r="BH4" s="205"/>
      <c r="BI4" s="205"/>
      <c r="BJ4" s="206"/>
    </row>
    <row r="5" spans="1:62" ht="15" customHeight="1">
      <c r="A5" s="72"/>
      <c r="B5" s="75">
        <v>2020</v>
      </c>
      <c r="C5" s="207">
        <v>2021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6"/>
      <c r="O5" s="208">
        <v>2022</v>
      </c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6"/>
      <c r="AA5" s="209">
        <v>2023</v>
      </c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6"/>
      <c r="AM5" s="210" t="s">
        <v>62</v>
      </c>
      <c r="AN5" s="205"/>
      <c r="AO5" s="205"/>
      <c r="AP5" s="205"/>
      <c r="AQ5" s="205"/>
      <c r="AR5" s="205"/>
      <c r="AS5" s="205"/>
      <c r="AT5" s="205"/>
      <c r="AU5" s="205"/>
      <c r="AV5" s="205"/>
      <c r="AW5" s="205"/>
      <c r="AX5" s="206"/>
      <c r="AY5" s="211">
        <v>2025</v>
      </c>
      <c r="AZ5" s="205"/>
      <c r="BA5" s="205"/>
      <c r="BB5" s="205"/>
      <c r="BC5" s="205"/>
      <c r="BD5" s="205"/>
      <c r="BE5" s="205"/>
      <c r="BF5" s="205"/>
      <c r="BG5" s="205"/>
      <c r="BH5" s="205"/>
      <c r="BI5" s="205"/>
      <c r="BJ5" s="206"/>
    </row>
    <row r="6" spans="1:62" ht="15" customHeight="1">
      <c r="A6" s="76" t="s">
        <v>63</v>
      </c>
      <c r="B6" s="77" t="s">
        <v>64</v>
      </c>
      <c r="C6" s="77" t="s">
        <v>65</v>
      </c>
      <c r="D6" s="77" t="s">
        <v>66</v>
      </c>
      <c r="E6" s="77" t="s">
        <v>67</v>
      </c>
      <c r="F6" s="77" t="s">
        <v>68</v>
      </c>
      <c r="G6" s="77" t="s">
        <v>69</v>
      </c>
      <c r="H6" s="77" t="s">
        <v>70</v>
      </c>
      <c r="I6" s="77" t="s">
        <v>71</v>
      </c>
      <c r="J6" s="77" t="s">
        <v>72</v>
      </c>
      <c r="K6" s="77" t="s">
        <v>73</v>
      </c>
      <c r="L6" s="77" t="s">
        <v>74</v>
      </c>
      <c r="M6" s="77" t="s">
        <v>75</v>
      </c>
      <c r="N6" s="77" t="s">
        <v>64</v>
      </c>
      <c r="O6" s="77" t="s">
        <v>65</v>
      </c>
      <c r="P6" s="77" t="s">
        <v>66</v>
      </c>
      <c r="Q6" s="77" t="s">
        <v>67</v>
      </c>
      <c r="R6" s="77" t="s">
        <v>68</v>
      </c>
      <c r="S6" s="77" t="s">
        <v>69</v>
      </c>
      <c r="T6" s="77" t="s">
        <v>70</v>
      </c>
      <c r="U6" s="77" t="s">
        <v>71</v>
      </c>
      <c r="V6" s="77" t="s">
        <v>72</v>
      </c>
      <c r="W6" s="77" t="s">
        <v>73</v>
      </c>
      <c r="X6" s="77" t="s">
        <v>74</v>
      </c>
      <c r="Y6" s="77" t="s">
        <v>75</v>
      </c>
      <c r="Z6" s="77" t="s">
        <v>64</v>
      </c>
      <c r="AA6" s="77" t="s">
        <v>65</v>
      </c>
      <c r="AB6" s="77" t="s">
        <v>66</v>
      </c>
      <c r="AC6" s="77" t="s">
        <v>67</v>
      </c>
      <c r="AD6" s="77" t="s">
        <v>68</v>
      </c>
      <c r="AE6" s="77" t="s">
        <v>69</v>
      </c>
      <c r="AF6" s="77" t="s">
        <v>70</v>
      </c>
      <c r="AG6" s="77" t="s">
        <v>71</v>
      </c>
      <c r="AH6" s="77" t="s">
        <v>72</v>
      </c>
      <c r="AI6" s="77" t="s">
        <v>73</v>
      </c>
      <c r="AJ6" s="77" t="s">
        <v>74</v>
      </c>
      <c r="AK6" s="77" t="s">
        <v>75</v>
      </c>
      <c r="AL6" s="77" t="s">
        <v>64</v>
      </c>
      <c r="AM6" s="77" t="s">
        <v>65</v>
      </c>
      <c r="AN6" s="77" t="s">
        <v>66</v>
      </c>
      <c r="AO6" s="77" t="s">
        <v>67</v>
      </c>
      <c r="AP6" s="77" t="s">
        <v>68</v>
      </c>
      <c r="AQ6" s="77" t="s">
        <v>69</v>
      </c>
      <c r="AR6" s="77" t="s">
        <v>70</v>
      </c>
      <c r="AS6" s="77" t="s">
        <v>71</v>
      </c>
      <c r="AT6" s="77" t="s">
        <v>72</v>
      </c>
      <c r="AU6" s="77" t="s">
        <v>73</v>
      </c>
      <c r="AV6" s="77" t="s">
        <v>74</v>
      </c>
      <c r="AW6" s="77" t="s">
        <v>75</v>
      </c>
      <c r="AX6" s="77" t="s">
        <v>64</v>
      </c>
      <c r="AY6" s="77" t="s">
        <v>65</v>
      </c>
      <c r="AZ6" s="77" t="s">
        <v>66</v>
      </c>
      <c r="BA6" s="77" t="s">
        <v>67</v>
      </c>
      <c r="BB6" s="77" t="s">
        <v>68</v>
      </c>
      <c r="BC6" s="77" t="s">
        <v>69</v>
      </c>
      <c r="BD6" s="77" t="s">
        <v>70</v>
      </c>
      <c r="BE6" s="77" t="s">
        <v>71</v>
      </c>
      <c r="BF6" s="77" t="s">
        <v>72</v>
      </c>
      <c r="BG6" s="77" t="s">
        <v>73</v>
      </c>
      <c r="BH6" s="77" t="s">
        <v>74</v>
      </c>
      <c r="BI6" s="77" t="s">
        <v>75</v>
      </c>
      <c r="BJ6" s="77" t="s">
        <v>64</v>
      </c>
    </row>
    <row r="7" spans="1:62" ht="15" customHeight="1">
      <c r="A7" s="78" t="s">
        <v>50</v>
      </c>
      <c r="B7" s="79">
        <v>0.99850000000000005</v>
      </c>
      <c r="C7" s="80">
        <v>0.99970000000000003</v>
      </c>
      <c r="D7" s="80">
        <v>0.99970000000000003</v>
      </c>
      <c r="E7" s="80">
        <v>0.99850000000000005</v>
      </c>
      <c r="F7" s="80">
        <v>0.99850000000000005</v>
      </c>
      <c r="G7" s="80">
        <v>0.99850000000000005</v>
      </c>
      <c r="H7" s="80">
        <v>0.99850000000000005</v>
      </c>
      <c r="I7" s="80">
        <v>0.99850000000000005</v>
      </c>
      <c r="J7" s="80">
        <v>0.99850000000000005</v>
      </c>
      <c r="K7" s="80">
        <v>0.99970000000000003</v>
      </c>
      <c r="L7" s="81">
        <v>0.99970000000000003</v>
      </c>
      <c r="M7" s="81">
        <v>0.99970000000000003</v>
      </c>
      <c r="N7" s="82">
        <v>0.99980000000000002</v>
      </c>
      <c r="O7" s="80">
        <v>1.0562</v>
      </c>
      <c r="P7" s="80">
        <v>1.0537000000000001</v>
      </c>
      <c r="Q7" s="80">
        <v>1</v>
      </c>
      <c r="R7" s="80">
        <v>1</v>
      </c>
      <c r="S7" s="80">
        <v>1</v>
      </c>
      <c r="T7" s="80">
        <v>1</v>
      </c>
      <c r="U7" s="80">
        <v>1</v>
      </c>
      <c r="V7" s="80">
        <v>1</v>
      </c>
      <c r="W7" s="80">
        <v>1</v>
      </c>
      <c r="X7" s="80">
        <v>1</v>
      </c>
      <c r="Y7" s="80">
        <v>1</v>
      </c>
      <c r="Z7" s="82">
        <v>1</v>
      </c>
      <c r="AA7" s="80">
        <v>1</v>
      </c>
      <c r="AB7" s="80">
        <v>1</v>
      </c>
      <c r="AC7" s="80">
        <v>1</v>
      </c>
      <c r="AD7" s="80">
        <v>1</v>
      </c>
      <c r="AE7" s="80">
        <v>1</v>
      </c>
      <c r="AF7" s="80">
        <v>1</v>
      </c>
      <c r="AG7" s="80">
        <v>1</v>
      </c>
      <c r="AH7" s="80">
        <v>1</v>
      </c>
      <c r="AI7" s="80">
        <v>1</v>
      </c>
      <c r="AJ7" s="80">
        <v>1</v>
      </c>
      <c r="AK7" s="80">
        <v>1</v>
      </c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</row>
    <row r="8" spans="1:62" ht="15" customHeight="1">
      <c r="A8" s="78" t="s">
        <v>52</v>
      </c>
      <c r="B8" s="79">
        <v>0.92320000000000002</v>
      </c>
      <c r="C8" s="80">
        <v>0.92720000000000002</v>
      </c>
      <c r="D8" s="80">
        <v>0.92720000000000002</v>
      </c>
      <c r="E8" s="80">
        <v>0.92320000000000002</v>
      </c>
      <c r="F8" s="80">
        <v>0.92320000000000002</v>
      </c>
      <c r="G8" s="80">
        <v>0.92320000000000002</v>
      </c>
      <c r="H8" s="80">
        <v>0.92320000000000002</v>
      </c>
      <c r="I8" s="80">
        <v>0.92320000000000002</v>
      </c>
      <c r="J8" s="80">
        <v>0.92320000000000002</v>
      </c>
      <c r="K8" s="80">
        <v>0.92320000000000002</v>
      </c>
      <c r="L8" s="81">
        <v>0.92320000000000002</v>
      </c>
      <c r="M8" s="81">
        <v>0.92320000000000002</v>
      </c>
      <c r="N8" s="82">
        <v>0.92969999999999997</v>
      </c>
      <c r="O8" s="80">
        <v>0.72650000000000003</v>
      </c>
      <c r="P8" s="80">
        <v>0.72789999999999999</v>
      </c>
      <c r="Q8" s="80">
        <v>0.93869999999999998</v>
      </c>
      <c r="R8" s="80">
        <v>0.93869999999999998</v>
      </c>
      <c r="S8" s="80">
        <v>0.94840000000000002</v>
      </c>
      <c r="T8" s="80">
        <v>0.95579999999999998</v>
      </c>
      <c r="U8" s="80">
        <v>0.96140000000000003</v>
      </c>
      <c r="V8" s="80">
        <v>0.96540000000000004</v>
      </c>
      <c r="W8" s="80">
        <v>0.97119999999999995</v>
      </c>
      <c r="X8" s="80">
        <v>0.97709999999999997</v>
      </c>
      <c r="Y8" s="80">
        <v>0.98119999999999996</v>
      </c>
      <c r="Z8" s="82">
        <v>0.98380000000000001</v>
      </c>
      <c r="AA8" s="80">
        <v>0.98450000000000004</v>
      </c>
      <c r="AB8" s="80">
        <v>0.98450000000000004</v>
      </c>
      <c r="AC8" s="80">
        <v>0.98950000000000005</v>
      </c>
      <c r="AD8" s="80">
        <v>0.99280000000000002</v>
      </c>
      <c r="AE8" s="80">
        <v>0.99329999999999996</v>
      </c>
      <c r="AF8" s="80">
        <v>0.99619999999999997</v>
      </c>
      <c r="AG8" s="80">
        <v>0.99850000000000005</v>
      </c>
      <c r="AH8" s="80">
        <v>0.99950000000000006</v>
      </c>
      <c r="AI8" s="80">
        <v>0.99970000000000003</v>
      </c>
      <c r="AJ8" s="80">
        <v>0.99980000000000002</v>
      </c>
      <c r="AK8" s="80">
        <v>0.99980000000000002</v>
      </c>
      <c r="AL8" s="79">
        <v>1</v>
      </c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</row>
    <row r="9" spans="1:62" ht="15" customHeight="1">
      <c r="A9" s="78" t="s">
        <v>54</v>
      </c>
      <c r="B9" s="79">
        <v>0.9929</v>
      </c>
      <c r="C9" s="80">
        <v>0.9929</v>
      </c>
      <c r="D9" s="80">
        <v>0.9929</v>
      </c>
      <c r="E9" s="80">
        <v>0.9929</v>
      </c>
      <c r="F9" s="80">
        <v>0.9929</v>
      </c>
      <c r="G9" s="80">
        <v>0.9929</v>
      </c>
      <c r="H9" s="80">
        <v>0.9929</v>
      </c>
      <c r="I9" s="80">
        <v>0.9929</v>
      </c>
      <c r="J9" s="80">
        <v>0.9929</v>
      </c>
      <c r="K9" s="80">
        <v>0.9929</v>
      </c>
      <c r="L9" s="81">
        <v>0.9929</v>
      </c>
      <c r="M9" s="81">
        <v>0.9929</v>
      </c>
      <c r="N9" s="82">
        <v>0.99929999999999997</v>
      </c>
      <c r="O9" s="80">
        <v>0.96540000000000004</v>
      </c>
      <c r="P9" s="80">
        <v>0.96540000000000004</v>
      </c>
      <c r="Q9" s="80">
        <v>0.99929999999999997</v>
      </c>
      <c r="R9" s="80">
        <v>0.99929999999999997</v>
      </c>
      <c r="S9" s="80">
        <v>0.99929999999999997</v>
      </c>
      <c r="T9" s="80">
        <v>1</v>
      </c>
      <c r="U9" s="80">
        <v>1</v>
      </c>
      <c r="V9" s="80">
        <v>1</v>
      </c>
      <c r="W9" s="80">
        <v>1</v>
      </c>
      <c r="X9" s="80">
        <v>1</v>
      </c>
      <c r="Y9" s="80">
        <v>1</v>
      </c>
      <c r="Z9" s="82">
        <v>1</v>
      </c>
      <c r="AA9" s="80">
        <v>1</v>
      </c>
      <c r="AB9" s="80">
        <v>1</v>
      </c>
      <c r="AC9" s="80">
        <v>1</v>
      </c>
      <c r="AD9" s="80">
        <v>1</v>
      </c>
      <c r="AE9" s="80">
        <v>1</v>
      </c>
      <c r="AF9" s="80">
        <v>1</v>
      </c>
      <c r="AG9" s="80">
        <v>1</v>
      </c>
      <c r="AH9" s="80">
        <v>1</v>
      </c>
      <c r="AI9" s="80">
        <v>1</v>
      </c>
      <c r="AJ9" s="80">
        <v>1</v>
      </c>
      <c r="AK9" s="80">
        <v>1</v>
      </c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</row>
    <row r="10" spans="1:62" ht="15" customHeight="1">
      <c r="A10" s="78" t="s">
        <v>56</v>
      </c>
      <c r="B10" s="79">
        <v>0.29930000000000001</v>
      </c>
      <c r="C10" s="80">
        <v>0.30990000000000001</v>
      </c>
      <c r="D10" s="80">
        <v>0.31040000000000001</v>
      </c>
      <c r="E10" s="80">
        <v>0.31990000000000002</v>
      </c>
      <c r="F10" s="80">
        <v>0.33310000000000001</v>
      </c>
      <c r="G10" s="80">
        <v>0.34050000000000002</v>
      </c>
      <c r="H10" s="80">
        <v>0.34079999999999999</v>
      </c>
      <c r="I10" s="80">
        <v>0.36299999999999999</v>
      </c>
      <c r="J10" s="80">
        <v>0.37480000000000002</v>
      </c>
      <c r="K10" s="80">
        <v>0.37559999999999999</v>
      </c>
      <c r="L10" s="81">
        <v>0.37559999999999999</v>
      </c>
      <c r="M10" s="81">
        <v>0.37559999999999999</v>
      </c>
      <c r="N10" s="82">
        <v>0.38429999999999997</v>
      </c>
      <c r="O10" s="80">
        <v>0.43590000000000001</v>
      </c>
      <c r="P10" s="80">
        <v>0.44490000000000002</v>
      </c>
      <c r="Q10" s="80">
        <v>0.42370000000000002</v>
      </c>
      <c r="R10" s="80">
        <v>0.42370000000000002</v>
      </c>
      <c r="S10" s="80">
        <v>0.46529999999999999</v>
      </c>
      <c r="T10" s="80">
        <v>0.47960000000000003</v>
      </c>
      <c r="U10" s="80">
        <v>0.4929</v>
      </c>
      <c r="V10" s="80">
        <v>0.52259999999999995</v>
      </c>
      <c r="W10" s="80">
        <v>0.5383</v>
      </c>
      <c r="X10" s="80">
        <v>0.55559999999999998</v>
      </c>
      <c r="Y10" s="80">
        <v>0.61060000000000003</v>
      </c>
      <c r="Z10" s="82">
        <v>0.61929999999999996</v>
      </c>
      <c r="AA10" s="80">
        <v>0.62860000000000005</v>
      </c>
      <c r="AB10" s="80">
        <v>0.62860000000000005</v>
      </c>
      <c r="AC10" s="80">
        <v>0.64480000000000004</v>
      </c>
      <c r="AD10" s="80">
        <v>0.6603</v>
      </c>
      <c r="AE10" s="80">
        <v>0.6804</v>
      </c>
      <c r="AF10" s="80">
        <v>0.69469999999999998</v>
      </c>
      <c r="AG10" s="80">
        <v>0.72009999999999996</v>
      </c>
      <c r="AH10" s="80">
        <v>0.73250000000000004</v>
      </c>
      <c r="AI10" s="80">
        <v>0.74790000000000001</v>
      </c>
      <c r="AJ10" s="80">
        <v>0.76119999999999999</v>
      </c>
      <c r="AK10" s="80">
        <v>0.76970000000000005</v>
      </c>
      <c r="AL10" s="79">
        <v>0.77359999999999995</v>
      </c>
      <c r="AM10" s="84">
        <v>0.77439999999999998</v>
      </c>
      <c r="AN10" s="84">
        <v>0.77529999999999999</v>
      </c>
      <c r="AO10" s="84">
        <v>0.77590000000000003</v>
      </c>
      <c r="AP10" s="84">
        <v>0.79190000000000005</v>
      </c>
      <c r="AQ10" s="84">
        <v>0.79449999999999998</v>
      </c>
      <c r="AR10" s="84">
        <v>0.80630000000000002</v>
      </c>
      <c r="AS10" s="84">
        <v>0.81220000000000003</v>
      </c>
      <c r="AT10" s="84">
        <v>0.81499999999999995</v>
      </c>
      <c r="AU10" s="84">
        <v>0.81799999999999995</v>
      </c>
      <c r="AV10" s="84">
        <v>0.82399999999999995</v>
      </c>
      <c r="AW10" s="84">
        <v>0.82899999999999996</v>
      </c>
      <c r="AX10" s="84">
        <v>0.83379999999999999</v>
      </c>
      <c r="AY10" s="85">
        <v>0.85960000000000003</v>
      </c>
      <c r="AZ10" s="85">
        <v>0.86760000000000004</v>
      </c>
      <c r="BA10" s="85">
        <v>0.88470000000000004</v>
      </c>
      <c r="BB10" s="83">
        <v>0.89690000000000003</v>
      </c>
      <c r="BC10" s="83">
        <v>0.91100000000000003</v>
      </c>
      <c r="BD10" s="83">
        <v>0.9254</v>
      </c>
      <c r="BE10" s="83">
        <v>0.94</v>
      </c>
      <c r="BF10" s="83">
        <v>0.95479999999999998</v>
      </c>
      <c r="BG10" s="83">
        <v>0.96989999999999998</v>
      </c>
      <c r="BH10" s="83">
        <v>0.98519999999999996</v>
      </c>
      <c r="BI10" s="83">
        <v>1</v>
      </c>
      <c r="BJ10" s="86"/>
    </row>
    <row r="11" spans="1:62" ht="15" customHeight="1">
      <c r="A11" s="78" t="s">
        <v>57</v>
      </c>
      <c r="B11" s="79">
        <v>0.2213</v>
      </c>
      <c r="C11" s="80">
        <v>0.2213</v>
      </c>
      <c r="D11" s="80">
        <v>0.22209999999999999</v>
      </c>
      <c r="E11" s="80">
        <v>0.22670000000000001</v>
      </c>
      <c r="F11" s="80">
        <v>0.23810000000000001</v>
      </c>
      <c r="G11" s="80">
        <v>0.25409999999999999</v>
      </c>
      <c r="H11" s="80">
        <v>0.25969999999999999</v>
      </c>
      <c r="I11" s="80">
        <v>0.25979999999999998</v>
      </c>
      <c r="J11" s="80">
        <v>0.26640000000000003</v>
      </c>
      <c r="K11" s="80">
        <v>0.27900000000000003</v>
      </c>
      <c r="L11" s="81">
        <v>0.27900000000000003</v>
      </c>
      <c r="M11" s="81">
        <v>0.27900000000000003</v>
      </c>
      <c r="N11" s="82">
        <v>0.28820000000000001</v>
      </c>
      <c r="O11" s="80">
        <v>0.29289999999999999</v>
      </c>
      <c r="P11" s="80">
        <v>0.2949</v>
      </c>
      <c r="Q11" s="80">
        <v>0.30370000000000003</v>
      </c>
      <c r="R11" s="80">
        <v>0.25290000000000001</v>
      </c>
      <c r="S11" s="80">
        <v>0.31790000000000002</v>
      </c>
      <c r="T11" s="80">
        <v>0.3266</v>
      </c>
      <c r="U11" s="80">
        <v>0.34029999999999999</v>
      </c>
      <c r="V11" s="80">
        <v>0.35560000000000003</v>
      </c>
      <c r="W11" s="80">
        <v>0.38990000000000002</v>
      </c>
      <c r="X11" s="80">
        <v>0.40649999999999997</v>
      </c>
      <c r="Y11" s="80">
        <v>0.4254</v>
      </c>
      <c r="Z11" s="82">
        <v>0.52480000000000004</v>
      </c>
      <c r="AA11" s="80">
        <v>0.54690000000000005</v>
      </c>
      <c r="AB11" s="80">
        <v>0.54690000000000005</v>
      </c>
      <c r="AC11" s="80">
        <v>0.5625</v>
      </c>
      <c r="AD11" s="80">
        <v>0.59060000000000001</v>
      </c>
      <c r="AE11" s="80">
        <v>0.61409999999999998</v>
      </c>
      <c r="AF11" s="80">
        <v>0.65080000000000005</v>
      </c>
      <c r="AG11" s="80">
        <v>0.65959999999999996</v>
      </c>
      <c r="AH11" s="80">
        <v>0.66210000000000002</v>
      </c>
      <c r="AI11" s="80">
        <v>0.66720000000000002</v>
      </c>
      <c r="AJ11" s="80">
        <v>0.73899999999999999</v>
      </c>
      <c r="AK11" s="80">
        <v>0.76500000000000001</v>
      </c>
      <c r="AL11" s="79">
        <v>0.80500000000000005</v>
      </c>
      <c r="AM11" s="84">
        <v>0.8236</v>
      </c>
      <c r="AN11" s="84">
        <v>0.82420000000000004</v>
      </c>
      <c r="AO11" s="84">
        <v>0.84670000000000001</v>
      </c>
      <c r="AP11" s="84">
        <v>0.85260000000000002</v>
      </c>
      <c r="AQ11" s="84">
        <v>0.86739999999999995</v>
      </c>
      <c r="AR11" s="84">
        <v>0.92059999999999997</v>
      </c>
      <c r="AS11" s="84">
        <v>0.95430000000000004</v>
      </c>
      <c r="AT11" s="84">
        <v>0.97489999999999999</v>
      </c>
      <c r="AU11" s="84">
        <v>0.97770000000000001</v>
      </c>
      <c r="AV11" s="84">
        <v>0.98640000000000005</v>
      </c>
      <c r="AW11" s="84">
        <v>0.99109999999999998</v>
      </c>
      <c r="AX11" s="84">
        <v>0.99950000000000006</v>
      </c>
      <c r="AY11" s="85">
        <v>0.99950000000000006</v>
      </c>
      <c r="AZ11" s="85">
        <v>0.99990000000000001</v>
      </c>
      <c r="BA11" s="85">
        <v>0.99990000000000001</v>
      </c>
      <c r="BB11" s="83">
        <v>1</v>
      </c>
      <c r="BC11" s="83"/>
      <c r="BD11" s="83"/>
      <c r="BE11" s="83"/>
      <c r="BF11" s="83"/>
      <c r="BG11" s="83"/>
      <c r="BH11" s="83"/>
      <c r="BI11" s="83"/>
      <c r="BJ11" s="83"/>
    </row>
    <row r="12" spans="1:62" ht="15" customHeight="1">
      <c r="A12" s="78" t="s">
        <v>59</v>
      </c>
      <c r="B12" s="79">
        <v>0.26250000000000001</v>
      </c>
      <c r="C12" s="80">
        <v>0.2717</v>
      </c>
      <c r="D12" s="80">
        <v>0.27200000000000002</v>
      </c>
      <c r="E12" s="80">
        <v>0.27550000000000002</v>
      </c>
      <c r="F12" s="80">
        <v>0.2893</v>
      </c>
      <c r="G12" s="80">
        <v>0.2898</v>
      </c>
      <c r="H12" s="80">
        <v>0.308</v>
      </c>
      <c r="I12" s="80">
        <v>0.31840000000000002</v>
      </c>
      <c r="J12" s="80">
        <v>0.31850000000000001</v>
      </c>
      <c r="K12" s="80">
        <v>0.32879999999999998</v>
      </c>
      <c r="L12" s="81">
        <v>0.32879999999999998</v>
      </c>
      <c r="M12" s="81">
        <v>0.32879999999999998</v>
      </c>
      <c r="N12" s="82">
        <v>0.34549999999999997</v>
      </c>
      <c r="O12" s="80">
        <v>0.3569</v>
      </c>
      <c r="P12" s="80">
        <v>0.3669</v>
      </c>
      <c r="Q12" s="80">
        <v>0.376</v>
      </c>
      <c r="R12" s="80">
        <v>0.38800000000000001</v>
      </c>
      <c r="S12" s="80">
        <v>0.40160000000000001</v>
      </c>
      <c r="T12" s="80">
        <v>0.41520000000000001</v>
      </c>
      <c r="U12" s="80">
        <v>0.42720000000000002</v>
      </c>
      <c r="V12" s="80">
        <v>0.4385</v>
      </c>
      <c r="W12" s="80">
        <v>0.4496</v>
      </c>
      <c r="X12" s="80">
        <v>0.49990000000000001</v>
      </c>
      <c r="Y12" s="80">
        <v>0.5181</v>
      </c>
      <c r="Z12" s="82">
        <v>0.53590000000000004</v>
      </c>
      <c r="AA12" s="80">
        <v>0.57499999999999996</v>
      </c>
      <c r="AB12" s="80">
        <v>0.57499999999999996</v>
      </c>
      <c r="AC12" s="80">
        <v>0.60509999999999997</v>
      </c>
      <c r="AD12" s="80">
        <v>0.63</v>
      </c>
      <c r="AE12" s="80">
        <v>0.64810000000000001</v>
      </c>
      <c r="AF12" s="80">
        <v>0.67510000000000003</v>
      </c>
      <c r="AG12" s="80">
        <v>0.68910000000000005</v>
      </c>
      <c r="AH12" s="80">
        <v>0.70899999999999996</v>
      </c>
      <c r="AI12" s="80">
        <v>0.72840000000000005</v>
      </c>
      <c r="AJ12" s="80">
        <v>0.74460000000000004</v>
      </c>
      <c r="AK12" s="80">
        <v>0.75519999999999998</v>
      </c>
      <c r="AL12" s="79">
        <v>0.76419999999999999</v>
      </c>
      <c r="AM12" s="84">
        <v>0.77059999999999995</v>
      </c>
      <c r="AN12" s="84">
        <v>0.77959999999999996</v>
      </c>
      <c r="AO12" s="84">
        <v>0.79110000000000003</v>
      </c>
      <c r="AP12" s="84">
        <v>0.80279999999999996</v>
      </c>
      <c r="AQ12" s="84">
        <v>0.81230000000000002</v>
      </c>
      <c r="AR12" s="84">
        <v>0.82450000000000001</v>
      </c>
      <c r="AS12" s="84">
        <v>0.83040000000000003</v>
      </c>
      <c r="AT12" s="84">
        <v>0.83779999999999999</v>
      </c>
      <c r="AU12" s="84">
        <v>0.84430000000000005</v>
      </c>
      <c r="AV12" s="84">
        <v>0.86429999999999996</v>
      </c>
      <c r="AW12" s="84">
        <v>0.87350000000000005</v>
      </c>
      <c r="AX12" s="84">
        <v>0.88239999999999996</v>
      </c>
      <c r="AY12" s="85">
        <v>0.8871</v>
      </c>
      <c r="AZ12" s="85">
        <v>0.8921</v>
      </c>
      <c r="BA12" s="85">
        <v>0.89780000000000004</v>
      </c>
      <c r="BB12" s="83">
        <v>0.90300000000000002</v>
      </c>
      <c r="BC12" s="83">
        <f t="shared" ref="BC12:BI12" si="0">BB12+1%</f>
        <v>0.91300000000000003</v>
      </c>
      <c r="BD12" s="83">
        <f t="shared" si="0"/>
        <v>0.92300000000000004</v>
      </c>
      <c r="BE12" s="83">
        <f t="shared" si="0"/>
        <v>0.93300000000000005</v>
      </c>
      <c r="BF12" s="83">
        <f t="shared" si="0"/>
        <v>0.94300000000000006</v>
      </c>
      <c r="BG12" s="83">
        <f t="shared" si="0"/>
        <v>0.95300000000000007</v>
      </c>
      <c r="BH12" s="83">
        <f t="shared" si="0"/>
        <v>0.96300000000000008</v>
      </c>
      <c r="BI12" s="83">
        <f t="shared" si="0"/>
        <v>0.97300000000000009</v>
      </c>
      <c r="BJ12" s="83">
        <v>1</v>
      </c>
    </row>
    <row r="13" spans="1:62" ht="15" customHeight="1">
      <c r="A13" s="78" t="s">
        <v>60</v>
      </c>
      <c r="B13" s="79">
        <v>2.7199999999999998E-2</v>
      </c>
      <c r="C13" s="80">
        <v>2.7199999999999998E-2</v>
      </c>
      <c r="D13" s="80">
        <v>2.7199999999999998E-2</v>
      </c>
      <c r="E13" s="80">
        <v>2.7400000000000001E-2</v>
      </c>
      <c r="F13" s="80">
        <v>3.2000000000000001E-2</v>
      </c>
      <c r="G13" s="80">
        <v>3.2000000000000001E-2</v>
      </c>
      <c r="H13" s="80">
        <v>3.2000000000000001E-2</v>
      </c>
      <c r="I13" s="80">
        <v>3.2199999999999999E-2</v>
      </c>
      <c r="J13" s="80">
        <v>3.2199999999999999E-2</v>
      </c>
      <c r="K13" s="80">
        <v>3.2000000000000001E-2</v>
      </c>
      <c r="L13" s="81">
        <v>3.2000000000000001E-2</v>
      </c>
      <c r="M13" s="81">
        <v>3.2000000000000001E-2</v>
      </c>
      <c r="N13" s="82">
        <v>3.2399999999999998E-2</v>
      </c>
      <c r="O13" s="80">
        <v>3.2399999999999998E-2</v>
      </c>
      <c r="P13" s="80">
        <v>3.3399999999999999E-2</v>
      </c>
      <c r="Q13" s="80">
        <v>3.3399999999999999E-2</v>
      </c>
      <c r="R13" s="80">
        <v>0.05</v>
      </c>
      <c r="S13" s="80">
        <v>0.05</v>
      </c>
      <c r="T13" s="80">
        <v>7.2099999999999997E-2</v>
      </c>
      <c r="U13" s="80">
        <v>7.2800000000000004E-2</v>
      </c>
      <c r="V13" s="80">
        <v>0.10249999999999999</v>
      </c>
      <c r="W13" s="80">
        <v>0.10879999999999999</v>
      </c>
      <c r="X13" s="80">
        <v>0.1338</v>
      </c>
      <c r="Y13" s="80">
        <v>0.1434</v>
      </c>
      <c r="Z13" s="82">
        <v>0.1459</v>
      </c>
      <c r="AA13" s="80">
        <v>0.1459</v>
      </c>
      <c r="AB13" s="80">
        <v>0.1459</v>
      </c>
      <c r="AC13" s="80">
        <v>0.1459</v>
      </c>
      <c r="AD13" s="80">
        <v>0.1459</v>
      </c>
      <c r="AE13" s="80">
        <v>0.22750000000000001</v>
      </c>
      <c r="AF13" s="80">
        <v>0.23910000000000001</v>
      </c>
      <c r="AG13" s="80">
        <v>0.25130000000000002</v>
      </c>
      <c r="AH13" s="80">
        <v>0.26169999999999999</v>
      </c>
      <c r="AI13" s="80">
        <v>0.2747</v>
      </c>
      <c r="AJ13" s="80">
        <v>0.27350000000000002</v>
      </c>
      <c r="AK13" s="80">
        <v>0.3135</v>
      </c>
      <c r="AL13" s="79">
        <v>0.35249999999999998</v>
      </c>
      <c r="AM13" s="84">
        <v>0.39350000000000002</v>
      </c>
      <c r="AN13" s="84">
        <v>0.41699999999999998</v>
      </c>
      <c r="AO13" s="84">
        <v>0.4546</v>
      </c>
      <c r="AP13" s="84">
        <v>0.47170000000000001</v>
      </c>
      <c r="AQ13" s="84">
        <v>0.49099999999999999</v>
      </c>
      <c r="AR13" s="84">
        <v>0.54669999999999996</v>
      </c>
      <c r="AS13" s="84">
        <v>0.55900000000000005</v>
      </c>
      <c r="AT13" s="84">
        <v>0.58099999999999996</v>
      </c>
      <c r="AU13" s="84">
        <v>0.64939999999999998</v>
      </c>
      <c r="AV13" s="84">
        <v>0.67620000000000002</v>
      </c>
      <c r="AW13" s="84">
        <v>0.71950000000000003</v>
      </c>
      <c r="AX13" s="84">
        <v>0.74819999999999998</v>
      </c>
      <c r="AY13" s="87">
        <v>0.77010000000000001</v>
      </c>
      <c r="AZ13" s="87">
        <v>0.77739999999999998</v>
      </c>
      <c r="BA13" s="87">
        <v>0.79239999999999999</v>
      </c>
      <c r="BB13" s="79">
        <v>0.81010000000000004</v>
      </c>
      <c r="BC13" s="79">
        <f t="shared" ref="BC13:BI13" si="1">BB13*1.03</f>
        <v>0.83440300000000012</v>
      </c>
      <c r="BD13" s="79">
        <f t="shared" si="1"/>
        <v>0.85943509000000018</v>
      </c>
      <c r="BE13" s="79">
        <f t="shared" si="1"/>
        <v>0.88521814270000021</v>
      </c>
      <c r="BF13" s="79">
        <f t="shared" si="1"/>
        <v>0.91177468698100028</v>
      </c>
      <c r="BG13" s="79">
        <f t="shared" si="1"/>
        <v>0.93912792759043029</v>
      </c>
      <c r="BH13" s="79">
        <f t="shared" si="1"/>
        <v>0.96730176541814328</v>
      </c>
      <c r="BI13" s="79">
        <f t="shared" si="1"/>
        <v>0.99632081838068765</v>
      </c>
      <c r="BJ13" s="79">
        <v>1</v>
      </c>
    </row>
    <row r="14" spans="1:62" ht="15" customHeight="1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</row>
    <row r="15" spans="1:62" ht="15" customHeight="1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</row>
    <row r="17" spans="49:49" ht="15" customHeight="1">
      <c r="AW17" s="8"/>
    </row>
  </sheetData>
  <mergeCells count="6">
    <mergeCell ref="AL4:BJ4"/>
    <mergeCell ref="C5:N5"/>
    <mergeCell ref="O5:Z5"/>
    <mergeCell ref="AA5:AL5"/>
    <mergeCell ref="AM5:AX5"/>
    <mergeCell ref="AY5:BJ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69147-B87A-4063-9495-63BE09E6F325}">
  <dimension ref="A1:M100"/>
  <sheetViews>
    <sheetView workbookViewId="0">
      <selection activeCell="K52" sqref="K52"/>
    </sheetView>
  </sheetViews>
  <sheetFormatPr defaultRowHeight="16.149999999999999"/>
  <cols>
    <col min="1" max="1" width="13.453125" style="135" customWidth="1"/>
    <col min="2" max="4" width="8.81640625" style="135"/>
    <col min="6" max="12" width="11.6328125" customWidth="1"/>
  </cols>
  <sheetData>
    <row r="1" spans="1:13">
      <c r="E1" s="94"/>
      <c r="F1" s="95" t="s">
        <v>114</v>
      </c>
      <c r="G1" s="95" t="s">
        <v>203</v>
      </c>
      <c r="H1" s="95" t="s">
        <v>109</v>
      </c>
      <c r="I1" s="95" t="s">
        <v>154</v>
      </c>
      <c r="J1" s="95" t="s">
        <v>161</v>
      </c>
      <c r="K1" s="95" t="s">
        <v>204</v>
      </c>
      <c r="L1" s="95" t="s">
        <v>174</v>
      </c>
    </row>
    <row r="2" spans="1:13">
      <c r="E2" s="94">
        <v>1</v>
      </c>
      <c r="F2" s="94">
        <f>E2+1</f>
        <v>2</v>
      </c>
      <c r="G2" s="94">
        <f t="shared" ref="G2:L2" si="0">F2+1</f>
        <v>3</v>
      </c>
      <c r="H2" s="94">
        <f t="shared" si="0"/>
        <v>4</v>
      </c>
      <c r="I2" s="94">
        <f t="shared" si="0"/>
        <v>5</v>
      </c>
      <c r="J2" s="94">
        <f t="shared" si="0"/>
        <v>6</v>
      </c>
      <c r="K2" s="94">
        <f t="shared" si="0"/>
        <v>7</v>
      </c>
      <c r="L2" s="94">
        <f t="shared" si="0"/>
        <v>8</v>
      </c>
    </row>
    <row r="3" spans="1:13" ht="51.85">
      <c r="A3" s="136"/>
      <c r="B3" s="136"/>
      <c r="C3" s="133" t="s">
        <v>63</v>
      </c>
      <c r="D3" s="133"/>
      <c r="E3" s="76"/>
      <c r="F3" s="138" t="s">
        <v>50</v>
      </c>
      <c r="G3" s="138" t="s">
        <v>52</v>
      </c>
      <c r="H3" s="138" t="s">
        <v>54</v>
      </c>
      <c r="I3" s="138" t="s">
        <v>56</v>
      </c>
      <c r="J3" s="138" t="s">
        <v>57</v>
      </c>
      <c r="K3" s="138" t="s">
        <v>59</v>
      </c>
      <c r="L3" s="138" t="s">
        <v>60</v>
      </c>
      <c r="M3" s="54"/>
    </row>
    <row r="4" spans="1:13">
      <c r="A4" s="136"/>
      <c r="B4" s="140">
        <v>2020</v>
      </c>
      <c r="C4" s="134" t="s">
        <v>64</v>
      </c>
      <c r="D4" s="140">
        <v>12</v>
      </c>
      <c r="E4" s="141" t="str">
        <f>CONCATENATE(B4,D4)</f>
        <v>202012</v>
      </c>
      <c r="F4" s="79">
        <v>0.99850000000000005</v>
      </c>
      <c r="G4" s="79">
        <v>0.92320000000000002</v>
      </c>
      <c r="H4" s="79">
        <v>0.9929</v>
      </c>
      <c r="I4" s="79">
        <v>0.29930000000000001</v>
      </c>
      <c r="J4" s="79">
        <v>0.2213</v>
      </c>
      <c r="K4" s="79">
        <v>0.26250000000000001</v>
      </c>
      <c r="L4" s="79">
        <v>2.7199999999999998E-2</v>
      </c>
      <c r="M4" s="54"/>
    </row>
    <row r="5" spans="1:13">
      <c r="A5" s="136"/>
      <c r="B5" s="140">
        <v>2021</v>
      </c>
      <c r="C5" s="134" t="s">
        <v>65</v>
      </c>
      <c r="D5" s="140">
        <v>1</v>
      </c>
      <c r="E5" s="141" t="str">
        <f t="shared" ref="E5:E64" si="1">CONCATENATE(B5,D5)</f>
        <v>20211</v>
      </c>
      <c r="F5" s="80">
        <v>0.99970000000000003</v>
      </c>
      <c r="G5" s="80">
        <v>0.92720000000000002</v>
      </c>
      <c r="H5" s="80">
        <v>0.9929</v>
      </c>
      <c r="I5" s="80">
        <v>0.30990000000000001</v>
      </c>
      <c r="J5" s="80">
        <v>0.2213</v>
      </c>
      <c r="K5" s="80">
        <v>0.2717</v>
      </c>
      <c r="L5" s="80">
        <v>2.7199999999999998E-2</v>
      </c>
      <c r="M5" s="54"/>
    </row>
    <row r="6" spans="1:13">
      <c r="A6" s="136"/>
      <c r="B6" s="140">
        <v>2021</v>
      </c>
      <c r="C6" s="134" t="s">
        <v>66</v>
      </c>
      <c r="D6" s="140">
        <v>2</v>
      </c>
      <c r="E6" s="141" t="str">
        <f t="shared" si="1"/>
        <v>20212</v>
      </c>
      <c r="F6" s="80">
        <v>0.99970000000000003</v>
      </c>
      <c r="G6" s="80">
        <v>0.92720000000000002</v>
      </c>
      <c r="H6" s="80">
        <v>0.9929</v>
      </c>
      <c r="I6" s="80">
        <v>0.31040000000000001</v>
      </c>
      <c r="J6" s="80">
        <v>0.22209999999999999</v>
      </c>
      <c r="K6" s="80">
        <v>0.27200000000000002</v>
      </c>
      <c r="L6" s="80">
        <v>2.7199999999999998E-2</v>
      </c>
      <c r="M6" s="54"/>
    </row>
    <row r="7" spans="1:13">
      <c r="A7" s="136"/>
      <c r="B7" s="140">
        <v>2021</v>
      </c>
      <c r="C7" s="134" t="s">
        <v>67</v>
      </c>
      <c r="D7" s="140">
        <v>3</v>
      </c>
      <c r="E7" s="141" t="str">
        <f t="shared" si="1"/>
        <v>20213</v>
      </c>
      <c r="F7" s="80">
        <v>0.99850000000000005</v>
      </c>
      <c r="G7" s="80">
        <v>0.92320000000000002</v>
      </c>
      <c r="H7" s="80">
        <v>0.9929</v>
      </c>
      <c r="I7" s="80">
        <v>0.31990000000000002</v>
      </c>
      <c r="J7" s="80">
        <v>0.22670000000000001</v>
      </c>
      <c r="K7" s="80">
        <v>0.27550000000000002</v>
      </c>
      <c r="L7" s="80">
        <v>2.7400000000000001E-2</v>
      </c>
      <c r="M7" s="54"/>
    </row>
    <row r="8" spans="1:13">
      <c r="A8" s="136"/>
      <c r="B8" s="140">
        <v>2021</v>
      </c>
      <c r="C8" s="134" t="s">
        <v>68</v>
      </c>
      <c r="D8" s="140">
        <v>4</v>
      </c>
      <c r="E8" s="141" t="str">
        <f t="shared" si="1"/>
        <v>20214</v>
      </c>
      <c r="F8" s="80">
        <v>0.99850000000000005</v>
      </c>
      <c r="G8" s="80">
        <v>0.92320000000000002</v>
      </c>
      <c r="H8" s="80">
        <v>0.9929</v>
      </c>
      <c r="I8" s="80">
        <v>0.33310000000000001</v>
      </c>
      <c r="J8" s="80">
        <v>0.23810000000000001</v>
      </c>
      <c r="K8" s="80">
        <v>0.2893</v>
      </c>
      <c r="L8" s="80">
        <v>3.2000000000000001E-2</v>
      </c>
      <c r="M8" s="54"/>
    </row>
    <row r="9" spans="1:13">
      <c r="A9" s="136"/>
      <c r="B9" s="140">
        <v>2021</v>
      </c>
      <c r="C9" s="134" t="s">
        <v>69</v>
      </c>
      <c r="D9" s="140">
        <v>5</v>
      </c>
      <c r="E9" s="141" t="str">
        <f t="shared" si="1"/>
        <v>20215</v>
      </c>
      <c r="F9" s="80">
        <v>0.99850000000000005</v>
      </c>
      <c r="G9" s="80">
        <v>0.92320000000000002</v>
      </c>
      <c r="H9" s="80">
        <v>0.9929</v>
      </c>
      <c r="I9" s="80">
        <v>0.34050000000000002</v>
      </c>
      <c r="J9" s="80">
        <v>0.25409999999999999</v>
      </c>
      <c r="K9" s="80">
        <v>0.2898</v>
      </c>
      <c r="L9" s="80">
        <v>3.2000000000000001E-2</v>
      </c>
      <c r="M9" s="54"/>
    </row>
    <row r="10" spans="1:13">
      <c r="A10" s="136"/>
      <c r="B10" s="140">
        <v>2021</v>
      </c>
      <c r="C10" s="134" t="s">
        <v>70</v>
      </c>
      <c r="D10" s="140">
        <v>6</v>
      </c>
      <c r="E10" s="141" t="str">
        <f t="shared" si="1"/>
        <v>20216</v>
      </c>
      <c r="F10" s="80">
        <v>0.99850000000000005</v>
      </c>
      <c r="G10" s="80">
        <v>0.92320000000000002</v>
      </c>
      <c r="H10" s="80">
        <v>0.9929</v>
      </c>
      <c r="I10" s="80">
        <v>0.34079999999999999</v>
      </c>
      <c r="J10" s="80">
        <v>0.25969999999999999</v>
      </c>
      <c r="K10" s="80">
        <v>0.308</v>
      </c>
      <c r="L10" s="80">
        <v>3.2000000000000001E-2</v>
      </c>
      <c r="M10" s="54"/>
    </row>
    <row r="11" spans="1:13">
      <c r="A11" s="136"/>
      <c r="B11" s="140">
        <v>2021</v>
      </c>
      <c r="C11" s="134" t="s">
        <v>71</v>
      </c>
      <c r="D11" s="140">
        <v>7</v>
      </c>
      <c r="E11" s="141" t="str">
        <f t="shared" si="1"/>
        <v>20217</v>
      </c>
      <c r="F11" s="80">
        <v>0.99850000000000005</v>
      </c>
      <c r="G11" s="80">
        <v>0.92320000000000002</v>
      </c>
      <c r="H11" s="80">
        <v>0.9929</v>
      </c>
      <c r="I11" s="80">
        <v>0.36299999999999999</v>
      </c>
      <c r="J11" s="80">
        <v>0.25979999999999998</v>
      </c>
      <c r="K11" s="80">
        <v>0.31840000000000002</v>
      </c>
      <c r="L11" s="80">
        <v>3.2199999999999999E-2</v>
      </c>
      <c r="M11" s="54"/>
    </row>
    <row r="12" spans="1:13">
      <c r="A12" s="136"/>
      <c r="B12" s="140">
        <v>2021</v>
      </c>
      <c r="C12" s="134" t="s">
        <v>72</v>
      </c>
      <c r="D12" s="140">
        <v>8</v>
      </c>
      <c r="E12" s="141" t="str">
        <f t="shared" si="1"/>
        <v>20218</v>
      </c>
      <c r="F12" s="80">
        <v>0.99850000000000005</v>
      </c>
      <c r="G12" s="80">
        <v>0.92320000000000002</v>
      </c>
      <c r="H12" s="80">
        <v>0.9929</v>
      </c>
      <c r="I12" s="80">
        <v>0.37480000000000002</v>
      </c>
      <c r="J12" s="80">
        <v>0.26640000000000003</v>
      </c>
      <c r="K12" s="80">
        <v>0.31850000000000001</v>
      </c>
      <c r="L12" s="80">
        <v>3.2199999999999999E-2</v>
      </c>
      <c r="M12" s="54"/>
    </row>
    <row r="13" spans="1:13">
      <c r="A13" s="136"/>
      <c r="B13" s="140">
        <v>2021</v>
      </c>
      <c r="C13" s="134" t="s">
        <v>73</v>
      </c>
      <c r="D13" s="140">
        <v>9</v>
      </c>
      <c r="E13" s="141" t="str">
        <f t="shared" si="1"/>
        <v>20219</v>
      </c>
      <c r="F13" s="80">
        <v>0.99970000000000003</v>
      </c>
      <c r="G13" s="80">
        <v>0.92320000000000002</v>
      </c>
      <c r="H13" s="80">
        <v>0.9929</v>
      </c>
      <c r="I13" s="80">
        <v>0.37559999999999999</v>
      </c>
      <c r="J13" s="80">
        <v>0.27900000000000003</v>
      </c>
      <c r="K13" s="80">
        <v>0.32879999999999998</v>
      </c>
      <c r="L13" s="80">
        <v>3.2000000000000001E-2</v>
      </c>
      <c r="M13" s="54"/>
    </row>
    <row r="14" spans="1:13">
      <c r="A14" s="136"/>
      <c r="B14" s="140">
        <v>2021</v>
      </c>
      <c r="C14" s="134" t="s">
        <v>74</v>
      </c>
      <c r="D14" s="140">
        <v>10</v>
      </c>
      <c r="E14" s="141" t="str">
        <f t="shared" si="1"/>
        <v>202110</v>
      </c>
      <c r="F14" s="81">
        <v>0.99970000000000003</v>
      </c>
      <c r="G14" s="81">
        <v>0.92320000000000002</v>
      </c>
      <c r="H14" s="81">
        <v>0.9929</v>
      </c>
      <c r="I14" s="81">
        <v>0.37559999999999999</v>
      </c>
      <c r="J14" s="81">
        <v>0.27900000000000003</v>
      </c>
      <c r="K14" s="81">
        <v>0.32879999999999998</v>
      </c>
      <c r="L14" s="81">
        <v>3.2000000000000001E-2</v>
      </c>
      <c r="M14" s="54"/>
    </row>
    <row r="15" spans="1:13">
      <c r="A15" s="136"/>
      <c r="B15" s="140">
        <v>2021</v>
      </c>
      <c r="C15" s="134" t="s">
        <v>75</v>
      </c>
      <c r="D15" s="140">
        <v>11</v>
      </c>
      <c r="E15" s="141" t="str">
        <f t="shared" si="1"/>
        <v>202111</v>
      </c>
      <c r="F15" s="81">
        <v>0.99970000000000003</v>
      </c>
      <c r="G15" s="81">
        <v>0.92320000000000002</v>
      </c>
      <c r="H15" s="81">
        <v>0.9929</v>
      </c>
      <c r="I15" s="81">
        <v>0.37559999999999999</v>
      </c>
      <c r="J15" s="81">
        <v>0.27900000000000003</v>
      </c>
      <c r="K15" s="81">
        <v>0.32879999999999998</v>
      </c>
      <c r="L15" s="81">
        <v>3.2000000000000001E-2</v>
      </c>
      <c r="M15" s="54"/>
    </row>
    <row r="16" spans="1:13">
      <c r="A16" s="137"/>
      <c r="B16" s="140">
        <v>2021</v>
      </c>
      <c r="C16" s="134" t="s">
        <v>64</v>
      </c>
      <c r="D16" s="140">
        <v>12</v>
      </c>
      <c r="E16" s="141" t="str">
        <f t="shared" si="1"/>
        <v>202112</v>
      </c>
      <c r="F16" s="82">
        <v>0.99980000000000002</v>
      </c>
      <c r="G16" s="82">
        <v>0.92969999999999997</v>
      </c>
      <c r="H16" s="82">
        <v>0.99929999999999997</v>
      </c>
      <c r="I16" s="82">
        <v>0.38429999999999997</v>
      </c>
      <c r="J16" s="82">
        <v>0.28820000000000001</v>
      </c>
      <c r="K16" s="82">
        <v>0.34549999999999997</v>
      </c>
      <c r="L16" s="82">
        <v>3.2399999999999998E-2</v>
      </c>
      <c r="M16" s="54"/>
    </row>
    <row r="17" spans="1:13">
      <c r="A17" s="137"/>
      <c r="B17" s="140">
        <v>2022</v>
      </c>
      <c r="C17" s="134" t="s">
        <v>65</v>
      </c>
      <c r="D17" s="140">
        <v>1</v>
      </c>
      <c r="E17" s="141" t="str">
        <f t="shared" si="1"/>
        <v>20221</v>
      </c>
      <c r="F17" s="80">
        <v>1.0562</v>
      </c>
      <c r="G17" s="80">
        <v>0.72650000000000003</v>
      </c>
      <c r="H17" s="80">
        <v>0.96540000000000004</v>
      </c>
      <c r="I17" s="80">
        <v>0.43590000000000001</v>
      </c>
      <c r="J17" s="80">
        <v>0.29289999999999999</v>
      </c>
      <c r="K17" s="80">
        <v>0.3569</v>
      </c>
      <c r="L17" s="80">
        <v>3.2399999999999998E-2</v>
      </c>
      <c r="M17" s="54"/>
    </row>
    <row r="18" spans="1:13">
      <c r="A18" s="137"/>
      <c r="B18" s="140">
        <v>2022</v>
      </c>
      <c r="C18" s="134" t="s">
        <v>66</v>
      </c>
      <c r="D18" s="140">
        <v>2</v>
      </c>
      <c r="E18" s="141" t="str">
        <f t="shared" si="1"/>
        <v>20222</v>
      </c>
      <c r="F18" s="80">
        <v>1.0537000000000001</v>
      </c>
      <c r="G18" s="80">
        <v>0.72789999999999999</v>
      </c>
      <c r="H18" s="80">
        <v>0.96540000000000004</v>
      </c>
      <c r="I18" s="80">
        <v>0.44490000000000002</v>
      </c>
      <c r="J18" s="80">
        <v>0.2949</v>
      </c>
      <c r="K18" s="80">
        <v>0.3669</v>
      </c>
      <c r="L18" s="80">
        <v>3.3399999999999999E-2</v>
      </c>
      <c r="M18" s="54"/>
    </row>
    <row r="19" spans="1:13">
      <c r="A19" s="137"/>
      <c r="B19" s="140">
        <v>2022</v>
      </c>
      <c r="C19" s="134" t="s">
        <v>67</v>
      </c>
      <c r="D19" s="140">
        <v>3</v>
      </c>
      <c r="E19" s="141" t="str">
        <f t="shared" si="1"/>
        <v>20223</v>
      </c>
      <c r="F19" s="80">
        <v>1</v>
      </c>
      <c r="G19" s="80">
        <v>0.93869999999999998</v>
      </c>
      <c r="H19" s="80">
        <v>0.99929999999999997</v>
      </c>
      <c r="I19" s="80">
        <v>0.42370000000000002</v>
      </c>
      <c r="J19" s="80">
        <v>0.30370000000000003</v>
      </c>
      <c r="K19" s="80">
        <v>0.376</v>
      </c>
      <c r="L19" s="80">
        <v>3.3399999999999999E-2</v>
      </c>
      <c r="M19" s="54"/>
    </row>
    <row r="20" spans="1:13">
      <c r="A20" s="137"/>
      <c r="B20" s="140">
        <v>2022</v>
      </c>
      <c r="C20" s="134" t="s">
        <v>68</v>
      </c>
      <c r="D20" s="140">
        <v>4</v>
      </c>
      <c r="E20" s="141" t="str">
        <f t="shared" si="1"/>
        <v>20224</v>
      </c>
      <c r="F20" s="80">
        <v>1</v>
      </c>
      <c r="G20" s="80">
        <v>0.93869999999999998</v>
      </c>
      <c r="H20" s="80">
        <v>0.99929999999999997</v>
      </c>
      <c r="I20" s="80">
        <v>0.42370000000000002</v>
      </c>
      <c r="J20" s="80">
        <v>0.25290000000000001</v>
      </c>
      <c r="K20" s="80">
        <v>0.38800000000000001</v>
      </c>
      <c r="L20" s="80">
        <v>0.05</v>
      </c>
      <c r="M20" s="54"/>
    </row>
    <row r="21" spans="1:13">
      <c r="A21" s="137"/>
      <c r="B21" s="140">
        <v>2022</v>
      </c>
      <c r="C21" s="134" t="s">
        <v>69</v>
      </c>
      <c r="D21" s="140">
        <v>5</v>
      </c>
      <c r="E21" s="141" t="str">
        <f t="shared" si="1"/>
        <v>20225</v>
      </c>
      <c r="F21" s="80">
        <v>1</v>
      </c>
      <c r="G21" s="80">
        <v>0.94840000000000002</v>
      </c>
      <c r="H21" s="80">
        <v>0.99929999999999997</v>
      </c>
      <c r="I21" s="80">
        <v>0.46529999999999999</v>
      </c>
      <c r="J21" s="80">
        <v>0.31790000000000002</v>
      </c>
      <c r="K21" s="80">
        <v>0.40160000000000001</v>
      </c>
      <c r="L21" s="80">
        <v>0.05</v>
      </c>
      <c r="M21" s="54"/>
    </row>
    <row r="22" spans="1:13">
      <c r="A22" s="137"/>
      <c r="B22" s="140">
        <v>2022</v>
      </c>
      <c r="C22" s="134" t="s">
        <v>70</v>
      </c>
      <c r="D22" s="140">
        <v>6</v>
      </c>
      <c r="E22" s="141" t="str">
        <f t="shared" si="1"/>
        <v>20226</v>
      </c>
      <c r="F22" s="80">
        <v>1</v>
      </c>
      <c r="G22" s="80">
        <v>0.95579999999999998</v>
      </c>
      <c r="H22" s="80">
        <v>1</v>
      </c>
      <c r="I22" s="80">
        <v>0.47960000000000003</v>
      </c>
      <c r="J22" s="80">
        <v>0.3266</v>
      </c>
      <c r="K22" s="80">
        <v>0.41520000000000001</v>
      </c>
      <c r="L22" s="80">
        <v>7.2099999999999997E-2</v>
      </c>
      <c r="M22" s="54"/>
    </row>
    <row r="23" spans="1:13">
      <c r="A23" s="137"/>
      <c r="B23" s="140">
        <v>2022</v>
      </c>
      <c r="C23" s="134" t="s">
        <v>71</v>
      </c>
      <c r="D23" s="140">
        <v>7</v>
      </c>
      <c r="E23" s="141" t="str">
        <f t="shared" si="1"/>
        <v>20227</v>
      </c>
      <c r="F23" s="80">
        <v>1</v>
      </c>
      <c r="G23" s="80">
        <v>0.96140000000000003</v>
      </c>
      <c r="H23" s="80">
        <v>1</v>
      </c>
      <c r="I23" s="80">
        <v>0.4929</v>
      </c>
      <c r="J23" s="80">
        <v>0.34029999999999999</v>
      </c>
      <c r="K23" s="80">
        <v>0.42720000000000002</v>
      </c>
      <c r="L23" s="80">
        <v>7.2800000000000004E-2</v>
      </c>
      <c r="M23" s="54"/>
    </row>
    <row r="24" spans="1:13">
      <c r="A24" s="137"/>
      <c r="B24" s="140">
        <v>2022</v>
      </c>
      <c r="C24" s="134" t="s">
        <v>72</v>
      </c>
      <c r="D24" s="140">
        <v>8</v>
      </c>
      <c r="E24" s="141" t="str">
        <f t="shared" si="1"/>
        <v>20228</v>
      </c>
      <c r="F24" s="80">
        <v>1</v>
      </c>
      <c r="G24" s="80">
        <v>0.96540000000000004</v>
      </c>
      <c r="H24" s="80">
        <v>1</v>
      </c>
      <c r="I24" s="80">
        <v>0.52259999999999995</v>
      </c>
      <c r="J24" s="80">
        <v>0.35560000000000003</v>
      </c>
      <c r="K24" s="80">
        <v>0.4385</v>
      </c>
      <c r="L24" s="80">
        <v>0.10249999999999999</v>
      </c>
      <c r="M24" s="54"/>
    </row>
    <row r="25" spans="1:13">
      <c r="A25" s="137"/>
      <c r="B25" s="140">
        <v>2022</v>
      </c>
      <c r="C25" s="134" t="s">
        <v>73</v>
      </c>
      <c r="D25" s="140">
        <v>9</v>
      </c>
      <c r="E25" s="141" t="str">
        <f t="shared" si="1"/>
        <v>20229</v>
      </c>
      <c r="F25" s="80">
        <v>1</v>
      </c>
      <c r="G25" s="80">
        <v>0.97119999999999995</v>
      </c>
      <c r="H25" s="80">
        <v>1</v>
      </c>
      <c r="I25" s="80">
        <v>0.5383</v>
      </c>
      <c r="J25" s="80">
        <v>0.38990000000000002</v>
      </c>
      <c r="K25" s="80">
        <v>0.4496</v>
      </c>
      <c r="L25" s="80">
        <v>0.10879999999999999</v>
      </c>
      <c r="M25" s="54"/>
    </row>
    <row r="26" spans="1:13">
      <c r="A26" s="137"/>
      <c r="B26" s="140">
        <v>2022</v>
      </c>
      <c r="C26" s="134" t="s">
        <v>74</v>
      </c>
      <c r="D26" s="140">
        <v>10</v>
      </c>
      <c r="E26" s="141" t="str">
        <f t="shared" si="1"/>
        <v>202210</v>
      </c>
      <c r="F26" s="80">
        <v>1</v>
      </c>
      <c r="G26" s="80">
        <v>0.97709999999999997</v>
      </c>
      <c r="H26" s="80">
        <v>1</v>
      </c>
      <c r="I26" s="80">
        <v>0.55559999999999998</v>
      </c>
      <c r="J26" s="80">
        <v>0.40649999999999997</v>
      </c>
      <c r="K26" s="80">
        <v>0.49990000000000001</v>
      </c>
      <c r="L26" s="80">
        <v>0.1338</v>
      </c>
      <c r="M26" s="54"/>
    </row>
    <row r="27" spans="1:13">
      <c r="A27" s="137"/>
      <c r="B27" s="140">
        <v>2022</v>
      </c>
      <c r="C27" s="134" t="s">
        <v>75</v>
      </c>
      <c r="D27" s="140">
        <v>11</v>
      </c>
      <c r="E27" s="141" t="str">
        <f t="shared" si="1"/>
        <v>202211</v>
      </c>
      <c r="F27" s="80">
        <v>1</v>
      </c>
      <c r="G27" s="80">
        <v>0.98119999999999996</v>
      </c>
      <c r="H27" s="80">
        <v>1</v>
      </c>
      <c r="I27" s="80">
        <v>0.61060000000000003</v>
      </c>
      <c r="J27" s="80">
        <v>0.4254</v>
      </c>
      <c r="K27" s="80">
        <v>0.5181</v>
      </c>
      <c r="L27" s="80">
        <v>0.1434</v>
      </c>
      <c r="M27" s="54"/>
    </row>
    <row r="28" spans="1:13">
      <c r="A28" s="137"/>
      <c r="B28" s="140">
        <v>2022</v>
      </c>
      <c r="C28" s="134" t="s">
        <v>64</v>
      </c>
      <c r="D28" s="140">
        <v>12</v>
      </c>
      <c r="E28" s="141" t="str">
        <f t="shared" si="1"/>
        <v>202212</v>
      </c>
      <c r="F28" s="82">
        <v>1</v>
      </c>
      <c r="G28" s="82">
        <v>0.98380000000000001</v>
      </c>
      <c r="H28" s="82">
        <v>1</v>
      </c>
      <c r="I28" s="82">
        <v>0.61929999999999996</v>
      </c>
      <c r="J28" s="82">
        <v>0.52480000000000004</v>
      </c>
      <c r="K28" s="82">
        <v>0.53590000000000004</v>
      </c>
      <c r="L28" s="82">
        <v>0.1459</v>
      </c>
      <c r="M28" s="54"/>
    </row>
    <row r="29" spans="1:13">
      <c r="A29" s="137"/>
      <c r="B29" s="140">
        <v>2023</v>
      </c>
      <c r="C29" s="134" t="s">
        <v>65</v>
      </c>
      <c r="D29" s="140">
        <v>1</v>
      </c>
      <c r="E29" s="141" t="str">
        <f t="shared" si="1"/>
        <v>20231</v>
      </c>
      <c r="F29" s="80">
        <v>1</v>
      </c>
      <c r="G29" s="80">
        <v>0.98450000000000004</v>
      </c>
      <c r="H29" s="80">
        <v>1</v>
      </c>
      <c r="I29" s="80">
        <v>0.62860000000000005</v>
      </c>
      <c r="J29" s="80">
        <v>0.54690000000000005</v>
      </c>
      <c r="K29" s="80">
        <v>0.57499999999999996</v>
      </c>
      <c r="L29" s="80">
        <v>0.1459</v>
      </c>
      <c r="M29" s="54"/>
    </row>
    <row r="30" spans="1:13">
      <c r="A30" s="137"/>
      <c r="B30" s="140">
        <v>2023</v>
      </c>
      <c r="C30" s="134" t="s">
        <v>66</v>
      </c>
      <c r="D30" s="140">
        <v>2</v>
      </c>
      <c r="E30" s="141" t="str">
        <f t="shared" si="1"/>
        <v>20232</v>
      </c>
      <c r="F30" s="80">
        <v>1</v>
      </c>
      <c r="G30" s="80">
        <v>0.98450000000000004</v>
      </c>
      <c r="H30" s="80">
        <v>1</v>
      </c>
      <c r="I30" s="80">
        <v>0.62860000000000005</v>
      </c>
      <c r="J30" s="80">
        <v>0.54690000000000005</v>
      </c>
      <c r="K30" s="80">
        <v>0.57499999999999996</v>
      </c>
      <c r="L30" s="80">
        <v>0.1459</v>
      </c>
      <c r="M30" s="54"/>
    </row>
    <row r="31" spans="1:13">
      <c r="A31" s="137"/>
      <c r="B31" s="140">
        <v>2023</v>
      </c>
      <c r="C31" s="134" t="s">
        <v>67</v>
      </c>
      <c r="D31" s="140">
        <v>3</v>
      </c>
      <c r="E31" s="141" t="str">
        <f t="shared" si="1"/>
        <v>20233</v>
      </c>
      <c r="F31" s="80">
        <v>1</v>
      </c>
      <c r="G31" s="80">
        <v>0.98950000000000005</v>
      </c>
      <c r="H31" s="80">
        <v>1</v>
      </c>
      <c r="I31" s="80">
        <v>0.64480000000000004</v>
      </c>
      <c r="J31" s="80">
        <v>0.5625</v>
      </c>
      <c r="K31" s="80">
        <v>0.60509999999999997</v>
      </c>
      <c r="L31" s="80">
        <v>0.1459</v>
      </c>
      <c r="M31" s="54"/>
    </row>
    <row r="32" spans="1:13">
      <c r="A32" s="137"/>
      <c r="B32" s="140">
        <v>2023</v>
      </c>
      <c r="C32" s="134" t="s">
        <v>68</v>
      </c>
      <c r="D32" s="140">
        <v>4</v>
      </c>
      <c r="E32" s="141" t="str">
        <f t="shared" si="1"/>
        <v>20234</v>
      </c>
      <c r="F32" s="80">
        <v>1</v>
      </c>
      <c r="G32" s="80">
        <v>0.99280000000000002</v>
      </c>
      <c r="H32" s="80">
        <v>1</v>
      </c>
      <c r="I32" s="80">
        <v>0.6603</v>
      </c>
      <c r="J32" s="80">
        <v>0.59060000000000001</v>
      </c>
      <c r="K32" s="80">
        <v>0.63</v>
      </c>
      <c r="L32" s="80">
        <v>0.1459</v>
      </c>
      <c r="M32" s="54"/>
    </row>
    <row r="33" spans="1:13">
      <c r="A33" s="137"/>
      <c r="B33" s="140">
        <v>2023</v>
      </c>
      <c r="C33" s="134" t="s">
        <v>69</v>
      </c>
      <c r="D33" s="140">
        <v>5</v>
      </c>
      <c r="E33" s="141" t="str">
        <f t="shared" si="1"/>
        <v>20235</v>
      </c>
      <c r="F33" s="80">
        <v>1</v>
      </c>
      <c r="G33" s="80">
        <v>0.99329999999999996</v>
      </c>
      <c r="H33" s="80">
        <v>1</v>
      </c>
      <c r="I33" s="80">
        <v>0.6804</v>
      </c>
      <c r="J33" s="80">
        <v>0.61409999999999998</v>
      </c>
      <c r="K33" s="80">
        <v>0.64810000000000001</v>
      </c>
      <c r="L33" s="80">
        <v>0.22750000000000001</v>
      </c>
      <c r="M33" s="54"/>
    </row>
    <row r="34" spans="1:13">
      <c r="A34" s="137"/>
      <c r="B34" s="140">
        <v>2023</v>
      </c>
      <c r="C34" s="134" t="s">
        <v>70</v>
      </c>
      <c r="D34" s="140">
        <v>6</v>
      </c>
      <c r="E34" s="141" t="str">
        <f t="shared" si="1"/>
        <v>20236</v>
      </c>
      <c r="F34" s="80">
        <v>1</v>
      </c>
      <c r="G34" s="80">
        <v>0.99619999999999997</v>
      </c>
      <c r="H34" s="80">
        <v>1</v>
      </c>
      <c r="I34" s="80">
        <v>0.69469999999999998</v>
      </c>
      <c r="J34" s="80">
        <v>0.65080000000000005</v>
      </c>
      <c r="K34" s="80">
        <v>0.67510000000000003</v>
      </c>
      <c r="L34" s="80">
        <v>0.23910000000000001</v>
      </c>
      <c r="M34" s="54"/>
    </row>
    <row r="35" spans="1:13">
      <c r="A35" s="137"/>
      <c r="B35" s="140">
        <v>2023</v>
      </c>
      <c r="C35" s="134" t="s">
        <v>71</v>
      </c>
      <c r="D35" s="140">
        <v>7</v>
      </c>
      <c r="E35" s="141" t="str">
        <f t="shared" si="1"/>
        <v>20237</v>
      </c>
      <c r="F35" s="80">
        <v>1</v>
      </c>
      <c r="G35" s="80">
        <v>0.99850000000000005</v>
      </c>
      <c r="H35" s="80">
        <v>1</v>
      </c>
      <c r="I35" s="80">
        <v>0.72009999999999996</v>
      </c>
      <c r="J35" s="80">
        <v>0.65959999999999996</v>
      </c>
      <c r="K35" s="80">
        <v>0.68910000000000005</v>
      </c>
      <c r="L35" s="80">
        <v>0.25130000000000002</v>
      </c>
      <c r="M35" s="54"/>
    </row>
    <row r="36" spans="1:13">
      <c r="A36" s="137"/>
      <c r="B36" s="140">
        <v>2023</v>
      </c>
      <c r="C36" s="134" t="s">
        <v>72</v>
      </c>
      <c r="D36" s="140">
        <v>8</v>
      </c>
      <c r="E36" s="141" t="str">
        <f t="shared" si="1"/>
        <v>20238</v>
      </c>
      <c r="F36" s="80">
        <v>1</v>
      </c>
      <c r="G36" s="80">
        <v>0.99950000000000006</v>
      </c>
      <c r="H36" s="80">
        <v>1</v>
      </c>
      <c r="I36" s="80">
        <v>0.73250000000000004</v>
      </c>
      <c r="J36" s="80">
        <v>0.66210000000000002</v>
      </c>
      <c r="K36" s="80">
        <v>0.70899999999999996</v>
      </c>
      <c r="L36" s="80">
        <v>0.26169999999999999</v>
      </c>
      <c r="M36" s="54"/>
    </row>
    <row r="37" spans="1:13">
      <c r="A37" s="137"/>
      <c r="B37" s="140">
        <v>2023</v>
      </c>
      <c r="C37" s="134" t="s">
        <v>73</v>
      </c>
      <c r="D37" s="140">
        <v>9</v>
      </c>
      <c r="E37" s="141" t="str">
        <f t="shared" si="1"/>
        <v>20239</v>
      </c>
      <c r="F37" s="80">
        <v>1</v>
      </c>
      <c r="G37" s="80">
        <v>0.99970000000000003</v>
      </c>
      <c r="H37" s="80">
        <v>1</v>
      </c>
      <c r="I37" s="80">
        <v>0.74790000000000001</v>
      </c>
      <c r="J37" s="80">
        <v>0.66720000000000002</v>
      </c>
      <c r="K37" s="80">
        <v>0.72840000000000005</v>
      </c>
      <c r="L37" s="80">
        <v>0.2747</v>
      </c>
      <c r="M37" s="54"/>
    </row>
    <row r="38" spans="1:13">
      <c r="A38" s="137"/>
      <c r="B38" s="140">
        <v>2023</v>
      </c>
      <c r="C38" s="134" t="s">
        <v>74</v>
      </c>
      <c r="D38" s="140">
        <v>10</v>
      </c>
      <c r="E38" s="141" t="str">
        <f t="shared" si="1"/>
        <v>202310</v>
      </c>
      <c r="F38" s="80">
        <v>1</v>
      </c>
      <c r="G38" s="80">
        <v>0.99980000000000002</v>
      </c>
      <c r="H38" s="80">
        <v>1</v>
      </c>
      <c r="I38" s="80">
        <v>0.76119999999999999</v>
      </c>
      <c r="J38" s="80">
        <v>0.73899999999999999</v>
      </c>
      <c r="K38" s="80">
        <v>0.74460000000000004</v>
      </c>
      <c r="L38" s="80">
        <v>0.27350000000000002</v>
      </c>
      <c r="M38" s="54"/>
    </row>
    <row r="39" spans="1:13">
      <c r="A39" s="137"/>
      <c r="B39" s="140">
        <v>2023</v>
      </c>
      <c r="C39" s="134" t="s">
        <v>75</v>
      </c>
      <c r="D39" s="140">
        <v>11</v>
      </c>
      <c r="E39" s="141" t="str">
        <f t="shared" si="1"/>
        <v>202311</v>
      </c>
      <c r="F39" s="155">
        <v>1</v>
      </c>
      <c r="G39" s="80">
        <v>0.99980000000000002</v>
      </c>
      <c r="H39" s="80">
        <v>1</v>
      </c>
      <c r="I39" s="80">
        <v>0.76970000000000005</v>
      </c>
      <c r="J39" s="80">
        <v>0.76500000000000001</v>
      </c>
      <c r="K39" s="80">
        <v>0.75519999999999998</v>
      </c>
      <c r="L39" s="80">
        <v>0.3135</v>
      </c>
      <c r="M39" s="54"/>
    </row>
    <row r="40" spans="1:13">
      <c r="A40" s="212" t="s">
        <v>61</v>
      </c>
      <c r="B40" s="140">
        <v>2023</v>
      </c>
      <c r="C40" s="134" t="s">
        <v>64</v>
      </c>
      <c r="D40" s="140">
        <v>12</v>
      </c>
      <c r="E40" s="141" t="str">
        <f t="shared" si="1"/>
        <v>202312</v>
      </c>
      <c r="F40" s="155">
        <v>1</v>
      </c>
      <c r="G40" s="155">
        <v>1</v>
      </c>
      <c r="H40" s="155">
        <v>1</v>
      </c>
      <c r="I40" s="79">
        <v>0.77359999999999995</v>
      </c>
      <c r="J40" s="79">
        <v>0.80500000000000005</v>
      </c>
      <c r="K40" s="79">
        <v>0.76419999999999999</v>
      </c>
      <c r="L40" s="79">
        <v>0.35249999999999998</v>
      </c>
      <c r="M40" s="54"/>
    </row>
    <row r="41" spans="1:13">
      <c r="A41" s="213"/>
      <c r="B41" s="140" t="s">
        <v>62</v>
      </c>
      <c r="C41" s="134" t="s">
        <v>65</v>
      </c>
      <c r="D41" s="140">
        <v>1</v>
      </c>
      <c r="E41" s="141" t="str">
        <f t="shared" si="1"/>
        <v>20241</v>
      </c>
      <c r="F41" s="155">
        <v>1</v>
      </c>
      <c r="G41" s="155">
        <v>1</v>
      </c>
      <c r="H41" s="155">
        <v>1</v>
      </c>
      <c r="I41" s="84">
        <v>0.77439999999999998</v>
      </c>
      <c r="J41" s="84">
        <v>0.8236</v>
      </c>
      <c r="K41" s="84">
        <v>0.77059999999999995</v>
      </c>
      <c r="L41" s="84">
        <v>0.39350000000000002</v>
      </c>
      <c r="M41" s="54"/>
    </row>
    <row r="42" spans="1:13">
      <c r="A42" s="213"/>
      <c r="B42" s="140" t="s">
        <v>62</v>
      </c>
      <c r="C42" s="134" t="s">
        <v>66</v>
      </c>
      <c r="D42" s="140">
        <v>2</v>
      </c>
      <c r="E42" s="141" t="str">
        <f t="shared" si="1"/>
        <v>20242</v>
      </c>
      <c r="F42" s="155">
        <v>1</v>
      </c>
      <c r="G42" s="155">
        <v>1</v>
      </c>
      <c r="H42" s="155">
        <v>1</v>
      </c>
      <c r="I42" s="84">
        <v>0.77529999999999999</v>
      </c>
      <c r="J42" s="84">
        <v>0.82420000000000004</v>
      </c>
      <c r="K42" s="84">
        <v>0.77959999999999996</v>
      </c>
      <c r="L42" s="84">
        <v>0.41699999999999998</v>
      </c>
      <c r="M42" s="54"/>
    </row>
    <row r="43" spans="1:13">
      <c r="A43" s="213"/>
      <c r="B43" s="140" t="s">
        <v>62</v>
      </c>
      <c r="C43" s="134" t="s">
        <v>67</v>
      </c>
      <c r="D43" s="140">
        <v>3</v>
      </c>
      <c r="E43" s="141" t="str">
        <f t="shared" si="1"/>
        <v>20243</v>
      </c>
      <c r="F43" s="155">
        <v>1</v>
      </c>
      <c r="G43" s="155">
        <v>1</v>
      </c>
      <c r="H43" s="155">
        <v>1</v>
      </c>
      <c r="I43" s="84">
        <v>0.77590000000000003</v>
      </c>
      <c r="J43" s="84">
        <v>0.84670000000000001</v>
      </c>
      <c r="K43" s="84">
        <v>0.79110000000000003</v>
      </c>
      <c r="L43" s="84">
        <v>0.4546</v>
      </c>
      <c r="M43" s="54"/>
    </row>
    <row r="44" spans="1:13">
      <c r="A44" s="213"/>
      <c r="B44" s="140" t="s">
        <v>62</v>
      </c>
      <c r="C44" s="134" t="s">
        <v>68</v>
      </c>
      <c r="D44" s="140">
        <v>4</v>
      </c>
      <c r="E44" s="141" t="str">
        <f t="shared" si="1"/>
        <v>20244</v>
      </c>
      <c r="F44" s="155">
        <v>1</v>
      </c>
      <c r="G44" s="155">
        <v>1</v>
      </c>
      <c r="H44" s="155">
        <v>1</v>
      </c>
      <c r="I44" s="84">
        <v>0.79190000000000005</v>
      </c>
      <c r="J44" s="84">
        <v>0.85260000000000002</v>
      </c>
      <c r="K44" s="84">
        <v>0.80279999999999996</v>
      </c>
      <c r="L44" s="84">
        <v>0.47170000000000001</v>
      </c>
      <c r="M44" s="54"/>
    </row>
    <row r="45" spans="1:13">
      <c r="A45" s="213"/>
      <c r="B45" s="140" t="s">
        <v>62</v>
      </c>
      <c r="C45" s="134" t="s">
        <v>69</v>
      </c>
      <c r="D45" s="140">
        <v>5</v>
      </c>
      <c r="E45" s="141" t="str">
        <f t="shared" si="1"/>
        <v>20245</v>
      </c>
      <c r="F45" s="155">
        <v>1</v>
      </c>
      <c r="G45" s="155">
        <v>1</v>
      </c>
      <c r="H45" s="155">
        <v>1</v>
      </c>
      <c r="I45" s="84">
        <v>0.79449999999999998</v>
      </c>
      <c r="J45" s="84">
        <v>0.86739999999999995</v>
      </c>
      <c r="K45" s="84">
        <v>0.81230000000000002</v>
      </c>
      <c r="L45" s="84">
        <v>0.49099999999999999</v>
      </c>
      <c r="M45" s="54"/>
    </row>
    <row r="46" spans="1:13">
      <c r="A46" s="213"/>
      <c r="B46" s="140" t="s">
        <v>62</v>
      </c>
      <c r="C46" s="134" t="s">
        <v>70</v>
      </c>
      <c r="D46" s="140">
        <v>6</v>
      </c>
      <c r="E46" s="141" t="str">
        <f t="shared" si="1"/>
        <v>20246</v>
      </c>
      <c r="F46" s="155">
        <v>1</v>
      </c>
      <c r="G46" s="155">
        <v>1</v>
      </c>
      <c r="H46" s="155">
        <v>1</v>
      </c>
      <c r="I46" s="84">
        <v>0.80630000000000002</v>
      </c>
      <c r="J46" s="84">
        <v>0.92059999999999997</v>
      </c>
      <c r="K46" s="84">
        <v>0.82450000000000001</v>
      </c>
      <c r="L46" s="84">
        <v>0.54669999999999996</v>
      </c>
      <c r="M46" s="54"/>
    </row>
    <row r="47" spans="1:13">
      <c r="A47" s="213"/>
      <c r="B47" s="140" t="s">
        <v>62</v>
      </c>
      <c r="C47" s="134" t="s">
        <v>71</v>
      </c>
      <c r="D47" s="140">
        <v>7</v>
      </c>
      <c r="E47" s="141" t="str">
        <f t="shared" si="1"/>
        <v>20247</v>
      </c>
      <c r="F47" s="155">
        <v>1</v>
      </c>
      <c r="G47" s="155">
        <v>1</v>
      </c>
      <c r="H47" s="155">
        <v>1</v>
      </c>
      <c r="I47" s="84">
        <v>0.81220000000000003</v>
      </c>
      <c r="J47" s="84">
        <v>0.95430000000000004</v>
      </c>
      <c r="K47" s="84">
        <v>0.83040000000000003</v>
      </c>
      <c r="L47" s="84">
        <v>0.55900000000000005</v>
      </c>
      <c r="M47" s="54"/>
    </row>
    <row r="48" spans="1:13">
      <c r="A48" s="213"/>
      <c r="B48" s="140" t="s">
        <v>62</v>
      </c>
      <c r="C48" s="134" t="s">
        <v>72</v>
      </c>
      <c r="D48" s="140">
        <v>8</v>
      </c>
      <c r="E48" s="141" t="str">
        <f t="shared" si="1"/>
        <v>20248</v>
      </c>
      <c r="F48" s="155">
        <v>1</v>
      </c>
      <c r="G48" s="155">
        <v>1</v>
      </c>
      <c r="H48" s="155">
        <v>1</v>
      </c>
      <c r="I48" s="84">
        <v>0.81499999999999995</v>
      </c>
      <c r="J48" s="84">
        <v>0.97489999999999999</v>
      </c>
      <c r="K48" s="84">
        <v>0.83779999999999999</v>
      </c>
      <c r="L48" s="84">
        <v>0.58099999999999996</v>
      </c>
      <c r="M48" s="54"/>
    </row>
    <row r="49" spans="1:13">
      <c r="A49" s="213"/>
      <c r="B49" s="140" t="s">
        <v>62</v>
      </c>
      <c r="C49" s="134" t="s">
        <v>73</v>
      </c>
      <c r="D49" s="140">
        <v>9</v>
      </c>
      <c r="E49" s="141" t="str">
        <f t="shared" si="1"/>
        <v>20249</v>
      </c>
      <c r="F49" s="155">
        <v>1</v>
      </c>
      <c r="G49" s="155">
        <v>1</v>
      </c>
      <c r="H49" s="155">
        <v>1</v>
      </c>
      <c r="I49" s="84">
        <v>0.81799999999999995</v>
      </c>
      <c r="J49" s="84">
        <v>0.97770000000000001</v>
      </c>
      <c r="K49" s="84">
        <v>0.84430000000000005</v>
      </c>
      <c r="L49" s="84">
        <v>0.64939999999999998</v>
      </c>
      <c r="M49" s="54"/>
    </row>
    <row r="50" spans="1:13">
      <c r="A50" s="213"/>
      <c r="B50" s="140" t="s">
        <v>62</v>
      </c>
      <c r="C50" s="134" t="s">
        <v>74</v>
      </c>
      <c r="D50" s="140">
        <v>10</v>
      </c>
      <c r="E50" s="141" t="str">
        <f t="shared" si="1"/>
        <v>202410</v>
      </c>
      <c r="F50" s="155">
        <v>1</v>
      </c>
      <c r="G50" s="155">
        <v>1</v>
      </c>
      <c r="H50" s="155">
        <v>1</v>
      </c>
      <c r="I50" s="84">
        <v>0.82399999999999995</v>
      </c>
      <c r="J50" s="84">
        <v>0.98640000000000005</v>
      </c>
      <c r="K50" s="84">
        <v>0.86429999999999996</v>
      </c>
      <c r="L50" s="84">
        <v>0.67620000000000002</v>
      </c>
      <c r="M50" s="54"/>
    </row>
    <row r="51" spans="1:13">
      <c r="A51" s="213"/>
      <c r="B51" s="140" t="s">
        <v>62</v>
      </c>
      <c r="C51" s="134" t="s">
        <v>75</v>
      </c>
      <c r="D51" s="140">
        <v>11</v>
      </c>
      <c r="E51" s="141" t="str">
        <f t="shared" si="1"/>
        <v>202411</v>
      </c>
      <c r="F51" s="155">
        <v>1</v>
      </c>
      <c r="G51" s="155">
        <v>1</v>
      </c>
      <c r="H51" s="155">
        <v>1</v>
      </c>
      <c r="I51" s="84">
        <v>0.82899999999999996</v>
      </c>
      <c r="J51" s="84">
        <v>0.99109999999999998</v>
      </c>
      <c r="K51" s="84">
        <v>0.87350000000000005</v>
      </c>
      <c r="L51" s="84">
        <v>0.71950000000000003</v>
      </c>
      <c r="M51" s="54"/>
    </row>
    <row r="52" spans="1:13">
      <c r="A52" s="213"/>
      <c r="B52" s="140" t="s">
        <v>62</v>
      </c>
      <c r="C52" s="134" t="s">
        <v>64</v>
      </c>
      <c r="D52" s="140">
        <v>12</v>
      </c>
      <c r="E52" s="141" t="str">
        <f t="shared" si="1"/>
        <v>202412</v>
      </c>
      <c r="F52" s="155">
        <v>1</v>
      </c>
      <c r="G52" s="155">
        <v>1</v>
      </c>
      <c r="H52" s="155">
        <v>1</v>
      </c>
      <c r="I52" s="84">
        <v>0.83379999999999999</v>
      </c>
      <c r="J52" s="84">
        <v>0.99950000000000006</v>
      </c>
      <c r="K52" s="84">
        <v>0.88239999999999996</v>
      </c>
      <c r="L52" s="84">
        <v>0.74819999999999998</v>
      </c>
      <c r="M52" s="54"/>
    </row>
    <row r="53" spans="1:13">
      <c r="A53" s="213"/>
      <c r="B53" s="140">
        <v>2025</v>
      </c>
      <c r="C53" s="134" t="s">
        <v>65</v>
      </c>
      <c r="D53" s="140">
        <v>1</v>
      </c>
      <c r="E53" s="141" t="str">
        <f t="shared" si="1"/>
        <v>20251</v>
      </c>
      <c r="F53" s="155">
        <v>1</v>
      </c>
      <c r="G53" s="155">
        <v>1</v>
      </c>
      <c r="H53" s="155">
        <v>1</v>
      </c>
      <c r="I53" s="85">
        <v>0.85960000000000003</v>
      </c>
      <c r="J53" s="85">
        <v>0.99950000000000006</v>
      </c>
      <c r="K53" s="85">
        <v>0.8871</v>
      </c>
      <c r="L53" s="87">
        <v>0.77010000000000001</v>
      </c>
      <c r="M53" s="54"/>
    </row>
    <row r="54" spans="1:13">
      <c r="A54" s="213"/>
      <c r="B54" s="140">
        <v>2025</v>
      </c>
      <c r="C54" s="134" t="s">
        <v>66</v>
      </c>
      <c r="D54" s="140">
        <v>2</v>
      </c>
      <c r="E54" s="141" t="str">
        <f t="shared" si="1"/>
        <v>20252</v>
      </c>
      <c r="F54" s="155">
        <v>1</v>
      </c>
      <c r="G54" s="155">
        <v>1</v>
      </c>
      <c r="H54" s="155">
        <v>1</v>
      </c>
      <c r="I54" s="85">
        <v>0.86760000000000004</v>
      </c>
      <c r="J54" s="85">
        <v>0.99990000000000001</v>
      </c>
      <c r="K54" s="85">
        <v>0.8921</v>
      </c>
      <c r="L54" s="87">
        <v>0.77739999999999998</v>
      </c>
      <c r="M54" s="54"/>
    </row>
    <row r="55" spans="1:13">
      <c r="A55" s="213"/>
      <c r="B55" s="140">
        <v>2025</v>
      </c>
      <c r="C55" s="134" t="s">
        <v>67</v>
      </c>
      <c r="D55" s="140">
        <v>3</v>
      </c>
      <c r="E55" s="141" t="str">
        <f t="shared" si="1"/>
        <v>20253</v>
      </c>
      <c r="F55" s="155">
        <v>1</v>
      </c>
      <c r="G55" s="155">
        <v>1</v>
      </c>
      <c r="H55" s="155">
        <v>1</v>
      </c>
      <c r="I55" s="85">
        <v>0.88470000000000004</v>
      </c>
      <c r="J55" s="85">
        <v>0.99990000000000001</v>
      </c>
      <c r="K55" s="85">
        <v>0.89780000000000004</v>
      </c>
      <c r="L55" s="87">
        <v>0.79239999999999999</v>
      </c>
      <c r="M55" s="54"/>
    </row>
    <row r="56" spans="1:13">
      <c r="A56" s="213"/>
      <c r="B56" s="140">
        <v>2025</v>
      </c>
      <c r="C56" s="134" t="s">
        <v>68</v>
      </c>
      <c r="D56" s="140">
        <v>4</v>
      </c>
      <c r="E56" s="141" t="str">
        <f t="shared" si="1"/>
        <v>20254</v>
      </c>
      <c r="F56" s="155">
        <v>1</v>
      </c>
      <c r="G56" s="155">
        <v>1</v>
      </c>
      <c r="H56" s="155">
        <v>1</v>
      </c>
      <c r="I56" s="83">
        <v>0.89690000000000003</v>
      </c>
      <c r="J56" s="83">
        <v>1</v>
      </c>
      <c r="K56" s="83">
        <v>0.90300000000000002</v>
      </c>
      <c r="L56" s="79">
        <v>0.81010000000000004</v>
      </c>
      <c r="M56" s="54"/>
    </row>
    <row r="57" spans="1:13">
      <c r="A57" s="213"/>
      <c r="B57" s="140">
        <v>2025</v>
      </c>
      <c r="C57" s="134" t="s">
        <v>69</v>
      </c>
      <c r="D57" s="140">
        <v>5</v>
      </c>
      <c r="E57" s="141" t="str">
        <f t="shared" si="1"/>
        <v>20255</v>
      </c>
      <c r="F57" s="155">
        <v>1</v>
      </c>
      <c r="G57" s="155">
        <v>1</v>
      </c>
      <c r="H57" s="155">
        <v>1</v>
      </c>
      <c r="I57" s="83">
        <v>0.91100000000000003</v>
      </c>
      <c r="J57" s="155">
        <v>1</v>
      </c>
      <c r="K57" s="83">
        <f t="shared" ref="K57:K63" si="2">K56+1%</f>
        <v>0.91300000000000003</v>
      </c>
      <c r="L57" s="79">
        <f t="shared" ref="L57:L63" si="3">L56*1.03</f>
        <v>0.83440300000000012</v>
      </c>
      <c r="M57" s="54"/>
    </row>
    <row r="58" spans="1:13">
      <c r="A58" s="213"/>
      <c r="B58" s="140">
        <v>2025</v>
      </c>
      <c r="C58" s="134" t="s">
        <v>70</v>
      </c>
      <c r="D58" s="140">
        <v>6</v>
      </c>
      <c r="E58" s="141" t="str">
        <f t="shared" si="1"/>
        <v>20256</v>
      </c>
      <c r="F58" s="155">
        <v>1</v>
      </c>
      <c r="G58" s="155">
        <v>1</v>
      </c>
      <c r="H58" s="155">
        <v>1</v>
      </c>
      <c r="I58" s="83">
        <v>0.9254</v>
      </c>
      <c r="J58" s="155">
        <v>1</v>
      </c>
      <c r="K58" s="83">
        <f t="shared" si="2"/>
        <v>0.92300000000000004</v>
      </c>
      <c r="L58" s="79">
        <f t="shared" si="3"/>
        <v>0.85943509000000018</v>
      </c>
      <c r="M58" s="54"/>
    </row>
    <row r="59" spans="1:13">
      <c r="A59" s="213"/>
      <c r="B59" s="140">
        <v>2025</v>
      </c>
      <c r="C59" s="134" t="s">
        <v>71</v>
      </c>
      <c r="D59" s="140">
        <v>7</v>
      </c>
      <c r="E59" s="141" t="str">
        <f t="shared" si="1"/>
        <v>20257</v>
      </c>
      <c r="F59" s="155">
        <v>1</v>
      </c>
      <c r="G59" s="155">
        <v>1</v>
      </c>
      <c r="H59" s="155">
        <v>1</v>
      </c>
      <c r="I59" s="83">
        <v>0.94</v>
      </c>
      <c r="J59" s="155">
        <v>1</v>
      </c>
      <c r="K59" s="83">
        <f t="shared" si="2"/>
        <v>0.93300000000000005</v>
      </c>
      <c r="L59" s="79">
        <f t="shared" si="3"/>
        <v>0.88521814270000021</v>
      </c>
      <c r="M59" s="54"/>
    </row>
    <row r="60" spans="1:13">
      <c r="A60" s="213"/>
      <c r="B60" s="140">
        <v>2025</v>
      </c>
      <c r="C60" s="134" t="s">
        <v>72</v>
      </c>
      <c r="D60" s="140">
        <v>8</v>
      </c>
      <c r="E60" s="141" t="str">
        <f t="shared" si="1"/>
        <v>20258</v>
      </c>
      <c r="F60" s="155">
        <v>1</v>
      </c>
      <c r="G60" s="155">
        <v>1</v>
      </c>
      <c r="H60" s="155">
        <v>1</v>
      </c>
      <c r="I60" s="83">
        <v>0.95479999999999998</v>
      </c>
      <c r="J60" s="155">
        <v>1</v>
      </c>
      <c r="K60" s="83">
        <f t="shared" si="2"/>
        <v>0.94300000000000006</v>
      </c>
      <c r="L60" s="79">
        <f t="shared" si="3"/>
        <v>0.91177468698100028</v>
      </c>
      <c r="M60" s="54"/>
    </row>
    <row r="61" spans="1:13">
      <c r="A61" s="213"/>
      <c r="B61" s="140">
        <v>2025</v>
      </c>
      <c r="C61" s="134" t="s">
        <v>73</v>
      </c>
      <c r="D61" s="140">
        <v>9</v>
      </c>
      <c r="E61" s="141" t="str">
        <f t="shared" si="1"/>
        <v>20259</v>
      </c>
      <c r="F61" s="155">
        <v>1</v>
      </c>
      <c r="G61" s="155">
        <v>1</v>
      </c>
      <c r="H61" s="155">
        <v>1</v>
      </c>
      <c r="I61" s="83">
        <v>0.96989999999999998</v>
      </c>
      <c r="J61" s="155">
        <v>1</v>
      </c>
      <c r="K61" s="83">
        <f t="shared" si="2"/>
        <v>0.95300000000000007</v>
      </c>
      <c r="L61" s="79">
        <f t="shared" si="3"/>
        <v>0.93912792759043029</v>
      </c>
      <c r="M61" s="54"/>
    </row>
    <row r="62" spans="1:13">
      <c r="A62" s="213"/>
      <c r="B62" s="140">
        <v>2025</v>
      </c>
      <c r="C62" s="134" t="s">
        <v>74</v>
      </c>
      <c r="D62" s="140">
        <v>10</v>
      </c>
      <c r="E62" s="141" t="str">
        <f t="shared" si="1"/>
        <v>202510</v>
      </c>
      <c r="F62" s="155">
        <v>1</v>
      </c>
      <c r="G62" s="155">
        <v>1</v>
      </c>
      <c r="H62" s="155">
        <v>1</v>
      </c>
      <c r="I62" s="83">
        <v>0.98519999999999996</v>
      </c>
      <c r="J62" s="155">
        <v>1</v>
      </c>
      <c r="K62" s="83">
        <f t="shared" si="2"/>
        <v>0.96300000000000008</v>
      </c>
      <c r="L62" s="79">
        <f t="shared" si="3"/>
        <v>0.96730176541814328</v>
      </c>
      <c r="M62" s="54"/>
    </row>
    <row r="63" spans="1:13">
      <c r="A63" s="213"/>
      <c r="B63" s="140">
        <v>2025</v>
      </c>
      <c r="C63" s="134" t="s">
        <v>75</v>
      </c>
      <c r="D63" s="140">
        <v>11</v>
      </c>
      <c r="E63" s="141" t="str">
        <f t="shared" si="1"/>
        <v>202511</v>
      </c>
      <c r="F63" s="155">
        <v>1</v>
      </c>
      <c r="G63" s="155">
        <v>1</v>
      </c>
      <c r="H63" s="155">
        <v>1</v>
      </c>
      <c r="I63" s="83">
        <v>1</v>
      </c>
      <c r="J63" s="155">
        <v>1</v>
      </c>
      <c r="K63" s="83">
        <f t="shared" si="2"/>
        <v>0.97300000000000009</v>
      </c>
      <c r="L63" s="79">
        <f t="shared" si="3"/>
        <v>0.99632081838068765</v>
      </c>
      <c r="M63" s="54"/>
    </row>
    <row r="64" spans="1:13">
      <c r="A64" s="214"/>
      <c r="B64" s="140">
        <v>2025</v>
      </c>
      <c r="C64" s="134" t="s">
        <v>64</v>
      </c>
      <c r="D64" s="140">
        <v>12</v>
      </c>
      <c r="E64" s="141" t="str">
        <f t="shared" si="1"/>
        <v>202512</v>
      </c>
      <c r="F64" s="155">
        <v>1</v>
      </c>
      <c r="G64" s="155">
        <v>1</v>
      </c>
      <c r="H64" s="155">
        <v>1</v>
      </c>
      <c r="I64" s="155">
        <v>1</v>
      </c>
      <c r="J64" s="155">
        <v>1</v>
      </c>
      <c r="K64" s="83">
        <v>1</v>
      </c>
      <c r="L64" s="79">
        <v>1</v>
      </c>
      <c r="M64" s="54"/>
    </row>
    <row r="65" spans="2:12">
      <c r="B65" s="140">
        <v>2026</v>
      </c>
      <c r="C65" s="134" t="s">
        <v>65</v>
      </c>
      <c r="D65" s="140">
        <v>1</v>
      </c>
      <c r="E65" s="141" t="str">
        <f t="shared" ref="E65" si="4">CONCATENATE(B65,D65)</f>
        <v>20261</v>
      </c>
      <c r="F65" s="155">
        <v>1</v>
      </c>
      <c r="G65" s="155">
        <v>1</v>
      </c>
      <c r="H65" s="155">
        <v>1</v>
      </c>
      <c r="I65" s="155">
        <v>1</v>
      </c>
      <c r="J65" s="155">
        <v>1</v>
      </c>
      <c r="K65" s="83">
        <v>1</v>
      </c>
      <c r="L65" s="79">
        <v>1</v>
      </c>
    </row>
    <row r="66" spans="2:12">
      <c r="C66" s="134" t="s">
        <v>66</v>
      </c>
    </row>
    <row r="67" spans="2:12">
      <c r="C67" s="134" t="s">
        <v>67</v>
      </c>
    </row>
    <row r="68" spans="2:12">
      <c r="C68" s="134" t="s">
        <v>68</v>
      </c>
    </row>
    <row r="69" spans="2:12">
      <c r="C69" s="134" t="s">
        <v>69</v>
      </c>
    </row>
    <row r="70" spans="2:12">
      <c r="C70" s="134" t="s">
        <v>70</v>
      </c>
    </row>
    <row r="71" spans="2:12">
      <c r="C71" s="134" t="s">
        <v>71</v>
      </c>
    </row>
    <row r="72" spans="2:12">
      <c r="C72" s="134" t="s">
        <v>72</v>
      </c>
    </row>
    <row r="73" spans="2:12">
      <c r="C73" s="134" t="s">
        <v>73</v>
      </c>
    </row>
    <row r="74" spans="2:12">
      <c r="C74" s="134" t="s">
        <v>74</v>
      </c>
    </row>
    <row r="75" spans="2:12">
      <c r="C75" s="134" t="s">
        <v>75</v>
      </c>
    </row>
    <row r="76" spans="2:12">
      <c r="C76" s="134" t="s">
        <v>64</v>
      </c>
    </row>
    <row r="77" spans="2:12">
      <c r="C77" s="134" t="s">
        <v>65</v>
      </c>
    </row>
    <row r="78" spans="2:12">
      <c r="C78" s="134" t="s">
        <v>66</v>
      </c>
    </row>
    <row r="79" spans="2:12">
      <c r="C79" s="134" t="s">
        <v>67</v>
      </c>
    </row>
    <row r="80" spans="2:12">
      <c r="C80" s="134" t="s">
        <v>68</v>
      </c>
    </row>
    <row r="81" spans="3:3">
      <c r="C81" s="134" t="s">
        <v>69</v>
      </c>
    </row>
    <row r="82" spans="3:3">
      <c r="C82" s="134" t="s">
        <v>70</v>
      </c>
    </row>
    <row r="83" spans="3:3">
      <c r="C83" s="134" t="s">
        <v>71</v>
      </c>
    </row>
    <row r="84" spans="3:3">
      <c r="C84" s="134" t="s">
        <v>72</v>
      </c>
    </row>
    <row r="85" spans="3:3">
      <c r="C85" s="134" t="s">
        <v>73</v>
      </c>
    </row>
    <row r="86" spans="3:3">
      <c r="C86" s="134" t="s">
        <v>74</v>
      </c>
    </row>
    <row r="87" spans="3:3">
      <c r="C87" s="134" t="s">
        <v>75</v>
      </c>
    </row>
    <row r="88" spans="3:3">
      <c r="C88" s="134" t="s">
        <v>64</v>
      </c>
    </row>
    <row r="89" spans="3:3">
      <c r="C89" s="134" t="s">
        <v>65</v>
      </c>
    </row>
    <row r="90" spans="3:3">
      <c r="C90" s="134" t="s">
        <v>66</v>
      </c>
    </row>
    <row r="91" spans="3:3">
      <c r="C91" s="134" t="s">
        <v>67</v>
      </c>
    </row>
    <row r="92" spans="3:3">
      <c r="C92" s="134" t="s">
        <v>68</v>
      </c>
    </row>
    <row r="93" spans="3:3">
      <c r="C93" s="134" t="s">
        <v>69</v>
      </c>
    </row>
    <row r="94" spans="3:3">
      <c r="C94" s="134" t="s">
        <v>70</v>
      </c>
    </row>
    <row r="95" spans="3:3">
      <c r="C95" s="134" t="s">
        <v>71</v>
      </c>
    </row>
    <row r="96" spans="3:3">
      <c r="C96" s="134" t="s">
        <v>72</v>
      </c>
    </row>
    <row r="97" spans="3:3">
      <c r="C97" s="134" t="s">
        <v>73</v>
      </c>
    </row>
    <row r="98" spans="3:3">
      <c r="C98" s="134" t="s">
        <v>74</v>
      </c>
    </row>
    <row r="99" spans="3:3">
      <c r="C99" s="134" t="s">
        <v>75</v>
      </c>
    </row>
    <row r="100" spans="3:3">
      <c r="C100" s="134" t="s">
        <v>64</v>
      </c>
    </row>
  </sheetData>
  <mergeCells count="1">
    <mergeCell ref="A40:A64"/>
  </mergeCells>
  <phoneticPr fontId="4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9"/>
  <sheetViews>
    <sheetView zoomScale="85" zoomScaleNormal="85" workbookViewId="0">
      <pane xSplit="3" ySplit="5" topLeftCell="D21" activePane="bottomRight" state="frozen"/>
      <selection pane="topRight" activeCell="D1" sqref="D1"/>
      <selection pane="bottomLeft" activeCell="A6" sqref="A6"/>
      <selection pane="bottomRight" activeCell="M5" sqref="M5"/>
    </sheetView>
  </sheetViews>
  <sheetFormatPr defaultColWidth="11.1796875" defaultRowHeight="15" customHeight="1"/>
  <cols>
    <col min="1" max="1" width="2.90625" customWidth="1"/>
    <col min="2" max="3" width="10.6328125" customWidth="1"/>
    <col min="4" max="4" width="9.1796875" customWidth="1"/>
    <col min="5" max="5" width="26.1796875" customWidth="1"/>
    <col min="6" max="6" width="1.81640625" customWidth="1"/>
    <col min="7" max="7" width="22" customWidth="1"/>
    <col min="8" max="8" width="1.81640625" customWidth="1"/>
    <col min="9" max="9" width="22" customWidth="1"/>
    <col min="10" max="10" width="1.26953125" customWidth="1"/>
    <col min="11" max="11" width="16.1796875" customWidth="1"/>
    <col min="12" max="12" width="2.36328125" customWidth="1"/>
    <col min="13" max="13" width="16.1796875" customWidth="1"/>
    <col min="14" max="14" width="1.7265625" customWidth="1"/>
    <col min="15" max="15" width="17.81640625" customWidth="1"/>
    <col min="16" max="28" width="10.6328125" customWidth="1"/>
  </cols>
  <sheetData>
    <row r="1" spans="1:28" ht="15.7" customHeight="1">
      <c r="A1" s="1"/>
      <c r="K1" s="2"/>
      <c r="M1" s="2"/>
    </row>
    <row r="2" spans="1:28" ht="15.7" customHeight="1">
      <c r="B2" s="3" t="s">
        <v>0</v>
      </c>
      <c r="K2" s="2"/>
      <c r="M2" s="2"/>
    </row>
    <row r="3" spans="1:28" s="125" customFormat="1" ht="15.7" customHeight="1">
      <c r="E3" s="125" t="str">
        <f>IFERROR(VLOOKUP(E5,Summary!F:G,2,FALSE),"")</f>
        <v>POHD</v>
      </c>
      <c r="F3" s="125" t="str">
        <f>IFERROR(VLOOKUP(F5,'[1]TO year'!$B:$C,2,FALSE),"")</f>
        <v/>
      </c>
      <c r="G3" s="125" t="str">
        <f>IFERROR(VLOOKUP(G5,'[1]TO year'!$B:$C,2,FALSE),"")</f>
        <v>MESD</v>
      </c>
      <c r="H3" s="125" t="str">
        <f>IFERROR(VLOOKUP(H5,'[1]TO year'!$B:$C,2,FALSE),"")</f>
        <v/>
      </c>
      <c r="I3" s="125" t="str">
        <f>IFERROR(VLOOKUP(I5,'[1]TO year'!$B:$C,2,FALSE),"")</f>
        <v>PCR1</v>
      </c>
      <c r="J3" s="125" t="str">
        <f>IFERROR(VLOOKUP(J5,'[1]TO year'!$B:$C,2,FALSE),"")</f>
        <v/>
      </c>
      <c r="K3" s="125" t="str">
        <f>IFERROR(VLOOKUP(K5,'[1]TO year'!$B:$C,2,FALSE),"")</f>
        <v>PCC2</v>
      </c>
      <c r="L3" s="125" t="str">
        <f>IFERROR(VLOOKUP(L5,'[1]TO year'!$B:$C,2,FALSE),"")</f>
        <v/>
      </c>
      <c r="M3" s="125" t="str">
        <f>IFERROR(VLOOKUP(M5,'[1]TO year'!$B:$C,2,FALSE),"")</f>
        <v>PCC1</v>
      </c>
      <c r="N3" s="125" t="str">
        <f>IFERROR(VLOOKUP(N5,'[1]TO year'!$B:$C,2,FALSE),"")</f>
        <v/>
      </c>
      <c r="O3" s="125" t="str">
        <f>IFERROR(VLOOKUP(O5,'[1]TO year'!$B:$C,2,FALSE),"")</f>
        <v>PRC1</v>
      </c>
    </row>
    <row r="4" spans="1:28" s="125" customFormat="1" ht="15.7" customHeight="1">
      <c r="D4" s="125">
        <v>1</v>
      </c>
      <c r="E4" s="125">
        <f>D4+1</f>
        <v>2</v>
      </c>
      <c r="F4" s="125">
        <f t="shared" ref="F4:O4" si="0">E4+1</f>
        <v>3</v>
      </c>
      <c r="G4" s="125">
        <f t="shared" si="0"/>
        <v>4</v>
      </c>
      <c r="H4" s="125">
        <f t="shared" si="0"/>
        <v>5</v>
      </c>
      <c r="I4" s="125">
        <f t="shared" si="0"/>
        <v>6</v>
      </c>
      <c r="J4" s="125">
        <f t="shared" si="0"/>
        <v>7</v>
      </c>
      <c r="K4" s="125">
        <f t="shared" si="0"/>
        <v>8</v>
      </c>
      <c r="L4" s="125">
        <f t="shared" si="0"/>
        <v>9</v>
      </c>
      <c r="M4" s="125">
        <f t="shared" si="0"/>
        <v>10</v>
      </c>
      <c r="N4" s="125">
        <f t="shared" si="0"/>
        <v>11</v>
      </c>
      <c r="O4" s="125">
        <f t="shared" si="0"/>
        <v>12</v>
      </c>
    </row>
    <row r="5" spans="1:28" s="124" customFormat="1" ht="49.25" customHeight="1">
      <c r="A5" s="121"/>
      <c r="B5" s="121"/>
      <c r="C5" s="121"/>
      <c r="D5" s="121"/>
      <c r="E5" s="122" t="s">
        <v>1</v>
      </c>
      <c r="F5" s="121"/>
      <c r="G5" s="123" t="s">
        <v>2</v>
      </c>
      <c r="H5" s="121"/>
      <c r="I5" s="122" t="s">
        <v>3</v>
      </c>
      <c r="J5" s="121"/>
      <c r="K5" s="123" t="s">
        <v>4</v>
      </c>
      <c r="L5" s="121"/>
      <c r="M5" s="122" t="s">
        <v>5</v>
      </c>
      <c r="N5" s="121"/>
      <c r="O5" s="123" t="s">
        <v>6</v>
      </c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</row>
    <row r="6" spans="1:28" ht="15.7" customHeight="1">
      <c r="B6" s="2">
        <v>2023</v>
      </c>
      <c r="C6" s="2">
        <v>1</v>
      </c>
      <c r="D6" s="127" t="str">
        <f t="shared" ref="D6:D17" si="1">CONCATENATE(B6,C6)</f>
        <v>20231</v>
      </c>
      <c r="E6" s="4">
        <v>8.5000000000000006E-3</v>
      </c>
      <c r="G6" s="4">
        <v>8.5000000000000006E-3</v>
      </c>
      <c r="K6" s="2"/>
      <c r="M6" s="2"/>
      <c r="P6" s="2"/>
    </row>
    <row r="7" spans="1:28" ht="15.7" customHeight="1">
      <c r="B7" s="2">
        <v>2023</v>
      </c>
      <c r="C7" s="2">
        <v>2</v>
      </c>
      <c r="D7" s="127" t="str">
        <f t="shared" si="1"/>
        <v>20232</v>
      </c>
      <c r="E7" s="4">
        <v>1.7000000000000001E-2</v>
      </c>
      <c r="G7" s="4">
        <v>1.7000000000000001E-2</v>
      </c>
      <c r="K7" s="2"/>
      <c r="M7" s="2"/>
      <c r="P7" s="2"/>
    </row>
    <row r="8" spans="1:28" ht="15.7" customHeight="1">
      <c r="B8" s="2">
        <v>2023</v>
      </c>
      <c r="C8" s="2">
        <v>3</v>
      </c>
      <c r="D8" s="127" t="str">
        <f t="shared" si="1"/>
        <v>20233</v>
      </c>
      <c r="E8" s="4">
        <v>2.5499999999999998E-2</v>
      </c>
      <c r="G8" s="4">
        <v>2.5499999999999998E-2</v>
      </c>
      <c r="K8" s="2"/>
      <c r="M8" s="2"/>
      <c r="P8" s="2"/>
    </row>
    <row r="9" spans="1:28" ht="15.7" customHeight="1">
      <c r="B9" s="2">
        <v>2023</v>
      </c>
      <c r="C9" s="2">
        <v>4</v>
      </c>
      <c r="D9" s="127" t="str">
        <f t="shared" si="1"/>
        <v>20234</v>
      </c>
      <c r="E9" s="4">
        <v>3.4000000000000002E-2</v>
      </c>
      <c r="G9" s="4">
        <v>3.4000000000000002E-2</v>
      </c>
      <c r="K9" s="2"/>
      <c r="M9" s="2"/>
    </row>
    <row r="10" spans="1:28" ht="15.7" customHeight="1">
      <c r="B10" s="2">
        <v>2023</v>
      </c>
      <c r="C10" s="2">
        <v>5</v>
      </c>
      <c r="D10" s="127" t="str">
        <f t="shared" si="1"/>
        <v>20235</v>
      </c>
      <c r="E10" s="4">
        <v>4.2500000000000003E-2</v>
      </c>
      <c r="G10" s="4">
        <v>4.2500000000000003E-2</v>
      </c>
      <c r="K10" s="2"/>
      <c r="M10" s="2"/>
      <c r="P10" s="2"/>
    </row>
    <row r="11" spans="1:28" ht="15.7" customHeight="1">
      <c r="B11" s="2">
        <v>2023</v>
      </c>
      <c r="C11" s="2">
        <v>6</v>
      </c>
      <c r="D11" s="127" t="str">
        <f t="shared" si="1"/>
        <v>20236</v>
      </c>
      <c r="E11" s="4">
        <v>5.0999999999999997E-2</v>
      </c>
      <c r="G11" s="4">
        <v>5.0999999999999997E-2</v>
      </c>
      <c r="K11" s="2"/>
      <c r="M11" s="2"/>
      <c r="P11" s="2"/>
    </row>
    <row r="12" spans="1:28" ht="15.7" customHeight="1">
      <c r="B12" s="2">
        <v>2023</v>
      </c>
      <c r="C12" s="2">
        <v>7</v>
      </c>
      <c r="D12" s="127" t="str">
        <f t="shared" si="1"/>
        <v>20237</v>
      </c>
      <c r="E12" s="4">
        <v>5.9499999999999997E-2</v>
      </c>
      <c r="G12" s="4">
        <v>5.9499999999999997E-2</v>
      </c>
      <c r="K12" s="2"/>
      <c r="M12" s="2"/>
      <c r="P12" s="2"/>
    </row>
    <row r="13" spans="1:28" ht="15.7" customHeight="1">
      <c r="B13" s="2">
        <v>2023</v>
      </c>
      <c r="C13" s="2">
        <v>8</v>
      </c>
      <c r="D13" s="127" t="str">
        <f t="shared" si="1"/>
        <v>20238</v>
      </c>
      <c r="E13" s="4">
        <v>6.8000000000000005E-2</v>
      </c>
      <c r="G13" s="4">
        <v>6.8000000000000005E-2</v>
      </c>
      <c r="K13" s="2"/>
      <c r="M13" s="2"/>
      <c r="P13" s="2"/>
    </row>
    <row r="14" spans="1:28" ht="15.7" customHeight="1">
      <c r="B14" s="2">
        <v>2023</v>
      </c>
      <c r="C14" s="2">
        <v>9</v>
      </c>
      <c r="D14" s="127" t="str">
        <f t="shared" si="1"/>
        <v>20239</v>
      </c>
      <c r="E14" s="4">
        <v>7.6499999999999999E-2</v>
      </c>
      <c r="G14" s="4">
        <v>7.6499999999999999E-2</v>
      </c>
      <c r="K14" s="2"/>
      <c r="M14" s="2"/>
      <c r="P14" s="2"/>
    </row>
    <row r="15" spans="1:28" ht="15.7" customHeight="1">
      <c r="B15" s="2">
        <v>2023</v>
      </c>
      <c r="C15" s="2">
        <v>10</v>
      </c>
      <c r="D15" s="127" t="str">
        <f t="shared" si="1"/>
        <v>202310</v>
      </c>
      <c r="E15" s="4">
        <v>8.5000000000000006E-2</v>
      </c>
      <c r="G15" s="4">
        <v>8.5000000000000006E-2</v>
      </c>
      <c r="K15" s="2"/>
      <c r="M15" s="2"/>
      <c r="P15" s="2"/>
    </row>
    <row r="16" spans="1:28" ht="15.7" customHeight="1">
      <c r="B16" s="2">
        <v>2023</v>
      </c>
      <c r="C16" s="2">
        <v>11</v>
      </c>
      <c r="D16" s="127" t="str">
        <f t="shared" si="1"/>
        <v>202311</v>
      </c>
      <c r="E16" s="4">
        <v>9.35E-2</v>
      </c>
      <c r="G16" s="4">
        <v>9.35E-2</v>
      </c>
      <c r="K16" s="2"/>
      <c r="M16" s="2"/>
      <c r="P16" s="2"/>
    </row>
    <row r="17" spans="1:28" ht="15.7" customHeight="1">
      <c r="A17" s="3"/>
      <c r="B17" s="5">
        <v>2023</v>
      </c>
      <c r="C17" s="5">
        <v>12</v>
      </c>
      <c r="D17" s="127" t="str">
        <f t="shared" si="1"/>
        <v>202312</v>
      </c>
      <c r="E17" s="6">
        <v>0.10199999999999999</v>
      </c>
      <c r="F17" s="3"/>
      <c r="G17" s="6">
        <v>0.10199999999999999</v>
      </c>
      <c r="H17" s="3"/>
      <c r="I17" s="6">
        <v>0</v>
      </c>
      <c r="J17" s="3"/>
      <c r="K17" s="6">
        <v>0</v>
      </c>
      <c r="L17" s="3"/>
      <c r="M17" s="6">
        <v>0</v>
      </c>
      <c r="N17" s="3"/>
      <c r="O17" s="6">
        <v>0</v>
      </c>
      <c r="P17" s="5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5.7" customHeight="1">
      <c r="M18" s="2"/>
      <c r="O18" s="2"/>
    </row>
    <row r="19" spans="1:28" ht="15.7" customHeight="1">
      <c r="B19" s="2">
        <v>2024</v>
      </c>
      <c r="C19" s="2">
        <v>1</v>
      </c>
      <c r="D19" s="127" t="str">
        <f t="shared" ref="D19:D30" si="2">CONCATENATE(B19,C19)</f>
        <v>20241</v>
      </c>
      <c r="E19" s="7">
        <v>0.151225</v>
      </c>
      <c r="F19" s="8"/>
      <c r="G19" s="7">
        <v>0.151225</v>
      </c>
      <c r="I19" s="4">
        <v>4.8883333333333334E-2</v>
      </c>
      <c r="O19" s="4">
        <v>9.4999999999999998E-3</v>
      </c>
    </row>
    <row r="20" spans="1:28" ht="15.7" customHeight="1">
      <c r="B20" s="2">
        <v>2024</v>
      </c>
      <c r="C20" s="2">
        <v>2</v>
      </c>
      <c r="D20" s="127" t="str">
        <f t="shared" si="2"/>
        <v>20242</v>
      </c>
      <c r="E20" s="7">
        <v>0.20044999999999999</v>
      </c>
      <c r="G20" s="7">
        <v>0.20044999999999999</v>
      </c>
      <c r="I20" s="4">
        <v>9.7766666666666668E-2</v>
      </c>
      <c r="O20" s="4">
        <v>1.9E-2</v>
      </c>
    </row>
    <row r="21" spans="1:28" ht="15.7" customHeight="1">
      <c r="B21" s="2">
        <v>2024</v>
      </c>
      <c r="C21" s="2">
        <v>3</v>
      </c>
      <c r="D21" s="127" t="str">
        <f t="shared" si="2"/>
        <v>20243</v>
      </c>
      <c r="E21" s="7">
        <v>0.24967499999999998</v>
      </c>
      <c r="G21" s="7">
        <v>0.24967499999999998</v>
      </c>
      <c r="I21" s="4">
        <v>0.14665</v>
      </c>
      <c r="O21" s="4">
        <v>2.8499999999999998E-2</v>
      </c>
    </row>
    <row r="22" spans="1:28" ht="15.7" customHeight="1">
      <c r="B22" s="2">
        <v>2024</v>
      </c>
      <c r="C22" s="2">
        <v>4</v>
      </c>
      <c r="D22" s="127" t="str">
        <f t="shared" si="2"/>
        <v>20244</v>
      </c>
      <c r="E22" s="7">
        <v>0.2989</v>
      </c>
      <c r="G22" s="7">
        <v>0.2989</v>
      </c>
      <c r="I22" s="4">
        <v>0.19553333333333334</v>
      </c>
      <c r="O22" s="4">
        <v>3.7999999999999999E-2</v>
      </c>
      <c r="P22" s="8"/>
    </row>
    <row r="23" spans="1:28" ht="15.7" customHeight="1">
      <c r="B23" s="2">
        <v>2024</v>
      </c>
      <c r="C23" s="2">
        <v>5</v>
      </c>
      <c r="D23" s="127" t="str">
        <f t="shared" si="2"/>
        <v>20245</v>
      </c>
      <c r="E23" s="7">
        <v>0.34812500000000002</v>
      </c>
      <c r="G23" s="7">
        <v>0.34812500000000002</v>
      </c>
      <c r="I23" s="4">
        <v>0.24441666666666667</v>
      </c>
      <c r="O23" s="4">
        <v>4.7500000000000001E-2</v>
      </c>
    </row>
    <row r="24" spans="1:28" ht="15.7" customHeight="1">
      <c r="B24" s="2">
        <v>2024</v>
      </c>
      <c r="C24" s="2">
        <v>6</v>
      </c>
      <c r="D24" s="127" t="str">
        <f t="shared" si="2"/>
        <v>20246</v>
      </c>
      <c r="E24" s="7">
        <v>0.39735000000000004</v>
      </c>
      <c r="G24" s="7">
        <v>0.39735000000000004</v>
      </c>
      <c r="I24" s="4">
        <v>0.29330000000000001</v>
      </c>
      <c r="O24" s="4">
        <v>5.7000000000000002E-2</v>
      </c>
    </row>
    <row r="25" spans="1:28" ht="15.7" customHeight="1">
      <c r="B25" s="2">
        <v>2024</v>
      </c>
      <c r="C25" s="2">
        <v>7</v>
      </c>
      <c r="D25" s="127" t="str">
        <f t="shared" si="2"/>
        <v>20247</v>
      </c>
      <c r="E25" s="7">
        <v>0.44657500000000006</v>
      </c>
      <c r="G25" s="7">
        <v>0.44657500000000006</v>
      </c>
      <c r="I25" s="4">
        <v>0.34218333333333334</v>
      </c>
      <c r="O25" s="4">
        <v>6.6500000000000004E-2</v>
      </c>
    </row>
    <row r="26" spans="1:28" ht="15.7" customHeight="1">
      <c r="B26" s="2">
        <v>2024</v>
      </c>
      <c r="C26" s="2">
        <v>8</v>
      </c>
      <c r="D26" s="127" t="str">
        <f t="shared" si="2"/>
        <v>20248</v>
      </c>
      <c r="E26" s="7">
        <v>0.49580000000000007</v>
      </c>
      <c r="G26" s="7">
        <v>0.49580000000000007</v>
      </c>
      <c r="I26" s="4">
        <v>0.39106666666666667</v>
      </c>
      <c r="O26" s="4">
        <v>7.5999999999999998E-2</v>
      </c>
    </row>
    <row r="27" spans="1:28" ht="15.7" customHeight="1">
      <c r="B27" s="2">
        <v>2024</v>
      </c>
      <c r="C27" s="2">
        <v>9</v>
      </c>
      <c r="D27" s="127" t="str">
        <f t="shared" si="2"/>
        <v>20249</v>
      </c>
      <c r="E27" s="7">
        <v>0.54502500000000009</v>
      </c>
      <c r="G27" s="7">
        <v>0.54502500000000009</v>
      </c>
      <c r="I27" s="4">
        <v>0.43995000000000001</v>
      </c>
      <c r="O27" s="4">
        <v>8.5499999999999993E-2</v>
      </c>
    </row>
    <row r="28" spans="1:28" ht="15.7" customHeight="1">
      <c r="B28" s="2">
        <v>2024</v>
      </c>
      <c r="C28" s="2">
        <v>10</v>
      </c>
      <c r="D28" s="127" t="str">
        <f t="shared" si="2"/>
        <v>202410</v>
      </c>
      <c r="E28" s="7">
        <v>0.59425000000000006</v>
      </c>
      <c r="G28" s="7">
        <v>0.59425000000000006</v>
      </c>
      <c r="I28" s="4">
        <v>0.48883333333333334</v>
      </c>
      <c r="O28" s="4">
        <v>9.4999999999999987E-2</v>
      </c>
    </row>
    <row r="29" spans="1:28" ht="15.7" customHeight="1">
      <c r="B29" s="2">
        <v>2024</v>
      </c>
      <c r="C29" s="2">
        <v>11</v>
      </c>
      <c r="D29" s="127" t="str">
        <f t="shared" si="2"/>
        <v>202411</v>
      </c>
      <c r="E29" s="7">
        <v>0.64347500000000002</v>
      </c>
      <c r="G29" s="7">
        <v>0.64347500000000002</v>
      </c>
      <c r="I29" s="4">
        <v>0.53771666666666662</v>
      </c>
      <c r="O29" s="4">
        <v>0.10449999999999998</v>
      </c>
    </row>
    <row r="30" spans="1:28" ht="15.7" customHeight="1">
      <c r="A30" s="3"/>
      <c r="B30" s="5">
        <v>2024</v>
      </c>
      <c r="C30" s="5">
        <v>12</v>
      </c>
      <c r="D30" s="127" t="str">
        <f t="shared" si="2"/>
        <v>202412</v>
      </c>
      <c r="E30" s="9">
        <v>0.69269999999999998</v>
      </c>
      <c r="F30" s="10"/>
      <c r="G30" s="6">
        <v>0.69269999999999998</v>
      </c>
      <c r="H30" s="3"/>
      <c r="I30" s="6">
        <v>0.58660000000000001</v>
      </c>
      <c r="J30" s="10"/>
      <c r="K30" s="6">
        <v>0</v>
      </c>
      <c r="L30" s="3"/>
      <c r="M30" s="6">
        <v>0</v>
      </c>
      <c r="N30" s="3"/>
      <c r="O30" s="6">
        <v>0.114</v>
      </c>
      <c r="P30" s="10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5.7" customHeight="1">
      <c r="M31" s="2"/>
      <c r="O31" s="2"/>
    </row>
    <row r="32" spans="1:28" ht="15.7" customHeight="1">
      <c r="B32" s="2">
        <v>2025</v>
      </c>
      <c r="C32" s="2">
        <v>1</v>
      </c>
      <c r="D32" s="127" t="str">
        <f t="shared" ref="D32:D43" si="3">CONCATENATE(B32,C32)</f>
        <v>20251</v>
      </c>
      <c r="E32" s="11">
        <v>0.71179999999999999</v>
      </c>
      <c r="G32" s="11">
        <v>0.71179999999999999</v>
      </c>
      <c r="I32" s="11">
        <v>0.72460000000000002</v>
      </c>
      <c r="K32" s="11">
        <v>3.7999999999999999E-2</v>
      </c>
      <c r="M32" s="7">
        <v>0</v>
      </c>
      <c r="O32" s="11">
        <v>0.13700000000000001</v>
      </c>
    </row>
    <row r="33" spans="2:17" ht="15.7" customHeight="1">
      <c r="B33" s="2">
        <v>2025</v>
      </c>
      <c r="C33" s="2">
        <v>2</v>
      </c>
      <c r="D33" s="127" t="str">
        <f t="shared" si="3"/>
        <v>20252</v>
      </c>
      <c r="E33" s="11">
        <v>0.72589999999999999</v>
      </c>
      <c r="G33" s="11">
        <v>0.72589999999999999</v>
      </c>
      <c r="I33" s="11">
        <v>0.81</v>
      </c>
      <c r="K33" s="11">
        <v>4.4999999999999998E-2</v>
      </c>
      <c r="M33" s="7">
        <v>0</v>
      </c>
      <c r="O33" s="11">
        <v>0.153</v>
      </c>
    </row>
    <row r="34" spans="2:17" ht="15.7" customHeight="1">
      <c r="B34" s="2">
        <v>2025</v>
      </c>
      <c r="C34" s="2">
        <v>3</v>
      </c>
      <c r="D34" s="127" t="str">
        <f t="shared" si="3"/>
        <v>20253</v>
      </c>
      <c r="E34" s="11">
        <v>0.74109999999999998</v>
      </c>
      <c r="G34" s="11">
        <v>0.74109999999999998</v>
      </c>
      <c r="I34" s="11">
        <v>0.88729999999999998</v>
      </c>
      <c r="K34" s="11">
        <v>4.8899999999999999E-2</v>
      </c>
      <c r="M34" s="7">
        <v>0</v>
      </c>
      <c r="O34" s="11">
        <v>0.17030000000000001</v>
      </c>
    </row>
    <row r="35" spans="2:17" ht="15.7" customHeight="1">
      <c r="B35" s="2">
        <v>2025</v>
      </c>
      <c r="C35" s="2">
        <v>4</v>
      </c>
      <c r="D35" s="127" t="str">
        <f t="shared" si="3"/>
        <v>20254</v>
      </c>
      <c r="E35" s="7">
        <v>0.80582500000000001</v>
      </c>
      <c r="G35" s="7">
        <v>0.80582500000000001</v>
      </c>
      <c r="I35" s="7">
        <v>0.90608333333333335</v>
      </c>
      <c r="K35" s="7">
        <v>6.4133333333333334E-2</v>
      </c>
      <c r="M35" s="7">
        <v>2.4799999999999999E-2</v>
      </c>
      <c r="O35" s="7">
        <v>0.19868888888888889</v>
      </c>
    </row>
    <row r="36" spans="2:17" ht="15.7" customHeight="1">
      <c r="B36" s="2">
        <v>2025</v>
      </c>
      <c r="C36" s="2">
        <v>5</v>
      </c>
      <c r="D36" s="127" t="str">
        <f t="shared" si="3"/>
        <v>20255</v>
      </c>
      <c r="E36" s="7">
        <v>0.87055000000000005</v>
      </c>
      <c r="G36" s="7">
        <v>0.87055000000000005</v>
      </c>
      <c r="I36" s="7">
        <v>0.92486666666666673</v>
      </c>
      <c r="K36" s="7">
        <v>7.9366666666666669E-2</v>
      </c>
      <c r="M36" s="7">
        <v>4.9600000000000005E-2</v>
      </c>
      <c r="O36" s="7">
        <v>0.22707777777777777</v>
      </c>
    </row>
    <row r="37" spans="2:17" ht="15.7" customHeight="1">
      <c r="B37" s="2">
        <v>2025</v>
      </c>
      <c r="C37" s="2">
        <v>6</v>
      </c>
      <c r="D37" s="127" t="str">
        <f t="shared" si="3"/>
        <v>20256</v>
      </c>
      <c r="E37" s="7">
        <v>0.93527500000000008</v>
      </c>
      <c r="G37" s="7">
        <v>0.93527500000000008</v>
      </c>
      <c r="I37" s="7">
        <v>0.9436500000000001</v>
      </c>
      <c r="K37" s="7">
        <v>9.4600000000000004E-2</v>
      </c>
      <c r="M37" s="7">
        <v>7.4400000000000008E-2</v>
      </c>
      <c r="O37" s="7">
        <v>0.25546666666666668</v>
      </c>
    </row>
    <row r="38" spans="2:17" ht="15.7" customHeight="1">
      <c r="B38" s="2">
        <v>2025</v>
      </c>
      <c r="C38" s="2">
        <v>7</v>
      </c>
      <c r="D38" s="127" t="str">
        <f t="shared" si="3"/>
        <v>20257</v>
      </c>
      <c r="E38" s="9">
        <v>1</v>
      </c>
      <c r="G38" s="9">
        <v>1</v>
      </c>
      <c r="I38" s="7">
        <v>0.96243333333333347</v>
      </c>
      <c r="K38" s="7">
        <v>0.10983333333333334</v>
      </c>
      <c r="M38" s="7">
        <v>9.920000000000001E-2</v>
      </c>
      <c r="O38" s="7">
        <v>0.28385555555555558</v>
      </c>
    </row>
    <row r="39" spans="2:17" ht="15.7" customHeight="1">
      <c r="B39" s="2">
        <v>2025</v>
      </c>
      <c r="C39" s="2">
        <v>8</v>
      </c>
      <c r="D39" s="127" t="str">
        <f t="shared" si="3"/>
        <v>20258</v>
      </c>
      <c r="E39" s="4"/>
      <c r="G39" s="4"/>
      <c r="I39" s="7">
        <v>0.98121666666666685</v>
      </c>
      <c r="K39" s="7">
        <v>0.12506666666666666</v>
      </c>
      <c r="M39" s="7">
        <v>0.12400000000000001</v>
      </c>
      <c r="O39" s="7">
        <v>0.31224444444444449</v>
      </c>
    </row>
    <row r="40" spans="2:17" ht="15.7" customHeight="1">
      <c r="B40" s="2">
        <v>2025</v>
      </c>
      <c r="C40" s="2">
        <v>9</v>
      </c>
      <c r="D40" s="127" t="str">
        <f t="shared" si="3"/>
        <v>20259</v>
      </c>
      <c r="E40" s="4"/>
      <c r="G40" s="4"/>
      <c r="I40" s="9">
        <v>1</v>
      </c>
      <c r="K40" s="7">
        <v>0.14029999999999998</v>
      </c>
      <c r="M40" s="7">
        <v>0.14880000000000002</v>
      </c>
      <c r="O40" s="7">
        <v>0.3406333333333334</v>
      </c>
    </row>
    <row r="41" spans="2:17" ht="15.7" customHeight="1">
      <c r="B41" s="2">
        <v>2025</v>
      </c>
      <c r="C41" s="2">
        <v>10</v>
      </c>
      <c r="D41" s="127" t="str">
        <f t="shared" si="3"/>
        <v>202510</v>
      </c>
      <c r="E41" s="4"/>
      <c r="G41" s="4"/>
      <c r="I41" s="4"/>
      <c r="K41" s="7">
        <v>0.1555333333333333</v>
      </c>
      <c r="M41" s="7">
        <v>0.17360000000000003</v>
      </c>
      <c r="O41" s="7">
        <v>0.36902222222222231</v>
      </c>
    </row>
    <row r="42" spans="2:17" ht="15.7" customHeight="1">
      <c r="B42" s="2">
        <v>2025</v>
      </c>
      <c r="C42" s="2">
        <v>11</v>
      </c>
      <c r="D42" s="127" t="str">
        <f t="shared" si="3"/>
        <v>202511</v>
      </c>
      <c r="E42" s="4"/>
      <c r="G42" s="4"/>
      <c r="I42" s="4"/>
      <c r="K42" s="7">
        <v>0.17076666666666662</v>
      </c>
      <c r="M42" s="7">
        <v>0.19840000000000002</v>
      </c>
      <c r="O42" s="7">
        <v>0.39741111111111121</v>
      </c>
    </row>
    <row r="43" spans="2:17" ht="15.7" customHeight="1">
      <c r="B43" s="2">
        <v>2025</v>
      </c>
      <c r="C43" s="2">
        <v>12</v>
      </c>
      <c r="D43" s="127" t="str">
        <f t="shared" si="3"/>
        <v>202512</v>
      </c>
      <c r="E43" s="6"/>
      <c r="G43" s="6"/>
      <c r="I43" s="6"/>
      <c r="K43" s="9">
        <v>0.186</v>
      </c>
      <c r="L43" s="3"/>
      <c r="M43" s="9">
        <v>0.22320000000000001</v>
      </c>
      <c r="O43" s="9">
        <v>0.42580000000000001</v>
      </c>
      <c r="P43" s="8"/>
      <c r="Q43" s="12"/>
    </row>
    <row r="44" spans="2:17" ht="15.7" customHeight="1">
      <c r="I44" s="12"/>
      <c r="M44" s="2"/>
      <c r="O44" s="2"/>
      <c r="P44" s="12"/>
    </row>
    <row r="45" spans="2:17" ht="15.7" customHeight="1">
      <c r="B45" s="2">
        <v>2026</v>
      </c>
      <c r="C45" s="2">
        <v>1</v>
      </c>
      <c r="D45" s="127" t="str">
        <f t="shared" ref="D45:D56" si="4">CONCATENATE(B45,C45)</f>
        <v>20261</v>
      </c>
      <c r="E45" s="4"/>
      <c r="G45" s="4"/>
      <c r="I45" s="4"/>
      <c r="K45" s="4">
        <v>0.20925833333333332</v>
      </c>
      <c r="M45" s="4">
        <v>0.24008333333333334</v>
      </c>
      <c r="O45" s="4">
        <v>0.44269166666666665</v>
      </c>
    </row>
    <row r="46" spans="2:17" ht="15.7" customHeight="1">
      <c r="B46" s="2">
        <v>2026</v>
      </c>
      <c r="C46" s="2">
        <v>2</v>
      </c>
      <c r="D46" s="127" t="str">
        <f t="shared" si="4"/>
        <v>20262</v>
      </c>
      <c r="E46" s="4"/>
      <c r="G46" s="4"/>
      <c r="I46" s="4"/>
      <c r="K46" s="4">
        <v>0.23251666666666665</v>
      </c>
      <c r="M46" s="4">
        <v>0.25696666666666668</v>
      </c>
      <c r="O46" s="4">
        <v>0.45958333333333329</v>
      </c>
    </row>
    <row r="47" spans="2:17" ht="15.7" customHeight="1">
      <c r="B47" s="2">
        <v>2026</v>
      </c>
      <c r="C47" s="2">
        <v>3</v>
      </c>
      <c r="D47" s="127" t="str">
        <f t="shared" si="4"/>
        <v>20263</v>
      </c>
      <c r="E47" s="4"/>
      <c r="G47" s="4"/>
      <c r="I47" s="4"/>
      <c r="K47" s="4">
        <v>0.25577499999999997</v>
      </c>
      <c r="M47" s="4">
        <v>0.27385000000000004</v>
      </c>
      <c r="O47" s="4">
        <v>0.47647499999999993</v>
      </c>
    </row>
    <row r="48" spans="2:17" ht="15.7" customHeight="1">
      <c r="B48" s="2">
        <v>2026</v>
      </c>
      <c r="C48" s="2">
        <v>4</v>
      </c>
      <c r="D48" s="127" t="str">
        <f t="shared" si="4"/>
        <v>20264</v>
      </c>
      <c r="E48" s="4"/>
      <c r="G48" s="4"/>
      <c r="I48" s="4"/>
      <c r="K48" s="4">
        <v>0.2790333333333333</v>
      </c>
      <c r="M48" s="4">
        <v>0.2907333333333334</v>
      </c>
      <c r="O48" s="4">
        <v>0.49336666666666656</v>
      </c>
    </row>
    <row r="49" spans="2:16" ht="15.7" customHeight="1">
      <c r="B49" s="2">
        <v>2026</v>
      </c>
      <c r="C49" s="2">
        <v>5</v>
      </c>
      <c r="D49" s="127" t="str">
        <f t="shared" si="4"/>
        <v>20265</v>
      </c>
      <c r="E49" s="4"/>
      <c r="G49" s="4"/>
      <c r="I49" s="4"/>
      <c r="K49" s="4">
        <v>0.30229166666666663</v>
      </c>
      <c r="M49" s="4">
        <v>0.30761666666666676</v>
      </c>
      <c r="O49" s="4">
        <v>0.51025833333333326</v>
      </c>
    </row>
    <row r="50" spans="2:16" ht="15.7" customHeight="1">
      <c r="B50" s="2">
        <v>2026</v>
      </c>
      <c r="C50" s="2">
        <v>6</v>
      </c>
      <c r="D50" s="127" t="str">
        <f t="shared" si="4"/>
        <v>20266</v>
      </c>
      <c r="E50" s="4"/>
      <c r="G50" s="4"/>
      <c r="I50" s="4"/>
      <c r="K50" s="4">
        <v>0.32554999999999995</v>
      </c>
      <c r="M50" s="4">
        <v>0.32450000000000012</v>
      </c>
      <c r="O50" s="4">
        <v>0.5271499999999999</v>
      </c>
    </row>
    <row r="51" spans="2:16" ht="15.7" customHeight="1">
      <c r="B51" s="2">
        <v>2026</v>
      </c>
      <c r="C51" s="2">
        <v>7</v>
      </c>
      <c r="D51" s="127" t="str">
        <f t="shared" si="4"/>
        <v>20267</v>
      </c>
      <c r="E51" s="4"/>
      <c r="G51" s="4"/>
      <c r="I51" s="4"/>
      <c r="K51" s="4">
        <v>0.34880833333333328</v>
      </c>
      <c r="M51" s="4">
        <v>0.34138333333333348</v>
      </c>
      <c r="O51" s="4">
        <v>0.54404166666666653</v>
      </c>
    </row>
    <row r="52" spans="2:16" ht="15.7" customHeight="1">
      <c r="B52" s="2">
        <v>2026</v>
      </c>
      <c r="C52" s="2">
        <v>8</v>
      </c>
      <c r="D52" s="127" t="str">
        <f t="shared" si="4"/>
        <v>20268</v>
      </c>
      <c r="E52" s="4"/>
      <c r="G52" s="4"/>
      <c r="I52" s="4"/>
      <c r="K52" s="4">
        <v>0.3720666666666666</v>
      </c>
      <c r="M52" s="4">
        <v>0.35826666666666684</v>
      </c>
      <c r="O52" s="4">
        <v>0.56093333333333317</v>
      </c>
    </row>
    <row r="53" spans="2:16" ht="15.7" customHeight="1">
      <c r="B53" s="2">
        <v>2026</v>
      </c>
      <c r="C53" s="2">
        <v>9</v>
      </c>
      <c r="D53" s="127" t="str">
        <f t="shared" si="4"/>
        <v>20269</v>
      </c>
      <c r="E53" s="4"/>
      <c r="G53" s="4"/>
      <c r="I53" s="4"/>
      <c r="K53" s="4">
        <v>0.39532499999999993</v>
      </c>
      <c r="M53" s="4">
        <v>0.37515000000000021</v>
      </c>
      <c r="O53" s="4">
        <v>0.57782499999999981</v>
      </c>
    </row>
    <row r="54" spans="2:16" ht="15.7" customHeight="1">
      <c r="B54" s="2">
        <v>2026</v>
      </c>
      <c r="C54" s="2">
        <v>10</v>
      </c>
      <c r="D54" s="127" t="str">
        <f t="shared" si="4"/>
        <v>202610</v>
      </c>
      <c r="E54" s="4"/>
      <c r="G54" s="4"/>
      <c r="I54" s="4"/>
      <c r="K54" s="4">
        <v>0.41858333333333325</v>
      </c>
      <c r="M54" s="4">
        <v>0.39203333333333357</v>
      </c>
      <c r="O54" s="4">
        <v>0.59471666666666645</v>
      </c>
    </row>
    <row r="55" spans="2:16" ht="15.7" customHeight="1">
      <c r="B55" s="2">
        <v>2026</v>
      </c>
      <c r="C55" s="2">
        <v>11</v>
      </c>
      <c r="D55" s="127" t="str">
        <f t="shared" si="4"/>
        <v>202611</v>
      </c>
      <c r="E55" s="4"/>
      <c r="G55" s="4"/>
      <c r="I55" s="4"/>
      <c r="K55" s="4">
        <v>0.44184166666666658</v>
      </c>
      <c r="M55" s="4">
        <v>0.40891666666666693</v>
      </c>
      <c r="O55" s="4">
        <v>0.61160833333333309</v>
      </c>
    </row>
    <row r="56" spans="2:16" ht="15.7" customHeight="1">
      <c r="B56" s="2">
        <v>2026</v>
      </c>
      <c r="C56" s="2">
        <v>12</v>
      </c>
      <c r="D56" s="127" t="str">
        <f t="shared" si="4"/>
        <v>202612</v>
      </c>
      <c r="E56" s="13"/>
      <c r="G56" s="13"/>
      <c r="I56" s="13"/>
      <c r="K56" s="6">
        <v>0.46510000000000001</v>
      </c>
      <c r="M56" s="6">
        <v>0.42580000000000001</v>
      </c>
      <c r="O56" s="6">
        <v>0.62849999999999995</v>
      </c>
      <c r="P56" s="8"/>
    </row>
    <row r="57" spans="2:16" ht="15.7" customHeight="1">
      <c r="M57" s="2"/>
      <c r="O57" s="2"/>
    </row>
    <row r="58" spans="2:16" ht="15.7" customHeight="1">
      <c r="B58" s="2">
        <v>2027</v>
      </c>
      <c r="C58" s="2">
        <v>1</v>
      </c>
      <c r="D58" s="127" t="str">
        <f t="shared" ref="D58:D69" si="5">CONCATENATE(B58,C58)</f>
        <v>20271</v>
      </c>
      <c r="E58" s="4"/>
      <c r="G58" s="4"/>
      <c r="I58" s="4"/>
      <c r="K58" s="4">
        <v>0.48835833333333334</v>
      </c>
      <c r="M58" s="4">
        <v>0.44269166666666665</v>
      </c>
      <c r="O58" s="4">
        <v>0.64538333333333331</v>
      </c>
    </row>
    <row r="59" spans="2:16" ht="15.7" customHeight="1">
      <c r="B59" s="2">
        <v>2027</v>
      </c>
      <c r="C59" s="2">
        <v>2</v>
      </c>
      <c r="D59" s="127" t="str">
        <f t="shared" si="5"/>
        <v>20272</v>
      </c>
      <c r="E59" s="4"/>
      <c r="G59" s="4"/>
      <c r="I59" s="4"/>
      <c r="K59" s="4">
        <v>0.51161666666666672</v>
      </c>
      <c r="M59" s="4">
        <v>0.45958333333333329</v>
      </c>
      <c r="O59" s="4">
        <v>0.66226666666666667</v>
      </c>
    </row>
    <row r="60" spans="2:16" ht="15.7" customHeight="1">
      <c r="B60" s="2">
        <v>2027</v>
      </c>
      <c r="C60" s="2">
        <v>3</v>
      </c>
      <c r="D60" s="127" t="str">
        <f t="shared" si="5"/>
        <v>20273</v>
      </c>
      <c r="E60" s="4"/>
      <c r="G60" s="4"/>
      <c r="I60" s="4"/>
      <c r="K60" s="4">
        <v>0.5348750000000001</v>
      </c>
      <c r="M60" s="4">
        <v>0.47647499999999993</v>
      </c>
      <c r="O60" s="4">
        <v>0.67915000000000003</v>
      </c>
    </row>
    <row r="61" spans="2:16" ht="15.7" customHeight="1">
      <c r="B61" s="2">
        <v>2027</v>
      </c>
      <c r="C61" s="2">
        <v>4</v>
      </c>
      <c r="D61" s="127" t="str">
        <f t="shared" si="5"/>
        <v>20274</v>
      </c>
      <c r="E61" s="4"/>
      <c r="G61" s="4"/>
      <c r="I61" s="4"/>
      <c r="K61" s="4">
        <v>0.55813333333333348</v>
      </c>
      <c r="M61" s="4">
        <v>0.49336666666666656</v>
      </c>
      <c r="O61" s="4">
        <v>0.69603333333333339</v>
      </c>
    </row>
    <row r="62" spans="2:16" ht="15.7" customHeight="1">
      <c r="B62" s="2">
        <v>2027</v>
      </c>
      <c r="C62" s="2">
        <v>5</v>
      </c>
      <c r="D62" s="127" t="str">
        <f t="shared" si="5"/>
        <v>20275</v>
      </c>
      <c r="E62" s="4"/>
      <c r="G62" s="4"/>
      <c r="I62" s="4"/>
      <c r="K62" s="4">
        <v>0.58139166666666686</v>
      </c>
      <c r="M62" s="4">
        <v>0.51025833333333326</v>
      </c>
      <c r="O62" s="4">
        <v>0.71291666666666675</v>
      </c>
    </row>
    <row r="63" spans="2:16" ht="15.7" customHeight="1">
      <c r="B63" s="2">
        <v>2027</v>
      </c>
      <c r="C63" s="2">
        <v>6</v>
      </c>
      <c r="D63" s="127" t="str">
        <f t="shared" si="5"/>
        <v>20276</v>
      </c>
      <c r="E63" s="4"/>
      <c r="G63" s="4"/>
      <c r="I63" s="4"/>
      <c r="K63" s="4">
        <v>0.60465000000000024</v>
      </c>
      <c r="M63" s="4">
        <v>0.5271499999999999</v>
      </c>
      <c r="O63" s="4">
        <v>0.72980000000000012</v>
      </c>
    </row>
    <row r="64" spans="2:16" ht="15.7" customHeight="1">
      <c r="B64" s="2">
        <v>2027</v>
      </c>
      <c r="C64" s="2">
        <v>7</v>
      </c>
      <c r="D64" s="127" t="str">
        <f t="shared" si="5"/>
        <v>20277</v>
      </c>
      <c r="E64" s="4"/>
      <c r="G64" s="4"/>
      <c r="I64" s="4"/>
      <c r="K64" s="4">
        <v>0.62790833333333362</v>
      </c>
      <c r="M64" s="4">
        <v>0.54404166666666653</v>
      </c>
      <c r="O64" s="4">
        <v>0.74668333333333348</v>
      </c>
    </row>
    <row r="65" spans="2:16" ht="15.7" customHeight="1">
      <c r="B65" s="2">
        <v>2027</v>
      </c>
      <c r="C65" s="2">
        <v>8</v>
      </c>
      <c r="D65" s="127" t="str">
        <f t="shared" si="5"/>
        <v>20278</v>
      </c>
      <c r="E65" s="4"/>
      <c r="G65" s="4"/>
      <c r="I65" s="4"/>
      <c r="K65" s="4">
        <v>0.651166666666667</v>
      </c>
      <c r="M65" s="4">
        <v>0.56093333333333317</v>
      </c>
      <c r="O65" s="4">
        <v>0.76356666666666684</v>
      </c>
    </row>
    <row r="66" spans="2:16" ht="15.7" customHeight="1">
      <c r="B66" s="2">
        <v>2027</v>
      </c>
      <c r="C66" s="2">
        <v>9</v>
      </c>
      <c r="D66" s="127" t="str">
        <f t="shared" si="5"/>
        <v>20279</v>
      </c>
      <c r="E66" s="4"/>
      <c r="G66" s="4"/>
      <c r="I66" s="4"/>
      <c r="K66" s="4">
        <v>0.67442500000000039</v>
      </c>
      <c r="M66" s="4">
        <v>0.57782499999999981</v>
      </c>
      <c r="O66" s="4">
        <v>0.7804500000000002</v>
      </c>
    </row>
    <row r="67" spans="2:16" ht="15.7" customHeight="1">
      <c r="B67" s="2">
        <v>2027</v>
      </c>
      <c r="C67" s="2">
        <v>10</v>
      </c>
      <c r="D67" s="127" t="str">
        <f t="shared" si="5"/>
        <v>202710</v>
      </c>
      <c r="E67" s="4"/>
      <c r="G67" s="4"/>
      <c r="I67" s="4"/>
      <c r="K67" s="4">
        <v>0.69768333333333377</v>
      </c>
      <c r="M67" s="4">
        <v>0.59471666666666645</v>
      </c>
      <c r="O67" s="4">
        <v>0.79733333333333356</v>
      </c>
    </row>
    <row r="68" spans="2:16" ht="15.7" customHeight="1">
      <c r="B68" s="2">
        <v>2027</v>
      </c>
      <c r="C68" s="2">
        <v>11</v>
      </c>
      <c r="D68" s="127" t="str">
        <f t="shared" si="5"/>
        <v>202711</v>
      </c>
      <c r="E68" s="4"/>
      <c r="G68" s="4"/>
      <c r="I68" s="4"/>
      <c r="K68" s="4">
        <v>0.72094166666666715</v>
      </c>
      <c r="M68" s="4">
        <v>0.61160833333333309</v>
      </c>
      <c r="O68" s="4">
        <v>0.81421666666666692</v>
      </c>
    </row>
    <row r="69" spans="2:16" ht="15.7" customHeight="1">
      <c r="B69" s="2">
        <v>2027</v>
      </c>
      <c r="C69" s="2">
        <v>12</v>
      </c>
      <c r="D69" s="127" t="str">
        <f t="shared" si="5"/>
        <v>202712</v>
      </c>
      <c r="E69" s="13"/>
      <c r="G69" s="13"/>
      <c r="I69" s="13"/>
      <c r="K69" s="13">
        <v>0.74419999999999997</v>
      </c>
      <c r="M69" s="6">
        <v>0.62849999999999995</v>
      </c>
      <c r="O69" s="6">
        <v>0.83109999999999995</v>
      </c>
      <c r="P69" s="8"/>
    </row>
    <row r="70" spans="2:16" ht="15.7" customHeight="1">
      <c r="K70" s="2"/>
      <c r="M70" s="2"/>
      <c r="O70" s="2"/>
    </row>
    <row r="71" spans="2:16" ht="15.7" customHeight="1">
      <c r="B71" s="2">
        <v>2028</v>
      </c>
      <c r="C71" s="2">
        <v>1</v>
      </c>
      <c r="D71" s="127" t="str">
        <f t="shared" ref="D71:D82" si="6">CONCATENATE(B71,C71)</f>
        <v>20281</v>
      </c>
      <c r="K71" s="4">
        <v>0.76551666666666662</v>
      </c>
      <c r="M71" s="4">
        <v>0.64538333333333331</v>
      </c>
      <c r="O71" s="4">
        <v>0.84517500000000001</v>
      </c>
    </row>
    <row r="72" spans="2:16" ht="15.7" customHeight="1">
      <c r="B72" s="2">
        <v>2028</v>
      </c>
      <c r="C72" s="2">
        <v>2</v>
      </c>
      <c r="D72" s="127" t="str">
        <f t="shared" si="6"/>
        <v>20282</v>
      </c>
      <c r="K72" s="4">
        <v>0.78683333333333327</v>
      </c>
      <c r="M72" s="4">
        <v>0.66226666666666667</v>
      </c>
      <c r="O72" s="4">
        <v>0.85925000000000007</v>
      </c>
    </row>
    <row r="73" spans="2:16" ht="15.7" customHeight="1">
      <c r="B73" s="2">
        <v>2028</v>
      </c>
      <c r="C73" s="2">
        <v>3</v>
      </c>
      <c r="D73" s="127" t="str">
        <f t="shared" si="6"/>
        <v>20283</v>
      </c>
      <c r="K73" s="4">
        <v>0.80814999999999992</v>
      </c>
      <c r="M73" s="4">
        <v>0.67915000000000003</v>
      </c>
      <c r="O73" s="4">
        <v>0.87332500000000013</v>
      </c>
    </row>
    <row r="74" spans="2:16" ht="15.7" customHeight="1">
      <c r="B74" s="2">
        <v>2028</v>
      </c>
      <c r="C74" s="2">
        <v>4</v>
      </c>
      <c r="D74" s="127" t="str">
        <f t="shared" si="6"/>
        <v>20284</v>
      </c>
      <c r="K74" s="4">
        <v>0.82946666666666657</v>
      </c>
      <c r="M74" s="4">
        <v>0.69603333333333339</v>
      </c>
      <c r="O74" s="4">
        <v>0.88740000000000019</v>
      </c>
    </row>
    <row r="75" spans="2:16" ht="15.7" customHeight="1">
      <c r="B75" s="2">
        <v>2028</v>
      </c>
      <c r="C75" s="2">
        <v>5</v>
      </c>
      <c r="D75" s="127" t="str">
        <f t="shared" si="6"/>
        <v>20285</v>
      </c>
      <c r="K75" s="4">
        <v>0.85078333333333322</v>
      </c>
      <c r="M75" s="4">
        <v>0.71291666666666675</v>
      </c>
      <c r="O75" s="4">
        <v>0.90147500000000025</v>
      </c>
    </row>
    <row r="76" spans="2:16" ht="15.7" customHeight="1">
      <c r="B76" s="2">
        <v>2028</v>
      </c>
      <c r="C76" s="2">
        <v>6</v>
      </c>
      <c r="D76" s="127" t="str">
        <f t="shared" si="6"/>
        <v>20286</v>
      </c>
      <c r="K76" s="4">
        <v>0.87209999999999988</v>
      </c>
      <c r="M76" s="4">
        <v>0.72980000000000012</v>
      </c>
      <c r="O76" s="4">
        <v>0.91555000000000031</v>
      </c>
    </row>
    <row r="77" spans="2:16" ht="15.7" customHeight="1">
      <c r="B77" s="2">
        <v>2028</v>
      </c>
      <c r="C77" s="2">
        <v>7</v>
      </c>
      <c r="D77" s="127" t="str">
        <f t="shared" si="6"/>
        <v>20287</v>
      </c>
      <c r="K77" s="4">
        <v>0.89341666666666653</v>
      </c>
      <c r="M77" s="4">
        <v>0.74668333333333348</v>
      </c>
      <c r="O77" s="4">
        <v>0.92962500000000037</v>
      </c>
    </row>
    <row r="78" spans="2:16" ht="15.7" customHeight="1">
      <c r="B78" s="2">
        <v>2028</v>
      </c>
      <c r="C78" s="2">
        <v>8</v>
      </c>
      <c r="D78" s="127" t="str">
        <f t="shared" si="6"/>
        <v>20288</v>
      </c>
      <c r="K78" s="4">
        <v>0.91473333333333318</v>
      </c>
      <c r="M78" s="4">
        <v>0.76356666666666684</v>
      </c>
      <c r="O78" s="4">
        <v>0.94370000000000043</v>
      </c>
    </row>
    <row r="79" spans="2:16" ht="15.7" customHeight="1">
      <c r="B79" s="2">
        <v>2028</v>
      </c>
      <c r="C79" s="2">
        <v>9</v>
      </c>
      <c r="D79" s="127" t="str">
        <f t="shared" si="6"/>
        <v>20289</v>
      </c>
      <c r="K79" s="4">
        <v>0.93604999999999983</v>
      </c>
      <c r="M79" s="4">
        <v>0.7804500000000002</v>
      </c>
      <c r="O79" s="4">
        <v>0.95777500000000049</v>
      </c>
    </row>
    <row r="80" spans="2:16" ht="15.7" customHeight="1">
      <c r="B80" s="2">
        <v>2028</v>
      </c>
      <c r="C80" s="2">
        <v>10</v>
      </c>
      <c r="D80" s="127" t="str">
        <f t="shared" si="6"/>
        <v>202810</v>
      </c>
      <c r="K80" s="4">
        <v>0.95736666666666648</v>
      </c>
      <c r="M80" s="4">
        <v>0.79733333333333356</v>
      </c>
      <c r="O80" s="4">
        <v>0.97185000000000055</v>
      </c>
    </row>
    <row r="81" spans="1:28" ht="15.7" customHeight="1">
      <c r="B81" s="2">
        <v>2028</v>
      </c>
      <c r="C81" s="2">
        <v>11</v>
      </c>
      <c r="D81" s="127" t="str">
        <f t="shared" si="6"/>
        <v>202811</v>
      </c>
      <c r="K81" s="4">
        <v>0.97868333333333313</v>
      </c>
      <c r="M81" s="4">
        <v>0.81421666666666692</v>
      </c>
      <c r="O81" s="4">
        <v>0.98592500000000061</v>
      </c>
    </row>
    <row r="82" spans="1:28" ht="15.7" customHeight="1">
      <c r="A82" s="3"/>
      <c r="B82" s="5">
        <v>2028</v>
      </c>
      <c r="C82" s="5">
        <v>12</v>
      </c>
      <c r="D82" s="127" t="str">
        <f t="shared" si="6"/>
        <v>202812</v>
      </c>
      <c r="E82" s="3"/>
      <c r="F82" s="3"/>
      <c r="G82" s="3"/>
      <c r="H82" s="3"/>
      <c r="I82" s="3"/>
      <c r="J82" s="3"/>
      <c r="K82" s="13">
        <v>1</v>
      </c>
      <c r="M82" s="6">
        <v>0.83109999999999995</v>
      </c>
      <c r="N82" s="3"/>
      <c r="O82" s="6">
        <v>1</v>
      </c>
      <c r="P82" s="8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5.7" customHeight="1">
      <c r="K83" s="2"/>
      <c r="M83" s="2"/>
    </row>
    <row r="84" spans="1:28" ht="15.7" customHeight="1">
      <c r="B84" s="2">
        <v>2029</v>
      </c>
      <c r="C84" s="2">
        <v>1</v>
      </c>
      <c r="D84" s="127" t="str">
        <f t="shared" ref="D84:D94" si="7">CONCATENATE(B84,C84)</f>
        <v>20291</v>
      </c>
      <c r="K84" s="4"/>
      <c r="M84" s="4">
        <v>0.84517500000000001</v>
      </c>
    </row>
    <row r="85" spans="1:28" ht="15.7" customHeight="1">
      <c r="B85" s="2">
        <v>2029</v>
      </c>
      <c r="C85" s="2">
        <v>2</v>
      </c>
      <c r="D85" s="127" t="str">
        <f t="shared" si="7"/>
        <v>20292</v>
      </c>
      <c r="K85" s="4"/>
      <c r="M85" s="4">
        <v>0.85925000000000007</v>
      </c>
    </row>
    <row r="86" spans="1:28" ht="15.7" customHeight="1">
      <c r="B86" s="2">
        <v>2029</v>
      </c>
      <c r="C86" s="2">
        <v>3</v>
      </c>
      <c r="D86" s="127" t="str">
        <f t="shared" si="7"/>
        <v>20293</v>
      </c>
      <c r="K86" s="4"/>
      <c r="M86" s="4">
        <v>0.87332500000000013</v>
      </c>
    </row>
    <row r="87" spans="1:28" ht="15.7" customHeight="1">
      <c r="B87" s="2">
        <v>2029</v>
      </c>
      <c r="C87" s="2">
        <v>4</v>
      </c>
      <c r="D87" s="127" t="str">
        <f t="shared" si="7"/>
        <v>20294</v>
      </c>
      <c r="K87" s="4"/>
      <c r="M87" s="4">
        <v>0.88740000000000019</v>
      </c>
    </row>
    <row r="88" spans="1:28" ht="15.7" customHeight="1">
      <c r="B88" s="2">
        <v>2029</v>
      </c>
      <c r="C88" s="2">
        <v>5</v>
      </c>
      <c r="D88" s="127" t="str">
        <f t="shared" si="7"/>
        <v>20295</v>
      </c>
      <c r="K88" s="4"/>
      <c r="M88" s="4">
        <v>0.90147500000000025</v>
      </c>
    </row>
    <row r="89" spans="1:28" ht="15.7" customHeight="1">
      <c r="B89" s="2">
        <v>2029</v>
      </c>
      <c r="C89" s="2">
        <v>6</v>
      </c>
      <c r="D89" s="127" t="str">
        <f t="shared" si="7"/>
        <v>20296</v>
      </c>
      <c r="K89" s="4"/>
      <c r="M89" s="4">
        <v>0.91555000000000031</v>
      </c>
    </row>
    <row r="90" spans="1:28" ht="15.7" customHeight="1">
      <c r="B90" s="2">
        <v>2029</v>
      </c>
      <c r="C90" s="2">
        <v>7</v>
      </c>
      <c r="D90" s="127" t="str">
        <f t="shared" si="7"/>
        <v>20297</v>
      </c>
      <c r="K90" s="4"/>
      <c r="M90" s="4">
        <v>0.92962500000000037</v>
      </c>
    </row>
    <row r="91" spans="1:28" ht="15.7" customHeight="1">
      <c r="B91" s="2">
        <v>2029</v>
      </c>
      <c r="C91" s="2">
        <v>8</v>
      </c>
      <c r="D91" s="127" t="str">
        <f t="shared" si="7"/>
        <v>20298</v>
      </c>
      <c r="K91" s="4"/>
      <c r="M91" s="4">
        <v>0.94370000000000043</v>
      </c>
    </row>
    <row r="92" spans="1:28" ht="15.7" customHeight="1">
      <c r="B92" s="2">
        <v>2029</v>
      </c>
      <c r="C92" s="2">
        <v>9</v>
      </c>
      <c r="D92" s="127" t="str">
        <f t="shared" si="7"/>
        <v>20299</v>
      </c>
      <c r="K92" s="4"/>
      <c r="M92" s="4">
        <v>0.95777500000000049</v>
      </c>
    </row>
    <row r="93" spans="1:28" ht="15.7" customHeight="1">
      <c r="B93" s="2">
        <v>2029</v>
      </c>
      <c r="C93" s="2">
        <v>10</v>
      </c>
      <c r="D93" s="127" t="str">
        <f t="shared" si="7"/>
        <v>202910</v>
      </c>
      <c r="K93" s="4"/>
      <c r="M93" s="4">
        <v>0.97185000000000055</v>
      </c>
    </row>
    <row r="94" spans="1:28" ht="15.7" customHeight="1">
      <c r="B94" s="2">
        <v>2029</v>
      </c>
      <c r="C94" s="2">
        <v>11</v>
      </c>
      <c r="D94" s="127" t="str">
        <f t="shared" si="7"/>
        <v>202911</v>
      </c>
      <c r="K94" s="4"/>
      <c r="M94" s="4">
        <v>0.98592500000000061</v>
      </c>
    </row>
    <row r="95" spans="1:28" ht="15.7" customHeight="1">
      <c r="B95" s="5">
        <v>2029</v>
      </c>
      <c r="C95" s="5">
        <v>12</v>
      </c>
      <c r="D95" s="127" t="str">
        <f t="shared" ref="D95" si="8">CONCATENATE(B95,C95)</f>
        <v>202912</v>
      </c>
      <c r="K95" s="6"/>
      <c r="L95" s="3"/>
      <c r="M95" s="6">
        <v>1</v>
      </c>
    </row>
    <row r="96" spans="1:28" ht="15.7" customHeight="1">
      <c r="K96" s="2"/>
      <c r="M96" s="2"/>
    </row>
    <row r="97" spans="11:13" ht="15.7" customHeight="1">
      <c r="K97" s="2"/>
      <c r="M97" s="2"/>
    </row>
    <row r="98" spans="11:13" ht="15.7" customHeight="1">
      <c r="K98" s="2"/>
      <c r="M98" s="2"/>
    </row>
    <row r="99" spans="11:13" ht="15.7" customHeight="1">
      <c r="K99" s="2"/>
      <c r="M99" s="2"/>
    </row>
    <row r="100" spans="11:13" ht="15.7" customHeight="1">
      <c r="K100" s="2"/>
      <c r="M100" s="2"/>
    </row>
    <row r="101" spans="11:13" ht="15.7" customHeight="1">
      <c r="K101" s="2"/>
      <c r="M101" s="2"/>
    </row>
    <row r="102" spans="11:13" ht="15.7" customHeight="1">
      <c r="K102" s="2"/>
      <c r="M102" s="2"/>
    </row>
    <row r="103" spans="11:13" ht="15.7" customHeight="1">
      <c r="K103" s="2"/>
      <c r="M103" s="2"/>
    </row>
    <row r="104" spans="11:13" ht="15.7" customHeight="1">
      <c r="K104" s="2"/>
      <c r="M104" s="2"/>
    </row>
    <row r="105" spans="11:13" ht="15.7" customHeight="1">
      <c r="K105" s="2"/>
      <c r="M105" s="2"/>
    </row>
    <row r="106" spans="11:13" ht="15.7" customHeight="1">
      <c r="K106" s="2"/>
      <c r="M106" s="2"/>
    </row>
    <row r="107" spans="11:13" ht="15.7" customHeight="1">
      <c r="K107" s="2"/>
      <c r="M107" s="2"/>
    </row>
    <row r="108" spans="11:13" ht="15.7" customHeight="1">
      <c r="K108" s="2"/>
      <c r="M108" s="2"/>
    </row>
    <row r="109" spans="11:13" ht="15.7" customHeight="1">
      <c r="K109" s="2"/>
      <c r="M109" s="2"/>
    </row>
    <row r="110" spans="11:13" ht="15.7" customHeight="1">
      <c r="K110" s="2"/>
      <c r="M110" s="2"/>
    </row>
    <row r="111" spans="11:13" ht="15.7" customHeight="1">
      <c r="K111" s="2"/>
      <c r="M111" s="2"/>
    </row>
    <row r="112" spans="11:13" ht="15.7" customHeight="1">
      <c r="K112" s="2"/>
      <c r="M112" s="2"/>
    </row>
    <row r="113" spans="11:13" ht="15.7" customHeight="1">
      <c r="K113" s="2"/>
      <c r="M113" s="2"/>
    </row>
    <row r="114" spans="11:13" ht="15.7" customHeight="1">
      <c r="K114" s="2"/>
      <c r="M114" s="2"/>
    </row>
    <row r="115" spans="11:13" ht="15.7" customHeight="1">
      <c r="K115" s="2"/>
      <c r="M115" s="2"/>
    </row>
    <row r="116" spans="11:13" ht="15.7" customHeight="1">
      <c r="K116" s="2"/>
      <c r="M116" s="2"/>
    </row>
    <row r="117" spans="11:13" ht="15.7" customHeight="1">
      <c r="K117" s="2"/>
      <c r="M117" s="2"/>
    </row>
    <row r="118" spans="11:13" ht="15.7" customHeight="1">
      <c r="K118" s="2"/>
      <c r="M118" s="2"/>
    </row>
    <row r="119" spans="11:13" ht="15.7" customHeight="1">
      <c r="K119" s="2"/>
      <c r="M119" s="2"/>
    </row>
    <row r="120" spans="11:13" ht="15.7" customHeight="1">
      <c r="K120" s="2"/>
      <c r="M120" s="2"/>
    </row>
    <row r="121" spans="11:13" ht="15.7" customHeight="1">
      <c r="K121" s="2"/>
      <c r="M121" s="2"/>
    </row>
    <row r="122" spans="11:13" ht="15.7" customHeight="1">
      <c r="K122" s="2"/>
      <c r="M122" s="2"/>
    </row>
    <row r="123" spans="11:13" ht="15.7" customHeight="1">
      <c r="K123" s="2"/>
      <c r="M123" s="2"/>
    </row>
    <row r="124" spans="11:13" ht="15.7" customHeight="1">
      <c r="K124" s="2"/>
      <c r="M124" s="2"/>
    </row>
    <row r="125" spans="11:13" ht="15.7" customHeight="1">
      <c r="K125" s="2"/>
      <c r="M125" s="2"/>
    </row>
    <row r="126" spans="11:13" ht="15.7" customHeight="1">
      <c r="K126" s="2"/>
      <c r="M126" s="2"/>
    </row>
    <row r="127" spans="11:13" ht="15.7" customHeight="1">
      <c r="K127" s="2"/>
      <c r="M127" s="2"/>
    </row>
    <row r="128" spans="11:13" ht="15.7" customHeight="1">
      <c r="K128" s="2"/>
      <c r="M128" s="2"/>
    </row>
    <row r="129" spans="11:13" ht="15.7" customHeight="1">
      <c r="K129" s="2"/>
      <c r="M129" s="2"/>
    </row>
    <row r="130" spans="11:13" ht="15.7" customHeight="1">
      <c r="K130" s="2"/>
      <c r="M130" s="2"/>
    </row>
    <row r="131" spans="11:13" ht="15.7" customHeight="1">
      <c r="K131" s="2"/>
      <c r="M131" s="2"/>
    </row>
    <row r="132" spans="11:13" ht="15.7" customHeight="1">
      <c r="K132" s="2"/>
      <c r="M132" s="2"/>
    </row>
    <row r="133" spans="11:13" ht="15.7" customHeight="1">
      <c r="K133" s="2"/>
      <c r="M133" s="2"/>
    </row>
    <row r="134" spans="11:13" ht="15.7" customHeight="1">
      <c r="K134" s="2"/>
      <c r="M134" s="2"/>
    </row>
    <row r="135" spans="11:13" ht="15.7" customHeight="1">
      <c r="K135" s="2"/>
      <c r="M135" s="2"/>
    </row>
    <row r="136" spans="11:13" ht="15.7" customHeight="1">
      <c r="K136" s="2"/>
      <c r="M136" s="2"/>
    </row>
    <row r="137" spans="11:13" ht="15.7" customHeight="1">
      <c r="K137" s="2"/>
      <c r="M137" s="2"/>
    </row>
    <row r="138" spans="11:13" ht="15.7" customHeight="1">
      <c r="K138" s="2"/>
      <c r="M138" s="2"/>
    </row>
    <row r="139" spans="11:13" ht="15.7" customHeight="1">
      <c r="K139" s="2"/>
      <c r="M139" s="2"/>
    </row>
    <row r="140" spans="11:13" ht="15.7" customHeight="1">
      <c r="K140" s="2"/>
      <c r="M140" s="2"/>
    </row>
    <row r="141" spans="11:13" ht="15.7" customHeight="1">
      <c r="K141" s="2"/>
      <c r="M141" s="2"/>
    </row>
    <row r="142" spans="11:13" ht="15.7" customHeight="1">
      <c r="K142" s="2"/>
      <c r="M142" s="2"/>
    </row>
    <row r="143" spans="11:13" ht="15.7" customHeight="1">
      <c r="K143" s="2"/>
      <c r="M143" s="2"/>
    </row>
    <row r="144" spans="11:13" ht="15.7" customHeight="1">
      <c r="K144" s="2"/>
      <c r="M144" s="2"/>
    </row>
    <row r="145" spans="11:13" ht="15.7" customHeight="1">
      <c r="K145" s="2"/>
      <c r="M145" s="2"/>
    </row>
    <row r="146" spans="11:13" ht="15.7" customHeight="1">
      <c r="K146" s="2"/>
      <c r="M146" s="2"/>
    </row>
    <row r="147" spans="11:13" ht="15.7" customHeight="1">
      <c r="K147" s="2"/>
      <c r="M147" s="2"/>
    </row>
    <row r="148" spans="11:13" ht="15.7" customHeight="1">
      <c r="K148" s="2"/>
      <c r="M148" s="2"/>
    </row>
    <row r="149" spans="11:13" ht="15.7" customHeight="1">
      <c r="K149" s="2"/>
      <c r="M149" s="2"/>
    </row>
    <row r="150" spans="11:13" ht="15.7" customHeight="1">
      <c r="K150" s="2"/>
      <c r="M150" s="2"/>
    </row>
    <row r="151" spans="11:13" ht="15.7" customHeight="1">
      <c r="K151" s="2"/>
      <c r="M151" s="2"/>
    </row>
    <row r="152" spans="11:13" ht="15.7" customHeight="1">
      <c r="K152" s="2"/>
      <c r="M152" s="2"/>
    </row>
    <row r="153" spans="11:13" ht="15.7" customHeight="1">
      <c r="K153" s="2"/>
      <c r="M153" s="2"/>
    </row>
    <row r="154" spans="11:13" ht="15.7" customHeight="1">
      <c r="K154" s="2"/>
      <c r="M154" s="2"/>
    </row>
    <row r="155" spans="11:13" ht="15.7" customHeight="1">
      <c r="K155" s="2"/>
      <c r="M155" s="2"/>
    </row>
    <row r="156" spans="11:13" ht="15.7" customHeight="1">
      <c r="K156" s="2"/>
      <c r="M156" s="2"/>
    </row>
    <row r="157" spans="11:13" ht="15.7" customHeight="1">
      <c r="K157" s="2"/>
      <c r="M157" s="2"/>
    </row>
    <row r="158" spans="11:13" ht="15.7" customHeight="1">
      <c r="K158" s="2"/>
      <c r="M158" s="2"/>
    </row>
    <row r="159" spans="11:13" ht="15.7" customHeight="1">
      <c r="K159" s="2"/>
      <c r="M159" s="2"/>
    </row>
    <row r="160" spans="11:13" ht="15.7" customHeight="1">
      <c r="K160" s="2"/>
      <c r="M160" s="2"/>
    </row>
    <row r="161" spans="11:13" ht="15.7" customHeight="1">
      <c r="K161" s="2"/>
      <c r="M161" s="2"/>
    </row>
    <row r="162" spans="11:13" ht="15.7" customHeight="1">
      <c r="K162" s="2"/>
      <c r="M162" s="2"/>
    </row>
    <row r="163" spans="11:13" ht="15.7" customHeight="1">
      <c r="K163" s="2"/>
      <c r="M163" s="2"/>
    </row>
    <row r="164" spans="11:13" ht="15.7" customHeight="1">
      <c r="K164" s="2"/>
      <c r="M164" s="2"/>
    </row>
    <row r="165" spans="11:13" ht="15.7" customHeight="1">
      <c r="K165" s="2"/>
      <c r="M165" s="2"/>
    </row>
    <row r="166" spans="11:13" ht="15.7" customHeight="1">
      <c r="K166" s="2"/>
      <c r="M166" s="2"/>
    </row>
    <row r="167" spans="11:13" ht="15.7" customHeight="1">
      <c r="K167" s="2"/>
      <c r="M167" s="2"/>
    </row>
    <row r="168" spans="11:13" ht="15.7" customHeight="1">
      <c r="K168" s="2"/>
      <c r="M168" s="2"/>
    </row>
    <row r="169" spans="11:13" ht="15.7" customHeight="1">
      <c r="K169" s="2"/>
      <c r="M169" s="2"/>
    </row>
    <row r="170" spans="11:13" ht="15.7" customHeight="1">
      <c r="K170" s="2"/>
      <c r="M170" s="2"/>
    </row>
    <row r="171" spans="11:13" ht="15.7" customHeight="1">
      <c r="K171" s="2"/>
      <c r="M171" s="2"/>
    </row>
    <row r="172" spans="11:13" ht="15.7" customHeight="1">
      <c r="K172" s="2"/>
      <c r="M172" s="2"/>
    </row>
    <row r="173" spans="11:13" ht="15.7" customHeight="1">
      <c r="K173" s="2"/>
      <c r="M173" s="2"/>
    </row>
    <row r="174" spans="11:13" ht="15.7" customHeight="1">
      <c r="K174" s="2"/>
      <c r="M174" s="2"/>
    </row>
    <row r="175" spans="11:13" ht="15.7" customHeight="1">
      <c r="K175" s="2"/>
      <c r="M175" s="2"/>
    </row>
    <row r="176" spans="11:13" ht="15.7" customHeight="1">
      <c r="K176" s="2"/>
      <c r="M176" s="2"/>
    </row>
    <row r="177" spans="11:13" ht="15.7" customHeight="1">
      <c r="K177" s="2"/>
      <c r="M177" s="2"/>
    </row>
    <row r="178" spans="11:13" ht="15.7" customHeight="1">
      <c r="K178" s="2"/>
      <c r="M178" s="2"/>
    </row>
    <row r="179" spans="11:13" ht="15.7" customHeight="1">
      <c r="K179" s="2"/>
      <c r="M179" s="2"/>
    </row>
    <row r="180" spans="11:13" ht="15.7" customHeight="1">
      <c r="K180" s="2"/>
      <c r="M180" s="2"/>
    </row>
    <row r="181" spans="11:13" ht="15.7" customHeight="1">
      <c r="K181" s="2"/>
      <c r="M181" s="2"/>
    </row>
    <row r="182" spans="11:13" ht="15.7" customHeight="1">
      <c r="K182" s="2"/>
      <c r="M182" s="2"/>
    </row>
    <row r="183" spans="11:13" ht="15.7" customHeight="1">
      <c r="K183" s="2"/>
      <c r="M183" s="2"/>
    </row>
    <row r="184" spans="11:13" ht="15.7" customHeight="1">
      <c r="K184" s="2"/>
      <c r="M184" s="2"/>
    </row>
    <row r="185" spans="11:13" ht="15.7" customHeight="1">
      <c r="K185" s="2"/>
      <c r="M185" s="2"/>
    </row>
    <row r="186" spans="11:13" ht="15.7" customHeight="1">
      <c r="K186" s="2"/>
      <c r="M186" s="2"/>
    </row>
    <row r="187" spans="11:13" ht="15.7" customHeight="1">
      <c r="K187" s="2"/>
      <c r="M187" s="2"/>
    </row>
    <row r="188" spans="11:13" ht="15.7" customHeight="1">
      <c r="K188" s="2"/>
      <c r="M188" s="2"/>
    </row>
    <row r="189" spans="11:13" ht="15.7" customHeight="1">
      <c r="K189" s="2"/>
      <c r="M189" s="2"/>
    </row>
    <row r="190" spans="11:13" ht="15.7" customHeight="1">
      <c r="K190" s="2"/>
      <c r="M190" s="2"/>
    </row>
    <row r="191" spans="11:13" ht="15.7" customHeight="1">
      <c r="K191" s="2"/>
      <c r="M191" s="2"/>
    </row>
    <row r="192" spans="11:13" ht="15.7" customHeight="1">
      <c r="K192" s="2"/>
      <c r="M192" s="2"/>
    </row>
    <row r="193" spans="11:13" ht="15.7" customHeight="1">
      <c r="K193" s="2"/>
      <c r="M193" s="2"/>
    </row>
    <row r="194" spans="11:13" ht="15.7" customHeight="1">
      <c r="K194" s="2"/>
      <c r="M194" s="2"/>
    </row>
    <row r="195" spans="11:13" ht="15.7" customHeight="1">
      <c r="K195" s="2"/>
      <c r="M195" s="2"/>
    </row>
    <row r="196" spans="11:13" ht="15.7" customHeight="1">
      <c r="K196" s="2"/>
      <c r="M196" s="2"/>
    </row>
    <row r="197" spans="11:13" ht="15.7" customHeight="1">
      <c r="K197" s="2"/>
      <c r="M197" s="2"/>
    </row>
    <row r="198" spans="11:13" ht="15.7" customHeight="1">
      <c r="K198" s="2"/>
      <c r="M198" s="2"/>
    </row>
    <row r="199" spans="11:13" ht="15.7" customHeight="1">
      <c r="K199" s="2"/>
      <c r="M199" s="2"/>
    </row>
    <row r="200" spans="11:13" ht="15.7" customHeight="1">
      <c r="K200" s="2"/>
      <c r="M200" s="2"/>
    </row>
    <row r="201" spans="11:13" ht="15.7" customHeight="1">
      <c r="K201" s="2"/>
      <c r="M201" s="2"/>
    </row>
    <row r="202" spans="11:13" ht="15.7" customHeight="1">
      <c r="K202" s="2"/>
      <c r="M202" s="2"/>
    </row>
    <row r="203" spans="11:13" ht="15.7" customHeight="1">
      <c r="K203" s="2"/>
      <c r="M203" s="2"/>
    </row>
    <row r="204" spans="11:13" ht="15.7" customHeight="1">
      <c r="K204" s="2"/>
      <c r="M204" s="2"/>
    </row>
    <row r="205" spans="11:13" ht="15.7" customHeight="1">
      <c r="K205" s="2"/>
      <c r="M205" s="2"/>
    </row>
    <row r="206" spans="11:13" ht="15.7" customHeight="1">
      <c r="K206" s="2"/>
      <c r="M206" s="2"/>
    </row>
    <row r="207" spans="11:13" ht="15.7" customHeight="1">
      <c r="K207" s="2"/>
      <c r="M207" s="2"/>
    </row>
    <row r="208" spans="11:13" ht="15.7" customHeight="1">
      <c r="K208" s="2"/>
      <c r="M208" s="2"/>
    </row>
    <row r="209" spans="11:13" ht="15.7" customHeight="1">
      <c r="K209" s="2"/>
      <c r="M209" s="2"/>
    </row>
    <row r="210" spans="11:13" ht="15.7" customHeight="1">
      <c r="K210" s="2"/>
      <c r="M210" s="2"/>
    </row>
    <row r="211" spans="11:13" ht="15.7" customHeight="1">
      <c r="K211" s="2"/>
      <c r="M211" s="2"/>
    </row>
    <row r="212" spans="11:13" ht="15.7" customHeight="1">
      <c r="K212" s="2"/>
      <c r="M212" s="2"/>
    </row>
    <row r="213" spans="11:13" ht="15.7" customHeight="1">
      <c r="K213" s="2"/>
      <c r="M213" s="2"/>
    </row>
    <row r="214" spans="11:13" ht="15.7" customHeight="1">
      <c r="K214" s="2"/>
      <c r="M214" s="2"/>
    </row>
    <row r="215" spans="11:13" ht="15.7" customHeight="1">
      <c r="K215" s="2"/>
      <c r="M215" s="2"/>
    </row>
    <row r="216" spans="11:13" ht="15.7" customHeight="1">
      <c r="K216" s="2"/>
      <c r="M216" s="2"/>
    </row>
    <row r="217" spans="11:13" ht="15.7" customHeight="1">
      <c r="K217" s="2"/>
      <c r="M217" s="2"/>
    </row>
    <row r="218" spans="11:13" ht="15.7" customHeight="1">
      <c r="K218" s="2"/>
      <c r="M218" s="2"/>
    </row>
    <row r="219" spans="11:13" ht="15.7" customHeight="1">
      <c r="K219" s="2"/>
      <c r="M219" s="2"/>
    </row>
    <row r="220" spans="11:13" ht="15.7" customHeight="1">
      <c r="K220" s="2"/>
      <c r="M220" s="2"/>
    </row>
    <row r="221" spans="11:13" ht="15.7" customHeight="1">
      <c r="K221" s="2"/>
      <c r="M221" s="2"/>
    </row>
    <row r="222" spans="11:13" ht="15.7" customHeight="1">
      <c r="K222" s="2"/>
      <c r="M222" s="2"/>
    </row>
    <row r="223" spans="11:13" ht="15.7" customHeight="1">
      <c r="K223" s="2"/>
      <c r="M223" s="2"/>
    </row>
    <row r="224" spans="11:13" ht="15.7" customHeight="1">
      <c r="K224" s="2"/>
      <c r="M224" s="2"/>
    </row>
    <row r="225" spans="11:13" ht="15.7" customHeight="1">
      <c r="K225" s="2"/>
      <c r="M225" s="2"/>
    </row>
    <row r="226" spans="11:13" ht="15.7" customHeight="1">
      <c r="K226" s="2"/>
      <c r="M226" s="2"/>
    </row>
    <row r="227" spans="11:13" ht="15.7" customHeight="1">
      <c r="K227" s="2"/>
      <c r="M227" s="2"/>
    </row>
    <row r="228" spans="11:13" ht="15.7" customHeight="1">
      <c r="K228" s="2"/>
      <c r="M228" s="2"/>
    </row>
    <row r="229" spans="11:13" ht="15.7" customHeight="1">
      <c r="K229" s="2"/>
      <c r="M229" s="2"/>
    </row>
    <row r="230" spans="11:13" ht="15.7" customHeight="1">
      <c r="K230" s="2"/>
      <c r="M230" s="2"/>
    </row>
    <row r="231" spans="11:13" ht="15.7" customHeight="1">
      <c r="K231" s="2"/>
      <c r="M231" s="2"/>
    </row>
    <row r="232" spans="11:13" ht="15.7" customHeight="1">
      <c r="K232" s="2"/>
      <c r="M232" s="2"/>
    </row>
    <row r="233" spans="11:13" ht="15.7" customHeight="1">
      <c r="K233" s="2"/>
      <c r="M233" s="2"/>
    </row>
    <row r="234" spans="11:13" ht="15.7" customHeight="1">
      <c r="K234" s="2"/>
      <c r="M234" s="2"/>
    </row>
    <row r="235" spans="11:13" ht="15.7" customHeight="1">
      <c r="K235" s="2"/>
      <c r="M235" s="2"/>
    </row>
    <row r="236" spans="11:13" ht="15.7" customHeight="1">
      <c r="K236" s="2"/>
      <c r="M236" s="2"/>
    </row>
    <row r="237" spans="11:13" ht="15.7" customHeight="1">
      <c r="K237" s="2"/>
      <c r="M237" s="2"/>
    </row>
    <row r="238" spans="11:13" ht="15.7" customHeight="1">
      <c r="K238" s="2"/>
      <c r="M238" s="2"/>
    </row>
    <row r="239" spans="11:13" ht="15.7" customHeight="1">
      <c r="K239" s="2"/>
      <c r="M239" s="2"/>
    </row>
    <row r="240" spans="11:13" ht="15.7" customHeight="1">
      <c r="K240" s="2"/>
      <c r="M240" s="2"/>
    </row>
    <row r="241" spans="11:13" ht="15.7" customHeight="1">
      <c r="K241" s="2"/>
      <c r="M241" s="2"/>
    </row>
    <row r="242" spans="11:13" ht="15.7" customHeight="1">
      <c r="K242" s="2"/>
      <c r="M242" s="2"/>
    </row>
    <row r="243" spans="11:13" ht="15.7" customHeight="1">
      <c r="K243" s="2"/>
      <c r="M243" s="2"/>
    </row>
    <row r="244" spans="11:13" ht="15.7" customHeight="1">
      <c r="K244" s="2"/>
      <c r="M244" s="2"/>
    </row>
    <row r="245" spans="11:13" ht="15.7" customHeight="1">
      <c r="K245" s="2"/>
      <c r="M245" s="2"/>
    </row>
    <row r="246" spans="11:13" ht="15.7" customHeight="1">
      <c r="K246" s="2"/>
      <c r="M246" s="2"/>
    </row>
    <row r="247" spans="11:13" ht="15.7" customHeight="1">
      <c r="K247" s="2"/>
      <c r="M247" s="2"/>
    </row>
    <row r="248" spans="11:13" ht="15.7" customHeight="1">
      <c r="K248" s="2"/>
      <c r="M248" s="2"/>
    </row>
    <row r="249" spans="11:13" ht="15.7" customHeight="1">
      <c r="K249" s="2"/>
      <c r="M249" s="2"/>
    </row>
    <row r="250" spans="11:13" ht="15.7" customHeight="1">
      <c r="K250" s="2"/>
      <c r="M250" s="2"/>
    </row>
    <row r="251" spans="11:13" ht="15.7" customHeight="1">
      <c r="K251" s="2"/>
      <c r="M251" s="2"/>
    </row>
    <row r="252" spans="11:13" ht="15.7" customHeight="1">
      <c r="K252" s="2"/>
      <c r="M252" s="2"/>
    </row>
    <row r="253" spans="11:13" ht="15.7" customHeight="1">
      <c r="K253" s="2"/>
      <c r="M253" s="2"/>
    </row>
    <row r="254" spans="11:13" ht="15.7" customHeight="1">
      <c r="K254" s="2"/>
      <c r="M254" s="2"/>
    </row>
    <row r="255" spans="11:13" ht="15.7" customHeight="1">
      <c r="K255" s="2"/>
      <c r="M255" s="2"/>
    </row>
    <row r="256" spans="11:13" ht="15.7" customHeight="1">
      <c r="K256" s="2"/>
      <c r="M256" s="2"/>
    </row>
    <row r="257" spans="11:13" ht="15.7" customHeight="1">
      <c r="K257" s="2"/>
      <c r="M257" s="2"/>
    </row>
    <row r="258" spans="11:13" ht="15.7" customHeight="1">
      <c r="K258" s="2"/>
      <c r="M258" s="2"/>
    </row>
    <row r="259" spans="11:13" ht="15.7" customHeight="1">
      <c r="K259" s="2"/>
      <c r="M259" s="2"/>
    </row>
    <row r="260" spans="11:13" ht="15.7" customHeight="1">
      <c r="K260" s="2"/>
      <c r="M260" s="2"/>
    </row>
    <row r="261" spans="11:13" ht="15.7" customHeight="1">
      <c r="K261" s="2"/>
      <c r="M261" s="2"/>
    </row>
    <row r="262" spans="11:13" ht="15.7" customHeight="1">
      <c r="K262" s="2"/>
      <c r="M262" s="2"/>
    </row>
    <row r="263" spans="11:13" ht="15.7" customHeight="1">
      <c r="K263" s="2"/>
      <c r="M263" s="2"/>
    </row>
    <row r="264" spans="11:13" ht="15.7" customHeight="1">
      <c r="K264" s="2"/>
      <c r="M264" s="2"/>
    </row>
    <row r="265" spans="11:13" ht="15.7" customHeight="1">
      <c r="K265" s="2"/>
      <c r="M265" s="2"/>
    </row>
    <row r="266" spans="11:13" ht="15.7" customHeight="1">
      <c r="K266" s="2"/>
      <c r="M266" s="2"/>
    </row>
    <row r="267" spans="11:13" ht="15.7" customHeight="1">
      <c r="K267" s="2"/>
      <c r="M267" s="2"/>
    </row>
    <row r="268" spans="11:13" ht="15.7" customHeight="1">
      <c r="K268" s="2"/>
      <c r="M268" s="2"/>
    </row>
    <row r="269" spans="11:13" ht="15.7" customHeight="1">
      <c r="K269" s="2"/>
      <c r="M269" s="2"/>
    </row>
    <row r="270" spans="11:13" ht="15.7" customHeight="1">
      <c r="K270" s="2"/>
      <c r="M270" s="2"/>
    </row>
    <row r="271" spans="11:13" ht="15.7" customHeight="1">
      <c r="K271" s="2"/>
      <c r="M271" s="2"/>
    </row>
    <row r="272" spans="11:13" ht="15.7" customHeight="1">
      <c r="K272" s="2"/>
      <c r="M272" s="2"/>
    </row>
    <row r="273" spans="11:13" ht="15.7" customHeight="1">
      <c r="K273" s="2"/>
      <c r="M273" s="2"/>
    </row>
    <row r="274" spans="11:13" ht="15.7" customHeight="1">
      <c r="K274" s="2"/>
      <c r="M274" s="2"/>
    </row>
    <row r="275" spans="11:13" ht="15.7" customHeight="1">
      <c r="K275" s="2"/>
      <c r="M275" s="2"/>
    </row>
    <row r="276" spans="11:13" ht="15.7" customHeight="1">
      <c r="K276" s="2"/>
      <c r="M276" s="2"/>
    </row>
    <row r="277" spans="11:13" ht="15.7" customHeight="1">
      <c r="K277" s="2"/>
      <c r="M277" s="2"/>
    </row>
    <row r="278" spans="11:13" ht="15.7" customHeight="1">
      <c r="K278" s="2"/>
      <c r="M278" s="2"/>
    </row>
    <row r="279" spans="11:13" ht="15.7" customHeight="1">
      <c r="K279" s="2"/>
      <c r="M279" s="2"/>
    </row>
    <row r="280" spans="11:13" ht="15.7" customHeight="1">
      <c r="K280" s="2"/>
      <c r="M280" s="2"/>
    </row>
    <row r="281" spans="11:13" ht="15.7" customHeight="1">
      <c r="K281" s="2"/>
      <c r="M281" s="2"/>
    </row>
    <row r="282" spans="11:13" ht="15.7" customHeight="1">
      <c r="K282" s="2"/>
      <c r="M282" s="2"/>
    </row>
    <row r="283" spans="11:13" ht="15.7" customHeight="1">
      <c r="K283" s="2"/>
      <c r="M283" s="2"/>
    </row>
    <row r="284" spans="11:13" ht="15.7" customHeight="1">
      <c r="K284" s="2"/>
      <c r="M284" s="2"/>
    </row>
    <row r="285" spans="11:13" ht="15.7" customHeight="1">
      <c r="K285" s="2"/>
      <c r="M285" s="2"/>
    </row>
    <row r="286" spans="11:13" ht="15.7" customHeight="1">
      <c r="K286" s="2"/>
      <c r="M286" s="2"/>
    </row>
    <row r="287" spans="11:13" ht="15.7" customHeight="1">
      <c r="K287" s="2"/>
      <c r="M287" s="2"/>
    </row>
    <row r="288" spans="11:13" ht="15.7" customHeight="1">
      <c r="K288" s="2"/>
      <c r="M288" s="2"/>
    </row>
    <row r="289" spans="11:13" ht="15.7" customHeight="1">
      <c r="K289" s="2"/>
      <c r="M289" s="2"/>
    </row>
    <row r="290" spans="11:13" ht="15.7" customHeight="1">
      <c r="K290" s="2"/>
      <c r="M290" s="2"/>
    </row>
    <row r="291" spans="11:13" ht="15.7" customHeight="1">
      <c r="K291" s="2"/>
      <c r="M291" s="2"/>
    </row>
    <row r="292" spans="11:13" ht="15.7" customHeight="1">
      <c r="K292" s="2"/>
      <c r="M292" s="2"/>
    </row>
    <row r="293" spans="11:13" ht="15.7" customHeight="1">
      <c r="K293" s="2"/>
      <c r="M293" s="2"/>
    </row>
    <row r="294" spans="11:13" ht="15.7" customHeight="1">
      <c r="K294" s="2"/>
      <c r="M294" s="2"/>
    </row>
    <row r="295" spans="11:13" ht="15.7" customHeight="1">
      <c r="K295" s="2"/>
      <c r="M295" s="2"/>
    </row>
    <row r="296" spans="11:13" ht="15.7" customHeight="1">
      <c r="K296" s="2"/>
      <c r="M296" s="2"/>
    </row>
    <row r="297" spans="11:13" ht="15.7" customHeight="1">
      <c r="K297" s="2"/>
      <c r="M297" s="2"/>
    </row>
    <row r="298" spans="11:13" ht="15.7" customHeight="1">
      <c r="K298" s="2"/>
      <c r="M298" s="2"/>
    </row>
    <row r="299" spans="11:13" ht="15.7" customHeight="1">
      <c r="K299" s="2"/>
      <c r="M299" s="2"/>
    </row>
    <row r="300" spans="11:13" ht="15.7" customHeight="1">
      <c r="K300" s="2"/>
      <c r="M300" s="2"/>
    </row>
    <row r="301" spans="11:13" ht="15.7" customHeight="1">
      <c r="K301" s="2"/>
      <c r="M301" s="2"/>
    </row>
    <row r="302" spans="11:13" ht="15.7" customHeight="1">
      <c r="K302" s="2"/>
      <c r="M302" s="2"/>
    </row>
    <row r="303" spans="11:13" ht="15.7" customHeight="1">
      <c r="K303" s="2"/>
      <c r="M303" s="2"/>
    </row>
    <row r="304" spans="11:13" ht="15.7" customHeight="1">
      <c r="K304" s="2"/>
      <c r="M304" s="2"/>
    </row>
    <row r="305" spans="11:13" ht="15.7" customHeight="1">
      <c r="K305" s="2"/>
      <c r="M305" s="2"/>
    </row>
    <row r="306" spans="11:13" ht="15.7" customHeight="1">
      <c r="K306" s="2"/>
      <c r="M306" s="2"/>
    </row>
    <row r="307" spans="11:13" ht="15.7" customHeight="1">
      <c r="K307" s="2"/>
      <c r="M307" s="2"/>
    </row>
    <row r="308" spans="11:13" ht="15.7" customHeight="1">
      <c r="K308" s="2"/>
      <c r="M308" s="2"/>
    </row>
    <row r="309" spans="11:13" ht="15.7" customHeight="1">
      <c r="K309" s="2"/>
      <c r="M309" s="2"/>
    </row>
    <row r="310" spans="11:13" ht="15.7" customHeight="1">
      <c r="K310" s="2"/>
      <c r="M310" s="2"/>
    </row>
    <row r="311" spans="11:13" ht="15.7" customHeight="1">
      <c r="K311" s="2"/>
      <c r="M311" s="2"/>
    </row>
    <row r="312" spans="11:13" ht="15.7" customHeight="1">
      <c r="K312" s="2"/>
      <c r="M312" s="2"/>
    </row>
    <row r="313" spans="11:13" ht="15.7" customHeight="1">
      <c r="K313" s="2"/>
      <c r="M313" s="2"/>
    </row>
    <row r="314" spans="11:13" ht="15.7" customHeight="1">
      <c r="K314" s="2"/>
      <c r="M314" s="2"/>
    </row>
    <row r="315" spans="11:13" ht="15.7" customHeight="1">
      <c r="K315" s="2"/>
      <c r="M315" s="2"/>
    </row>
    <row r="316" spans="11:13" ht="15.7" customHeight="1">
      <c r="K316" s="2"/>
      <c r="M316" s="2"/>
    </row>
    <row r="317" spans="11:13" ht="15.7" customHeight="1">
      <c r="K317" s="2"/>
      <c r="M317" s="2"/>
    </row>
    <row r="318" spans="11:13" ht="15.7" customHeight="1">
      <c r="K318" s="2"/>
      <c r="M318" s="2"/>
    </row>
    <row r="319" spans="11:13" ht="15.7" customHeight="1">
      <c r="K319" s="2"/>
      <c r="M319" s="2"/>
    </row>
    <row r="320" spans="11:13" ht="15.7" customHeight="1">
      <c r="K320" s="2"/>
      <c r="M320" s="2"/>
    </row>
    <row r="321" spans="11:13" ht="15.7" customHeight="1">
      <c r="K321" s="2"/>
      <c r="M321" s="2"/>
    </row>
    <row r="322" spans="11:13" ht="15.7" customHeight="1">
      <c r="K322" s="2"/>
      <c r="M322" s="2"/>
    </row>
    <row r="323" spans="11:13" ht="15.7" customHeight="1">
      <c r="K323" s="2"/>
      <c r="M323" s="2"/>
    </row>
    <row r="324" spans="11:13" ht="15.7" customHeight="1">
      <c r="K324" s="2"/>
      <c r="M324" s="2"/>
    </row>
    <row r="325" spans="11:13" ht="15.7" customHeight="1">
      <c r="K325" s="2"/>
      <c r="M325" s="2"/>
    </row>
    <row r="326" spans="11:13" ht="15.7" customHeight="1">
      <c r="K326" s="2"/>
      <c r="M326" s="2"/>
    </row>
    <row r="327" spans="11:13" ht="15.7" customHeight="1">
      <c r="K327" s="2"/>
      <c r="M327" s="2"/>
    </row>
    <row r="328" spans="11:13" ht="15.7" customHeight="1">
      <c r="K328" s="2"/>
      <c r="M328" s="2"/>
    </row>
    <row r="329" spans="11:13" ht="15.7" customHeight="1">
      <c r="K329" s="2"/>
      <c r="M329" s="2"/>
    </row>
    <row r="330" spans="11:13" ht="15.7" customHeight="1">
      <c r="K330" s="2"/>
      <c r="M330" s="2"/>
    </row>
    <row r="331" spans="11:13" ht="15.7" customHeight="1">
      <c r="K331" s="2"/>
      <c r="M331" s="2"/>
    </row>
    <row r="332" spans="11:13" ht="15.7" customHeight="1">
      <c r="K332" s="2"/>
      <c r="M332" s="2"/>
    </row>
    <row r="333" spans="11:13" ht="15.7" customHeight="1">
      <c r="K333" s="2"/>
      <c r="M333" s="2"/>
    </row>
    <row r="334" spans="11:13" ht="15.7" customHeight="1">
      <c r="K334" s="2"/>
      <c r="M334" s="2"/>
    </row>
    <row r="335" spans="11:13" ht="15.7" customHeight="1">
      <c r="K335" s="2"/>
      <c r="M335" s="2"/>
    </row>
    <row r="336" spans="11:13" ht="15.7" customHeight="1">
      <c r="K336" s="2"/>
      <c r="M336" s="2"/>
    </row>
    <row r="337" spans="11:13" ht="15.7" customHeight="1">
      <c r="K337" s="2"/>
      <c r="M337" s="2"/>
    </row>
    <row r="338" spans="11:13" ht="15.7" customHeight="1">
      <c r="K338" s="2"/>
      <c r="M338" s="2"/>
    </row>
    <row r="339" spans="11:13" ht="15.7" customHeight="1">
      <c r="K339" s="2"/>
      <c r="M339" s="2"/>
    </row>
    <row r="340" spans="11:13" ht="15.7" customHeight="1">
      <c r="K340" s="2"/>
      <c r="M340" s="2"/>
    </row>
    <row r="341" spans="11:13" ht="15.7" customHeight="1">
      <c r="K341" s="2"/>
      <c r="M341" s="2"/>
    </row>
    <row r="342" spans="11:13" ht="15.7" customHeight="1">
      <c r="K342" s="2"/>
      <c r="M342" s="2"/>
    </row>
    <row r="343" spans="11:13" ht="15.7" customHeight="1">
      <c r="K343" s="2"/>
      <c r="M343" s="2"/>
    </row>
    <row r="344" spans="11:13" ht="15.7" customHeight="1">
      <c r="K344" s="2"/>
      <c r="M344" s="2"/>
    </row>
    <row r="345" spans="11:13" ht="15.7" customHeight="1">
      <c r="K345" s="2"/>
      <c r="M345" s="2"/>
    </row>
    <row r="346" spans="11:13" ht="15.7" customHeight="1">
      <c r="K346" s="2"/>
      <c r="M346" s="2"/>
    </row>
    <row r="347" spans="11:13" ht="15.7" customHeight="1">
      <c r="K347" s="2"/>
      <c r="M347" s="2"/>
    </row>
    <row r="348" spans="11:13" ht="15.7" customHeight="1">
      <c r="K348" s="2"/>
      <c r="M348" s="2"/>
    </row>
    <row r="349" spans="11:13" ht="15.7" customHeight="1">
      <c r="K349" s="2"/>
      <c r="M349" s="2"/>
    </row>
    <row r="350" spans="11:13" ht="15.7" customHeight="1">
      <c r="K350" s="2"/>
      <c r="M350" s="2"/>
    </row>
    <row r="351" spans="11:13" ht="15.7" customHeight="1">
      <c r="K351" s="2"/>
      <c r="M351" s="2"/>
    </row>
    <row r="352" spans="11:13" ht="15.7" customHeight="1">
      <c r="K352" s="2"/>
      <c r="M352" s="2"/>
    </row>
    <row r="353" spans="11:13" ht="15.7" customHeight="1">
      <c r="K353" s="2"/>
      <c r="M353" s="2"/>
    </row>
    <row r="354" spans="11:13" ht="15.7" customHeight="1">
      <c r="K354" s="2"/>
      <c r="M354" s="2"/>
    </row>
    <row r="355" spans="11:13" ht="15.7" customHeight="1">
      <c r="K355" s="2"/>
      <c r="M355" s="2"/>
    </row>
    <row r="356" spans="11:13" ht="15.7" customHeight="1">
      <c r="K356" s="2"/>
      <c r="M356" s="2"/>
    </row>
    <row r="357" spans="11:13" ht="15.7" customHeight="1">
      <c r="K357" s="2"/>
      <c r="M357" s="2"/>
    </row>
    <row r="358" spans="11:13" ht="15.7" customHeight="1">
      <c r="K358" s="2"/>
      <c r="M358" s="2"/>
    </row>
    <row r="359" spans="11:13" ht="15.7" customHeight="1">
      <c r="K359" s="2"/>
      <c r="M359" s="2"/>
    </row>
    <row r="360" spans="11:13" ht="15.7" customHeight="1">
      <c r="K360" s="2"/>
      <c r="M360" s="2"/>
    </row>
    <row r="361" spans="11:13" ht="15.7" customHeight="1">
      <c r="K361" s="2"/>
      <c r="M361" s="2"/>
    </row>
    <row r="362" spans="11:13" ht="15.7" customHeight="1">
      <c r="K362" s="2"/>
      <c r="M362" s="2"/>
    </row>
    <row r="363" spans="11:13" ht="15.7" customHeight="1">
      <c r="K363" s="2"/>
      <c r="M363" s="2"/>
    </row>
    <row r="364" spans="11:13" ht="15.7" customHeight="1">
      <c r="K364" s="2"/>
      <c r="M364" s="2"/>
    </row>
    <row r="365" spans="11:13" ht="15.7" customHeight="1">
      <c r="K365" s="2"/>
      <c r="M365" s="2"/>
    </row>
    <row r="366" spans="11:13" ht="15.7" customHeight="1">
      <c r="K366" s="2"/>
      <c r="M366" s="2"/>
    </row>
    <row r="367" spans="11:13" ht="15.7" customHeight="1">
      <c r="K367" s="2"/>
      <c r="M367" s="2"/>
    </row>
    <row r="368" spans="11:13" ht="15.7" customHeight="1">
      <c r="K368" s="2"/>
      <c r="M368" s="2"/>
    </row>
    <row r="369" spans="11:13" ht="15.7" customHeight="1">
      <c r="K369" s="2"/>
      <c r="M369" s="2"/>
    </row>
    <row r="370" spans="11:13" ht="15.7" customHeight="1">
      <c r="K370" s="2"/>
      <c r="M370" s="2"/>
    </row>
    <row r="371" spans="11:13" ht="15.7" customHeight="1">
      <c r="K371" s="2"/>
      <c r="M371" s="2"/>
    </row>
    <row r="372" spans="11:13" ht="15.7" customHeight="1">
      <c r="K372" s="2"/>
      <c r="M372" s="2"/>
    </row>
    <row r="373" spans="11:13" ht="15.7" customHeight="1">
      <c r="K373" s="2"/>
      <c r="M373" s="2"/>
    </row>
    <row r="374" spans="11:13" ht="15.7" customHeight="1">
      <c r="K374" s="2"/>
      <c r="M374" s="2"/>
    </row>
    <row r="375" spans="11:13" ht="15.7" customHeight="1">
      <c r="K375" s="2"/>
      <c r="M375" s="2"/>
    </row>
    <row r="376" spans="11:13" ht="15.7" customHeight="1">
      <c r="K376" s="2"/>
      <c r="M376" s="2"/>
    </row>
    <row r="377" spans="11:13" ht="15.7" customHeight="1">
      <c r="K377" s="2"/>
      <c r="M377" s="2"/>
    </row>
    <row r="378" spans="11:13" ht="15.7" customHeight="1">
      <c r="K378" s="2"/>
      <c r="M378" s="2"/>
    </row>
    <row r="379" spans="11:13" ht="15.7" customHeight="1">
      <c r="K379" s="2"/>
      <c r="M379" s="2"/>
    </row>
    <row r="380" spans="11:13" ht="15.7" customHeight="1">
      <c r="K380" s="2"/>
      <c r="M380" s="2"/>
    </row>
    <row r="381" spans="11:13" ht="15.7" customHeight="1">
      <c r="K381" s="2"/>
      <c r="M381" s="2"/>
    </row>
    <row r="382" spans="11:13" ht="15.7" customHeight="1">
      <c r="K382" s="2"/>
      <c r="M382" s="2"/>
    </row>
    <row r="383" spans="11:13" ht="15.7" customHeight="1">
      <c r="K383" s="2"/>
      <c r="M383" s="2"/>
    </row>
    <row r="384" spans="11:13" ht="15.7" customHeight="1">
      <c r="K384" s="2"/>
      <c r="M384" s="2"/>
    </row>
    <row r="385" spans="11:13" ht="15.7" customHeight="1">
      <c r="K385" s="2"/>
      <c r="M385" s="2"/>
    </row>
    <row r="386" spans="11:13" ht="15.7" customHeight="1">
      <c r="K386" s="2"/>
      <c r="M386" s="2"/>
    </row>
    <row r="387" spans="11:13" ht="15.7" customHeight="1">
      <c r="K387" s="2"/>
      <c r="M387" s="2"/>
    </row>
    <row r="388" spans="11:13" ht="15.7" customHeight="1">
      <c r="K388" s="2"/>
      <c r="M388" s="2"/>
    </row>
    <row r="389" spans="11:13" ht="15.7" customHeight="1">
      <c r="K389" s="2"/>
      <c r="M389" s="2"/>
    </row>
    <row r="390" spans="11:13" ht="15.7" customHeight="1">
      <c r="K390" s="2"/>
      <c r="M390" s="2"/>
    </row>
    <row r="391" spans="11:13" ht="15.7" customHeight="1">
      <c r="K391" s="2"/>
      <c r="M391" s="2"/>
    </row>
    <row r="392" spans="11:13" ht="15.7" customHeight="1">
      <c r="K392" s="2"/>
      <c r="M392" s="2"/>
    </row>
    <row r="393" spans="11:13" ht="15.7" customHeight="1">
      <c r="K393" s="2"/>
      <c r="M393" s="2"/>
    </row>
    <row r="394" spans="11:13" ht="15.7" customHeight="1">
      <c r="K394" s="2"/>
      <c r="M394" s="2"/>
    </row>
    <row r="395" spans="11:13" ht="15.7" customHeight="1">
      <c r="K395" s="2"/>
      <c r="M395" s="2"/>
    </row>
    <row r="396" spans="11:13" ht="15.7" customHeight="1">
      <c r="K396" s="2"/>
      <c r="M396" s="2"/>
    </row>
    <row r="397" spans="11:13" ht="15.7" customHeight="1">
      <c r="K397" s="2"/>
      <c r="M397" s="2"/>
    </row>
    <row r="398" spans="11:13" ht="15.7" customHeight="1">
      <c r="K398" s="2"/>
      <c r="M398" s="2"/>
    </row>
    <row r="399" spans="11:13" ht="15.7" customHeight="1">
      <c r="K399" s="2"/>
      <c r="M399" s="2"/>
    </row>
    <row r="400" spans="11:13" ht="15.7" customHeight="1">
      <c r="K400" s="2"/>
      <c r="M400" s="2"/>
    </row>
    <row r="401" spans="11:13" ht="15.7" customHeight="1">
      <c r="K401" s="2"/>
      <c r="M401" s="2"/>
    </row>
    <row r="402" spans="11:13" ht="15.7" customHeight="1">
      <c r="K402" s="2"/>
      <c r="M402" s="2"/>
    </row>
    <row r="403" spans="11:13" ht="15.7" customHeight="1">
      <c r="K403" s="2"/>
      <c r="M403" s="2"/>
    </row>
    <row r="404" spans="11:13" ht="15.7" customHeight="1">
      <c r="K404" s="2"/>
      <c r="M404" s="2"/>
    </row>
    <row r="405" spans="11:13" ht="15.7" customHeight="1">
      <c r="K405" s="2"/>
      <c r="M405" s="2"/>
    </row>
    <row r="406" spans="11:13" ht="15.7" customHeight="1">
      <c r="K406" s="2"/>
      <c r="M406" s="2"/>
    </row>
    <row r="407" spans="11:13" ht="15.7" customHeight="1">
      <c r="K407" s="2"/>
      <c r="M407" s="2"/>
    </row>
    <row r="408" spans="11:13" ht="15.7" customHeight="1">
      <c r="K408" s="2"/>
      <c r="M408" s="2"/>
    </row>
    <row r="409" spans="11:13" ht="15.7" customHeight="1">
      <c r="K409" s="2"/>
      <c r="M409" s="2"/>
    </row>
    <row r="410" spans="11:13" ht="15.7" customHeight="1">
      <c r="K410" s="2"/>
      <c r="M410" s="2"/>
    </row>
    <row r="411" spans="11:13" ht="15.7" customHeight="1">
      <c r="K411" s="2"/>
      <c r="M411" s="2"/>
    </row>
    <row r="412" spans="11:13" ht="15.7" customHeight="1">
      <c r="K412" s="2"/>
      <c r="M412" s="2"/>
    </row>
    <row r="413" spans="11:13" ht="15.7" customHeight="1">
      <c r="K413" s="2"/>
      <c r="M413" s="2"/>
    </row>
    <row r="414" spans="11:13" ht="15.7" customHeight="1">
      <c r="K414" s="2"/>
      <c r="M414" s="2"/>
    </row>
    <row r="415" spans="11:13" ht="15.7" customHeight="1">
      <c r="K415" s="2"/>
      <c r="M415" s="2"/>
    </row>
    <row r="416" spans="11:13" ht="15.7" customHeight="1">
      <c r="K416" s="2"/>
      <c r="M416" s="2"/>
    </row>
    <row r="417" spans="11:13" ht="15.7" customHeight="1">
      <c r="K417" s="2"/>
      <c r="M417" s="2"/>
    </row>
    <row r="418" spans="11:13" ht="15.7" customHeight="1">
      <c r="K418" s="2"/>
      <c r="M418" s="2"/>
    </row>
    <row r="419" spans="11:13" ht="15.7" customHeight="1">
      <c r="K419" s="2"/>
      <c r="M419" s="2"/>
    </row>
    <row r="420" spans="11:13" ht="15.7" customHeight="1">
      <c r="K420" s="2"/>
      <c r="M420" s="2"/>
    </row>
    <row r="421" spans="11:13" ht="15.7" customHeight="1">
      <c r="K421" s="2"/>
      <c r="M421" s="2"/>
    </row>
    <row r="422" spans="11:13" ht="15.7" customHeight="1">
      <c r="K422" s="2"/>
      <c r="M422" s="2"/>
    </row>
    <row r="423" spans="11:13" ht="15.7" customHeight="1">
      <c r="K423" s="2"/>
      <c r="M423" s="2"/>
    </row>
    <row r="424" spans="11:13" ht="15.7" customHeight="1">
      <c r="K424" s="2"/>
      <c r="M424" s="2"/>
    </row>
    <row r="425" spans="11:13" ht="15.7" customHeight="1">
      <c r="K425" s="2"/>
      <c r="M425" s="2"/>
    </row>
    <row r="426" spans="11:13" ht="15.7" customHeight="1">
      <c r="K426" s="2"/>
      <c r="M426" s="2"/>
    </row>
    <row r="427" spans="11:13" ht="15.7" customHeight="1">
      <c r="K427" s="2"/>
      <c r="M427" s="2"/>
    </row>
    <row r="428" spans="11:13" ht="15.7" customHeight="1">
      <c r="K428" s="2"/>
      <c r="M428" s="2"/>
    </row>
    <row r="429" spans="11:13" ht="15.7" customHeight="1">
      <c r="K429" s="2"/>
      <c r="M429" s="2"/>
    </row>
    <row r="430" spans="11:13" ht="15.7" customHeight="1">
      <c r="K430" s="2"/>
      <c r="M430" s="2"/>
    </row>
    <row r="431" spans="11:13" ht="15.7" customHeight="1">
      <c r="K431" s="2"/>
      <c r="M431" s="2"/>
    </row>
    <row r="432" spans="11:13" ht="15.7" customHeight="1">
      <c r="K432" s="2"/>
      <c r="M432" s="2"/>
    </row>
    <row r="433" spans="11:13" ht="15.7" customHeight="1">
      <c r="K433" s="2"/>
      <c r="M433" s="2"/>
    </row>
    <row r="434" spans="11:13" ht="15.7" customHeight="1">
      <c r="K434" s="2"/>
      <c r="M434" s="2"/>
    </row>
    <row r="435" spans="11:13" ht="15.7" customHeight="1">
      <c r="K435" s="2"/>
      <c r="M435" s="2"/>
    </row>
    <row r="436" spans="11:13" ht="15.7" customHeight="1">
      <c r="K436" s="2"/>
      <c r="M436" s="2"/>
    </row>
    <row r="437" spans="11:13" ht="15.7" customHeight="1">
      <c r="K437" s="2"/>
      <c r="M437" s="2"/>
    </row>
    <row r="438" spans="11:13" ht="15.7" customHeight="1">
      <c r="K438" s="2"/>
      <c r="M438" s="2"/>
    </row>
    <row r="439" spans="11:13" ht="15.7" customHeight="1">
      <c r="K439" s="2"/>
      <c r="M439" s="2"/>
    </row>
    <row r="440" spans="11:13" ht="15.7" customHeight="1">
      <c r="K440" s="2"/>
      <c r="M440" s="2"/>
    </row>
    <row r="441" spans="11:13" ht="15.7" customHeight="1">
      <c r="K441" s="2"/>
      <c r="M441" s="2"/>
    </row>
    <row r="442" spans="11:13" ht="15.7" customHeight="1">
      <c r="K442" s="2"/>
      <c r="M442" s="2"/>
    </row>
    <row r="443" spans="11:13" ht="15.7" customHeight="1">
      <c r="K443" s="2"/>
      <c r="M443" s="2"/>
    </row>
    <row r="444" spans="11:13" ht="15.7" customHeight="1">
      <c r="K444" s="2"/>
      <c r="M444" s="2"/>
    </row>
    <row r="445" spans="11:13" ht="15.7" customHeight="1">
      <c r="K445" s="2"/>
      <c r="M445" s="2"/>
    </row>
    <row r="446" spans="11:13" ht="15.7" customHeight="1">
      <c r="K446" s="2"/>
      <c r="M446" s="2"/>
    </row>
    <row r="447" spans="11:13" ht="15.7" customHeight="1">
      <c r="K447" s="2"/>
      <c r="M447" s="2"/>
    </row>
    <row r="448" spans="11:13" ht="15.7" customHeight="1">
      <c r="K448" s="2"/>
      <c r="M448" s="2"/>
    </row>
    <row r="449" spans="11:13" ht="15.7" customHeight="1">
      <c r="K449" s="2"/>
      <c r="M449" s="2"/>
    </row>
    <row r="450" spans="11:13" ht="15.7" customHeight="1">
      <c r="K450" s="2"/>
      <c r="M450" s="2"/>
    </row>
    <row r="451" spans="11:13" ht="15.7" customHeight="1">
      <c r="K451" s="2"/>
      <c r="M451" s="2"/>
    </row>
    <row r="452" spans="11:13" ht="15.7" customHeight="1">
      <c r="K452" s="2"/>
      <c r="M452" s="2"/>
    </row>
    <row r="453" spans="11:13" ht="15.7" customHeight="1">
      <c r="K453" s="2"/>
      <c r="M453" s="2"/>
    </row>
    <row r="454" spans="11:13" ht="15.7" customHeight="1">
      <c r="K454" s="2"/>
      <c r="M454" s="2"/>
    </row>
    <row r="455" spans="11:13" ht="15.7" customHeight="1">
      <c r="K455" s="2"/>
      <c r="M455" s="2"/>
    </row>
    <row r="456" spans="11:13" ht="15.7" customHeight="1">
      <c r="K456" s="2"/>
      <c r="M456" s="2"/>
    </row>
    <row r="457" spans="11:13" ht="15.7" customHeight="1">
      <c r="K457" s="2"/>
      <c r="M457" s="2"/>
    </row>
    <row r="458" spans="11:13" ht="15.7" customHeight="1">
      <c r="K458" s="2"/>
      <c r="M458" s="2"/>
    </row>
    <row r="459" spans="11:13" ht="15.7" customHeight="1">
      <c r="K459" s="2"/>
      <c r="M459" s="2"/>
    </row>
    <row r="460" spans="11:13" ht="15.7" customHeight="1">
      <c r="K460" s="2"/>
      <c r="M460" s="2"/>
    </row>
    <row r="461" spans="11:13" ht="15.7" customHeight="1">
      <c r="K461" s="2"/>
      <c r="M461" s="2"/>
    </row>
    <row r="462" spans="11:13" ht="15.7" customHeight="1">
      <c r="K462" s="2"/>
      <c r="M462" s="2"/>
    </row>
    <row r="463" spans="11:13" ht="15.7" customHeight="1">
      <c r="K463" s="2"/>
      <c r="M463" s="2"/>
    </row>
    <row r="464" spans="11:13" ht="15.7" customHeight="1">
      <c r="K464" s="2"/>
      <c r="M464" s="2"/>
    </row>
    <row r="465" spans="11:13" ht="15.7" customHeight="1">
      <c r="K465" s="2"/>
      <c r="M465" s="2"/>
    </row>
    <row r="466" spans="11:13" ht="15.7" customHeight="1">
      <c r="K466" s="2"/>
      <c r="M466" s="2"/>
    </row>
    <row r="467" spans="11:13" ht="15.7" customHeight="1">
      <c r="K467" s="2"/>
      <c r="M467" s="2"/>
    </row>
    <row r="468" spans="11:13" ht="15.7" customHeight="1">
      <c r="K468" s="2"/>
      <c r="M468" s="2"/>
    </row>
    <row r="469" spans="11:13" ht="15.7" customHeight="1">
      <c r="K469" s="2"/>
      <c r="M469" s="2"/>
    </row>
    <row r="470" spans="11:13" ht="15.7" customHeight="1">
      <c r="K470" s="2"/>
      <c r="M470" s="2"/>
    </row>
    <row r="471" spans="11:13" ht="15.7" customHeight="1">
      <c r="K471" s="2"/>
      <c r="M471" s="2"/>
    </row>
    <row r="472" spans="11:13" ht="15.7" customHeight="1">
      <c r="K472" s="2"/>
      <c r="M472" s="2"/>
    </row>
    <row r="473" spans="11:13" ht="15.7" customHeight="1">
      <c r="K473" s="2"/>
      <c r="M473" s="2"/>
    </row>
    <row r="474" spans="11:13" ht="15.7" customHeight="1">
      <c r="K474" s="2"/>
      <c r="M474" s="2"/>
    </row>
    <row r="475" spans="11:13" ht="15.7" customHeight="1">
      <c r="K475" s="2"/>
      <c r="M475" s="2"/>
    </row>
    <row r="476" spans="11:13" ht="15.7" customHeight="1">
      <c r="K476" s="2"/>
      <c r="M476" s="2"/>
    </row>
    <row r="477" spans="11:13" ht="15.7" customHeight="1">
      <c r="K477" s="2"/>
      <c r="M477" s="2"/>
    </row>
    <row r="478" spans="11:13" ht="15.7" customHeight="1">
      <c r="K478" s="2"/>
      <c r="M478" s="2"/>
    </row>
    <row r="479" spans="11:13" ht="15.7" customHeight="1">
      <c r="K479" s="2"/>
      <c r="M479" s="2"/>
    </row>
    <row r="480" spans="11:13" ht="15.7" customHeight="1">
      <c r="K480" s="2"/>
      <c r="M480" s="2"/>
    </row>
    <row r="481" spans="11:13" ht="15.7" customHeight="1">
      <c r="K481" s="2"/>
      <c r="M481" s="2"/>
    </row>
    <row r="482" spans="11:13" ht="15.7" customHeight="1">
      <c r="K482" s="2"/>
      <c r="M482" s="2"/>
    </row>
    <row r="483" spans="11:13" ht="15.7" customHeight="1">
      <c r="K483" s="2"/>
      <c r="M483" s="2"/>
    </row>
    <row r="484" spans="11:13" ht="15.7" customHeight="1">
      <c r="K484" s="2"/>
      <c r="M484" s="2"/>
    </row>
    <row r="485" spans="11:13" ht="15.7" customHeight="1">
      <c r="K485" s="2"/>
      <c r="M485" s="2"/>
    </row>
    <row r="486" spans="11:13" ht="15.7" customHeight="1">
      <c r="K486" s="2"/>
      <c r="M486" s="2"/>
    </row>
    <row r="487" spans="11:13" ht="15.7" customHeight="1">
      <c r="K487" s="2"/>
      <c r="M487" s="2"/>
    </row>
    <row r="488" spans="11:13" ht="15.7" customHeight="1">
      <c r="K488" s="2"/>
      <c r="M488" s="2"/>
    </row>
    <row r="489" spans="11:13" ht="15.7" customHeight="1">
      <c r="K489" s="2"/>
      <c r="M489" s="2"/>
    </row>
    <row r="490" spans="11:13" ht="15.7" customHeight="1">
      <c r="K490" s="2"/>
      <c r="M490" s="2"/>
    </row>
    <row r="491" spans="11:13" ht="15.7" customHeight="1">
      <c r="K491" s="2"/>
      <c r="M491" s="2"/>
    </row>
    <row r="492" spans="11:13" ht="15.7" customHeight="1">
      <c r="K492" s="2"/>
      <c r="M492" s="2"/>
    </row>
    <row r="493" spans="11:13" ht="15.7" customHeight="1">
      <c r="K493" s="2"/>
      <c r="M493" s="2"/>
    </row>
    <row r="494" spans="11:13" ht="15.7" customHeight="1">
      <c r="K494" s="2"/>
      <c r="M494" s="2"/>
    </row>
    <row r="495" spans="11:13" ht="15.7" customHeight="1">
      <c r="K495" s="2"/>
      <c r="M495" s="2"/>
    </row>
    <row r="496" spans="11:13" ht="15.7" customHeight="1">
      <c r="K496" s="2"/>
      <c r="M496" s="2"/>
    </row>
    <row r="497" spans="11:13" ht="15.7" customHeight="1">
      <c r="K497" s="2"/>
      <c r="M497" s="2"/>
    </row>
    <row r="498" spans="11:13" ht="15.7" customHeight="1">
      <c r="K498" s="2"/>
      <c r="M498" s="2"/>
    </row>
    <row r="499" spans="11:13" ht="15.7" customHeight="1">
      <c r="K499" s="2"/>
      <c r="M499" s="2"/>
    </row>
    <row r="500" spans="11:13" ht="15.7" customHeight="1">
      <c r="K500" s="2"/>
      <c r="M500" s="2"/>
    </row>
    <row r="501" spans="11:13" ht="15.7" customHeight="1">
      <c r="K501" s="2"/>
      <c r="M501" s="2"/>
    </row>
    <row r="502" spans="11:13" ht="15.7" customHeight="1">
      <c r="K502" s="2"/>
      <c r="M502" s="2"/>
    </row>
    <row r="503" spans="11:13" ht="15.7" customHeight="1">
      <c r="K503" s="2"/>
      <c r="M503" s="2"/>
    </row>
    <row r="504" spans="11:13" ht="15.7" customHeight="1">
      <c r="K504" s="2"/>
      <c r="M504" s="2"/>
    </row>
    <row r="505" spans="11:13" ht="15.7" customHeight="1">
      <c r="K505" s="2"/>
      <c r="M505" s="2"/>
    </row>
    <row r="506" spans="11:13" ht="15.7" customHeight="1">
      <c r="K506" s="2"/>
      <c r="M506" s="2"/>
    </row>
    <row r="507" spans="11:13" ht="15.7" customHeight="1">
      <c r="K507" s="2"/>
      <c r="M507" s="2"/>
    </row>
    <row r="508" spans="11:13" ht="15.7" customHeight="1">
      <c r="K508" s="2"/>
      <c r="M508" s="2"/>
    </row>
    <row r="509" spans="11:13" ht="15.7" customHeight="1">
      <c r="K509" s="2"/>
      <c r="M509" s="2"/>
    </row>
    <row r="510" spans="11:13" ht="15.7" customHeight="1">
      <c r="K510" s="2"/>
      <c r="M510" s="2"/>
    </row>
    <row r="511" spans="11:13" ht="15.7" customHeight="1">
      <c r="K511" s="2"/>
      <c r="M511" s="2"/>
    </row>
    <row r="512" spans="11:13" ht="15.7" customHeight="1">
      <c r="K512" s="2"/>
      <c r="M512" s="2"/>
    </row>
    <row r="513" spans="11:13" ht="15.7" customHeight="1">
      <c r="K513" s="2"/>
      <c r="M513" s="2"/>
    </row>
    <row r="514" spans="11:13" ht="15.7" customHeight="1">
      <c r="K514" s="2"/>
      <c r="M514" s="2"/>
    </row>
    <row r="515" spans="11:13" ht="15.7" customHeight="1">
      <c r="K515" s="2"/>
      <c r="M515" s="2"/>
    </row>
    <row r="516" spans="11:13" ht="15.7" customHeight="1">
      <c r="K516" s="2"/>
      <c r="M516" s="2"/>
    </row>
    <row r="517" spans="11:13" ht="15.7" customHeight="1">
      <c r="K517" s="2"/>
      <c r="M517" s="2"/>
    </row>
    <row r="518" spans="11:13" ht="15.7" customHeight="1">
      <c r="K518" s="2"/>
      <c r="M518" s="2"/>
    </row>
    <row r="519" spans="11:13" ht="15.7" customHeight="1">
      <c r="K519" s="2"/>
      <c r="M519" s="2"/>
    </row>
    <row r="520" spans="11:13" ht="15.7" customHeight="1">
      <c r="K520" s="2"/>
      <c r="M520" s="2"/>
    </row>
    <row r="521" spans="11:13" ht="15.7" customHeight="1">
      <c r="K521" s="2"/>
      <c r="M521" s="2"/>
    </row>
    <row r="522" spans="11:13" ht="15.7" customHeight="1">
      <c r="K522" s="2"/>
      <c r="M522" s="2"/>
    </row>
    <row r="523" spans="11:13" ht="15.7" customHeight="1">
      <c r="K523" s="2"/>
      <c r="M523" s="2"/>
    </row>
    <row r="524" spans="11:13" ht="15.7" customHeight="1">
      <c r="K524" s="2"/>
      <c r="M524" s="2"/>
    </row>
    <row r="525" spans="11:13" ht="15.7" customHeight="1">
      <c r="K525" s="2"/>
      <c r="M525" s="2"/>
    </row>
    <row r="526" spans="11:13" ht="15.7" customHeight="1">
      <c r="K526" s="2"/>
      <c r="M526" s="2"/>
    </row>
    <row r="527" spans="11:13" ht="15.7" customHeight="1">
      <c r="K527" s="2"/>
      <c r="M527" s="2"/>
    </row>
    <row r="528" spans="11:13" ht="15.7" customHeight="1">
      <c r="K528" s="2"/>
      <c r="M528" s="2"/>
    </row>
    <row r="529" spans="11:13" ht="15.7" customHeight="1">
      <c r="K529" s="2"/>
      <c r="M529" s="2"/>
    </row>
    <row r="530" spans="11:13" ht="15.7" customHeight="1">
      <c r="K530" s="2"/>
      <c r="M530" s="2"/>
    </row>
    <row r="531" spans="11:13" ht="15.7" customHeight="1">
      <c r="K531" s="2"/>
      <c r="M531" s="2"/>
    </row>
    <row r="532" spans="11:13" ht="15.7" customHeight="1">
      <c r="K532" s="2"/>
      <c r="M532" s="2"/>
    </row>
    <row r="533" spans="11:13" ht="15.7" customHeight="1">
      <c r="K533" s="2"/>
      <c r="M533" s="2"/>
    </row>
    <row r="534" spans="11:13" ht="15.7" customHeight="1">
      <c r="K534" s="2"/>
      <c r="M534" s="2"/>
    </row>
    <row r="535" spans="11:13" ht="15.7" customHeight="1">
      <c r="K535" s="2"/>
      <c r="M535" s="2"/>
    </row>
    <row r="536" spans="11:13" ht="15.7" customHeight="1">
      <c r="K536" s="2"/>
      <c r="M536" s="2"/>
    </row>
    <row r="537" spans="11:13" ht="15.7" customHeight="1">
      <c r="K537" s="2"/>
      <c r="M537" s="2"/>
    </row>
    <row r="538" spans="11:13" ht="15.7" customHeight="1">
      <c r="K538" s="2"/>
      <c r="M538" s="2"/>
    </row>
    <row r="539" spans="11:13" ht="15.7" customHeight="1">
      <c r="K539" s="2"/>
      <c r="M539" s="2"/>
    </row>
    <row r="540" spans="11:13" ht="15.7" customHeight="1">
      <c r="K540" s="2"/>
      <c r="M540" s="2"/>
    </row>
    <row r="541" spans="11:13" ht="15.7" customHeight="1">
      <c r="K541" s="2"/>
      <c r="M541" s="2"/>
    </row>
    <row r="542" spans="11:13" ht="15.7" customHeight="1">
      <c r="K542" s="2"/>
      <c r="M542" s="2"/>
    </row>
    <row r="543" spans="11:13" ht="15.7" customHeight="1">
      <c r="K543" s="2"/>
      <c r="M543" s="2"/>
    </row>
    <row r="544" spans="11:13" ht="15.7" customHeight="1">
      <c r="K544" s="2"/>
      <c r="M544" s="2"/>
    </row>
    <row r="545" spans="11:13" ht="15.7" customHeight="1">
      <c r="K545" s="2"/>
      <c r="M545" s="2"/>
    </row>
    <row r="546" spans="11:13" ht="15.7" customHeight="1">
      <c r="K546" s="2"/>
      <c r="M546" s="2"/>
    </row>
    <row r="547" spans="11:13" ht="15.7" customHeight="1">
      <c r="K547" s="2"/>
      <c r="M547" s="2"/>
    </row>
    <row r="548" spans="11:13" ht="15.7" customHeight="1">
      <c r="K548" s="2"/>
      <c r="M548" s="2"/>
    </row>
    <row r="549" spans="11:13" ht="15.7" customHeight="1">
      <c r="K549" s="2"/>
      <c r="M549" s="2"/>
    </row>
    <row r="550" spans="11:13" ht="15.7" customHeight="1">
      <c r="K550" s="2"/>
      <c r="M550" s="2"/>
    </row>
    <row r="551" spans="11:13" ht="15.7" customHeight="1">
      <c r="K551" s="2"/>
      <c r="M551" s="2"/>
    </row>
    <row r="552" spans="11:13" ht="15.7" customHeight="1">
      <c r="K552" s="2"/>
      <c r="M552" s="2"/>
    </row>
    <row r="553" spans="11:13" ht="15.7" customHeight="1">
      <c r="K553" s="2"/>
      <c r="M553" s="2"/>
    </row>
    <row r="554" spans="11:13" ht="15.7" customHeight="1">
      <c r="K554" s="2"/>
      <c r="M554" s="2"/>
    </row>
    <row r="555" spans="11:13" ht="15.7" customHeight="1">
      <c r="K555" s="2"/>
      <c r="M555" s="2"/>
    </row>
    <row r="556" spans="11:13" ht="15.7" customHeight="1">
      <c r="K556" s="2"/>
      <c r="M556" s="2"/>
    </row>
    <row r="557" spans="11:13" ht="15.7" customHeight="1">
      <c r="K557" s="2"/>
      <c r="M557" s="2"/>
    </row>
    <row r="558" spans="11:13" ht="15.7" customHeight="1">
      <c r="K558" s="2"/>
      <c r="M558" s="2"/>
    </row>
    <row r="559" spans="11:13" ht="15.7" customHeight="1">
      <c r="K559" s="2"/>
      <c r="M559" s="2"/>
    </row>
    <row r="560" spans="11:13" ht="15.7" customHeight="1">
      <c r="K560" s="2"/>
      <c r="M560" s="2"/>
    </row>
    <row r="561" spans="11:13" ht="15.7" customHeight="1">
      <c r="K561" s="2"/>
      <c r="M561" s="2"/>
    </row>
    <row r="562" spans="11:13" ht="15.7" customHeight="1">
      <c r="K562" s="2"/>
      <c r="M562" s="2"/>
    </row>
    <row r="563" spans="11:13" ht="15.7" customHeight="1">
      <c r="K563" s="2"/>
      <c r="M563" s="2"/>
    </row>
    <row r="564" spans="11:13" ht="15.7" customHeight="1">
      <c r="K564" s="2"/>
      <c r="M564" s="2"/>
    </row>
    <row r="565" spans="11:13" ht="15.7" customHeight="1">
      <c r="K565" s="2"/>
      <c r="M565" s="2"/>
    </row>
    <row r="566" spans="11:13" ht="15.7" customHeight="1">
      <c r="K566" s="2"/>
      <c r="M566" s="2"/>
    </row>
    <row r="567" spans="11:13" ht="15.7" customHeight="1">
      <c r="K567" s="2"/>
      <c r="M567" s="2"/>
    </row>
    <row r="568" spans="11:13" ht="15.7" customHeight="1">
      <c r="K568" s="2"/>
      <c r="M568" s="2"/>
    </row>
    <row r="569" spans="11:13" ht="15.7" customHeight="1">
      <c r="K569" s="2"/>
      <c r="M569" s="2"/>
    </row>
    <row r="570" spans="11:13" ht="15.7" customHeight="1">
      <c r="K570" s="2"/>
      <c r="M570" s="2"/>
    </row>
    <row r="571" spans="11:13" ht="15.7" customHeight="1">
      <c r="K571" s="2"/>
      <c r="M571" s="2"/>
    </row>
    <row r="572" spans="11:13" ht="15.7" customHeight="1">
      <c r="K572" s="2"/>
      <c r="M572" s="2"/>
    </row>
    <row r="573" spans="11:13" ht="15.7" customHeight="1">
      <c r="K573" s="2"/>
      <c r="M573" s="2"/>
    </row>
    <row r="574" spans="11:13" ht="15.7" customHeight="1">
      <c r="K574" s="2"/>
      <c r="M574" s="2"/>
    </row>
    <row r="575" spans="11:13" ht="15.7" customHeight="1">
      <c r="K575" s="2"/>
      <c r="M575" s="2"/>
    </row>
    <row r="576" spans="11:13" ht="15.7" customHeight="1">
      <c r="K576" s="2"/>
      <c r="M576" s="2"/>
    </row>
    <row r="577" spans="11:13" ht="15.7" customHeight="1">
      <c r="K577" s="2"/>
      <c r="M577" s="2"/>
    </row>
    <row r="578" spans="11:13" ht="15.7" customHeight="1">
      <c r="K578" s="2"/>
      <c r="M578" s="2"/>
    </row>
    <row r="579" spans="11:13" ht="15.7" customHeight="1">
      <c r="K579" s="2"/>
      <c r="M579" s="2"/>
    </row>
    <row r="580" spans="11:13" ht="15.7" customHeight="1">
      <c r="K580" s="2"/>
      <c r="M580" s="2"/>
    </row>
    <row r="581" spans="11:13" ht="15.7" customHeight="1">
      <c r="K581" s="2"/>
      <c r="M581" s="2"/>
    </row>
    <row r="582" spans="11:13" ht="15.7" customHeight="1">
      <c r="K582" s="2"/>
      <c r="M582" s="2"/>
    </row>
    <row r="583" spans="11:13" ht="15.7" customHeight="1">
      <c r="K583" s="2"/>
      <c r="M583" s="2"/>
    </row>
    <row r="584" spans="11:13" ht="15.7" customHeight="1">
      <c r="K584" s="2"/>
      <c r="M584" s="2"/>
    </row>
    <row r="585" spans="11:13" ht="15.7" customHeight="1">
      <c r="K585" s="2"/>
      <c r="M585" s="2"/>
    </row>
    <row r="586" spans="11:13" ht="15.7" customHeight="1">
      <c r="K586" s="2"/>
      <c r="M586" s="2"/>
    </row>
    <row r="587" spans="11:13" ht="15.7" customHeight="1">
      <c r="K587" s="2"/>
      <c r="M587" s="2"/>
    </row>
    <row r="588" spans="11:13" ht="15.7" customHeight="1">
      <c r="K588" s="2"/>
      <c r="M588" s="2"/>
    </row>
    <row r="589" spans="11:13" ht="15.7" customHeight="1">
      <c r="K589" s="2"/>
      <c r="M589" s="2"/>
    </row>
    <row r="590" spans="11:13" ht="15.7" customHeight="1">
      <c r="K590" s="2"/>
      <c r="M590" s="2"/>
    </row>
    <row r="591" spans="11:13" ht="15.7" customHeight="1">
      <c r="K591" s="2"/>
      <c r="M591" s="2"/>
    </row>
    <row r="592" spans="11:13" ht="15.7" customHeight="1">
      <c r="K592" s="2"/>
      <c r="M592" s="2"/>
    </row>
    <row r="593" spans="11:13" ht="15.7" customHeight="1">
      <c r="K593" s="2"/>
      <c r="M593" s="2"/>
    </row>
    <row r="594" spans="11:13" ht="15.7" customHeight="1">
      <c r="K594" s="2"/>
      <c r="M594" s="2"/>
    </row>
    <row r="595" spans="11:13" ht="15.7" customHeight="1">
      <c r="K595" s="2"/>
      <c r="M595" s="2"/>
    </row>
    <row r="596" spans="11:13" ht="15.7" customHeight="1">
      <c r="K596" s="2"/>
      <c r="M596" s="2"/>
    </row>
    <row r="597" spans="11:13" ht="15.7" customHeight="1">
      <c r="K597" s="2"/>
      <c r="M597" s="2"/>
    </row>
    <row r="598" spans="11:13" ht="15.7" customHeight="1">
      <c r="K598" s="2"/>
      <c r="M598" s="2"/>
    </row>
    <row r="599" spans="11:13" ht="15.7" customHeight="1">
      <c r="K599" s="2"/>
      <c r="M599" s="2"/>
    </row>
    <row r="600" spans="11:13" ht="15.7" customHeight="1">
      <c r="K600" s="2"/>
      <c r="M600" s="2"/>
    </row>
    <row r="601" spans="11:13" ht="15.7" customHeight="1">
      <c r="K601" s="2"/>
      <c r="M601" s="2"/>
    </row>
    <row r="602" spans="11:13" ht="15.7" customHeight="1">
      <c r="K602" s="2"/>
      <c r="M602" s="2"/>
    </row>
    <row r="603" spans="11:13" ht="15.7" customHeight="1">
      <c r="K603" s="2"/>
      <c r="M603" s="2"/>
    </row>
    <row r="604" spans="11:13" ht="15.7" customHeight="1">
      <c r="K604" s="2"/>
      <c r="M604" s="2"/>
    </row>
    <row r="605" spans="11:13" ht="15.7" customHeight="1">
      <c r="K605" s="2"/>
      <c r="M605" s="2"/>
    </row>
    <row r="606" spans="11:13" ht="15.7" customHeight="1">
      <c r="K606" s="2"/>
      <c r="M606" s="2"/>
    </row>
    <row r="607" spans="11:13" ht="15.7" customHeight="1">
      <c r="K607" s="2"/>
      <c r="M607" s="2"/>
    </row>
    <row r="608" spans="11:13" ht="15.7" customHeight="1">
      <c r="K608" s="2"/>
      <c r="M608" s="2"/>
    </row>
    <row r="609" spans="11:13" ht="15.7" customHeight="1">
      <c r="K609" s="2"/>
      <c r="M609" s="2"/>
    </row>
    <row r="610" spans="11:13" ht="15.7" customHeight="1">
      <c r="K610" s="2"/>
      <c r="M610" s="2"/>
    </row>
    <row r="611" spans="11:13" ht="15.7" customHeight="1">
      <c r="K611" s="2"/>
      <c r="M611" s="2"/>
    </row>
    <row r="612" spans="11:13" ht="15.7" customHeight="1">
      <c r="K612" s="2"/>
      <c r="M612" s="2"/>
    </row>
    <row r="613" spans="11:13" ht="15.7" customHeight="1">
      <c r="K613" s="2"/>
      <c r="M613" s="2"/>
    </row>
    <row r="614" spans="11:13" ht="15.7" customHeight="1">
      <c r="K614" s="2"/>
      <c r="M614" s="2"/>
    </row>
    <row r="615" spans="11:13" ht="15.7" customHeight="1">
      <c r="K615" s="2"/>
      <c r="M615" s="2"/>
    </row>
    <row r="616" spans="11:13" ht="15.7" customHeight="1">
      <c r="K616" s="2"/>
      <c r="M616" s="2"/>
    </row>
    <row r="617" spans="11:13" ht="15.7" customHeight="1">
      <c r="K617" s="2"/>
      <c r="M617" s="2"/>
    </row>
    <row r="618" spans="11:13" ht="15.7" customHeight="1">
      <c r="K618" s="2"/>
      <c r="M618" s="2"/>
    </row>
    <row r="619" spans="11:13" ht="15.7" customHeight="1">
      <c r="K619" s="2"/>
      <c r="M619" s="2"/>
    </row>
    <row r="620" spans="11:13" ht="15.7" customHeight="1">
      <c r="K620" s="2"/>
      <c r="M620" s="2"/>
    </row>
    <row r="621" spans="11:13" ht="15.7" customHeight="1">
      <c r="K621" s="2"/>
      <c r="M621" s="2"/>
    </row>
    <row r="622" spans="11:13" ht="15.7" customHeight="1">
      <c r="K622" s="2"/>
      <c r="M622" s="2"/>
    </row>
    <row r="623" spans="11:13" ht="15.7" customHeight="1">
      <c r="K623" s="2"/>
      <c r="M623" s="2"/>
    </row>
    <row r="624" spans="11:13" ht="15.7" customHeight="1">
      <c r="K624" s="2"/>
      <c r="M624" s="2"/>
    </row>
    <row r="625" spans="11:13" ht="15.7" customHeight="1">
      <c r="K625" s="2"/>
      <c r="M625" s="2"/>
    </row>
    <row r="626" spans="11:13" ht="15.7" customHeight="1">
      <c r="K626" s="2"/>
      <c r="M626" s="2"/>
    </row>
    <row r="627" spans="11:13" ht="15.7" customHeight="1">
      <c r="K627" s="2"/>
      <c r="M627" s="2"/>
    </row>
    <row r="628" spans="11:13" ht="15.7" customHeight="1">
      <c r="K628" s="2"/>
      <c r="M628" s="2"/>
    </row>
    <row r="629" spans="11:13" ht="15.7" customHeight="1">
      <c r="K629" s="2"/>
      <c r="M629" s="2"/>
    </row>
    <row r="630" spans="11:13" ht="15.7" customHeight="1">
      <c r="K630" s="2"/>
      <c r="M630" s="2"/>
    </row>
    <row r="631" spans="11:13" ht="15.7" customHeight="1">
      <c r="K631" s="2"/>
      <c r="M631" s="2"/>
    </row>
    <row r="632" spans="11:13" ht="15.7" customHeight="1">
      <c r="K632" s="2"/>
      <c r="M632" s="2"/>
    </row>
    <row r="633" spans="11:13" ht="15.7" customHeight="1">
      <c r="K633" s="2"/>
      <c r="M633" s="2"/>
    </row>
    <row r="634" spans="11:13" ht="15.7" customHeight="1">
      <c r="K634" s="2"/>
      <c r="M634" s="2"/>
    </row>
    <row r="635" spans="11:13" ht="15.7" customHeight="1">
      <c r="K635" s="2"/>
      <c r="M635" s="2"/>
    </row>
    <row r="636" spans="11:13" ht="15.7" customHeight="1">
      <c r="K636" s="2"/>
      <c r="M636" s="2"/>
    </row>
    <row r="637" spans="11:13" ht="15.7" customHeight="1">
      <c r="K637" s="2"/>
      <c r="M637" s="2"/>
    </row>
    <row r="638" spans="11:13" ht="15.7" customHeight="1">
      <c r="K638" s="2"/>
      <c r="M638" s="2"/>
    </row>
    <row r="639" spans="11:13" ht="15.7" customHeight="1">
      <c r="K639" s="2"/>
      <c r="M639" s="2"/>
    </row>
    <row r="640" spans="11:13" ht="15.7" customHeight="1">
      <c r="K640" s="2"/>
      <c r="M640" s="2"/>
    </row>
    <row r="641" spans="11:13" ht="15.7" customHeight="1">
      <c r="K641" s="2"/>
      <c r="M641" s="2"/>
    </row>
    <row r="642" spans="11:13" ht="15.7" customHeight="1">
      <c r="K642" s="2"/>
      <c r="M642" s="2"/>
    </row>
    <row r="643" spans="11:13" ht="15.7" customHeight="1">
      <c r="K643" s="2"/>
      <c r="M643" s="2"/>
    </row>
    <row r="644" spans="11:13" ht="15.7" customHeight="1">
      <c r="K644" s="2"/>
      <c r="M644" s="2"/>
    </row>
    <row r="645" spans="11:13" ht="15.7" customHeight="1">
      <c r="K645" s="2"/>
      <c r="M645" s="2"/>
    </row>
    <row r="646" spans="11:13" ht="15.7" customHeight="1">
      <c r="K646" s="2"/>
      <c r="M646" s="2"/>
    </row>
    <row r="647" spans="11:13" ht="15.7" customHeight="1">
      <c r="K647" s="2"/>
      <c r="M647" s="2"/>
    </row>
    <row r="648" spans="11:13" ht="15.7" customHeight="1">
      <c r="K648" s="2"/>
      <c r="M648" s="2"/>
    </row>
    <row r="649" spans="11:13" ht="15.7" customHeight="1">
      <c r="K649" s="2"/>
      <c r="M649" s="2"/>
    </row>
    <row r="650" spans="11:13" ht="15.7" customHeight="1">
      <c r="K650" s="2"/>
      <c r="M650" s="2"/>
    </row>
    <row r="651" spans="11:13" ht="15.7" customHeight="1">
      <c r="K651" s="2"/>
      <c r="M651" s="2"/>
    </row>
    <row r="652" spans="11:13" ht="15.7" customHeight="1">
      <c r="K652" s="2"/>
      <c r="M652" s="2"/>
    </row>
    <row r="653" spans="11:13" ht="15.7" customHeight="1">
      <c r="K653" s="2"/>
      <c r="M653" s="2"/>
    </row>
    <row r="654" spans="11:13" ht="15.7" customHeight="1">
      <c r="K654" s="2"/>
      <c r="M654" s="2"/>
    </row>
    <row r="655" spans="11:13" ht="15.7" customHeight="1">
      <c r="K655" s="2"/>
      <c r="M655" s="2"/>
    </row>
    <row r="656" spans="11:13" ht="15.7" customHeight="1">
      <c r="K656" s="2"/>
      <c r="M656" s="2"/>
    </row>
    <row r="657" spans="11:13" ht="15.7" customHeight="1">
      <c r="K657" s="2"/>
      <c r="M657" s="2"/>
    </row>
    <row r="658" spans="11:13" ht="15.7" customHeight="1">
      <c r="K658" s="2"/>
      <c r="M658" s="2"/>
    </row>
    <row r="659" spans="11:13" ht="15.7" customHeight="1">
      <c r="K659" s="2"/>
      <c r="M659" s="2"/>
    </row>
    <row r="660" spans="11:13" ht="15.7" customHeight="1">
      <c r="K660" s="2"/>
      <c r="M660" s="2"/>
    </row>
    <row r="661" spans="11:13" ht="15.7" customHeight="1">
      <c r="K661" s="2"/>
      <c r="M661" s="2"/>
    </row>
    <row r="662" spans="11:13" ht="15.7" customHeight="1">
      <c r="K662" s="2"/>
      <c r="M662" s="2"/>
    </row>
    <row r="663" spans="11:13" ht="15.7" customHeight="1">
      <c r="K663" s="2"/>
      <c r="M663" s="2"/>
    </row>
    <row r="664" spans="11:13" ht="15.7" customHeight="1">
      <c r="K664" s="2"/>
      <c r="M664" s="2"/>
    </row>
    <row r="665" spans="11:13" ht="15.7" customHeight="1">
      <c r="K665" s="2"/>
      <c r="M665" s="2"/>
    </row>
    <row r="666" spans="11:13" ht="15.7" customHeight="1">
      <c r="K666" s="2"/>
      <c r="M666" s="2"/>
    </row>
    <row r="667" spans="11:13" ht="15.7" customHeight="1">
      <c r="K667" s="2"/>
      <c r="M667" s="2"/>
    </row>
    <row r="668" spans="11:13" ht="15.7" customHeight="1">
      <c r="K668" s="2"/>
      <c r="M668" s="2"/>
    </row>
    <row r="669" spans="11:13" ht="15.7" customHeight="1">
      <c r="K669" s="2"/>
      <c r="M669" s="2"/>
    </row>
    <row r="670" spans="11:13" ht="15.7" customHeight="1">
      <c r="K670" s="2"/>
      <c r="M670" s="2"/>
    </row>
    <row r="671" spans="11:13" ht="15.7" customHeight="1">
      <c r="K671" s="2"/>
      <c r="M671" s="2"/>
    </row>
    <row r="672" spans="11:13" ht="15.7" customHeight="1">
      <c r="K672" s="2"/>
      <c r="M672" s="2"/>
    </row>
    <row r="673" spans="11:13" ht="15.7" customHeight="1">
      <c r="K673" s="2"/>
      <c r="M673" s="2"/>
    </row>
    <row r="674" spans="11:13" ht="15.7" customHeight="1">
      <c r="K674" s="2"/>
      <c r="M674" s="2"/>
    </row>
    <row r="675" spans="11:13" ht="15.7" customHeight="1">
      <c r="K675" s="2"/>
      <c r="M675" s="2"/>
    </row>
    <row r="676" spans="11:13" ht="15.7" customHeight="1">
      <c r="K676" s="2"/>
      <c r="M676" s="2"/>
    </row>
    <row r="677" spans="11:13" ht="15.7" customHeight="1">
      <c r="K677" s="2"/>
      <c r="M677" s="2"/>
    </row>
    <row r="678" spans="11:13" ht="15.7" customHeight="1">
      <c r="K678" s="2"/>
      <c r="M678" s="2"/>
    </row>
    <row r="679" spans="11:13" ht="15.7" customHeight="1">
      <c r="K679" s="2"/>
      <c r="M679" s="2"/>
    </row>
    <row r="680" spans="11:13" ht="15.7" customHeight="1">
      <c r="K680" s="2"/>
      <c r="M680" s="2"/>
    </row>
    <row r="681" spans="11:13" ht="15.7" customHeight="1">
      <c r="K681" s="2"/>
      <c r="M681" s="2"/>
    </row>
    <row r="682" spans="11:13" ht="15.7" customHeight="1">
      <c r="K682" s="2"/>
      <c r="M682" s="2"/>
    </row>
    <row r="683" spans="11:13" ht="15.7" customHeight="1">
      <c r="K683" s="2"/>
      <c r="M683" s="2"/>
    </row>
    <row r="684" spans="11:13" ht="15.7" customHeight="1">
      <c r="K684" s="2"/>
      <c r="M684" s="2"/>
    </row>
    <row r="685" spans="11:13" ht="15.7" customHeight="1">
      <c r="K685" s="2"/>
      <c r="M685" s="2"/>
    </row>
    <row r="686" spans="11:13" ht="15.7" customHeight="1">
      <c r="K686" s="2"/>
      <c r="M686" s="2"/>
    </row>
    <row r="687" spans="11:13" ht="15.7" customHeight="1">
      <c r="K687" s="2"/>
      <c r="M687" s="2"/>
    </row>
    <row r="688" spans="11:13" ht="15.7" customHeight="1">
      <c r="K688" s="2"/>
      <c r="M688" s="2"/>
    </row>
    <row r="689" spans="11:13" ht="15.7" customHeight="1">
      <c r="K689" s="2"/>
      <c r="M689" s="2"/>
    </row>
    <row r="690" spans="11:13" ht="15.7" customHeight="1">
      <c r="K690" s="2"/>
      <c r="M690" s="2"/>
    </row>
    <row r="691" spans="11:13" ht="15.7" customHeight="1">
      <c r="K691" s="2"/>
      <c r="M691" s="2"/>
    </row>
    <row r="692" spans="11:13" ht="15.7" customHeight="1">
      <c r="K692" s="2"/>
      <c r="M692" s="2"/>
    </row>
    <row r="693" spans="11:13" ht="15.7" customHeight="1">
      <c r="K693" s="2"/>
      <c r="M693" s="2"/>
    </row>
    <row r="694" spans="11:13" ht="15.7" customHeight="1">
      <c r="K694" s="2"/>
      <c r="M694" s="2"/>
    </row>
    <row r="695" spans="11:13" ht="15.7" customHeight="1">
      <c r="K695" s="2"/>
      <c r="M695" s="2"/>
    </row>
    <row r="696" spans="11:13" ht="15.7" customHeight="1">
      <c r="K696" s="2"/>
      <c r="M696" s="2"/>
    </row>
    <row r="697" spans="11:13" ht="15.7" customHeight="1">
      <c r="K697" s="2"/>
      <c r="M697" s="2"/>
    </row>
    <row r="698" spans="11:13" ht="15.7" customHeight="1">
      <c r="K698" s="2"/>
      <c r="M698" s="2"/>
    </row>
    <row r="699" spans="11:13" ht="15.7" customHeight="1">
      <c r="K699" s="2"/>
      <c r="M699" s="2"/>
    </row>
    <row r="700" spans="11:13" ht="15.7" customHeight="1">
      <c r="K700" s="2"/>
      <c r="M700" s="2"/>
    </row>
    <row r="701" spans="11:13" ht="15.7" customHeight="1">
      <c r="K701" s="2"/>
      <c r="M701" s="2"/>
    </row>
    <row r="702" spans="11:13" ht="15.7" customHeight="1">
      <c r="K702" s="2"/>
      <c r="M702" s="2"/>
    </row>
    <row r="703" spans="11:13" ht="15.7" customHeight="1">
      <c r="K703" s="2"/>
      <c r="M703" s="2"/>
    </row>
    <row r="704" spans="11:13" ht="15.7" customHeight="1">
      <c r="K704" s="2"/>
      <c r="M704" s="2"/>
    </row>
    <row r="705" spans="11:13" ht="15.7" customHeight="1">
      <c r="K705" s="2"/>
      <c r="M705" s="2"/>
    </row>
    <row r="706" spans="11:13" ht="15.7" customHeight="1">
      <c r="K706" s="2"/>
      <c r="M706" s="2"/>
    </row>
    <row r="707" spans="11:13" ht="15.7" customHeight="1">
      <c r="K707" s="2"/>
      <c r="M707" s="2"/>
    </row>
    <row r="708" spans="11:13" ht="15.7" customHeight="1">
      <c r="K708" s="2"/>
      <c r="M708" s="2"/>
    </row>
    <row r="709" spans="11:13" ht="15.7" customHeight="1">
      <c r="K709" s="2"/>
      <c r="M709" s="2"/>
    </row>
    <row r="710" spans="11:13" ht="15.7" customHeight="1">
      <c r="K710" s="2"/>
      <c r="M710" s="2"/>
    </row>
    <row r="711" spans="11:13" ht="15.7" customHeight="1">
      <c r="K711" s="2"/>
      <c r="M711" s="2"/>
    </row>
    <row r="712" spans="11:13" ht="15.7" customHeight="1">
      <c r="K712" s="2"/>
      <c r="M712" s="2"/>
    </row>
    <row r="713" spans="11:13" ht="15.7" customHeight="1">
      <c r="K713" s="2"/>
      <c r="M713" s="2"/>
    </row>
    <row r="714" spans="11:13" ht="15.7" customHeight="1">
      <c r="K714" s="2"/>
      <c r="M714" s="2"/>
    </row>
    <row r="715" spans="11:13" ht="15.7" customHeight="1">
      <c r="K715" s="2"/>
      <c r="M715" s="2"/>
    </row>
    <row r="716" spans="11:13" ht="15.7" customHeight="1">
      <c r="K716" s="2"/>
      <c r="M716" s="2"/>
    </row>
    <row r="717" spans="11:13" ht="15.7" customHeight="1">
      <c r="K717" s="2"/>
      <c r="M717" s="2"/>
    </row>
    <row r="718" spans="11:13" ht="15.7" customHeight="1">
      <c r="K718" s="2"/>
      <c r="M718" s="2"/>
    </row>
    <row r="719" spans="11:13" ht="15.7" customHeight="1">
      <c r="K719" s="2"/>
      <c r="M719" s="2"/>
    </row>
    <row r="720" spans="11:13" ht="15.7" customHeight="1">
      <c r="K720" s="2"/>
      <c r="M720" s="2"/>
    </row>
    <row r="721" spans="11:13" ht="15.7" customHeight="1">
      <c r="K721" s="2"/>
      <c r="M721" s="2"/>
    </row>
    <row r="722" spans="11:13" ht="15.7" customHeight="1">
      <c r="K722" s="2"/>
      <c r="M722" s="2"/>
    </row>
    <row r="723" spans="11:13" ht="15.7" customHeight="1">
      <c r="K723" s="2"/>
      <c r="M723" s="2"/>
    </row>
    <row r="724" spans="11:13" ht="15.7" customHeight="1">
      <c r="K724" s="2"/>
      <c r="M724" s="2"/>
    </row>
    <row r="725" spans="11:13" ht="15.7" customHeight="1">
      <c r="K725" s="2"/>
      <c r="M725" s="2"/>
    </row>
    <row r="726" spans="11:13" ht="15.7" customHeight="1">
      <c r="K726" s="2"/>
      <c r="M726" s="2"/>
    </row>
    <row r="727" spans="11:13" ht="15.7" customHeight="1">
      <c r="K727" s="2"/>
      <c r="M727" s="2"/>
    </row>
    <row r="728" spans="11:13" ht="15.7" customHeight="1">
      <c r="K728" s="2"/>
      <c r="M728" s="2"/>
    </row>
    <row r="729" spans="11:13" ht="15.7" customHeight="1">
      <c r="K729" s="2"/>
      <c r="M729" s="2"/>
    </row>
    <row r="730" spans="11:13" ht="15.7" customHeight="1">
      <c r="K730" s="2"/>
      <c r="M730" s="2"/>
    </row>
    <row r="731" spans="11:13" ht="15.7" customHeight="1">
      <c r="K731" s="2"/>
      <c r="M731" s="2"/>
    </row>
    <row r="732" spans="11:13" ht="15.7" customHeight="1">
      <c r="K732" s="2"/>
      <c r="M732" s="2"/>
    </row>
    <row r="733" spans="11:13" ht="15.7" customHeight="1">
      <c r="K733" s="2"/>
      <c r="M733" s="2"/>
    </row>
    <row r="734" spans="11:13" ht="15.7" customHeight="1">
      <c r="K734" s="2"/>
      <c r="M734" s="2"/>
    </row>
    <row r="735" spans="11:13" ht="15.7" customHeight="1">
      <c r="K735" s="2"/>
      <c r="M735" s="2"/>
    </row>
    <row r="736" spans="11:13" ht="15.7" customHeight="1">
      <c r="K736" s="2"/>
      <c r="M736" s="2"/>
    </row>
    <row r="737" spans="11:13" ht="15.7" customHeight="1">
      <c r="K737" s="2"/>
      <c r="M737" s="2"/>
    </row>
    <row r="738" spans="11:13" ht="15.7" customHeight="1">
      <c r="K738" s="2"/>
      <c r="M738" s="2"/>
    </row>
    <row r="739" spans="11:13" ht="15.7" customHeight="1">
      <c r="K739" s="2"/>
      <c r="M739" s="2"/>
    </row>
    <row r="740" spans="11:13" ht="15.7" customHeight="1">
      <c r="K740" s="2"/>
      <c r="M740" s="2"/>
    </row>
    <row r="741" spans="11:13" ht="15.7" customHeight="1">
      <c r="K741" s="2"/>
      <c r="M741" s="2"/>
    </row>
    <row r="742" spans="11:13" ht="15.7" customHeight="1">
      <c r="K742" s="2"/>
      <c r="M742" s="2"/>
    </row>
    <row r="743" spans="11:13" ht="15.7" customHeight="1">
      <c r="K743" s="2"/>
      <c r="M743" s="2"/>
    </row>
    <row r="744" spans="11:13" ht="15.7" customHeight="1">
      <c r="K744" s="2"/>
      <c r="M744" s="2"/>
    </row>
    <row r="745" spans="11:13" ht="15.7" customHeight="1">
      <c r="K745" s="2"/>
      <c r="M745" s="2"/>
    </row>
    <row r="746" spans="11:13" ht="15.7" customHeight="1">
      <c r="K746" s="2"/>
      <c r="M746" s="2"/>
    </row>
    <row r="747" spans="11:13" ht="15.7" customHeight="1">
      <c r="K747" s="2"/>
      <c r="M747" s="2"/>
    </row>
    <row r="748" spans="11:13" ht="15.7" customHeight="1">
      <c r="K748" s="2"/>
      <c r="M748" s="2"/>
    </row>
    <row r="749" spans="11:13" ht="15.7" customHeight="1">
      <c r="K749" s="2"/>
      <c r="M749" s="2"/>
    </row>
    <row r="750" spans="11:13" ht="15.7" customHeight="1">
      <c r="K750" s="2"/>
      <c r="M750" s="2"/>
    </row>
    <row r="751" spans="11:13" ht="15.7" customHeight="1">
      <c r="K751" s="2"/>
      <c r="M751" s="2"/>
    </row>
    <row r="752" spans="11:13" ht="15.7" customHeight="1">
      <c r="K752" s="2"/>
      <c r="M752" s="2"/>
    </row>
    <row r="753" spans="11:13" ht="15.7" customHeight="1">
      <c r="K753" s="2"/>
      <c r="M753" s="2"/>
    </row>
    <row r="754" spans="11:13" ht="15.7" customHeight="1">
      <c r="K754" s="2"/>
      <c r="M754" s="2"/>
    </row>
    <row r="755" spans="11:13" ht="15.7" customHeight="1">
      <c r="K755" s="2"/>
      <c r="M755" s="2"/>
    </row>
    <row r="756" spans="11:13" ht="15.7" customHeight="1">
      <c r="K756" s="2"/>
      <c r="M756" s="2"/>
    </row>
    <row r="757" spans="11:13" ht="15.7" customHeight="1">
      <c r="K757" s="2"/>
      <c r="M757" s="2"/>
    </row>
    <row r="758" spans="11:13" ht="15.7" customHeight="1">
      <c r="K758" s="2"/>
      <c r="M758" s="2"/>
    </row>
    <row r="759" spans="11:13" ht="15.7" customHeight="1">
      <c r="K759" s="2"/>
      <c r="M759" s="2"/>
    </row>
    <row r="760" spans="11:13" ht="15.7" customHeight="1">
      <c r="K760" s="2"/>
      <c r="M760" s="2"/>
    </row>
    <row r="761" spans="11:13" ht="15.7" customHeight="1">
      <c r="K761" s="2"/>
      <c r="M761" s="2"/>
    </row>
    <row r="762" spans="11:13" ht="15.7" customHeight="1">
      <c r="K762" s="2"/>
      <c r="M762" s="2"/>
    </row>
    <row r="763" spans="11:13" ht="15.7" customHeight="1">
      <c r="K763" s="2"/>
      <c r="M763" s="2"/>
    </row>
    <row r="764" spans="11:13" ht="15.7" customHeight="1">
      <c r="K764" s="2"/>
      <c r="M764" s="2"/>
    </row>
    <row r="765" spans="11:13" ht="15.7" customHeight="1">
      <c r="K765" s="2"/>
      <c r="M765" s="2"/>
    </row>
    <row r="766" spans="11:13" ht="15.7" customHeight="1">
      <c r="K766" s="2"/>
      <c r="M766" s="2"/>
    </row>
    <row r="767" spans="11:13" ht="15.7" customHeight="1">
      <c r="K767" s="2"/>
      <c r="M767" s="2"/>
    </row>
    <row r="768" spans="11:13" ht="15.7" customHeight="1">
      <c r="K768" s="2"/>
      <c r="M768" s="2"/>
    </row>
    <row r="769" spans="11:13" ht="15.7" customHeight="1">
      <c r="K769" s="2"/>
      <c r="M769" s="2"/>
    </row>
    <row r="770" spans="11:13" ht="15.7" customHeight="1">
      <c r="K770" s="2"/>
      <c r="M770" s="2"/>
    </row>
    <row r="771" spans="11:13" ht="15.7" customHeight="1">
      <c r="K771" s="2"/>
      <c r="M771" s="2"/>
    </row>
    <row r="772" spans="11:13" ht="15.7" customHeight="1">
      <c r="K772" s="2"/>
      <c r="M772" s="2"/>
    </row>
    <row r="773" spans="11:13" ht="15.7" customHeight="1">
      <c r="K773" s="2"/>
      <c r="M773" s="2"/>
    </row>
    <row r="774" spans="11:13" ht="15.7" customHeight="1">
      <c r="K774" s="2"/>
      <c r="M774" s="2"/>
    </row>
    <row r="775" spans="11:13" ht="15.7" customHeight="1">
      <c r="K775" s="2"/>
      <c r="M775" s="2"/>
    </row>
    <row r="776" spans="11:13" ht="15.7" customHeight="1">
      <c r="K776" s="2"/>
      <c r="M776" s="2"/>
    </row>
    <row r="777" spans="11:13" ht="15.7" customHeight="1">
      <c r="K777" s="2"/>
      <c r="M777" s="2"/>
    </row>
    <row r="778" spans="11:13" ht="15.7" customHeight="1">
      <c r="K778" s="2"/>
      <c r="M778" s="2"/>
    </row>
    <row r="779" spans="11:13" ht="15.7" customHeight="1">
      <c r="K779" s="2"/>
      <c r="M779" s="2"/>
    </row>
    <row r="780" spans="11:13" ht="15.7" customHeight="1">
      <c r="K780" s="2"/>
      <c r="M780" s="2"/>
    </row>
    <row r="781" spans="11:13" ht="15.7" customHeight="1">
      <c r="K781" s="2"/>
      <c r="M781" s="2"/>
    </row>
    <row r="782" spans="11:13" ht="15.7" customHeight="1">
      <c r="K782" s="2"/>
      <c r="M782" s="2"/>
    </row>
    <row r="783" spans="11:13" ht="15.7" customHeight="1">
      <c r="K783" s="2"/>
      <c r="M783" s="2"/>
    </row>
    <row r="784" spans="11:13" ht="15.7" customHeight="1">
      <c r="K784" s="2"/>
      <c r="M784" s="2"/>
    </row>
    <row r="785" spans="11:13" ht="15.7" customHeight="1">
      <c r="K785" s="2"/>
      <c r="M785" s="2"/>
    </row>
    <row r="786" spans="11:13" ht="15.7" customHeight="1">
      <c r="K786" s="2"/>
      <c r="M786" s="2"/>
    </row>
    <row r="787" spans="11:13" ht="15.7" customHeight="1">
      <c r="K787" s="2"/>
      <c r="M787" s="2"/>
    </row>
    <row r="788" spans="11:13" ht="15.7" customHeight="1">
      <c r="K788" s="2"/>
      <c r="M788" s="2"/>
    </row>
    <row r="789" spans="11:13" ht="15.7" customHeight="1">
      <c r="K789" s="2"/>
      <c r="M789" s="2"/>
    </row>
    <row r="790" spans="11:13" ht="15.7" customHeight="1">
      <c r="K790" s="2"/>
      <c r="M790" s="2"/>
    </row>
    <row r="791" spans="11:13" ht="15.7" customHeight="1">
      <c r="K791" s="2"/>
      <c r="M791" s="2"/>
    </row>
    <row r="792" spans="11:13" ht="15.7" customHeight="1">
      <c r="K792" s="2"/>
      <c r="M792" s="2"/>
    </row>
    <row r="793" spans="11:13" ht="15.7" customHeight="1">
      <c r="K793" s="2"/>
      <c r="M793" s="2"/>
    </row>
    <row r="794" spans="11:13" ht="15.7" customHeight="1">
      <c r="K794" s="2"/>
      <c r="M794" s="2"/>
    </row>
    <row r="795" spans="11:13" ht="15.7" customHeight="1">
      <c r="K795" s="2"/>
      <c r="M795" s="2"/>
    </row>
    <row r="796" spans="11:13" ht="15.7" customHeight="1">
      <c r="K796" s="2"/>
      <c r="M796" s="2"/>
    </row>
    <row r="797" spans="11:13" ht="15.7" customHeight="1">
      <c r="K797" s="2"/>
      <c r="M797" s="2"/>
    </row>
    <row r="798" spans="11:13" ht="15.7" customHeight="1">
      <c r="K798" s="2"/>
      <c r="M798" s="2"/>
    </row>
    <row r="799" spans="11:13" ht="15.7" customHeight="1">
      <c r="K799" s="2"/>
      <c r="M799" s="2"/>
    </row>
    <row r="800" spans="11:13" ht="15.7" customHeight="1">
      <c r="K800" s="2"/>
      <c r="M800" s="2"/>
    </row>
    <row r="801" spans="11:13" ht="15.7" customHeight="1">
      <c r="K801" s="2"/>
      <c r="M801" s="2"/>
    </row>
    <row r="802" spans="11:13" ht="15.7" customHeight="1">
      <c r="K802" s="2"/>
      <c r="M802" s="2"/>
    </row>
    <row r="803" spans="11:13" ht="15.7" customHeight="1">
      <c r="K803" s="2"/>
      <c r="M803" s="2"/>
    </row>
    <row r="804" spans="11:13" ht="15.7" customHeight="1">
      <c r="K804" s="2"/>
      <c r="M804" s="2"/>
    </row>
    <row r="805" spans="11:13" ht="15.7" customHeight="1">
      <c r="K805" s="2"/>
      <c r="M805" s="2"/>
    </row>
    <row r="806" spans="11:13" ht="15.7" customHeight="1">
      <c r="K806" s="2"/>
      <c r="M806" s="2"/>
    </row>
    <row r="807" spans="11:13" ht="15.7" customHeight="1">
      <c r="K807" s="2"/>
      <c r="M807" s="2"/>
    </row>
    <row r="808" spans="11:13" ht="15.7" customHeight="1">
      <c r="K808" s="2"/>
      <c r="M808" s="2"/>
    </row>
    <row r="809" spans="11:13" ht="15.7" customHeight="1">
      <c r="K809" s="2"/>
      <c r="M809" s="2"/>
    </row>
    <row r="810" spans="11:13" ht="15.7" customHeight="1">
      <c r="K810" s="2"/>
      <c r="M810" s="2"/>
    </row>
    <row r="811" spans="11:13" ht="15.7" customHeight="1">
      <c r="K811" s="2"/>
      <c r="M811" s="2"/>
    </row>
    <row r="812" spans="11:13" ht="15.7" customHeight="1">
      <c r="K812" s="2"/>
      <c r="M812" s="2"/>
    </row>
    <row r="813" spans="11:13" ht="15.7" customHeight="1">
      <c r="K813" s="2"/>
      <c r="M813" s="2"/>
    </row>
    <row r="814" spans="11:13" ht="15.7" customHeight="1">
      <c r="K814" s="2"/>
      <c r="M814" s="2"/>
    </row>
    <row r="815" spans="11:13" ht="15.7" customHeight="1">
      <c r="K815" s="2"/>
      <c r="M815" s="2"/>
    </row>
    <row r="816" spans="11:13" ht="15.7" customHeight="1">
      <c r="K816" s="2"/>
      <c r="M816" s="2"/>
    </row>
    <row r="817" spans="11:13" ht="15.7" customHeight="1">
      <c r="K817" s="2"/>
      <c r="M817" s="2"/>
    </row>
    <row r="818" spans="11:13" ht="15.7" customHeight="1">
      <c r="K818" s="2"/>
      <c r="M818" s="2"/>
    </row>
    <row r="819" spans="11:13" ht="15.7" customHeight="1">
      <c r="K819" s="2"/>
      <c r="M819" s="2"/>
    </row>
    <row r="820" spans="11:13" ht="15.7" customHeight="1">
      <c r="K820" s="2"/>
      <c r="M820" s="2"/>
    </row>
    <row r="821" spans="11:13" ht="15.7" customHeight="1">
      <c r="K821" s="2"/>
      <c r="M821" s="2"/>
    </row>
    <row r="822" spans="11:13" ht="15.7" customHeight="1">
      <c r="K822" s="2"/>
      <c r="M822" s="2"/>
    </row>
    <row r="823" spans="11:13" ht="15.7" customHeight="1">
      <c r="K823" s="2"/>
      <c r="M823" s="2"/>
    </row>
    <row r="824" spans="11:13" ht="15.7" customHeight="1">
      <c r="K824" s="2"/>
      <c r="M824" s="2"/>
    </row>
    <row r="825" spans="11:13" ht="15.7" customHeight="1">
      <c r="K825" s="2"/>
      <c r="M825" s="2"/>
    </row>
    <row r="826" spans="11:13" ht="15.7" customHeight="1">
      <c r="K826" s="2"/>
      <c r="M826" s="2"/>
    </row>
    <row r="827" spans="11:13" ht="15.7" customHeight="1">
      <c r="K827" s="2"/>
      <c r="M827" s="2"/>
    </row>
    <row r="828" spans="11:13" ht="15.7" customHeight="1">
      <c r="K828" s="2"/>
      <c r="M828" s="2"/>
    </row>
    <row r="829" spans="11:13" ht="15.7" customHeight="1">
      <c r="K829" s="2"/>
      <c r="M829" s="2"/>
    </row>
    <row r="830" spans="11:13" ht="15.7" customHeight="1">
      <c r="K830" s="2"/>
      <c r="M830" s="2"/>
    </row>
    <row r="831" spans="11:13" ht="15.7" customHeight="1">
      <c r="K831" s="2"/>
      <c r="M831" s="2"/>
    </row>
    <row r="832" spans="11:13" ht="15.7" customHeight="1">
      <c r="K832" s="2"/>
      <c r="M832" s="2"/>
    </row>
    <row r="833" spans="11:13" ht="15.7" customHeight="1">
      <c r="K833" s="2"/>
      <c r="M833" s="2"/>
    </row>
    <row r="834" spans="11:13" ht="15.7" customHeight="1">
      <c r="K834" s="2"/>
      <c r="M834" s="2"/>
    </row>
    <row r="835" spans="11:13" ht="15.7" customHeight="1">
      <c r="K835" s="2"/>
      <c r="M835" s="2"/>
    </row>
    <row r="836" spans="11:13" ht="15.7" customHeight="1">
      <c r="K836" s="2"/>
      <c r="M836" s="2"/>
    </row>
    <row r="837" spans="11:13" ht="15.7" customHeight="1">
      <c r="K837" s="2"/>
      <c r="M837" s="2"/>
    </row>
    <row r="838" spans="11:13" ht="15.7" customHeight="1">
      <c r="K838" s="2"/>
      <c r="M838" s="2"/>
    </row>
    <row r="839" spans="11:13" ht="15.7" customHeight="1">
      <c r="K839" s="2"/>
      <c r="M839" s="2"/>
    </row>
    <row r="840" spans="11:13" ht="15.7" customHeight="1">
      <c r="K840" s="2"/>
      <c r="M840" s="2"/>
    </row>
    <row r="841" spans="11:13" ht="15.7" customHeight="1">
      <c r="K841" s="2"/>
      <c r="M841" s="2"/>
    </row>
    <row r="842" spans="11:13" ht="15.7" customHeight="1">
      <c r="K842" s="2"/>
      <c r="M842" s="2"/>
    </row>
    <row r="843" spans="11:13" ht="15.7" customHeight="1">
      <c r="K843" s="2"/>
      <c r="M843" s="2"/>
    </row>
    <row r="844" spans="11:13" ht="15.7" customHeight="1">
      <c r="K844" s="2"/>
      <c r="M844" s="2"/>
    </row>
    <row r="845" spans="11:13" ht="15.7" customHeight="1">
      <c r="K845" s="2"/>
      <c r="M845" s="2"/>
    </row>
    <row r="846" spans="11:13" ht="15.7" customHeight="1">
      <c r="K846" s="2"/>
      <c r="M846" s="2"/>
    </row>
    <row r="847" spans="11:13" ht="15.7" customHeight="1">
      <c r="K847" s="2"/>
      <c r="M847" s="2"/>
    </row>
    <row r="848" spans="11:13" ht="15.7" customHeight="1">
      <c r="K848" s="2"/>
      <c r="M848" s="2"/>
    </row>
    <row r="849" spans="11:13" ht="15.7" customHeight="1">
      <c r="K849" s="2"/>
      <c r="M849" s="2"/>
    </row>
    <row r="850" spans="11:13" ht="15.7" customHeight="1">
      <c r="K850" s="2"/>
      <c r="M850" s="2"/>
    </row>
    <row r="851" spans="11:13" ht="15.7" customHeight="1">
      <c r="K851" s="2"/>
      <c r="M851" s="2"/>
    </row>
    <row r="852" spans="11:13" ht="15.7" customHeight="1">
      <c r="K852" s="2"/>
      <c r="M852" s="2"/>
    </row>
    <row r="853" spans="11:13" ht="15.7" customHeight="1">
      <c r="K853" s="2"/>
      <c r="M853" s="2"/>
    </row>
    <row r="854" spans="11:13" ht="15.7" customHeight="1">
      <c r="K854" s="2"/>
      <c r="M854" s="2"/>
    </row>
    <row r="855" spans="11:13" ht="15.7" customHeight="1">
      <c r="K855" s="2"/>
      <c r="M855" s="2"/>
    </row>
    <row r="856" spans="11:13" ht="15.7" customHeight="1">
      <c r="K856" s="2"/>
      <c r="M856" s="2"/>
    </row>
    <row r="857" spans="11:13" ht="15.7" customHeight="1">
      <c r="K857" s="2"/>
      <c r="M857" s="2"/>
    </row>
    <row r="858" spans="11:13" ht="15.7" customHeight="1">
      <c r="K858" s="2"/>
      <c r="M858" s="2"/>
    </row>
    <row r="859" spans="11:13" ht="15.7" customHeight="1">
      <c r="K859" s="2"/>
      <c r="M859" s="2"/>
    </row>
    <row r="860" spans="11:13" ht="15.7" customHeight="1">
      <c r="K860" s="2"/>
      <c r="M860" s="2"/>
    </row>
    <row r="861" spans="11:13" ht="15.7" customHeight="1">
      <c r="K861" s="2"/>
      <c r="M861" s="2"/>
    </row>
    <row r="862" spans="11:13" ht="15.7" customHeight="1">
      <c r="K862" s="2"/>
      <c r="M862" s="2"/>
    </row>
    <row r="863" spans="11:13" ht="15.7" customHeight="1">
      <c r="K863" s="2"/>
      <c r="M863" s="2"/>
    </row>
    <row r="864" spans="11:13" ht="15.7" customHeight="1">
      <c r="K864" s="2"/>
      <c r="M864" s="2"/>
    </row>
    <row r="865" spans="11:13" ht="15.7" customHeight="1">
      <c r="K865" s="2"/>
      <c r="M865" s="2"/>
    </row>
    <row r="866" spans="11:13" ht="15.7" customHeight="1">
      <c r="K866" s="2"/>
      <c r="M866" s="2"/>
    </row>
    <row r="867" spans="11:13" ht="15.7" customHeight="1">
      <c r="K867" s="2"/>
      <c r="M867" s="2"/>
    </row>
    <row r="868" spans="11:13" ht="15.7" customHeight="1">
      <c r="K868" s="2"/>
      <c r="M868" s="2"/>
    </row>
    <row r="869" spans="11:13" ht="15.7" customHeight="1">
      <c r="K869" s="2"/>
      <c r="M869" s="2"/>
    </row>
    <row r="870" spans="11:13" ht="15.7" customHeight="1">
      <c r="K870" s="2"/>
      <c r="M870" s="2"/>
    </row>
    <row r="871" spans="11:13" ht="15.7" customHeight="1">
      <c r="K871" s="2"/>
      <c r="M871" s="2"/>
    </row>
    <row r="872" spans="11:13" ht="15.7" customHeight="1">
      <c r="K872" s="2"/>
      <c r="M872" s="2"/>
    </row>
    <row r="873" spans="11:13" ht="15.7" customHeight="1">
      <c r="K873" s="2"/>
      <c r="M873" s="2"/>
    </row>
    <row r="874" spans="11:13" ht="15.7" customHeight="1">
      <c r="K874" s="2"/>
      <c r="M874" s="2"/>
    </row>
    <row r="875" spans="11:13" ht="15.7" customHeight="1">
      <c r="K875" s="2"/>
      <c r="M875" s="2"/>
    </row>
    <row r="876" spans="11:13" ht="15.7" customHeight="1">
      <c r="K876" s="2"/>
      <c r="M876" s="2"/>
    </row>
    <row r="877" spans="11:13" ht="15.7" customHeight="1">
      <c r="K877" s="2"/>
      <c r="M877" s="2"/>
    </row>
    <row r="878" spans="11:13" ht="15.7" customHeight="1">
      <c r="K878" s="2"/>
      <c r="M878" s="2"/>
    </row>
    <row r="879" spans="11:13" ht="15.7" customHeight="1">
      <c r="K879" s="2"/>
      <c r="M879" s="2"/>
    </row>
    <row r="880" spans="11:13" ht="15.7" customHeight="1">
      <c r="K880" s="2"/>
      <c r="M880" s="2"/>
    </row>
    <row r="881" spans="11:13" ht="15.7" customHeight="1">
      <c r="K881" s="2"/>
      <c r="M881" s="2"/>
    </row>
    <row r="882" spans="11:13" ht="15.7" customHeight="1">
      <c r="K882" s="2"/>
      <c r="M882" s="2"/>
    </row>
    <row r="883" spans="11:13" ht="15.7" customHeight="1">
      <c r="K883" s="2"/>
      <c r="M883" s="2"/>
    </row>
    <row r="884" spans="11:13" ht="15.7" customHeight="1">
      <c r="K884" s="2"/>
      <c r="M884" s="2"/>
    </row>
    <row r="885" spans="11:13" ht="15.7" customHeight="1">
      <c r="K885" s="2"/>
      <c r="M885" s="2"/>
    </row>
    <row r="886" spans="11:13" ht="15.7" customHeight="1">
      <c r="K886" s="2"/>
      <c r="M886" s="2"/>
    </row>
    <row r="887" spans="11:13" ht="15.7" customHeight="1">
      <c r="K887" s="2"/>
      <c r="M887" s="2"/>
    </row>
    <row r="888" spans="11:13" ht="15.7" customHeight="1">
      <c r="K888" s="2"/>
      <c r="M888" s="2"/>
    </row>
    <row r="889" spans="11:13" ht="15.7" customHeight="1">
      <c r="K889" s="2"/>
      <c r="M889" s="2"/>
    </row>
    <row r="890" spans="11:13" ht="15.7" customHeight="1">
      <c r="K890" s="2"/>
      <c r="M890" s="2"/>
    </row>
    <row r="891" spans="11:13" ht="15.7" customHeight="1">
      <c r="K891" s="2"/>
      <c r="M891" s="2"/>
    </row>
    <row r="892" spans="11:13" ht="15.7" customHeight="1">
      <c r="K892" s="2"/>
      <c r="M892" s="2"/>
    </row>
    <row r="893" spans="11:13" ht="15.7" customHeight="1">
      <c r="K893" s="2"/>
      <c r="M893" s="2"/>
    </row>
    <row r="894" spans="11:13" ht="15.7" customHeight="1">
      <c r="K894" s="2"/>
      <c r="M894" s="2"/>
    </row>
    <row r="895" spans="11:13" ht="15.7" customHeight="1">
      <c r="K895" s="2"/>
      <c r="M895" s="2"/>
    </row>
    <row r="896" spans="11:13" ht="15.7" customHeight="1">
      <c r="K896" s="2"/>
      <c r="M896" s="2"/>
    </row>
    <row r="897" spans="11:13" ht="15.7" customHeight="1">
      <c r="K897" s="2"/>
      <c r="M897" s="2"/>
    </row>
    <row r="898" spans="11:13" ht="15.7" customHeight="1">
      <c r="K898" s="2"/>
      <c r="M898" s="2"/>
    </row>
    <row r="899" spans="11:13" ht="15.7" customHeight="1">
      <c r="K899" s="2"/>
      <c r="M899" s="2"/>
    </row>
    <row r="900" spans="11:13" ht="15.7" customHeight="1">
      <c r="K900" s="2"/>
      <c r="M900" s="2"/>
    </row>
    <row r="901" spans="11:13" ht="15.7" customHeight="1">
      <c r="K901" s="2"/>
      <c r="M901" s="2"/>
    </row>
    <row r="902" spans="11:13" ht="15.7" customHeight="1">
      <c r="K902" s="2"/>
      <c r="M902" s="2"/>
    </row>
    <row r="903" spans="11:13" ht="15.7" customHeight="1">
      <c r="K903" s="2"/>
      <c r="M903" s="2"/>
    </row>
    <row r="904" spans="11:13" ht="15.7" customHeight="1">
      <c r="K904" s="2"/>
      <c r="M904" s="2"/>
    </row>
    <row r="905" spans="11:13" ht="15.7" customHeight="1">
      <c r="K905" s="2"/>
      <c r="M905" s="2"/>
    </row>
    <row r="906" spans="11:13" ht="15.7" customHeight="1">
      <c r="K906" s="2"/>
      <c r="M906" s="2"/>
    </row>
    <row r="907" spans="11:13" ht="15.7" customHeight="1">
      <c r="K907" s="2"/>
      <c r="M907" s="2"/>
    </row>
    <row r="908" spans="11:13" ht="15.7" customHeight="1">
      <c r="K908" s="2"/>
      <c r="M908" s="2"/>
    </row>
    <row r="909" spans="11:13" ht="15.7" customHeight="1">
      <c r="K909" s="2"/>
      <c r="M909" s="2"/>
    </row>
    <row r="910" spans="11:13" ht="15.7" customHeight="1">
      <c r="K910" s="2"/>
      <c r="M910" s="2"/>
    </row>
    <row r="911" spans="11:13" ht="15.7" customHeight="1">
      <c r="K911" s="2"/>
      <c r="M911" s="2"/>
    </row>
    <row r="912" spans="11:13" ht="15.7" customHeight="1">
      <c r="K912" s="2"/>
      <c r="M912" s="2"/>
    </row>
    <row r="913" spans="11:13" ht="15.7" customHeight="1">
      <c r="K913" s="2"/>
      <c r="M913" s="2"/>
    </row>
    <row r="914" spans="11:13" ht="15.7" customHeight="1">
      <c r="K914" s="2"/>
      <c r="M914" s="2"/>
    </row>
    <row r="915" spans="11:13" ht="15.7" customHeight="1">
      <c r="K915" s="2"/>
      <c r="M915" s="2"/>
    </row>
    <row r="916" spans="11:13" ht="15.7" customHeight="1">
      <c r="K916" s="2"/>
      <c r="M916" s="2"/>
    </row>
    <row r="917" spans="11:13" ht="15.7" customHeight="1">
      <c r="K917" s="2"/>
      <c r="M917" s="2"/>
    </row>
    <row r="918" spans="11:13" ht="15.7" customHeight="1">
      <c r="K918" s="2"/>
      <c r="M918" s="2"/>
    </row>
    <row r="919" spans="11:13" ht="15.7" customHeight="1">
      <c r="K919" s="2"/>
      <c r="M919" s="2"/>
    </row>
    <row r="920" spans="11:13" ht="15.7" customHeight="1">
      <c r="K920" s="2"/>
      <c r="M920" s="2"/>
    </row>
    <row r="921" spans="11:13" ht="15.7" customHeight="1">
      <c r="K921" s="2"/>
      <c r="M921" s="2"/>
    </row>
    <row r="922" spans="11:13" ht="15.7" customHeight="1">
      <c r="K922" s="2"/>
      <c r="M922" s="2"/>
    </row>
    <row r="923" spans="11:13" ht="15.7" customHeight="1">
      <c r="K923" s="2"/>
      <c r="M923" s="2"/>
    </row>
    <row r="924" spans="11:13" ht="15.7" customHeight="1">
      <c r="K924" s="2"/>
      <c r="M924" s="2"/>
    </row>
    <row r="925" spans="11:13" ht="15.7" customHeight="1">
      <c r="K925" s="2"/>
      <c r="M925" s="2"/>
    </row>
    <row r="926" spans="11:13" ht="15.7" customHeight="1">
      <c r="K926" s="2"/>
      <c r="M926" s="2"/>
    </row>
    <row r="927" spans="11:13" ht="15.7" customHeight="1">
      <c r="K927" s="2"/>
      <c r="M927" s="2"/>
    </row>
    <row r="928" spans="11:13" ht="15.7" customHeight="1">
      <c r="K928" s="2"/>
      <c r="M928" s="2"/>
    </row>
    <row r="929" spans="11:13" ht="15.7" customHeight="1">
      <c r="K929" s="2"/>
      <c r="M929" s="2"/>
    </row>
    <row r="930" spans="11:13" ht="15.7" customHeight="1">
      <c r="K930" s="2"/>
      <c r="M930" s="2"/>
    </row>
    <row r="931" spans="11:13" ht="15.7" customHeight="1">
      <c r="K931" s="2"/>
      <c r="M931" s="2"/>
    </row>
    <row r="932" spans="11:13" ht="15.7" customHeight="1">
      <c r="K932" s="2"/>
      <c r="M932" s="2"/>
    </row>
    <row r="933" spans="11:13" ht="15.7" customHeight="1">
      <c r="K933" s="2"/>
      <c r="M933" s="2"/>
    </row>
    <row r="934" spans="11:13" ht="15.7" customHeight="1">
      <c r="K934" s="2"/>
      <c r="M934" s="2"/>
    </row>
    <row r="935" spans="11:13" ht="15.7" customHeight="1">
      <c r="K935" s="2"/>
      <c r="M935" s="2"/>
    </row>
    <row r="936" spans="11:13" ht="15.7" customHeight="1">
      <c r="K936" s="2"/>
      <c r="M936" s="2"/>
    </row>
    <row r="937" spans="11:13" ht="15.7" customHeight="1">
      <c r="K937" s="2"/>
      <c r="M937" s="2"/>
    </row>
    <row r="938" spans="11:13" ht="15.7" customHeight="1">
      <c r="K938" s="2"/>
      <c r="M938" s="2"/>
    </row>
    <row r="939" spans="11:13" ht="15.7" customHeight="1">
      <c r="K939" s="2"/>
      <c r="M939" s="2"/>
    </row>
    <row r="940" spans="11:13" ht="15.7" customHeight="1">
      <c r="K940" s="2"/>
      <c r="M940" s="2"/>
    </row>
    <row r="941" spans="11:13" ht="15.7" customHeight="1">
      <c r="K941" s="2"/>
      <c r="M941" s="2"/>
    </row>
    <row r="942" spans="11:13" ht="15.7" customHeight="1">
      <c r="K942" s="2"/>
      <c r="M942" s="2"/>
    </row>
    <row r="943" spans="11:13" ht="15.7" customHeight="1">
      <c r="K943" s="2"/>
      <c r="M943" s="2"/>
    </row>
    <row r="944" spans="11:13" ht="15.7" customHeight="1">
      <c r="K944" s="2"/>
      <c r="M944" s="2"/>
    </row>
    <row r="945" spans="11:13" ht="15.7" customHeight="1">
      <c r="K945" s="2"/>
      <c r="M945" s="2"/>
    </row>
    <row r="946" spans="11:13" ht="15.7" customHeight="1">
      <c r="K946" s="2"/>
      <c r="M946" s="2"/>
    </row>
    <row r="947" spans="11:13" ht="15.7" customHeight="1">
      <c r="K947" s="2"/>
      <c r="M947" s="2"/>
    </row>
    <row r="948" spans="11:13" ht="15.7" customHeight="1">
      <c r="K948" s="2"/>
      <c r="M948" s="2"/>
    </row>
    <row r="949" spans="11:13" ht="15.7" customHeight="1">
      <c r="K949" s="2"/>
      <c r="M949" s="2"/>
    </row>
    <row r="950" spans="11:13" ht="15.7" customHeight="1">
      <c r="K950" s="2"/>
      <c r="M950" s="2"/>
    </row>
    <row r="951" spans="11:13" ht="15.7" customHeight="1">
      <c r="K951" s="2"/>
      <c r="M951" s="2"/>
    </row>
    <row r="952" spans="11:13" ht="15.7" customHeight="1">
      <c r="K952" s="2"/>
      <c r="M952" s="2"/>
    </row>
    <row r="953" spans="11:13" ht="15.7" customHeight="1">
      <c r="K953" s="2"/>
      <c r="M953" s="2"/>
    </row>
    <row r="954" spans="11:13" ht="15.7" customHeight="1">
      <c r="K954" s="2"/>
      <c r="M954" s="2"/>
    </row>
    <row r="955" spans="11:13" ht="15.7" customHeight="1">
      <c r="K955" s="2"/>
      <c r="M955" s="2"/>
    </row>
    <row r="956" spans="11:13" ht="15.7" customHeight="1">
      <c r="K956" s="2"/>
      <c r="M956" s="2"/>
    </row>
    <row r="957" spans="11:13" ht="15.7" customHeight="1">
      <c r="K957" s="2"/>
      <c r="M957" s="2"/>
    </row>
    <row r="958" spans="11:13" ht="15.7" customHeight="1">
      <c r="K958" s="2"/>
      <c r="M958" s="2"/>
    </row>
    <row r="959" spans="11:13" ht="15.7" customHeight="1">
      <c r="K959" s="2"/>
      <c r="M959" s="2"/>
    </row>
    <row r="960" spans="11:13" ht="15.7" customHeight="1">
      <c r="K960" s="2"/>
      <c r="M960" s="2"/>
    </row>
    <row r="961" spans="11:13" ht="15.7" customHeight="1">
      <c r="K961" s="2"/>
      <c r="M961" s="2"/>
    </row>
    <row r="962" spans="11:13" ht="15.7" customHeight="1">
      <c r="K962" s="2"/>
      <c r="M962" s="2"/>
    </row>
    <row r="963" spans="11:13" ht="15.7" customHeight="1">
      <c r="K963" s="2"/>
      <c r="M963" s="2"/>
    </row>
    <row r="964" spans="11:13" ht="15.7" customHeight="1">
      <c r="K964" s="2"/>
      <c r="M964" s="2"/>
    </row>
    <row r="965" spans="11:13" ht="15.7" customHeight="1">
      <c r="K965" s="2"/>
      <c r="M965" s="2"/>
    </row>
    <row r="966" spans="11:13" ht="15.7" customHeight="1">
      <c r="K966" s="2"/>
      <c r="M966" s="2"/>
    </row>
    <row r="967" spans="11:13" ht="15.7" customHeight="1">
      <c r="K967" s="2"/>
      <c r="M967" s="2"/>
    </row>
    <row r="968" spans="11:13" ht="15.7" customHeight="1">
      <c r="K968" s="2"/>
      <c r="M968" s="2"/>
    </row>
    <row r="969" spans="11:13" ht="15.7" customHeight="1">
      <c r="K969" s="2"/>
      <c r="M969" s="2"/>
    </row>
    <row r="970" spans="11:13" ht="15.7" customHeight="1">
      <c r="K970" s="2"/>
      <c r="M970" s="2"/>
    </row>
    <row r="971" spans="11:13" ht="15.7" customHeight="1">
      <c r="K971" s="2"/>
      <c r="M971" s="2"/>
    </row>
    <row r="972" spans="11:13" ht="15.7" customHeight="1">
      <c r="K972" s="2"/>
      <c r="M972" s="2"/>
    </row>
    <row r="973" spans="11:13" ht="15.7" customHeight="1">
      <c r="K973" s="2"/>
      <c r="M973" s="2"/>
    </row>
    <row r="974" spans="11:13" ht="15.7" customHeight="1">
      <c r="K974" s="2"/>
      <c r="M974" s="2"/>
    </row>
    <row r="975" spans="11:13" ht="15.7" customHeight="1">
      <c r="K975" s="2"/>
      <c r="M975" s="2"/>
    </row>
    <row r="976" spans="11:13" ht="15.7" customHeight="1">
      <c r="K976" s="2"/>
      <c r="M976" s="2"/>
    </row>
    <row r="977" spans="11:13" ht="15.7" customHeight="1">
      <c r="K977" s="2"/>
      <c r="M977" s="2"/>
    </row>
    <row r="978" spans="11:13" ht="15.7" customHeight="1">
      <c r="K978" s="2"/>
      <c r="M978" s="2"/>
    </row>
    <row r="979" spans="11:13" ht="15.7" customHeight="1">
      <c r="K979" s="2"/>
      <c r="M979" s="2"/>
    </row>
    <row r="980" spans="11:13" ht="15.7" customHeight="1">
      <c r="K980" s="2"/>
      <c r="M980" s="2"/>
    </row>
    <row r="981" spans="11:13" ht="15.7" customHeight="1">
      <c r="K981" s="2"/>
      <c r="M981" s="2"/>
    </row>
    <row r="982" spans="11:13" ht="15.7" customHeight="1">
      <c r="K982" s="2"/>
      <c r="M982" s="2"/>
    </row>
    <row r="983" spans="11:13" ht="15.7" customHeight="1">
      <c r="K983" s="2"/>
      <c r="M983" s="2"/>
    </row>
    <row r="984" spans="11:13" ht="15.7" customHeight="1">
      <c r="K984" s="2"/>
      <c r="M984" s="2"/>
    </row>
    <row r="985" spans="11:13" ht="15.7" customHeight="1">
      <c r="K985" s="2"/>
      <c r="M985" s="2"/>
    </row>
    <row r="986" spans="11:13" ht="15.7" customHeight="1">
      <c r="K986" s="2"/>
      <c r="M986" s="2"/>
    </row>
    <row r="987" spans="11:13" ht="15.7" customHeight="1">
      <c r="K987" s="2"/>
      <c r="M987" s="2"/>
    </row>
    <row r="988" spans="11:13" ht="15.7" customHeight="1">
      <c r="K988" s="2"/>
      <c r="M988" s="2"/>
    </row>
    <row r="989" spans="11:13" ht="15.7" customHeight="1">
      <c r="K989" s="2"/>
      <c r="M989" s="2"/>
    </row>
    <row r="990" spans="11:13" ht="15.7" customHeight="1">
      <c r="K990" s="2"/>
      <c r="M990" s="2"/>
    </row>
    <row r="991" spans="11:13" ht="15.7" customHeight="1">
      <c r="K991" s="2"/>
      <c r="M991" s="2"/>
    </row>
    <row r="992" spans="11:13" ht="15.7" customHeight="1">
      <c r="K992" s="2"/>
      <c r="M992" s="2"/>
    </row>
    <row r="993" spans="11:13" ht="15.7" customHeight="1">
      <c r="K993" s="2"/>
      <c r="M993" s="2"/>
    </row>
    <row r="994" spans="11:13" ht="15.7" customHeight="1">
      <c r="K994" s="2"/>
      <c r="M994" s="2"/>
    </row>
    <row r="995" spans="11:13" ht="15.7" customHeight="1">
      <c r="K995" s="2"/>
      <c r="M995" s="2"/>
    </row>
    <row r="996" spans="11:13" ht="15.7" customHeight="1">
      <c r="K996" s="2"/>
      <c r="M996" s="2"/>
    </row>
    <row r="997" spans="11:13" ht="15.7" customHeight="1">
      <c r="K997" s="2"/>
      <c r="M997" s="2"/>
    </row>
    <row r="998" spans="11:13" ht="15.7" customHeight="1">
      <c r="K998" s="2"/>
      <c r="M998" s="2"/>
    </row>
    <row r="999" spans="11:13" ht="15.7" customHeight="1">
      <c r="K999" s="2"/>
      <c r="M999" s="2"/>
    </row>
  </sheetData>
  <autoFilter ref="A4:AB95" xr:uid="{00000000-0001-0000-0000-000000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99"/>
  <sheetViews>
    <sheetView workbookViewId="0">
      <selection activeCell="E80" sqref="E80"/>
    </sheetView>
  </sheetViews>
  <sheetFormatPr defaultColWidth="11.1796875" defaultRowHeight="15" customHeight="1"/>
  <cols>
    <col min="1" max="1" width="5.81640625" customWidth="1"/>
    <col min="2" max="2" width="22.81640625" customWidth="1"/>
    <col min="5" max="5" width="31.36328125" customWidth="1"/>
    <col min="6" max="6" width="2.1796875" customWidth="1"/>
    <col min="7" max="7" width="21.90625" customWidth="1"/>
    <col min="8" max="8" width="6.1796875" customWidth="1"/>
  </cols>
  <sheetData>
    <row r="1" spans="2:7" ht="16.149999999999999">
      <c r="B1" s="14"/>
      <c r="C1" s="15"/>
      <c r="D1" s="15"/>
      <c r="E1" s="15"/>
      <c r="F1" s="15"/>
      <c r="G1" s="15"/>
    </row>
    <row r="2" spans="2:7" ht="16.149999999999999">
      <c r="B2" s="3" t="s">
        <v>7</v>
      </c>
      <c r="C2" s="15"/>
      <c r="D2" s="15"/>
      <c r="E2" s="15" t="s">
        <v>96</v>
      </c>
      <c r="F2" s="15"/>
      <c r="G2" s="15" t="s">
        <v>97</v>
      </c>
    </row>
    <row r="3" spans="2:7" ht="16.149999999999999">
      <c r="B3" s="14"/>
      <c r="C3" s="15"/>
      <c r="D3" s="125">
        <v>1</v>
      </c>
      <c r="E3" s="125">
        <f>D3+1</f>
        <v>2</v>
      </c>
      <c r="F3" s="125">
        <f>E3+1</f>
        <v>3</v>
      </c>
      <c r="G3" s="125">
        <f>F3+1</f>
        <v>4</v>
      </c>
    </row>
    <row r="4" spans="2:7" ht="16.149999999999999">
      <c r="B4" s="14"/>
      <c r="C4" s="15"/>
      <c r="D4" s="128"/>
      <c r="E4" s="16" t="s">
        <v>8</v>
      </c>
      <c r="F4" s="15"/>
      <c r="G4" s="16" t="s">
        <v>9</v>
      </c>
    </row>
    <row r="5" spans="2:7" ht="16.149999999999999">
      <c r="B5" s="15">
        <v>2023</v>
      </c>
      <c r="C5" s="15">
        <v>1</v>
      </c>
      <c r="D5" s="127" t="str">
        <f t="shared" ref="D5:D70" si="0">CONCATENATE(B5,C5)</f>
        <v>20231</v>
      </c>
      <c r="E5" s="4">
        <v>1.5100000000000001E-2</v>
      </c>
      <c r="F5" s="17"/>
      <c r="G5" s="4">
        <v>0</v>
      </c>
    </row>
    <row r="6" spans="2:7" ht="16.149999999999999">
      <c r="B6" s="15">
        <v>2023</v>
      </c>
      <c r="C6" s="15">
        <v>2</v>
      </c>
      <c r="D6" s="127" t="str">
        <f t="shared" si="0"/>
        <v>20232</v>
      </c>
      <c r="E6" s="4">
        <v>3.0200000000000001E-2</v>
      </c>
      <c r="F6" s="17"/>
      <c r="G6" s="4">
        <v>0</v>
      </c>
    </row>
    <row r="7" spans="2:7" ht="16.149999999999999">
      <c r="B7" s="15">
        <v>2023</v>
      </c>
      <c r="C7" s="15">
        <v>3</v>
      </c>
      <c r="D7" s="127" t="str">
        <f t="shared" si="0"/>
        <v>20233</v>
      </c>
      <c r="E7" s="4">
        <v>4.53E-2</v>
      </c>
      <c r="F7" s="17"/>
      <c r="G7" s="4">
        <v>0</v>
      </c>
    </row>
    <row r="8" spans="2:7" ht="16.149999999999999">
      <c r="B8" s="15">
        <v>2023</v>
      </c>
      <c r="C8" s="15">
        <v>4</v>
      </c>
      <c r="D8" s="127" t="str">
        <f t="shared" si="0"/>
        <v>20234</v>
      </c>
      <c r="E8" s="4">
        <v>6.0400000000000002E-2</v>
      </c>
      <c r="F8" s="17"/>
      <c r="G8" s="4">
        <v>0</v>
      </c>
    </row>
    <row r="9" spans="2:7" ht="16.149999999999999">
      <c r="B9" s="15">
        <v>2023</v>
      </c>
      <c r="C9" s="15">
        <v>5</v>
      </c>
      <c r="D9" s="127" t="str">
        <f t="shared" si="0"/>
        <v>20235</v>
      </c>
      <c r="E9" s="4">
        <v>7.5499999999999998E-2</v>
      </c>
      <c r="F9" s="17"/>
      <c r="G9" s="4">
        <v>0</v>
      </c>
    </row>
    <row r="10" spans="2:7" ht="16.149999999999999">
      <c r="B10" s="15">
        <v>2023</v>
      </c>
      <c r="C10" s="15">
        <v>6</v>
      </c>
      <c r="D10" s="127" t="str">
        <f t="shared" si="0"/>
        <v>20236</v>
      </c>
      <c r="E10" s="4">
        <v>9.0700000000000003E-2</v>
      </c>
      <c r="F10" s="17"/>
      <c r="G10" s="4">
        <v>0</v>
      </c>
    </row>
    <row r="11" spans="2:7" ht="16.149999999999999">
      <c r="B11" s="15">
        <v>2023</v>
      </c>
      <c r="C11" s="15">
        <v>7</v>
      </c>
      <c r="D11" s="127" t="str">
        <f t="shared" si="0"/>
        <v>20237</v>
      </c>
      <c r="E11" s="4">
        <v>0.10580000000000001</v>
      </c>
      <c r="F11" s="17"/>
      <c r="G11" s="4">
        <v>0</v>
      </c>
    </row>
    <row r="12" spans="2:7" ht="16.149999999999999">
      <c r="B12" s="15">
        <v>2023</v>
      </c>
      <c r="C12" s="15">
        <v>8</v>
      </c>
      <c r="D12" s="127" t="str">
        <f t="shared" si="0"/>
        <v>20238</v>
      </c>
      <c r="E12" s="4">
        <v>0.12089999999999999</v>
      </c>
      <c r="F12" s="17"/>
      <c r="G12" s="4">
        <v>0</v>
      </c>
    </row>
    <row r="13" spans="2:7" ht="16.149999999999999">
      <c r="B13" s="15">
        <v>2023</v>
      </c>
      <c r="C13" s="15">
        <v>9</v>
      </c>
      <c r="D13" s="127" t="str">
        <f t="shared" si="0"/>
        <v>20239</v>
      </c>
      <c r="E13" s="4">
        <v>0.13600000000000001</v>
      </c>
      <c r="F13" s="17"/>
      <c r="G13" s="4">
        <v>0</v>
      </c>
    </row>
    <row r="14" spans="2:7" ht="16.149999999999999">
      <c r="B14" s="15">
        <v>2023</v>
      </c>
      <c r="C14" s="15">
        <v>10</v>
      </c>
      <c r="D14" s="127" t="str">
        <f t="shared" si="0"/>
        <v>202310</v>
      </c>
      <c r="E14" s="4">
        <v>0.15110000000000001</v>
      </c>
      <c r="F14" s="17"/>
      <c r="G14" s="4">
        <v>0</v>
      </c>
    </row>
    <row r="15" spans="2:7" ht="16.149999999999999">
      <c r="B15" s="15">
        <v>2023</v>
      </c>
      <c r="C15" s="15">
        <v>11</v>
      </c>
      <c r="D15" s="127" t="str">
        <f t="shared" si="0"/>
        <v>202311</v>
      </c>
      <c r="E15" s="4">
        <v>0.16619999999999999</v>
      </c>
      <c r="F15" s="17"/>
      <c r="G15" s="4">
        <v>0</v>
      </c>
    </row>
    <row r="16" spans="2:7" ht="16.149999999999999">
      <c r="B16" s="5">
        <v>2023</v>
      </c>
      <c r="C16" s="5">
        <v>12</v>
      </c>
      <c r="D16" s="127" t="str">
        <f t="shared" si="0"/>
        <v>202312</v>
      </c>
      <c r="E16" s="18">
        <v>0.18129999999999999</v>
      </c>
      <c r="F16" s="17"/>
      <c r="G16" s="18">
        <v>0</v>
      </c>
    </row>
    <row r="17" spans="1:24" ht="16.149999999999999">
      <c r="B17" s="19"/>
      <c r="C17" s="15"/>
      <c r="D17" s="15"/>
      <c r="E17" s="17"/>
      <c r="F17" s="17"/>
      <c r="G17" s="17"/>
    </row>
    <row r="18" spans="1:24" ht="16.149999999999999">
      <c r="B18" s="15">
        <v>2024</v>
      </c>
      <c r="C18" s="15">
        <v>1</v>
      </c>
      <c r="D18" s="127" t="str">
        <f t="shared" si="0"/>
        <v>20241</v>
      </c>
      <c r="E18" s="7">
        <v>0.21323333333333333</v>
      </c>
      <c r="F18" s="17"/>
      <c r="G18" s="4">
        <v>1.0500000000000001E-2</v>
      </c>
    </row>
    <row r="19" spans="1:24" ht="16.149999999999999">
      <c r="B19" s="15">
        <v>2024</v>
      </c>
      <c r="C19" s="15">
        <v>2</v>
      </c>
      <c r="D19" s="127" t="str">
        <f t="shared" si="0"/>
        <v>20242</v>
      </c>
      <c r="E19" s="7">
        <v>0.24516666666666667</v>
      </c>
      <c r="F19" s="17"/>
      <c r="G19" s="4">
        <v>2.1000000000000001E-2</v>
      </c>
      <c r="H19" s="8"/>
    </row>
    <row r="20" spans="1:24" ht="16.149999999999999">
      <c r="B20" s="15">
        <v>2024</v>
      </c>
      <c r="C20" s="15">
        <v>3</v>
      </c>
      <c r="D20" s="127" t="str">
        <f t="shared" si="0"/>
        <v>20243</v>
      </c>
      <c r="E20" s="7">
        <v>0.27710000000000001</v>
      </c>
      <c r="F20" s="17"/>
      <c r="G20" s="4">
        <v>3.15E-2</v>
      </c>
      <c r="H20" s="15"/>
    </row>
    <row r="21" spans="1:24" ht="16.149999999999999">
      <c r="B21" s="15">
        <v>2024</v>
      </c>
      <c r="C21" s="15">
        <v>4</v>
      </c>
      <c r="D21" s="127" t="str">
        <f t="shared" si="0"/>
        <v>20244</v>
      </c>
      <c r="E21" s="7">
        <v>0.30903333333333333</v>
      </c>
      <c r="F21" s="17"/>
      <c r="G21" s="4">
        <v>4.2000000000000003E-2</v>
      </c>
      <c r="H21" s="15"/>
    </row>
    <row r="22" spans="1:24" ht="16.149999999999999">
      <c r="B22" s="15">
        <v>2024</v>
      </c>
      <c r="C22" s="15">
        <v>5</v>
      </c>
      <c r="D22" s="127" t="str">
        <f t="shared" si="0"/>
        <v>20245</v>
      </c>
      <c r="E22" s="7">
        <v>0.34096666666666664</v>
      </c>
      <c r="F22" s="17"/>
      <c r="G22" s="4">
        <v>5.2500000000000005E-2</v>
      </c>
      <c r="H22" s="15"/>
      <c r="I22" s="8"/>
    </row>
    <row r="23" spans="1:24" ht="16.149999999999999">
      <c r="B23" s="15">
        <v>2024</v>
      </c>
      <c r="C23" s="15">
        <v>6</v>
      </c>
      <c r="D23" s="127" t="str">
        <f t="shared" si="0"/>
        <v>20246</v>
      </c>
      <c r="E23" s="7">
        <v>0.37289999999999995</v>
      </c>
      <c r="F23" s="17"/>
      <c r="G23" s="4">
        <v>6.3E-2</v>
      </c>
      <c r="H23" s="17"/>
    </row>
    <row r="24" spans="1:24" ht="16.149999999999999">
      <c r="B24" s="15">
        <v>2024</v>
      </c>
      <c r="C24" s="15">
        <v>7</v>
      </c>
      <c r="D24" s="127" t="str">
        <f t="shared" si="0"/>
        <v>20247</v>
      </c>
      <c r="E24" s="7">
        <v>0.40483333333333327</v>
      </c>
      <c r="F24" s="17"/>
      <c r="G24" s="4">
        <v>7.3499999999999996E-2</v>
      </c>
      <c r="H24" s="17"/>
    </row>
    <row r="25" spans="1:24" ht="16.149999999999999">
      <c r="B25" s="15">
        <v>2024</v>
      </c>
      <c r="C25" s="15">
        <v>8</v>
      </c>
      <c r="D25" s="127" t="str">
        <f t="shared" si="0"/>
        <v>20248</v>
      </c>
      <c r="E25" s="7">
        <v>0.43676666666666658</v>
      </c>
      <c r="F25" s="17"/>
      <c r="G25" s="4">
        <v>8.3999999999999991E-2</v>
      </c>
      <c r="H25" s="17"/>
    </row>
    <row r="26" spans="1:24" ht="16.149999999999999">
      <c r="B26" s="15">
        <v>2024</v>
      </c>
      <c r="C26" s="15">
        <v>9</v>
      </c>
      <c r="D26" s="127" t="str">
        <f t="shared" si="0"/>
        <v>20249</v>
      </c>
      <c r="E26" s="7">
        <v>0.46869999999999989</v>
      </c>
      <c r="F26" s="17"/>
      <c r="G26" s="4">
        <v>9.4499999999999987E-2</v>
      </c>
      <c r="H26" s="17"/>
    </row>
    <row r="27" spans="1:24" ht="16.149999999999999">
      <c r="B27" s="15">
        <v>2024</v>
      </c>
      <c r="C27" s="15">
        <v>10</v>
      </c>
      <c r="D27" s="127" t="str">
        <f t="shared" si="0"/>
        <v>202410</v>
      </c>
      <c r="E27" s="7">
        <v>0.50063333333333326</v>
      </c>
      <c r="F27" s="17"/>
      <c r="G27" s="4">
        <v>0.10499999999999998</v>
      </c>
      <c r="H27" s="17"/>
    </row>
    <row r="28" spans="1:24" ht="16.149999999999999">
      <c r="B28" s="15">
        <v>2024</v>
      </c>
      <c r="C28" s="15">
        <v>11</v>
      </c>
      <c r="D28" s="127" t="str">
        <f t="shared" si="0"/>
        <v>202411</v>
      </c>
      <c r="E28" s="7">
        <v>0.53256666666666663</v>
      </c>
      <c r="F28" s="17"/>
      <c r="G28" s="4">
        <v>0.11549999999999998</v>
      </c>
      <c r="H28" s="17"/>
    </row>
    <row r="29" spans="1:24" ht="16.149999999999999">
      <c r="A29" s="3"/>
      <c r="B29" s="20">
        <v>2024</v>
      </c>
      <c r="C29" s="20">
        <v>12</v>
      </c>
      <c r="D29" s="127" t="str">
        <f t="shared" si="0"/>
        <v>202412</v>
      </c>
      <c r="E29" s="18">
        <v>0.5645</v>
      </c>
      <c r="F29" s="18"/>
      <c r="G29" s="18">
        <v>0.126</v>
      </c>
      <c r="H29" s="17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6.149999999999999">
      <c r="B30" s="19"/>
      <c r="C30" s="15"/>
      <c r="D30" s="15"/>
      <c r="E30" s="17"/>
      <c r="F30" s="17"/>
      <c r="G30" s="17"/>
      <c r="H30" s="17"/>
    </row>
    <row r="31" spans="1:24" ht="16.149999999999999">
      <c r="B31" s="15">
        <v>2025</v>
      </c>
      <c r="C31" s="15">
        <v>1</v>
      </c>
      <c r="D31" s="127" t="str">
        <f t="shared" si="0"/>
        <v>20251</v>
      </c>
      <c r="E31" s="11">
        <v>0.60329999999999995</v>
      </c>
      <c r="F31" s="17"/>
      <c r="G31" s="11">
        <v>0.14779999999999999</v>
      </c>
      <c r="H31" s="17"/>
    </row>
    <row r="32" spans="1:24" ht="16.149999999999999">
      <c r="B32" s="15">
        <v>2025</v>
      </c>
      <c r="C32" s="15">
        <v>2</v>
      </c>
      <c r="D32" s="127" t="str">
        <f t="shared" si="0"/>
        <v>20252</v>
      </c>
      <c r="E32" s="11">
        <v>0.64280000000000004</v>
      </c>
      <c r="F32" s="17"/>
      <c r="G32" s="11">
        <v>0.16900000000000001</v>
      </c>
      <c r="H32" s="17"/>
    </row>
    <row r="33" spans="1:24" ht="16.149999999999999">
      <c r="B33" s="15">
        <v>2025</v>
      </c>
      <c r="C33" s="15">
        <v>3</v>
      </c>
      <c r="D33" s="127" t="str">
        <f t="shared" si="0"/>
        <v>20253</v>
      </c>
      <c r="E33" s="11">
        <v>0.6784</v>
      </c>
      <c r="F33" s="17"/>
      <c r="G33" s="11">
        <v>0.19359999999999999</v>
      </c>
      <c r="H33" s="17"/>
    </row>
    <row r="34" spans="1:24" ht="16.149999999999999">
      <c r="B34" s="15">
        <v>2025</v>
      </c>
      <c r="C34" s="15">
        <v>4</v>
      </c>
      <c r="D34" s="127" t="str">
        <f t="shared" si="0"/>
        <v>20254</v>
      </c>
      <c r="E34" s="7">
        <v>0.68987777777777781</v>
      </c>
      <c r="F34" s="17"/>
      <c r="G34" s="7">
        <v>0.21035555555555555</v>
      </c>
      <c r="H34" s="17"/>
    </row>
    <row r="35" spans="1:24" ht="16.149999999999999">
      <c r="B35" s="15">
        <v>2025</v>
      </c>
      <c r="C35" s="15">
        <v>5</v>
      </c>
      <c r="D35" s="127" t="str">
        <f t="shared" si="0"/>
        <v>20255</v>
      </c>
      <c r="E35" s="7">
        <v>0.70135555555555562</v>
      </c>
      <c r="F35" s="17"/>
      <c r="G35" s="7">
        <v>0.2271111111111111</v>
      </c>
      <c r="H35" s="17"/>
    </row>
    <row r="36" spans="1:24" ht="16.149999999999999">
      <c r="B36" s="15">
        <v>2025</v>
      </c>
      <c r="C36" s="15">
        <v>6</v>
      </c>
      <c r="D36" s="127" t="str">
        <f t="shared" si="0"/>
        <v>20256</v>
      </c>
      <c r="E36" s="7">
        <v>0.71283333333333343</v>
      </c>
      <c r="F36" s="17"/>
      <c r="G36" s="7">
        <v>0.24386666666666665</v>
      </c>
      <c r="H36" s="17"/>
    </row>
    <row r="37" spans="1:24" ht="16.149999999999999">
      <c r="B37" s="15">
        <v>2025</v>
      </c>
      <c r="C37" s="15">
        <v>7</v>
      </c>
      <c r="D37" s="127" t="str">
        <f t="shared" si="0"/>
        <v>20257</v>
      </c>
      <c r="E37" s="7">
        <v>0.72431111111111124</v>
      </c>
      <c r="F37" s="17"/>
      <c r="G37" s="7">
        <v>0.2606222222222222</v>
      </c>
      <c r="H37" s="17"/>
    </row>
    <row r="38" spans="1:24" ht="16.149999999999999">
      <c r="B38" s="15">
        <v>2025</v>
      </c>
      <c r="C38" s="15">
        <v>8</v>
      </c>
      <c r="D38" s="127" t="str">
        <f t="shared" si="0"/>
        <v>20258</v>
      </c>
      <c r="E38" s="7">
        <v>0.73578888888888905</v>
      </c>
      <c r="F38" s="17"/>
      <c r="G38" s="7">
        <v>0.27737777777777778</v>
      </c>
      <c r="H38" s="17"/>
    </row>
    <row r="39" spans="1:24" ht="16.149999999999999">
      <c r="B39" s="15">
        <v>2025</v>
      </c>
      <c r="C39" s="15">
        <v>9</v>
      </c>
      <c r="D39" s="127" t="str">
        <f t="shared" si="0"/>
        <v>20259</v>
      </c>
      <c r="E39" s="7">
        <v>0.74726666666666686</v>
      </c>
      <c r="F39" s="17"/>
      <c r="G39" s="7">
        <v>0.29413333333333336</v>
      </c>
      <c r="H39" s="17"/>
    </row>
    <row r="40" spans="1:24" ht="16.149999999999999">
      <c r="B40" s="15">
        <v>2025</v>
      </c>
      <c r="C40" s="15">
        <v>10</v>
      </c>
      <c r="D40" s="127" t="str">
        <f t="shared" si="0"/>
        <v>202510</v>
      </c>
      <c r="E40" s="7">
        <v>0.75874444444444467</v>
      </c>
      <c r="F40" s="17"/>
      <c r="G40" s="7">
        <v>0.31088888888888894</v>
      </c>
      <c r="H40" s="17"/>
    </row>
    <row r="41" spans="1:24" ht="16.149999999999999">
      <c r="B41" s="15">
        <v>2025</v>
      </c>
      <c r="C41" s="15">
        <v>11</v>
      </c>
      <c r="D41" s="127" t="str">
        <f t="shared" si="0"/>
        <v>202511</v>
      </c>
      <c r="E41" s="7">
        <v>0.77022222222222247</v>
      </c>
      <c r="F41" s="17"/>
      <c r="G41" s="7">
        <v>0.32764444444444452</v>
      </c>
      <c r="H41" s="17"/>
    </row>
    <row r="42" spans="1:24" ht="16.149999999999999">
      <c r="A42" s="3"/>
      <c r="B42" s="20">
        <v>2025</v>
      </c>
      <c r="C42" s="20">
        <v>12</v>
      </c>
      <c r="D42" s="127" t="str">
        <f t="shared" si="0"/>
        <v>202512</v>
      </c>
      <c r="E42" s="21">
        <v>0.78169999999999995</v>
      </c>
      <c r="F42" s="18"/>
      <c r="G42" s="21">
        <v>0.34439999999999998</v>
      </c>
      <c r="H42" s="17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6.149999999999999">
      <c r="B43" s="19"/>
      <c r="C43" s="15"/>
      <c r="D43" s="15"/>
      <c r="E43" s="17"/>
      <c r="F43" s="17"/>
      <c r="G43" s="17"/>
      <c r="H43" s="17"/>
      <c r="I43" s="12"/>
    </row>
    <row r="44" spans="1:24" ht="16.149999999999999">
      <c r="B44" s="15">
        <v>2026</v>
      </c>
      <c r="C44" s="15">
        <v>1</v>
      </c>
      <c r="D44" s="127" t="str">
        <f t="shared" si="0"/>
        <v>20261</v>
      </c>
      <c r="E44" s="4">
        <v>0.79989166666666667</v>
      </c>
      <c r="F44" s="17"/>
      <c r="G44" s="4">
        <v>0.36259999999999998</v>
      </c>
      <c r="H44" s="17"/>
    </row>
    <row r="45" spans="1:24" ht="16.149999999999999">
      <c r="B45" s="15">
        <v>2026</v>
      </c>
      <c r="C45" s="15">
        <v>2</v>
      </c>
      <c r="D45" s="127" t="str">
        <f t="shared" si="0"/>
        <v>20262</v>
      </c>
      <c r="E45" s="4">
        <v>0.81808333333333338</v>
      </c>
      <c r="F45" s="17"/>
      <c r="G45" s="4">
        <v>0.38079999999999997</v>
      </c>
      <c r="H45" s="17"/>
    </row>
    <row r="46" spans="1:24" ht="16.149999999999999">
      <c r="B46" s="15">
        <v>2026</v>
      </c>
      <c r="C46" s="15">
        <v>3</v>
      </c>
      <c r="D46" s="127" t="str">
        <f t="shared" si="0"/>
        <v>20263</v>
      </c>
      <c r="E46" s="4">
        <v>0.8362750000000001</v>
      </c>
      <c r="F46" s="17"/>
      <c r="G46" s="4">
        <v>0.39899999999999997</v>
      </c>
      <c r="H46" s="17"/>
    </row>
    <row r="47" spans="1:24" ht="16.149999999999999">
      <c r="B47" s="15">
        <v>2026</v>
      </c>
      <c r="C47" s="15">
        <v>4</v>
      </c>
      <c r="D47" s="127" t="str">
        <f t="shared" si="0"/>
        <v>20264</v>
      </c>
      <c r="E47" s="4">
        <v>0.85446666666666682</v>
      </c>
      <c r="F47" s="17"/>
      <c r="G47" s="4">
        <v>0.41719999999999996</v>
      </c>
      <c r="H47" s="18"/>
    </row>
    <row r="48" spans="1:24" ht="16.149999999999999">
      <c r="B48" s="15">
        <v>2026</v>
      </c>
      <c r="C48" s="15">
        <v>5</v>
      </c>
      <c r="D48" s="127" t="str">
        <f t="shared" si="0"/>
        <v>20265</v>
      </c>
      <c r="E48" s="4">
        <v>0.87265833333333354</v>
      </c>
      <c r="F48" s="17"/>
      <c r="G48" s="4">
        <v>0.43539999999999995</v>
      </c>
      <c r="H48" s="17"/>
    </row>
    <row r="49" spans="1:24" ht="16.149999999999999">
      <c r="B49" s="15">
        <v>2026</v>
      </c>
      <c r="C49" s="15">
        <v>6</v>
      </c>
      <c r="D49" s="127" t="str">
        <f t="shared" si="0"/>
        <v>20266</v>
      </c>
      <c r="E49" s="4">
        <v>0.89085000000000025</v>
      </c>
      <c r="F49" s="17"/>
      <c r="G49" s="4">
        <v>0.45359999999999995</v>
      </c>
      <c r="H49" s="17"/>
    </row>
    <row r="50" spans="1:24" ht="16.149999999999999">
      <c r="B50" s="15">
        <v>2026</v>
      </c>
      <c r="C50" s="15">
        <v>7</v>
      </c>
      <c r="D50" s="127" t="str">
        <f t="shared" si="0"/>
        <v>20267</v>
      </c>
      <c r="E50" s="4">
        <v>0.90904166666666697</v>
      </c>
      <c r="F50" s="17"/>
      <c r="G50" s="4">
        <v>0.47179999999999994</v>
      </c>
      <c r="H50" s="17"/>
    </row>
    <row r="51" spans="1:24" ht="16.149999999999999">
      <c r="B51" s="15">
        <v>2026</v>
      </c>
      <c r="C51" s="15">
        <v>8</v>
      </c>
      <c r="D51" s="127" t="str">
        <f t="shared" si="0"/>
        <v>20268</v>
      </c>
      <c r="E51" s="4">
        <v>0.92723333333333369</v>
      </c>
      <c r="F51" s="17"/>
      <c r="G51" s="4">
        <v>0.48999999999999994</v>
      </c>
      <c r="H51" s="17"/>
    </row>
    <row r="52" spans="1:24" ht="16.149999999999999">
      <c r="B52" s="15">
        <v>2026</v>
      </c>
      <c r="C52" s="15">
        <v>9</v>
      </c>
      <c r="D52" s="127" t="str">
        <f t="shared" si="0"/>
        <v>20269</v>
      </c>
      <c r="E52" s="4">
        <v>0.9454250000000004</v>
      </c>
      <c r="F52" s="17"/>
      <c r="G52" s="4">
        <v>0.50819999999999999</v>
      </c>
      <c r="H52" s="17"/>
    </row>
    <row r="53" spans="1:24" ht="16.149999999999999">
      <c r="B53" s="15">
        <v>2026</v>
      </c>
      <c r="C53" s="15">
        <v>10</v>
      </c>
      <c r="D53" s="127" t="str">
        <f t="shared" si="0"/>
        <v>202610</v>
      </c>
      <c r="E53" s="4">
        <v>0.96361666666666712</v>
      </c>
      <c r="F53" s="17"/>
      <c r="G53" s="4">
        <v>0.52639999999999998</v>
      </c>
      <c r="H53" s="17"/>
    </row>
    <row r="54" spans="1:24" ht="16.149999999999999">
      <c r="B54" s="15">
        <v>2026</v>
      </c>
      <c r="C54" s="15">
        <v>11</v>
      </c>
      <c r="D54" s="127" t="str">
        <f t="shared" si="0"/>
        <v>202611</v>
      </c>
      <c r="E54" s="4">
        <v>0.98180833333333384</v>
      </c>
      <c r="F54" s="17"/>
      <c r="G54" s="4">
        <v>0.54459999999999997</v>
      </c>
      <c r="H54" s="17"/>
    </row>
    <row r="55" spans="1:24" ht="16.149999999999999">
      <c r="A55" s="3"/>
      <c r="B55" s="20">
        <v>2026</v>
      </c>
      <c r="C55" s="20">
        <v>12</v>
      </c>
      <c r="D55" s="127" t="str">
        <f t="shared" si="0"/>
        <v>202612</v>
      </c>
      <c r="E55" s="18">
        <v>1</v>
      </c>
      <c r="F55" s="18"/>
      <c r="G55" s="18">
        <v>0.56279999999999997</v>
      </c>
      <c r="H55" s="17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6.149999999999999">
      <c r="B56" s="15"/>
      <c r="C56" s="15"/>
      <c r="D56" s="15"/>
      <c r="E56" s="15"/>
      <c r="F56" s="17"/>
      <c r="G56" s="17"/>
      <c r="H56" s="17"/>
    </row>
    <row r="57" spans="1:24" ht="16.149999999999999">
      <c r="B57" s="15">
        <v>2027</v>
      </c>
      <c r="C57" s="15">
        <v>1</v>
      </c>
      <c r="D57" s="127" t="str">
        <f t="shared" si="0"/>
        <v>20271</v>
      </c>
      <c r="E57" s="15"/>
      <c r="F57" s="17"/>
      <c r="G57" s="4">
        <v>0.58099999999999996</v>
      </c>
      <c r="H57" s="17"/>
    </row>
    <row r="58" spans="1:24" ht="16.149999999999999">
      <c r="B58" s="15">
        <v>2027</v>
      </c>
      <c r="C58" s="15">
        <v>2</v>
      </c>
      <c r="D58" s="127" t="str">
        <f t="shared" si="0"/>
        <v>20272</v>
      </c>
      <c r="E58" s="15"/>
      <c r="F58" s="17"/>
      <c r="G58" s="4">
        <v>0.59919999999999995</v>
      </c>
      <c r="H58" s="17"/>
    </row>
    <row r="59" spans="1:24" ht="16.149999999999999">
      <c r="B59" s="15">
        <v>2027</v>
      </c>
      <c r="C59" s="15">
        <v>3</v>
      </c>
      <c r="D59" s="127" t="str">
        <f t="shared" si="0"/>
        <v>20273</v>
      </c>
      <c r="E59" s="15"/>
      <c r="F59" s="17"/>
      <c r="G59" s="4">
        <v>0.61739999999999995</v>
      </c>
      <c r="H59" s="17"/>
    </row>
    <row r="60" spans="1:24" ht="16.149999999999999">
      <c r="B60" s="15">
        <v>2027</v>
      </c>
      <c r="C60" s="15">
        <v>4</v>
      </c>
      <c r="D60" s="127" t="str">
        <f t="shared" si="0"/>
        <v>20274</v>
      </c>
      <c r="E60" s="15"/>
      <c r="F60" s="17"/>
      <c r="G60" s="4">
        <v>0.63559999999999994</v>
      </c>
      <c r="H60" s="18"/>
    </row>
    <row r="61" spans="1:24" ht="16.149999999999999">
      <c r="B61" s="15">
        <v>2027</v>
      </c>
      <c r="C61" s="15">
        <v>5</v>
      </c>
      <c r="D61" s="127" t="str">
        <f t="shared" si="0"/>
        <v>20275</v>
      </c>
      <c r="E61" s="15"/>
      <c r="F61" s="17"/>
      <c r="G61" s="4">
        <v>0.65379999999999994</v>
      </c>
      <c r="H61" s="17"/>
    </row>
    <row r="62" spans="1:24" ht="16.149999999999999">
      <c r="B62" s="15">
        <v>2027</v>
      </c>
      <c r="C62" s="15">
        <v>6</v>
      </c>
      <c r="D62" s="127" t="str">
        <f t="shared" si="0"/>
        <v>20276</v>
      </c>
      <c r="E62" s="15"/>
      <c r="F62" s="17"/>
      <c r="G62" s="4">
        <v>0.67199999999999993</v>
      </c>
      <c r="H62" s="17"/>
    </row>
    <row r="63" spans="1:24" ht="16.149999999999999">
      <c r="B63" s="15">
        <v>2027</v>
      </c>
      <c r="C63" s="15">
        <v>7</v>
      </c>
      <c r="D63" s="127" t="str">
        <f t="shared" si="0"/>
        <v>20277</v>
      </c>
      <c r="E63" s="15"/>
      <c r="F63" s="17"/>
      <c r="G63" s="4">
        <v>0.69019999999999992</v>
      </c>
      <c r="H63" s="17"/>
    </row>
    <row r="64" spans="1:24" ht="16.149999999999999">
      <c r="B64" s="15">
        <v>2027</v>
      </c>
      <c r="C64" s="15">
        <v>8</v>
      </c>
      <c r="D64" s="127" t="str">
        <f t="shared" si="0"/>
        <v>20278</v>
      </c>
      <c r="E64" s="15"/>
      <c r="F64" s="17"/>
      <c r="G64" s="4">
        <v>0.70839999999999992</v>
      </c>
      <c r="H64" s="17"/>
    </row>
    <row r="65" spans="1:24" ht="16.149999999999999">
      <c r="B65" s="15">
        <v>2027</v>
      </c>
      <c r="C65" s="15">
        <v>9</v>
      </c>
      <c r="D65" s="127" t="str">
        <f t="shared" si="0"/>
        <v>20279</v>
      </c>
      <c r="E65" s="15"/>
      <c r="F65" s="17"/>
      <c r="G65" s="4">
        <v>0.72659999999999991</v>
      </c>
      <c r="H65" s="17"/>
    </row>
    <row r="66" spans="1:24" ht="16.149999999999999">
      <c r="B66" s="15">
        <v>2027</v>
      </c>
      <c r="C66" s="15">
        <v>10</v>
      </c>
      <c r="D66" s="127" t="str">
        <f t="shared" si="0"/>
        <v>202710</v>
      </c>
      <c r="E66" s="15"/>
      <c r="F66" s="17"/>
      <c r="G66" s="4">
        <v>0.74479999999999991</v>
      </c>
      <c r="H66" s="17"/>
    </row>
    <row r="67" spans="1:24" ht="16.149999999999999">
      <c r="B67" s="15">
        <v>2027</v>
      </c>
      <c r="C67" s="15">
        <v>11</v>
      </c>
      <c r="D67" s="127" t="str">
        <f t="shared" si="0"/>
        <v>202711</v>
      </c>
      <c r="E67" s="15"/>
      <c r="F67" s="17"/>
      <c r="G67" s="4">
        <v>0.7629999999999999</v>
      </c>
      <c r="H67" s="17"/>
    </row>
    <row r="68" spans="1:24" ht="16.149999999999999">
      <c r="A68" s="3"/>
      <c r="B68" s="20">
        <v>2027</v>
      </c>
      <c r="C68" s="20">
        <v>12</v>
      </c>
      <c r="D68" s="127" t="str">
        <f t="shared" si="0"/>
        <v>202712</v>
      </c>
      <c r="E68" s="20"/>
      <c r="F68" s="18"/>
      <c r="G68" s="18">
        <v>0.78120000000000001</v>
      </c>
      <c r="H68" s="17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6.149999999999999">
      <c r="B69" s="15"/>
      <c r="C69" s="15"/>
      <c r="D69" s="15"/>
      <c r="E69" s="15"/>
      <c r="F69" s="17"/>
      <c r="G69" s="17"/>
      <c r="H69" s="17"/>
    </row>
    <row r="70" spans="1:24" ht="16.149999999999999">
      <c r="B70" s="15">
        <v>2028</v>
      </c>
      <c r="C70" s="15">
        <v>1</v>
      </c>
      <c r="D70" s="127" t="str">
        <f t="shared" si="0"/>
        <v>20281</v>
      </c>
      <c r="E70" s="15"/>
      <c r="F70" s="17"/>
      <c r="G70" s="4">
        <v>0.79943333333333333</v>
      </c>
      <c r="H70" s="17"/>
    </row>
    <row r="71" spans="1:24" ht="16.149999999999999">
      <c r="B71" s="15">
        <v>2028</v>
      </c>
      <c r="C71" s="15">
        <v>2</v>
      </c>
      <c r="D71" s="127" t="str">
        <f t="shared" ref="D71:D81" si="1">CONCATENATE(B71,C71)</f>
        <v>20282</v>
      </c>
      <c r="E71" s="15"/>
      <c r="F71" s="17"/>
      <c r="G71" s="4">
        <v>0.81766666666666665</v>
      </c>
      <c r="H71" s="17"/>
    </row>
    <row r="72" spans="1:24" ht="16.149999999999999">
      <c r="B72" s="15">
        <v>2028</v>
      </c>
      <c r="C72" s="15">
        <v>3</v>
      </c>
      <c r="D72" s="127" t="str">
        <f t="shared" si="1"/>
        <v>20283</v>
      </c>
      <c r="E72" s="15"/>
      <c r="F72" s="17"/>
      <c r="G72" s="4">
        <v>0.83589999999999998</v>
      </c>
      <c r="H72" s="17"/>
    </row>
    <row r="73" spans="1:24" ht="16.149999999999999">
      <c r="B73" s="15">
        <v>2028</v>
      </c>
      <c r="C73" s="15">
        <v>4</v>
      </c>
      <c r="D73" s="127" t="str">
        <f t="shared" si="1"/>
        <v>20284</v>
      </c>
      <c r="E73" s="15"/>
      <c r="F73" s="17"/>
      <c r="G73" s="4">
        <v>0.8541333333333333</v>
      </c>
      <c r="H73" s="18"/>
    </row>
    <row r="74" spans="1:24" ht="16.149999999999999">
      <c r="B74" s="15">
        <v>2028</v>
      </c>
      <c r="C74" s="15">
        <v>5</v>
      </c>
      <c r="D74" s="127" t="str">
        <f t="shared" si="1"/>
        <v>20285</v>
      </c>
      <c r="E74" s="15"/>
      <c r="F74" s="17"/>
      <c r="G74" s="4">
        <v>0.87236666666666662</v>
      </c>
      <c r="H74" s="17"/>
    </row>
    <row r="75" spans="1:24" ht="16.149999999999999">
      <c r="B75" s="15">
        <v>2028</v>
      </c>
      <c r="C75" s="15">
        <v>6</v>
      </c>
      <c r="D75" s="127" t="str">
        <f t="shared" si="1"/>
        <v>20286</v>
      </c>
      <c r="E75" s="15"/>
      <c r="F75" s="17"/>
      <c r="G75" s="4">
        <v>0.89059999999999995</v>
      </c>
      <c r="H75" s="17"/>
    </row>
    <row r="76" spans="1:24" ht="16.149999999999999">
      <c r="B76" s="15">
        <v>2028</v>
      </c>
      <c r="C76" s="15">
        <v>7</v>
      </c>
      <c r="D76" s="127" t="str">
        <f t="shared" si="1"/>
        <v>20287</v>
      </c>
      <c r="E76" s="15"/>
      <c r="F76" s="17"/>
      <c r="G76" s="4">
        <v>0.90883333333333327</v>
      </c>
      <c r="H76" s="17"/>
    </row>
    <row r="77" spans="1:24" ht="16.149999999999999">
      <c r="B77" s="15">
        <v>2028</v>
      </c>
      <c r="C77" s="15">
        <v>8</v>
      </c>
      <c r="D77" s="127" t="str">
        <f t="shared" si="1"/>
        <v>20288</v>
      </c>
      <c r="E77" s="15"/>
      <c r="F77" s="17"/>
      <c r="G77" s="4">
        <v>0.92706666666666659</v>
      </c>
      <c r="H77" s="17"/>
    </row>
    <row r="78" spans="1:24" ht="16.149999999999999">
      <c r="B78" s="15">
        <v>2028</v>
      </c>
      <c r="C78" s="15">
        <v>9</v>
      </c>
      <c r="D78" s="127" t="str">
        <f t="shared" si="1"/>
        <v>20289</v>
      </c>
      <c r="E78" s="15"/>
      <c r="F78" s="17"/>
      <c r="G78" s="4">
        <v>0.94529999999999992</v>
      </c>
      <c r="H78" s="17"/>
    </row>
    <row r="79" spans="1:24" ht="16.149999999999999">
      <c r="B79" s="15">
        <v>2028</v>
      </c>
      <c r="C79" s="15">
        <v>10</v>
      </c>
      <c r="D79" s="127" t="str">
        <f t="shared" si="1"/>
        <v>202810</v>
      </c>
      <c r="E79" s="15"/>
      <c r="F79" s="17"/>
      <c r="G79" s="4">
        <v>0.96353333333333324</v>
      </c>
      <c r="H79" s="17"/>
    </row>
    <row r="80" spans="1:24" ht="16.149999999999999">
      <c r="B80" s="15">
        <v>2028</v>
      </c>
      <c r="C80" s="15">
        <v>11</v>
      </c>
      <c r="D80" s="127" t="str">
        <f t="shared" si="1"/>
        <v>202811</v>
      </c>
      <c r="E80" s="15"/>
      <c r="F80" s="17"/>
      <c r="G80" s="4">
        <v>0.98176666666666657</v>
      </c>
      <c r="H80" s="17"/>
    </row>
    <row r="81" spans="1:24" ht="16.149999999999999">
      <c r="A81" s="3"/>
      <c r="B81" s="20">
        <v>2028</v>
      </c>
      <c r="C81" s="20">
        <v>12</v>
      </c>
      <c r="D81" s="127" t="str">
        <f t="shared" si="1"/>
        <v>202812</v>
      </c>
      <c r="E81" s="20"/>
      <c r="F81" s="18"/>
      <c r="G81" s="18">
        <v>1</v>
      </c>
      <c r="H81" s="17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6.149999999999999">
      <c r="H82" s="17"/>
    </row>
    <row r="83" spans="1:24" ht="16.149999999999999">
      <c r="H83" s="17"/>
    </row>
    <row r="84" spans="1:24" ht="16.149999999999999">
      <c r="H84" s="17"/>
    </row>
    <row r="85" spans="1:24" ht="16.149999999999999">
      <c r="H85" s="17"/>
    </row>
    <row r="86" spans="1:24" ht="16.149999999999999">
      <c r="H86" s="18"/>
    </row>
    <row r="87" spans="1:24" ht="16.149999999999999">
      <c r="H87" s="17"/>
    </row>
    <row r="88" spans="1:24" ht="16.149999999999999">
      <c r="H88" s="17"/>
    </row>
    <row r="89" spans="1:24" ht="16.149999999999999">
      <c r="H89" s="17"/>
    </row>
    <row r="90" spans="1:24" ht="16.149999999999999">
      <c r="H90" s="17"/>
    </row>
    <row r="91" spans="1:24" ht="16.149999999999999">
      <c r="H91" s="17"/>
    </row>
    <row r="92" spans="1:24" ht="16.149999999999999">
      <c r="H92" s="17"/>
    </row>
    <row r="93" spans="1:24" ht="16.149999999999999">
      <c r="H93" s="17"/>
    </row>
    <row r="94" spans="1:24" ht="16.149999999999999">
      <c r="H94" s="17"/>
    </row>
    <row r="95" spans="1:24" ht="16.149999999999999">
      <c r="H95" s="17"/>
    </row>
    <row r="96" spans="1:24" ht="16.149999999999999">
      <c r="H96" s="17"/>
    </row>
    <row r="97" spans="8:8" ht="16.149999999999999">
      <c r="H97" s="17"/>
    </row>
    <row r="98" spans="8:8" ht="16.149999999999999">
      <c r="H98" s="17"/>
    </row>
    <row r="99" spans="8:8" ht="16.149999999999999">
      <c r="H99" s="18"/>
    </row>
  </sheetData>
  <autoFilter ref="A3:X81" xr:uid="{00000000-0001-0000-01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2"/>
  <sheetViews>
    <sheetView topLeftCell="B1" workbookViewId="0">
      <pane ySplit="3" topLeftCell="A94" activePane="bottomLeft" state="frozen"/>
      <selection pane="bottomLeft" activeCell="F102" sqref="F102"/>
    </sheetView>
  </sheetViews>
  <sheetFormatPr defaultColWidth="11.1796875" defaultRowHeight="15" customHeight="1"/>
  <cols>
    <col min="4" max="4" width="25.6328125" customWidth="1"/>
    <col min="5" max="5" width="20.1796875" customWidth="1"/>
    <col min="6" max="11" width="23.453125" customWidth="1"/>
  </cols>
  <sheetData>
    <row r="1" spans="1:10" ht="15" customHeight="1">
      <c r="C1" s="129"/>
      <c r="D1" s="130" t="s">
        <v>76</v>
      </c>
      <c r="E1" s="125" t="str">
        <f>IFERROR(VLOOKUP(E3,'[1]TO year'!$B:$C,2,FALSE),"")</f>
        <v>P17</v>
      </c>
      <c r="F1" s="125" t="str">
        <f>IFERROR(VLOOKUP(F3,'[1]TO year'!$B:$C,2,FALSE),"")</f>
        <v>P30</v>
      </c>
      <c r="G1" s="125" t="str">
        <f>IFERROR(VLOOKUP(G3,'[1]TO year'!$B:$C,2,FALSE),"")</f>
        <v>P33</v>
      </c>
      <c r="H1" s="125" t="str">
        <f>IFERROR(VLOOKUP(H3,'[1]TO year'!$B:$C,2,FALSE),"")</f>
        <v>P38</v>
      </c>
      <c r="I1" s="125" t="str">
        <f>IFERROR(VLOOKUP(I3,'[1]TO year'!$B:$C,2,FALSE),"")</f>
        <v>P39</v>
      </c>
      <c r="J1" s="125" t="str">
        <f>IFERROR(VLOOKUP(J3,'[1]TO year'!$B:$C,2,FALSE),"")</f>
        <v>P36</v>
      </c>
    </row>
    <row r="2" spans="1:10" ht="15" customHeight="1">
      <c r="C2" s="125">
        <v>1</v>
      </c>
      <c r="D2" s="125">
        <f t="shared" ref="D2:J2" si="0">C2+1</f>
        <v>2</v>
      </c>
      <c r="E2" s="125">
        <f t="shared" si="0"/>
        <v>3</v>
      </c>
      <c r="F2" s="125">
        <f t="shared" si="0"/>
        <v>4</v>
      </c>
      <c r="G2" s="125">
        <f t="shared" si="0"/>
        <v>5</v>
      </c>
      <c r="H2" s="125">
        <f t="shared" si="0"/>
        <v>6</v>
      </c>
      <c r="I2" s="125">
        <f t="shared" si="0"/>
        <v>7</v>
      </c>
      <c r="J2" s="125">
        <f t="shared" si="0"/>
        <v>8</v>
      </c>
    </row>
    <row r="3" spans="1:10" s="194" customFormat="1" ht="55.9" customHeight="1">
      <c r="A3" s="193" t="s">
        <v>10</v>
      </c>
      <c r="B3" s="193" t="s">
        <v>11</v>
      </c>
      <c r="C3" s="193"/>
      <c r="D3" s="193" t="s">
        <v>12</v>
      </c>
      <c r="E3" s="193" t="s">
        <v>78</v>
      </c>
      <c r="F3" s="191" t="s">
        <v>80</v>
      </c>
      <c r="G3" s="191" t="s">
        <v>82</v>
      </c>
      <c r="H3" s="191" t="s">
        <v>84</v>
      </c>
      <c r="I3" s="191" t="s">
        <v>86</v>
      </c>
      <c r="J3" s="193" t="s">
        <v>88</v>
      </c>
    </row>
    <row r="4" spans="1:10" ht="16.149999999999999">
      <c r="A4" s="24">
        <v>2017</v>
      </c>
      <c r="B4" s="25">
        <v>1</v>
      </c>
      <c r="C4" s="127" t="str">
        <f t="shared" ref="C4:C67" si="1">CONCATENATE(A4,B4)</f>
        <v>20171</v>
      </c>
      <c r="D4" s="27">
        <v>0</v>
      </c>
      <c r="E4" s="27">
        <v>0</v>
      </c>
      <c r="F4" s="27">
        <v>0</v>
      </c>
      <c r="G4" s="27">
        <f>F4</f>
        <v>0</v>
      </c>
      <c r="H4" s="27">
        <v>0</v>
      </c>
      <c r="I4" s="27">
        <f>H4</f>
        <v>0</v>
      </c>
      <c r="J4" s="4">
        <v>0</v>
      </c>
    </row>
    <row r="5" spans="1:10" ht="16.149999999999999">
      <c r="A5" s="24">
        <v>2017</v>
      </c>
      <c r="B5" s="25">
        <v>2</v>
      </c>
      <c r="C5" s="127" t="str">
        <f t="shared" si="1"/>
        <v>20172</v>
      </c>
      <c r="D5" s="27">
        <v>0</v>
      </c>
      <c r="E5" s="27">
        <v>0</v>
      </c>
      <c r="F5" s="27">
        <v>0</v>
      </c>
      <c r="G5" s="27">
        <f t="shared" ref="G5:G68" si="2">F5</f>
        <v>0</v>
      </c>
      <c r="H5" s="27">
        <v>0</v>
      </c>
      <c r="I5" s="27">
        <f t="shared" ref="I5:I68" si="3">H5</f>
        <v>0</v>
      </c>
      <c r="J5" s="4">
        <v>0</v>
      </c>
    </row>
    <row r="6" spans="1:10" ht="16.149999999999999">
      <c r="A6" s="24">
        <v>2017</v>
      </c>
      <c r="B6" s="25">
        <v>3</v>
      </c>
      <c r="C6" s="127" t="str">
        <f t="shared" si="1"/>
        <v>20173</v>
      </c>
      <c r="D6" s="27">
        <v>0</v>
      </c>
      <c r="E6" s="27">
        <v>0</v>
      </c>
      <c r="F6" s="27">
        <v>0</v>
      </c>
      <c r="G6" s="27">
        <f t="shared" si="2"/>
        <v>0</v>
      </c>
      <c r="H6" s="27">
        <v>0</v>
      </c>
      <c r="I6" s="27">
        <f t="shared" si="3"/>
        <v>0</v>
      </c>
      <c r="J6" s="4">
        <v>0</v>
      </c>
    </row>
    <row r="7" spans="1:10" ht="16.149999999999999">
      <c r="A7" s="24">
        <v>2017</v>
      </c>
      <c r="B7" s="25">
        <v>4</v>
      </c>
      <c r="C7" s="127" t="str">
        <f t="shared" si="1"/>
        <v>20174</v>
      </c>
      <c r="D7" s="27">
        <v>0</v>
      </c>
      <c r="E7" s="27">
        <v>0</v>
      </c>
      <c r="F7" s="27">
        <v>0</v>
      </c>
      <c r="G7" s="27">
        <f t="shared" si="2"/>
        <v>0</v>
      </c>
      <c r="H7" s="27">
        <v>0</v>
      </c>
      <c r="I7" s="27">
        <f t="shared" si="3"/>
        <v>0</v>
      </c>
      <c r="J7" s="4">
        <v>0</v>
      </c>
    </row>
    <row r="8" spans="1:10" ht="16.149999999999999">
      <c r="A8" s="24">
        <v>2017</v>
      </c>
      <c r="B8" s="25">
        <v>5</v>
      </c>
      <c r="C8" s="127" t="str">
        <f t="shared" si="1"/>
        <v>20175</v>
      </c>
      <c r="D8" s="27">
        <v>0</v>
      </c>
      <c r="E8" s="27">
        <v>0</v>
      </c>
      <c r="F8" s="27">
        <v>0</v>
      </c>
      <c r="G8" s="27">
        <f t="shared" si="2"/>
        <v>0</v>
      </c>
      <c r="H8" s="27">
        <v>0</v>
      </c>
      <c r="I8" s="27">
        <f t="shared" si="3"/>
        <v>0</v>
      </c>
      <c r="J8" s="4">
        <v>0</v>
      </c>
    </row>
    <row r="9" spans="1:10" ht="16.149999999999999">
      <c r="A9" s="24">
        <v>2017</v>
      </c>
      <c r="B9" s="25">
        <v>6</v>
      </c>
      <c r="C9" s="127" t="str">
        <f t="shared" si="1"/>
        <v>20176</v>
      </c>
      <c r="D9" s="27">
        <v>0</v>
      </c>
      <c r="E9" s="27">
        <v>0</v>
      </c>
      <c r="F9" s="27">
        <v>0</v>
      </c>
      <c r="G9" s="27">
        <f t="shared" si="2"/>
        <v>0</v>
      </c>
      <c r="H9" s="27">
        <v>0</v>
      </c>
      <c r="I9" s="27">
        <f t="shared" si="3"/>
        <v>0</v>
      </c>
      <c r="J9" s="4">
        <v>0</v>
      </c>
    </row>
    <row r="10" spans="1:10" ht="16.149999999999999">
      <c r="A10" s="24">
        <v>2017</v>
      </c>
      <c r="B10" s="25">
        <v>7</v>
      </c>
      <c r="C10" s="127" t="str">
        <f t="shared" si="1"/>
        <v>20177</v>
      </c>
      <c r="D10" s="27">
        <v>0</v>
      </c>
      <c r="E10" s="27">
        <v>0</v>
      </c>
      <c r="F10" s="27">
        <v>0</v>
      </c>
      <c r="G10" s="27">
        <f t="shared" si="2"/>
        <v>0</v>
      </c>
      <c r="H10" s="27">
        <v>0</v>
      </c>
      <c r="I10" s="27">
        <f t="shared" si="3"/>
        <v>0</v>
      </c>
      <c r="J10" s="4">
        <v>0</v>
      </c>
    </row>
    <row r="11" spans="1:10" ht="16.149999999999999">
      <c r="A11" s="24">
        <v>2017</v>
      </c>
      <c r="B11" s="25">
        <v>8</v>
      </c>
      <c r="C11" s="127" t="str">
        <f t="shared" si="1"/>
        <v>20178</v>
      </c>
      <c r="D11" s="27">
        <v>0</v>
      </c>
      <c r="E11" s="27">
        <v>0</v>
      </c>
      <c r="F11" s="27">
        <v>0</v>
      </c>
      <c r="G11" s="27">
        <f t="shared" si="2"/>
        <v>0</v>
      </c>
      <c r="H11" s="27">
        <v>0</v>
      </c>
      <c r="I11" s="27">
        <f t="shared" si="3"/>
        <v>0</v>
      </c>
      <c r="J11" s="4">
        <v>0</v>
      </c>
    </row>
    <row r="12" spans="1:10" ht="16.149999999999999">
      <c r="A12" s="24">
        <v>2017</v>
      </c>
      <c r="B12" s="25">
        <v>9</v>
      </c>
      <c r="C12" s="127" t="str">
        <f t="shared" si="1"/>
        <v>20179</v>
      </c>
      <c r="D12" s="27">
        <v>0</v>
      </c>
      <c r="E12" s="27">
        <v>0</v>
      </c>
      <c r="F12" s="27">
        <v>0</v>
      </c>
      <c r="G12" s="27">
        <f t="shared" si="2"/>
        <v>0</v>
      </c>
      <c r="H12" s="27">
        <v>0</v>
      </c>
      <c r="I12" s="27">
        <f t="shared" si="3"/>
        <v>0</v>
      </c>
      <c r="J12" s="4">
        <v>0</v>
      </c>
    </row>
    <row r="13" spans="1:10" ht="16.149999999999999">
      <c r="A13" s="24">
        <v>2017</v>
      </c>
      <c r="B13" s="25">
        <v>10</v>
      </c>
      <c r="C13" s="127" t="str">
        <f t="shared" si="1"/>
        <v>201710</v>
      </c>
      <c r="D13" s="27">
        <v>0</v>
      </c>
      <c r="E13" s="27">
        <v>0</v>
      </c>
      <c r="F13" s="27">
        <v>0</v>
      </c>
      <c r="G13" s="27">
        <f t="shared" si="2"/>
        <v>0</v>
      </c>
      <c r="H13" s="27">
        <v>0</v>
      </c>
      <c r="I13" s="27">
        <f t="shared" si="3"/>
        <v>0</v>
      </c>
      <c r="J13" s="4">
        <v>0</v>
      </c>
    </row>
    <row r="14" spans="1:10" ht="16.149999999999999">
      <c r="A14" s="24">
        <v>2017</v>
      </c>
      <c r="B14" s="25">
        <v>11</v>
      </c>
      <c r="C14" s="127" t="str">
        <f t="shared" si="1"/>
        <v>201711</v>
      </c>
      <c r="D14" s="27">
        <v>0</v>
      </c>
      <c r="E14" s="27">
        <v>0</v>
      </c>
      <c r="F14" s="27">
        <v>0</v>
      </c>
      <c r="G14" s="27">
        <f t="shared" si="2"/>
        <v>0</v>
      </c>
      <c r="H14" s="27">
        <v>0</v>
      </c>
      <c r="I14" s="27">
        <f t="shared" si="3"/>
        <v>0</v>
      </c>
      <c r="J14" s="4">
        <v>0</v>
      </c>
    </row>
    <row r="15" spans="1:10" ht="16.149999999999999">
      <c r="A15" s="24">
        <v>2017</v>
      </c>
      <c r="B15" s="25">
        <v>12</v>
      </c>
      <c r="C15" s="127" t="str">
        <f t="shared" si="1"/>
        <v>201712</v>
      </c>
      <c r="D15" s="27">
        <v>0</v>
      </c>
      <c r="E15" s="27">
        <v>0</v>
      </c>
      <c r="F15" s="27">
        <v>0</v>
      </c>
      <c r="G15" s="27">
        <f t="shared" si="2"/>
        <v>0</v>
      </c>
      <c r="H15" s="27">
        <v>0</v>
      </c>
      <c r="I15" s="27">
        <f t="shared" si="3"/>
        <v>0</v>
      </c>
      <c r="J15" s="4">
        <v>0</v>
      </c>
    </row>
    <row r="16" spans="1:10" ht="16.149999999999999">
      <c r="A16" s="24">
        <v>2018</v>
      </c>
      <c r="B16" s="25">
        <v>1</v>
      </c>
      <c r="C16" s="127" t="str">
        <f t="shared" si="1"/>
        <v>20181</v>
      </c>
      <c r="D16" s="27">
        <v>1.49E-2</v>
      </c>
      <c r="E16" s="27">
        <v>0</v>
      </c>
      <c r="F16" s="27">
        <v>0</v>
      </c>
      <c r="G16" s="27">
        <f t="shared" si="2"/>
        <v>0</v>
      </c>
      <c r="H16" s="27">
        <v>0</v>
      </c>
      <c r="I16" s="27">
        <f t="shared" si="3"/>
        <v>0</v>
      </c>
      <c r="J16" s="4">
        <v>0</v>
      </c>
    </row>
    <row r="17" spans="1:10" ht="16.149999999999999">
      <c r="A17" s="24">
        <v>2018</v>
      </c>
      <c r="B17" s="25">
        <v>2</v>
      </c>
      <c r="C17" s="127" t="str">
        <f t="shared" si="1"/>
        <v>20182</v>
      </c>
      <c r="D17" s="27">
        <v>2.98E-2</v>
      </c>
      <c r="E17" s="27">
        <v>0</v>
      </c>
      <c r="F17" s="27">
        <v>0</v>
      </c>
      <c r="G17" s="27">
        <f t="shared" si="2"/>
        <v>0</v>
      </c>
      <c r="H17" s="27">
        <v>0</v>
      </c>
      <c r="I17" s="27">
        <f t="shared" si="3"/>
        <v>0</v>
      </c>
      <c r="J17" s="4">
        <v>0</v>
      </c>
    </row>
    <row r="18" spans="1:10" ht="16.149999999999999">
      <c r="A18" s="24">
        <v>2018</v>
      </c>
      <c r="B18" s="25">
        <v>3</v>
      </c>
      <c r="C18" s="127" t="str">
        <f t="shared" si="1"/>
        <v>20183</v>
      </c>
      <c r="D18" s="27">
        <v>4.4699999999999997E-2</v>
      </c>
      <c r="E18" s="27">
        <v>0</v>
      </c>
      <c r="F18" s="27">
        <v>0</v>
      </c>
      <c r="G18" s="27">
        <f t="shared" si="2"/>
        <v>0</v>
      </c>
      <c r="H18" s="27">
        <v>0</v>
      </c>
      <c r="I18" s="27">
        <f t="shared" si="3"/>
        <v>0</v>
      </c>
      <c r="J18" s="4">
        <v>0</v>
      </c>
    </row>
    <row r="19" spans="1:10" ht="16.149999999999999">
      <c r="A19" s="24">
        <v>2018</v>
      </c>
      <c r="B19" s="25">
        <v>4</v>
      </c>
      <c r="C19" s="127" t="str">
        <f t="shared" si="1"/>
        <v>20184</v>
      </c>
      <c r="D19" s="27">
        <v>5.9499999999999997E-2</v>
      </c>
      <c r="E19" s="27">
        <v>0</v>
      </c>
      <c r="F19" s="27">
        <v>0</v>
      </c>
      <c r="G19" s="27">
        <f t="shared" si="2"/>
        <v>0</v>
      </c>
      <c r="H19" s="27">
        <v>0</v>
      </c>
      <c r="I19" s="27">
        <f t="shared" si="3"/>
        <v>0</v>
      </c>
      <c r="J19" s="4">
        <v>0</v>
      </c>
    </row>
    <row r="20" spans="1:10" ht="16.149999999999999">
      <c r="A20" s="24">
        <v>2018</v>
      </c>
      <c r="B20" s="25">
        <v>5</v>
      </c>
      <c r="C20" s="127" t="str">
        <f t="shared" si="1"/>
        <v>20185</v>
      </c>
      <c r="D20" s="27">
        <v>7.4399999999999994E-2</v>
      </c>
      <c r="E20" s="27">
        <v>0</v>
      </c>
      <c r="F20" s="27">
        <v>0</v>
      </c>
      <c r="G20" s="27">
        <f t="shared" si="2"/>
        <v>0</v>
      </c>
      <c r="H20" s="27">
        <v>0</v>
      </c>
      <c r="I20" s="27">
        <f t="shared" si="3"/>
        <v>0</v>
      </c>
      <c r="J20" s="4">
        <v>0</v>
      </c>
    </row>
    <row r="21" spans="1:10" ht="16.149999999999999">
      <c r="A21" s="24">
        <v>2018</v>
      </c>
      <c r="B21" s="25">
        <v>6</v>
      </c>
      <c r="C21" s="127" t="str">
        <f t="shared" si="1"/>
        <v>20186</v>
      </c>
      <c r="D21" s="27">
        <v>8.9300000000000004E-2</v>
      </c>
      <c r="E21" s="27">
        <v>0</v>
      </c>
      <c r="F21" s="27">
        <v>0</v>
      </c>
      <c r="G21" s="27">
        <f t="shared" si="2"/>
        <v>0</v>
      </c>
      <c r="H21" s="27">
        <v>0</v>
      </c>
      <c r="I21" s="27">
        <f t="shared" si="3"/>
        <v>0</v>
      </c>
      <c r="J21" s="4">
        <v>0</v>
      </c>
    </row>
    <row r="22" spans="1:10" ht="16.149999999999999">
      <c r="A22" s="24">
        <v>2018</v>
      </c>
      <c r="B22" s="25">
        <v>7</v>
      </c>
      <c r="C22" s="127" t="str">
        <f t="shared" si="1"/>
        <v>20187</v>
      </c>
      <c r="D22" s="27">
        <v>0.1042</v>
      </c>
      <c r="E22" s="27">
        <v>0</v>
      </c>
      <c r="F22" s="27">
        <v>0</v>
      </c>
      <c r="G22" s="27">
        <f t="shared" si="2"/>
        <v>0</v>
      </c>
      <c r="H22" s="27">
        <v>0</v>
      </c>
      <c r="I22" s="27">
        <f t="shared" si="3"/>
        <v>0</v>
      </c>
      <c r="J22" s="4">
        <v>0</v>
      </c>
    </row>
    <row r="23" spans="1:10" ht="16.149999999999999">
      <c r="A23" s="24">
        <v>2018</v>
      </c>
      <c r="B23" s="25">
        <v>8</v>
      </c>
      <c r="C23" s="127" t="str">
        <f t="shared" si="1"/>
        <v>20188</v>
      </c>
      <c r="D23" s="27">
        <v>0.1191</v>
      </c>
      <c r="E23" s="27">
        <v>0</v>
      </c>
      <c r="F23" s="27">
        <v>0</v>
      </c>
      <c r="G23" s="27">
        <f t="shared" si="2"/>
        <v>0</v>
      </c>
      <c r="H23" s="27">
        <v>0</v>
      </c>
      <c r="I23" s="27">
        <f t="shared" si="3"/>
        <v>0</v>
      </c>
      <c r="J23" s="4">
        <v>0</v>
      </c>
    </row>
    <row r="24" spans="1:10" ht="16.149999999999999">
      <c r="A24" s="24">
        <v>2018</v>
      </c>
      <c r="B24" s="25">
        <v>9</v>
      </c>
      <c r="C24" s="127" t="str">
        <f t="shared" si="1"/>
        <v>20189</v>
      </c>
      <c r="D24" s="27">
        <v>0.13400000000000001</v>
      </c>
      <c r="E24" s="27">
        <v>0</v>
      </c>
      <c r="F24" s="27">
        <v>0</v>
      </c>
      <c r="G24" s="27">
        <f t="shared" si="2"/>
        <v>0</v>
      </c>
      <c r="H24" s="27">
        <v>0</v>
      </c>
      <c r="I24" s="27">
        <f t="shared" si="3"/>
        <v>0</v>
      </c>
      <c r="J24" s="4">
        <v>0</v>
      </c>
    </row>
    <row r="25" spans="1:10" ht="16.149999999999999">
      <c r="A25" s="24">
        <v>2018</v>
      </c>
      <c r="B25" s="25">
        <v>10</v>
      </c>
      <c r="C25" s="127" t="str">
        <f t="shared" si="1"/>
        <v>201810</v>
      </c>
      <c r="D25" s="27">
        <v>0.14879999999999999</v>
      </c>
      <c r="E25" s="27">
        <v>0</v>
      </c>
      <c r="F25" s="27">
        <v>0</v>
      </c>
      <c r="G25" s="27">
        <f t="shared" si="2"/>
        <v>0</v>
      </c>
      <c r="H25" s="27">
        <v>0</v>
      </c>
      <c r="I25" s="27">
        <f t="shared" si="3"/>
        <v>0</v>
      </c>
      <c r="J25" s="4">
        <v>0</v>
      </c>
    </row>
    <row r="26" spans="1:10" ht="16.149999999999999">
      <c r="A26" s="24">
        <v>2018</v>
      </c>
      <c r="B26" s="25">
        <v>11</v>
      </c>
      <c r="C26" s="127" t="str">
        <f t="shared" si="1"/>
        <v>201811</v>
      </c>
      <c r="D26" s="27">
        <v>0.16370000000000001</v>
      </c>
      <c r="E26" s="27">
        <v>0</v>
      </c>
      <c r="F26" s="27">
        <v>0</v>
      </c>
      <c r="G26" s="27">
        <f t="shared" si="2"/>
        <v>0</v>
      </c>
      <c r="H26" s="27">
        <v>0</v>
      </c>
      <c r="I26" s="27">
        <f t="shared" si="3"/>
        <v>0</v>
      </c>
      <c r="J26" s="4">
        <v>0</v>
      </c>
    </row>
    <row r="27" spans="1:10" ht="16.149999999999999">
      <c r="A27" s="24">
        <v>2018</v>
      </c>
      <c r="B27" s="25">
        <v>12</v>
      </c>
      <c r="C27" s="127" t="str">
        <f t="shared" si="1"/>
        <v>201812</v>
      </c>
      <c r="D27" s="27">
        <v>0.17860000000000001</v>
      </c>
      <c r="E27" s="27">
        <v>0</v>
      </c>
      <c r="F27" s="27">
        <v>0</v>
      </c>
      <c r="G27" s="27">
        <f t="shared" si="2"/>
        <v>0</v>
      </c>
      <c r="H27" s="27">
        <v>0</v>
      </c>
      <c r="I27" s="27">
        <f t="shared" si="3"/>
        <v>0</v>
      </c>
      <c r="J27" s="4">
        <v>0</v>
      </c>
    </row>
    <row r="28" spans="1:10" ht="16.149999999999999">
      <c r="A28" s="24">
        <v>2019</v>
      </c>
      <c r="B28" s="25">
        <v>1</v>
      </c>
      <c r="C28" s="127" t="str">
        <f t="shared" si="1"/>
        <v>20191</v>
      </c>
      <c r="D28" s="27">
        <v>0.19209999999999999</v>
      </c>
      <c r="E28" s="27">
        <v>0</v>
      </c>
      <c r="F28" s="27">
        <v>0</v>
      </c>
      <c r="G28" s="27">
        <f t="shared" si="2"/>
        <v>0</v>
      </c>
      <c r="H28" s="27">
        <v>0</v>
      </c>
      <c r="I28" s="27">
        <f t="shared" si="3"/>
        <v>0</v>
      </c>
      <c r="J28" s="4">
        <v>0</v>
      </c>
    </row>
    <row r="29" spans="1:10" ht="16.149999999999999">
      <c r="A29" s="24">
        <v>2019</v>
      </c>
      <c r="B29" s="25">
        <v>2</v>
      </c>
      <c r="C29" s="127" t="str">
        <f t="shared" si="1"/>
        <v>20192</v>
      </c>
      <c r="D29" s="27">
        <v>0.20549999999999999</v>
      </c>
      <c r="E29" s="27">
        <v>0</v>
      </c>
      <c r="F29" s="27">
        <v>0</v>
      </c>
      <c r="G29" s="27">
        <f t="shared" si="2"/>
        <v>0</v>
      </c>
      <c r="H29" s="27">
        <v>0</v>
      </c>
      <c r="I29" s="27">
        <f t="shared" si="3"/>
        <v>0</v>
      </c>
      <c r="J29" s="4">
        <v>0</v>
      </c>
    </row>
    <row r="30" spans="1:10" ht="16.149999999999999">
      <c r="A30" s="24">
        <v>2019</v>
      </c>
      <c r="B30" s="25">
        <v>3</v>
      </c>
      <c r="C30" s="127" t="str">
        <f t="shared" si="1"/>
        <v>20193</v>
      </c>
      <c r="D30" s="27">
        <v>0.219</v>
      </c>
      <c r="E30" s="27">
        <v>0</v>
      </c>
      <c r="F30" s="27">
        <v>0</v>
      </c>
      <c r="G30" s="27">
        <f t="shared" si="2"/>
        <v>0</v>
      </c>
      <c r="H30" s="27">
        <v>0</v>
      </c>
      <c r="I30" s="27">
        <f t="shared" si="3"/>
        <v>0</v>
      </c>
      <c r="J30" s="4">
        <v>0</v>
      </c>
    </row>
    <row r="31" spans="1:10" ht="16.149999999999999">
      <c r="A31" s="24">
        <v>2019</v>
      </c>
      <c r="B31" s="25">
        <v>4</v>
      </c>
      <c r="C31" s="127" t="str">
        <f t="shared" si="1"/>
        <v>20194</v>
      </c>
      <c r="D31" s="27">
        <v>0.2324</v>
      </c>
      <c r="E31" s="27">
        <v>0</v>
      </c>
      <c r="F31" s="27">
        <v>0</v>
      </c>
      <c r="G31" s="27">
        <f t="shared" si="2"/>
        <v>0</v>
      </c>
      <c r="H31" s="27">
        <v>0</v>
      </c>
      <c r="I31" s="27">
        <f t="shared" si="3"/>
        <v>0</v>
      </c>
      <c r="J31" s="4">
        <v>0</v>
      </c>
    </row>
    <row r="32" spans="1:10" ht="16.149999999999999">
      <c r="A32" s="24">
        <v>2019</v>
      </c>
      <c r="B32" s="25">
        <v>5</v>
      </c>
      <c r="C32" s="127" t="str">
        <f t="shared" si="1"/>
        <v>20195</v>
      </c>
      <c r="D32" s="27">
        <v>0.24590000000000001</v>
      </c>
      <c r="E32" s="27">
        <v>0</v>
      </c>
      <c r="F32" s="27">
        <v>0</v>
      </c>
      <c r="G32" s="27">
        <f t="shared" si="2"/>
        <v>0</v>
      </c>
      <c r="H32" s="27">
        <v>0</v>
      </c>
      <c r="I32" s="27">
        <f t="shared" si="3"/>
        <v>0</v>
      </c>
      <c r="J32" s="4">
        <v>0</v>
      </c>
    </row>
    <row r="33" spans="1:10" ht="16.149999999999999">
      <c r="A33" s="24">
        <v>2019</v>
      </c>
      <c r="B33" s="25">
        <v>6</v>
      </c>
      <c r="C33" s="127" t="str">
        <f t="shared" si="1"/>
        <v>20196</v>
      </c>
      <c r="D33" s="27">
        <v>0.25929999999999997</v>
      </c>
      <c r="E33" s="27">
        <v>0</v>
      </c>
      <c r="F33" s="27">
        <v>0</v>
      </c>
      <c r="G33" s="27">
        <f t="shared" si="2"/>
        <v>0</v>
      </c>
      <c r="H33" s="27">
        <v>0</v>
      </c>
      <c r="I33" s="27">
        <f t="shared" si="3"/>
        <v>0</v>
      </c>
      <c r="J33" s="4">
        <v>0</v>
      </c>
    </row>
    <row r="34" spans="1:10" ht="16.149999999999999">
      <c r="A34" s="24">
        <v>2019</v>
      </c>
      <c r="B34" s="25">
        <v>7</v>
      </c>
      <c r="C34" s="127" t="str">
        <f t="shared" si="1"/>
        <v>20197</v>
      </c>
      <c r="D34" s="27">
        <v>0.27279999999999999</v>
      </c>
      <c r="E34" s="27">
        <v>0</v>
      </c>
      <c r="F34" s="27">
        <v>0</v>
      </c>
      <c r="G34" s="27">
        <f t="shared" si="2"/>
        <v>0</v>
      </c>
      <c r="H34" s="27">
        <v>0</v>
      </c>
      <c r="I34" s="27">
        <f t="shared" si="3"/>
        <v>0</v>
      </c>
      <c r="J34" s="4">
        <v>0</v>
      </c>
    </row>
    <row r="35" spans="1:10" ht="16.149999999999999">
      <c r="A35" s="24">
        <v>2019</v>
      </c>
      <c r="B35" s="25">
        <v>8</v>
      </c>
      <c r="C35" s="127" t="str">
        <f t="shared" si="1"/>
        <v>20198</v>
      </c>
      <c r="D35" s="27">
        <v>0.28620000000000001</v>
      </c>
      <c r="E35" s="27">
        <v>0</v>
      </c>
      <c r="F35" s="27">
        <v>0</v>
      </c>
      <c r="G35" s="27">
        <f t="shared" si="2"/>
        <v>0</v>
      </c>
      <c r="H35" s="27">
        <v>0</v>
      </c>
      <c r="I35" s="27">
        <f t="shared" si="3"/>
        <v>0</v>
      </c>
      <c r="J35" s="4">
        <v>0</v>
      </c>
    </row>
    <row r="36" spans="1:10" ht="16.149999999999999">
      <c r="A36" s="24">
        <v>2019</v>
      </c>
      <c r="B36" s="25">
        <v>9</v>
      </c>
      <c r="C36" s="127" t="str">
        <f t="shared" si="1"/>
        <v>20199</v>
      </c>
      <c r="D36" s="27">
        <v>0.29970000000000002</v>
      </c>
      <c r="E36" s="27">
        <v>0</v>
      </c>
      <c r="F36" s="27">
        <v>0</v>
      </c>
      <c r="G36" s="27">
        <f t="shared" si="2"/>
        <v>0</v>
      </c>
      <c r="H36" s="27">
        <v>0</v>
      </c>
      <c r="I36" s="27">
        <f t="shared" si="3"/>
        <v>0</v>
      </c>
      <c r="J36" s="4">
        <v>0</v>
      </c>
    </row>
    <row r="37" spans="1:10" ht="16.149999999999999">
      <c r="A37" s="24">
        <v>2019</v>
      </c>
      <c r="B37" s="25">
        <v>10</v>
      </c>
      <c r="C37" s="127" t="str">
        <f t="shared" si="1"/>
        <v>201910</v>
      </c>
      <c r="D37" s="27">
        <v>0.31309999999999999</v>
      </c>
      <c r="E37" s="27">
        <v>0</v>
      </c>
      <c r="F37" s="27">
        <v>0</v>
      </c>
      <c r="G37" s="27">
        <f t="shared" si="2"/>
        <v>0</v>
      </c>
      <c r="H37" s="27">
        <v>0</v>
      </c>
      <c r="I37" s="27">
        <f t="shared" si="3"/>
        <v>0</v>
      </c>
      <c r="J37" s="4">
        <v>0</v>
      </c>
    </row>
    <row r="38" spans="1:10" ht="16.149999999999999">
      <c r="A38" s="24">
        <v>2019</v>
      </c>
      <c r="B38" s="25">
        <v>11</v>
      </c>
      <c r="C38" s="127" t="str">
        <f t="shared" si="1"/>
        <v>201911</v>
      </c>
      <c r="D38" s="27">
        <v>0.3266</v>
      </c>
      <c r="E38" s="27">
        <v>0</v>
      </c>
      <c r="F38" s="27">
        <v>0</v>
      </c>
      <c r="G38" s="27">
        <f t="shared" si="2"/>
        <v>0</v>
      </c>
      <c r="H38" s="27">
        <v>0</v>
      </c>
      <c r="I38" s="27">
        <f t="shared" si="3"/>
        <v>0</v>
      </c>
      <c r="J38" s="4">
        <v>0</v>
      </c>
    </row>
    <row r="39" spans="1:10" ht="16.149999999999999">
      <c r="A39" s="24">
        <v>2019</v>
      </c>
      <c r="B39" s="25">
        <v>12</v>
      </c>
      <c r="C39" s="127" t="str">
        <f t="shared" si="1"/>
        <v>201912</v>
      </c>
      <c r="D39" s="27">
        <v>0.34</v>
      </c>
      <c r="E39" s="27">
        <v>0</v>
      </c>
      <c r="F39" s="27">
        <v>0</v>
      </c>
      <c r="G39" s="27">
        <f t="shared" si="2"/>
        <v>0</v>
      </c>
      <c r="H39" s="27">
        <v>0</v>
      </c>
      <c r="I39" s="27">
        <f t="shared" si="3"/>
        <v>0</v>
      </c>
      <c r="J39" s="4">
        <v>0</v>
      </c>
    </row>
    <row r="40" spans="1:10" ht="16.149999999999999">
      <c r="A40" s="24">
        <v>2020</v>
      </c>
      <c r="B40" s="25">
        <v>1</v>
      </c>
      <c r="C40" s="127" t="str">
        <f t="shared" si="1"/>
        <v>20201</v>
      </c>
      <c r="D40" s="27">
        <v>0.36499999999999999</v>
      </c>
      <c r="E40" s="27">
        <v>3.8999999999999998E-3</v>
      </c>
      <c r="F40" s="27">
        <v>0</v>
      </c>
      <c r="G40" s="27">
        <f t="shared" si="2"/>
        <v>0</v>
      </c>
      <c r="H40" s="27">
        <v>0</v>
      </c>
      <c r="I40" s="27">
        <f t="shared" si="3"/>
        <v>0</v>
      </c>
      <c r="J40" s="4">
        <v>0</v>
      </c>
    </row>
    <row r="41" spans="1:10" ht="16.149999999999999">
      <c r="A41" s="24">
        <v>2020</v>
      </c>
      <c r="B41" s="25">
        <v>2</v>
      </c>
      <c r="C41" s="127" t="str">
        <f t="shared" si="1"/>
        <v>20202</v>
      </c>
      <c r="D41" s="27">
        <v>0.39</v>
      </c>
      <c r="E41" s="27">
        <v>7.7999999999999996E-3</v>
      </c>
      <c r="F41" s="27">
        <v>0</v>
      </c>
      <c r="G41" s="27">
        <f t="shared" si="2"/>
        <v>0</v>
      </c>
      <c r="H41" s="27">
        <v>0</v>
      </c>
      <c r="I41" s="27">
        <f t="shared" si="3"/>
        <v>0</v>
      </c>
      <c r="J41" s="4">
        <v>0</v>
      </c>
    </row>
    <row r="42" spans="1:10" ht="16.149999999999999">
      <c r="A42" s="24">
        <v>2020</v>
      </c>
      <c r="B42" s="25">
        <v>3</v>
      </c>
      <c r="C42" s="127" t="str">
        <f t="shared" si="1"/>
        <v>20203</v>
      </c>
      <c r="D42" s="27">
        <v>0.41510000000000002</v>
      </c>
      <c r="E42" s="27">
        <v>1.1599999999999999E-2</v>
      </c>
      <c r="F42" s="27">
        <v>0</v>
      </c>
      <c r="G42" s="27">
        <f t="shared" si="2"/>
        <v>0</v>
      </c>
      <c r="H42" s="27">
        <v>0</v>
      </c>
      <c r="I42" s="27">
        <f t="shared" si="3"/>
        <v>0</v>
      </c>
      <c r="J42" s="4">
        <v>0</v>
      </c>
    </row>
    <row r="43" spans="1:10" ht="16.149999999999999">
      <c r="A43" s="24">
        <v>2020</v>
      </c>
      <c r="B43" s="25">
        <v>4</v>
      </c>
      <c r="C43" s="127" t="str">
        <f t="shared" si="1"/>
        <v>20204</v>
      </c>
      <c r="D43" s="27">
        <v>0.44009999999999999</v>
      </c>
      <c r="E43" s="27">
        <v>1.55E-2</v>
      </c>
      <c r="F43" s="27">
        <v>0</v>
      </c>
      <c r="G43" s="27">
        <f t="shared" si="2"/>
        <v>0</v>
      </c>
      <c r="H43" s="27">
        <v>0</v>
      </c>
      <c r="I43" s="27">
        <f t="shared" si="3"/>
        <v>0</v>
      </c>
      <c r="J43" s="4">
        <v>0</v>
      </c>
    </row>
    <row r="44" spans="1:10" ht="16.149999999999999">
      <c r="A44" s="24">
        <v>2020</v>
      </c>
      <c r="B44" s="25">
        <v>5</v>
      </c>
      <c r="C44" s="127" t="str">
        <f t="shared" si="1"/>
        <v>20205</v>
      </c>
      <c r="D44" s="27">
        <v>0.46510000000000001</v>
      </c>
      <c r="E44" s="27">
        <v>1.9400000000000001E-2</v>
      </c>
      <c r="F44" s="27">
        <v>0</v>
      </c>
      <c r="G44" s="27">
        <f t="shared" si="2"/>
        <v>0</v>
      </c>
      <c r="H44" s="27">
        <v>0</v>
      </c>
      <c r="I44" s="27">
        <f t="shared" si="3"/>
        <v>0</v>
      </c>
      <c r="J44" s="4">
        <v>0</v>
      </c>
    </row>
    <row r="45" spans="1:10" ht="16.149999999999999">
      <c r="A45" s="24">
        <v>2020</v>
      </c>
      <c r="B45" s="25">
        <v>6</v>
      </c>
      <c r="C45" s="127" t="str">
        <f t="shared" si="1"/>
        <v>20206</v>
      </c>
      <c r="D45" s="27">
        <v>0.49009999999999998</v>
      </c>
      <c r="E45" s="27">
        <v>2.3300000000000001E-2</v>
      </c>
      <c r="F45" s="27">
        <v>0</v>
      </c>
      <c r="G45" s="27">
        <f t="shared" si="2"/>
        <v>0</v>
      </c>
      <c r="H45" s="27">
        <v>0</v>
      </c>
      <c r="I45" s="27">
        <f t="shared" si="3"/>
        <v>0</v>
      </c>
      <c r="J45" s="4">
        <v>0</v>
      </c>
    </row>
    <row r="46" spans="1:10" ht="16.149999999999999">
      <c r="A46" s="24">
        <v>2020</v>
      </c>
      <c r="B46" s="25">
        <v>7</v>
      </c>
      <c r="C46" s="127" t="str">
        <f t="shared" si="1"/>
        <v>20207</v>
      </c>
      <c r="D46" s="27">
        <v>0.5151</v>
      </c>
      <c r="E46" s="27">
        <v>2.7099999999999999E-2</v>
      </c>
      <c r="F46" s="27">
        <v>0</v>
      </c>
      <c r="G46" s="27">
        <f t="shared" si="2"/>
        <v>0</v>
      </c>
      <c r="H46" s="27">
        <v>0</v>
      </c>
      <c r="I46" s="27">
        <f t="shared" si="3"/>
        <v>0</v>
      </c>
      <c r="J46" s="4">
        <v>0</v>
      </c>
    </row>
    <row r="47" spans="1:10" ht="16.149999999999999">
      <c r="A47" s="24">
        <v>2020</v>
      </c>
      <c r="B47" s="25">
        <v>8</v>
      </c>
      <c r="C47" s="127" t="str">
        <f t="shared" si="1"/>
        <v>20208</v>
      </c>
      <c r="D47" s="27">
        <v>0.54010000000000002</v>
      </c>
      <c r="E47" s="27">
        <v>3.1E-2</v>
      </c>
      <c r="F47" s="27">
        <v>0</v>
      </c>
      <c r="G47" s="27">
        <f t="shared" si="2"/>
        <v>0</v>
      </c>
      <c r="H47" s="27">
        <v>0</v>
      </c>
      <c r="I47" s="27">
        <f t="shared" si="3"/>
        <v>0</v>
      </c>
      <c r="J47" s="4">
        <v>0</v>
      </c>
    </row>
    <row r="48" spans="1:10" ht="16.149999999999999">
      <c r="A48" s="24">
        <v>2020</v>
      </c>
      <c r="B48" s="25">
        <v>9</v>
      </c>
      <c r="C48" s="127" t="str">
        <f t="shared" si="1"/>
        <v>20209</v>
      </c>
      <c r="D48" s="27">
        <v>0.56520000000000004</v>
      </c>
      <c r="E48" s="27">
        <v>3.49E-2</v>
      </c>
      <c r="F48" s="27">
        <v>0</v>
      </c>
      <c r="G48" s="27">
        <f t="shared" si="2"/>
        <v>0</v>
      </c>
      <c r="H48" s="27">
        <v>0</v>
      </c>
      <c r="I48" s="27">
        <f t="shared" si="3"/>
        <v>0</v>
      </c>
      <c r="J48" s="4">
        <v>0</v>
      </c>
    </row>
    <row r="49" spans="1:10" ht="16.149999999999999">
      <c r="A49" s="24">
        <v>2020</v>
      </c>
      <c r="B49" s="25">
        <v>10</v>
      </c>
      <c r="C49" s="127" t="str">
        <f t="shared" si="1"/>
        <v>202010</v>
      </c>
      <c r="D49" s="27">
        <v>0.59019999999999995</v>
      </c>
      <c r="E49" s="27">
        <v>3.8800000000000001E-2</v>
      </c>
      <c r="F49" s="27">
        <v>0</v>
      </c>
      <c r="G49" s="27">
        <f t="shared" si="2"/>
        <v>0</v>
      </c>
      <c r="H49" s="27">
        <v>0</v>
      </c>
      <c r="I49" s="27">
        <f t="shared" si="3"/>
        <v>0</v>
      </c>
      <c r="J49" s="4">
        <v>0</v>
      </c>
    </row>
    <row r="50" spans="1:10" ht="16.149999999999999">
      <c r="A50" s="24">
        <v>2020</v>
      </c>
      <c r="B50" s="25">
        <v>11</v>
      </c>
      <c r="C50" s="127" t="str">
        <f t="shared" si="1"/>
        <v>202011</v>
      </c>
      <c r="D50" s="27">
        <v>0.61519999999999997</v>
      </c>
      <c r="E50" s="27">
        <v>4.2599999999999999E-2</v>
      </c>
      <c r="F50" s="27">
        <v>0</v>
      </c>
      <c r="G50" s="27">
        <f t="shared" si="2"/>
        <v>0</v>
      </c>
      <c r="H50" s="27">
        <v>0</v>
      </c>
      <c r="I50" s="27">
        <f t="shared" si="3"/>
        <v>0</v>
      </c>
      <c r="J50" s="4">
        <v>0</v>
      </c>
    </row>
    <row r="51" spans="1:10" ht="16.149999999999999">
      <c r="A51" s="24">
        <v>2020</v>
      </c>
      <c r="B51" s="25">
        <v>12</v>
      </c>
      <c r="C51" s="127" t="str">
        <f t="shared" si="1"/>
        <v>202012</v>
      </c>
      <c r="D51" s="27">
        <v>0.64019999999999999</v>
      </c>
      <c r="E51" s="27">
        <v>4.65E-2</v>
      </c>
      <c r="F51" s="27">
        <v>0</v>
      </c>
      <c r="G51" s="27">
        <f t="shared" si="2"/>
        <v>0</v>
      </c>
      <c r="H51" s="27">
        <v>0</v>
      </c>
      <c r="I51" s="27">
        <f t="shared" si="3"/>
        <v>0</v>
      </c>
      <c r="J51" s="4">
        <v>0</v>
      </c>
    </row>
    <row r="52" spans="1:10" ht="16.149999999999999">
      <c r="A52" s="24">
        <v>2021</v>
      </c>
      <c r="B52" s="25">
        <v>1</v>
      </c>
      <c r="C52" s="127" t="str">
        <f t="shared" si="1"/>
        <v>20211</v>
      </c>
      <c r="D52" s="27">
        <v>0.66639999999999999</v>
      </c>
      <c r="E52" s="27">
        <v>5.5399999999999998E-2</v>
      </c>
      <c r="F52" s="27">
        <v>1.06E-2</v>
      </c>
      <c r="G52" s="27">
        <f t="shared" si="2"/>
        <v>1.06E-2</v>
      </c>
      <c r="H52" s="27">
        <v>0</v>
      </c>
      <c r="I52" s="27">
        <f t="shared" si="3"/>
        <v>0</v>
      </c>
      <c r="J52" s="4">
        <v>0</v>
      </c>
    </row>
    <row r="53" spans="1:10" ht="16.149999999999999">
      <c r="A53" s="24">
        <v>2021</v>
      </c>
      <c r="B53" s="25">
        <v>2</v>
      </c>
      <c r="C53" s="127" t="str">
        <f t="shared" si="1"/>
        <v>20212</v>
      </c>
      <c r="D53" s="27">
        <v>0.6925</v>
      </c>
      <c r="E53" s="27">
        <v>6.4399999999999999E-2</v>
      </c>
      <c r="F53" s="27">
        <v>2.12E-2</v>
      </c>
      <c r="G53" s="27">
        <f t="shared" si="2"/>
        <v>2.12E-2</v>
      </c>
      <c r="H53" s="27">
        <v>0</v>
      </c>
      <c r="I53" s="27">
        <f t="shared" si="3"/>
        <v>0</v>
      </c>
      <c r="J53" s="4">
        <v>0</v>
      </c>
    </row>
    <row r="54" spans="1:10" ht="16.149999999999999">
      <c r="A54" s="24">
        <v>2021</v>
      </c>
      <c r="B54" s="25">
        <v>3</v>
      </c>
      <c r="C54" s="127" t="str">
        <f t="shared" si="1"/>
        <v>20213</v>
      </c>
      <c r="D54" s="27">
        <v>0.71870000000000001</v>
      </c>
      <c r="E54" s="27">
        <v>7.3300000000000004E-2</v>
      </c>
      <c r="F54" s="27">
        <v>3.1800000000000002E-2</v>
      </c>
      <c r="G54" s="27">
        <f t="shared" si="2"/>
        <v>3.1800000000000002E-2</v>
      </c>
      <c r="H54" s="27">
        <v>0</v>
      </c>
      <c r="I54" s="27">
        <f t="shared" si="3"/>
        <v>0</v>
      </c>
      <c r="J54" s="4">
        <v>0</v>
      </c>
    </row>
    <row r="55" spans="1:10" ht="16.149999999999999">
      <c r="A55" s="24">
        <v>2021</v>
      </c>
      <c r="B55" s="25">
        <v>4</v>
      </c>
      <c r="C55" s="127" t="str">
        <f t="shared" si="1"/>
        <v>20214</v>
      </c>
      <c r="D55" s="27">
        <v>0.74480000000000002</v>
      </c>
      <c r="E55" s="27">
        <v>8.2299999999999998E-2</v>
      </c>
      <c r="F55" s="27">
        <v>4.24E-2</v>
      </c>
      <c r="G55" s="27">
        <f t="shared" si="2"/>
        <v>4.24E-2</v>
      </c>
      <c r="H55" s="27">
        <v>0</v>
      </c>
      <c r="I55" s="27">
        <f t="shared" si="3"/>
        <v>0</v>
      </c>
      <c r="J55" s="4">
        <v>0</v>
      </c>
    </row>
    <row r="56" spans="1:10" ht="16.149999999999999">
      <c r="A56" s="24">
        <v>2021</v>
      </c>
      <c r="B56" s="25">
        <v>5</v>
      </c>
      <c r="C56" s="127" t="str">
        <f t="shared" si="1"/>
        <v>20215</v>
      </c>
      <c r="D56" s="27">
        <v>0.77100000000000002</v>
      </c>
      <c r="E56" s="27">
        <v>9.1200000000000003E-2</v>
      </c>
      <c r="F56" s="27">
        <v>5.2999999999999999E-2</v>
      </c>
      <c r="G56" s="27">
        <f t="shared" si="2"/>
        <v>5.2999999999999999E-2</v>
      </c>
      <c r="H56" s="27">
        <v>0</v>
      </c>
      <c r="I56" s="27">
        <f t="shared" si="3"/>
        <v>0</v>
      </c>
      <c r="J56" s="4">
        <v>0</v>
      </c>
    </row>
    <row r="57" spans="1:10" ht="16.149999999999999">
      <c r="A57" s="24">
        <v>2021</v>
      </c>
      <c r="B57" s="25">
        <v>6</v>
      </c>
      <c r="C57" s="127" t="str">
        <f t="shared" si="1"/>
        <v>20216</v>
      </c>
      <c r="D57" s="27">
        <v>0.79710000000000003</v>
      </c>
      <c r="E57" s="27">
        <v>0.1002</v>
      </c>
      <c r="F57" s="27">
        <v>6.3600000000000004E-2</v>
      </c>
      <c r="G57" s="27">
        <f t="shared" si="2"/>
        <v>6.3600000000000004E-2</v>
      </c>
      <c r="H57" s="27">
        <v>0</v>
      </c>
      <c r="I57" s="27">
        <f t="shared" si="3"/>
        <v>0</v>
      </c>
      <c r="J57" s="4">
        <v>0</v>
      </c>
    </row>
    <row r="58" spans="1:10" ht="16.149999999999999">
      <c r="A58" s="24">
        <v>2021</v>
      </c>
      <c r="B58" s="25">
        <v>7</v>
      </c>
      <c r="C58" s="127" t="str">
        <f t="shared" si="1"/>
        <v>20217</v>
      </c>
      <c r="D58" s="27">
        <v>0.82330000000000003</v>
      </c>
      <c r="E58" s="27">
        <v>0.1091</v>
      </c>
      <c r="F58" s="27">
        <v>7.4099999999999999E-2</v>
      </c>
      <c r="G58" s="27">
        <f t="shared" si="2"/>
        <v>7.4099999999999999E-2</v>
      </c>
      <c r="H58" s="27">
        <v>0</v>
      </c>
      <c r="I58" s="27">
        <f t="shared" si="3"/>
        <v>0</v>
      </c>
      <c r="J58" s="4">
        <v>0</v>
      </c>
    </row>
    <row r="59" spans="1:10" ht="16.149999999999999">
      <c r="A59" s="24">
        <v>2021</v>
      </c>
      <c r="B59" s="25">
        <v>8</v>
      </c>
      <c r="C59" s="127" t="str">
        <f t="shared" si="1"/>
        <v>20218</v>
      </c>
      <c r="D59" s="27">
        <v>0.84940000000000004</v>
      </c>
      <c r="E59" s="27">
        <v>0.11799999999999999</v>
      </c>
      <c r="F59" s="27">
        <v>8.4699999999999998E-2</v>
      </c>
      <c r="G59" s="27">
        <f t="shared" si="2"/>
        <v>8.4699999999999998E-2</v>
      </c>
      <c r="H59" s="27">
        <v>0</v>
      </c>
      <c r="I59" s="27">
        <f t="shared" si="3"/>
        <v>0</v>
      </c>
      <c r="J59" s="4">
        <v>0</v>
      </c>
    </row>
    <row r="60" spans="1:10" ht="16.149999999999999">
      <c r="A60" s="24">
        <v>2021</v>
      </c>
      <c r="B60" s="25">
        <v>9</v>
      </c>
      <c r="C60" s="127" t="str">
        <f t="shared" si="1"/>
        <v>20219</v>
      </c>
      <c r="D60" s="27">
        <v>0.87560000000000004</v>
      </c>
      <c r="E60" s="27">
        <v>0.127</v>
      </c>
      <c r="F60" s="27">
        <v>9.5299999999999996E-2</v>
      </c>
      <c r="G60" s="27">
        <f t="shared" si="2"/>
        <v>9.5299999999999996E-2</v>
      </c>
      <c r="H60" s="27">
        <v>0</v>
      </c>
      <c r="I60" s="27">
        <f t="shared" si="3"/>
        <v>0</v>
      </c>
      <c r="J60" s="4">
        <v>0</v>
      </c>
    </row>
    <row r="61" spans="1:10" ht="16.149999999999999">
      <c r="A61" s="24">
        <v>2021</v>
      </c>
      <c r="B61" s="25">
        <v>10</v>
      </c>
      <c r="C61" s="127" t="str">
        <f t="shared" si="1"/>
        <v>202110</v>
      </c>
      <c r="D61" s="27">
        <v>0.90169999999999995</v>
      </c>
      <c r="E61" s="27">
        <v>0.13589999999999999</v>
      </c>
      <c r="F61" s="27">
        <v>0.10589999999999999</v>
      </c>
      <c r="G61" s="27">
        <f t="shared" si="2"/>
        <v>0.10589999999999999</v>
      </c>
      <c r="H61" s="27">
        <v>0</v>
      </c>
      <c r="I61" s="27">
        <f t="shared" si="3"/>
        <v>0</v>
      </c>
      <c r="J61" s="4">
        <v>0</v>
      </c>
    </row>
    <row r="62" spans="1:10" ht="16.149999999999999">
      <c r="A62" s="24">
        <v>2021</v>
      </c>
      <c r="B62" s="25">
        <v>11</v>
      </c>
      <c r="C62" s="127" t="str">
        <f t="shared" si="1"/>
        <v>202111</v>
      </c>
      <c r="D62" s="27">
        <v>0.92789999999999995</v>
      </c>
      <c r="E62" s="27">
        <v>0.1449</v>
      </c>
      <c r="F62" s="27">
        <v>0.11650000000000001</v>
      </c>
      <c r="G62" s="27">
        <f t="shared" si="2"/>
        <v>0.11650000000000001</v>
      </c>
      <c r="H62" s="27">
        <v>0</v>
      </c>
      <c r="I62" s="27">
        <f t="shared" si="3"/>
        <v>0</v>
      </c>
      <c r="J62" s="4">
        <v>0</v>
      </c>
    </row>
    <row r="63" spans="1:10" ht="16.149999999999999">
      <c r="A63" s="24">
        <v>2021</v>
      </c>
      <c r="B63" s="25">
        <v>12</v>
      </c>
      <c r="C63" s="127" t="str">
        <f t="shared" si="1"/>
        <v>202112</v>
      </c>
      <c r="D63" s="27">
        <v>0.95399999999999996</v>
      </c>
      <c r="E63" s="27">
        <v>0.15379999999999999</v>
      </c>
      <c r="F63" s="27">
        <v>0.12709999999999999</v>
      </c>
      <c r="G63" s="27">
        <f t="shared" si="2"/>
        <v>0.12709999999999999</v>
      </c>
      <c r="H63" s="27">
        <v>0</v>
      </c>
      <c r="I63" s="27">
        <f t="shared" si="3"/>
        <v>0</v>
      </c>
      <c r="J63" s="4">
        <v>0</v>
      </c>
    </row>
    <row r="64" spans="1:10" ht="16.149999999999999">
      <c r="A64" s="24">
        <v>2022</v>
      </c>
      <c r="B64" s="25">
        <v>1</v>
      </c>
      <c r="C64" s="127" t="str">
        <f t="shared" si="1"/>
        <v>20221</v>
      </c>
      <c r="D64" s="27">
        <v>0.95779999999999998</v>
      </c>
      <c r="E64" s="27">
        <v>0.18609999999999999</v>
      </c>
      <c r="F64" s="27">
        <v>0.1457</v>
      </c>
      <c r="G64" s="27">
        <f t="shared" si="2"/>
        <v>0.1457</v>
      </c>
      <c r="H64" s="27">
        <v>2.5000000000000001E-3</v>
      </c>
      <c r="I64" s="27">
        <f t="shared" si="3"/>
        <v>2.5000000000000001E-3</v>
      </c>
      <c r="J64" s="4">
        <v>0</v>
      </c>
    </row>
    <row r="65" spans="1:10" ht="16.149999999999999">
      <c r="A65" s="24">
        <v>2022</v>
      </c>
      <c r="B65" s="25">
        <v>2</v>
      </c>
      <c r="C65" s="127" t="str">
        <f t="shared" si="1"/>
        <v>20222</v>
      </c>
      <c r="D65" s="27">
        <v>0.9617</v>
      </c>
      <c r="E65" s="27">
        <v>0.21840000000000001</v>
      </c>
      <c r="F65" s="27">
        <v>0.16420000000000001</v>
      </c>
      <c r="G65" s="27">
        <f t="shared" si="2"/>
        <v>0.16420000000000001</v>
      </c>
      <c r="H65" s="27">
        <v>5.0000000000000001E-3</v>
      </c>
      <c r="I65" s="27">
        <f t="shared" si="3"/>
        <v>5.0000000000000001E-3</v>
      </c>
      <c r="J65" s="4">
        <v>0</v>
      </c>
    </row>
    <row r="66" spans="1:10" ht="16.149999999999999">
      <c r="A66" s="24">
        <v>2022</v>
      </c>
      <c r="B66" s="25">
        <v>3</v>
      </c>
      <c r="C66" s="127" t="str">
        <f t="shared" si="1"/>
        <v>20223</v>
      </c>
      <c r="D66" s="27">
        <v>0.96550000000000002</v>
      </c>
      <c r="E66" s="27">
        <v>0.25069999999999998</v>
      </c>
      <c r="F66" s="27">
        <v>0.18279999999999999</v>
      </c>
      <c r="G66" s="27">
        <f t="shared" si="2"/>
        <v>0.18279999999999999</v>
      </c>
      <c r="H66" s="27">
        <v>7.4999999999999997E-3</v>
      </c>
      <c r="I66" s="27">
        <f t="shared" si="3"/>
        <v>7.4999999999999997E-3</v>
      </c>
      <c r="J66" s="4">
        <v>0</v>
      </c>
    </row>
    <row r="67" spans="1:10" ht="16.149999999999999">
      <c r="A67" s="24">
        <v>2022</v>
      </c>
      <c r="B67" s="25">
        <v>4</v>
      </c>
      <c r="C67" s="127" t="str">
        <f t="shared" si="1"/>
        <v>20224</v>
      </c>
      <c r="D67" s="27">
        <v>0.96930000000000005</v>
      </c>
      <c r="E67" s="27">
        <v>0.28289999999999998</v>
      </c>
      <c r="F67" s="27">
        <v>0.20130000000000001</v>
      </c>
      <c r="G67" s="27">
        <f t="shared" si="2"/>
        <v>0.20130000000000001</v>
      </c>
      <c r="H67" s="27">
        <v>9.9000000000000008E-3</v>
      </c>
      <c r="I67" s="27">
        <f t="shared" si="3"/>
        <v>9.9000000000000008E-3</v>
      </c>
      <c r="J67" s="4">
        <v>0</v>
      </c>
    </row>
    <row r="68" spans="1:10" ht="16.149999999999999">
      <c r="A68" s="24">
        <v>2022</v>
      </c>
      <c r="B68" s="25">
        <v>5</v>
      </c>
      <c r="C68" s="127" t="str">
        <f t="shared" ref="C68:C131" si="4">CONCATENATE(A68,B68)</f>
        <v>20225</v>
      </c>
      <c r="D68" s="27">
        <v>0.97319999999999995</v>
      </c>
      <c r="E68" s="27">
        <v>0.31519999999999998</v>
      </c>
      <c r="F68" s="27">
        <v>0.21990000000000001</v>
      </c>
      <c r="G68" s="27">
        <f t="shared" si="2"/>
        <v>0.21990000000000001</v>
      </c>
      <c r="H68" s="27">
        <v>1.24E-2</v>
      </c>
      <c r="I68" s="27">
        <f t="shared" si="3"/>
        <v>1.24E-2</v>
      </c>
      <c r="J68" s="4">
        <v>0</v>
      </c>
    </row>
    <row r="69" spans="1:10" ht="16.149999999999999">
      <c r="A69" s="24">
        <v>2022</v>
      </c>
      <c r="B69" s="25">
        <v>6</v>
      </c>
      <c r="C69" s="127" t="str">
        <f t="shared" si="4"/>
        <v>20226</v>
      </c>
      <c r="D69" s="27">
        <v>0.97699999999999998</v>
      </c>
      <c r="E69" s="27">
        <v>0.34749999999999998</v>
      </c>
      <c r="F69" s="27">
        <v>0.23849999999999999</v>
      </c>
      <c r="G69" s="27">
        <f t="shared" ref="G69:G111" si="5">F69</f>
        <v>0.23849999999999999</v>
      </c>
      <c r="H69" s="27">
        <v>1.49E-2</v>
      </c>
      <c r="I69" s="27">
        <f t="shared" ref="I69:I132" si="6">H69</f>
        <v>1.49E-2</v>
      </c>
      <c r="J69" s="4">
        <v>0</v>
      </c>
    </row>
    <row r="70" spans="1:10" ht="16.149999999999999">
      <c r="A70" s="24">
        <v>2022</v>
      </c>
      <c r="B70" s="25">
        <v>7</v>
      </c>
      <c r="C70" s="127" t="str">
        <f t="shared" si="4"/>
        <v>20227</v>
      </c>
      <c r="D70" s="27">
        <v>0.98080000000000001</v>
      </c>
      <c r="E70" s="27">
        <v>0.37980000000000003</v>
      </c>
      <c r="F70" s="27">
        <v>0.25700000000000001</v>
      </c>
      <c r="G70" s="27">
        <f t="shared" si="5"/>
        <v>0.25700000000000001</v>
      </c>
      <c r="H70" s="27">
        <v>1.7399999999999999E-2</v>
      </c>
      <c r="I70" s="27">
        <f t="shared" si="6"/>
        <v>1.7399999999999999E-2</v>
      </c>
      <c r="J70" s="4">
        <v>0</v>
      </c>
    </row>
    <row r="71" spans="1:10" ht="16.149999999999999">
      <c r="A71" s="24">
        <v>2022</v>
      </c>
      <c r="B71" s="25">
        <v>8</v>
      </c>
      <c r="C71" s="127" t="str">
        <f t="shared" si="4"/>
        <v>20228</v>
      </c>
      <c r="D71" s="27">
        <v>0.98470000000000002</v>
      </c>
      <c r="E71" s="27">
        <v>0.41210000000000002</v>
      </c>
      <c r="F71" s="27">
        <v>0.27560000000000001</v>
      </c>
      <c r="G71" s="27">
        <f t="shared" si="5"/>
        <v>0.27560000000000001</v>
      </c>
      <c r="H71" s="27">
        <v>1.9900000000000001E-2</v>
      </c>
      <c r="I71" s="27">
        <f t="shared" si="6"/>
        <v>1.9900000000000001E-2</v>
      </c>
      <c r="J71" s="4">
        <v>0</v>
      </c>
    </row>
    <row r="72" spans="1:10" ht="16.149999999999999">
      <c r="A72" s="24">
        <v>2022</v>
      </c>
      <c r="B72" s="25">
        <v>9</v>
      </c>
      <c r="C72" s="127" t="str">
        <f t="shared" si="4"/>
        <v>20229</v>
      </c>
      <c r="D72" s="27">
        <v>0.98850000000000005</v>
      </c>
      <c r="E72" s="27">
        <v>0.44440000000000002</v>
      </c>
      <c r="F72" s="27">
        <v>0.29409999999999997</v>
      </c>
      <c r="G72" s="27">
        <f t="shared" si="5"/>
        <v>0.29409999999999997</v>
      </c>
      <c r="H72" s="27">
        <v>2.24E-2</v>
      </c>
      <c r="I72" s="27">
        <f t="shared" si="6"/>
        <v>2.24E-2</v>
      </c>
      <c r="J72" s="4">
        <v>0</v>
      </c>
    </row>
    <row r="73" spans="1:10" ht="16.149999999999999">
      <c r="A73" s="24">
        <v>2022</v>
      </c>
      <c r="B73" s="25">
        <v>10</v>
      </c>
      <c r="C73" s="127" t="str">
        <f t="shared" si="4"/>
        <v>202210</v>
      </c>
      <c r="D73" s="27">
        <v>0.99229999999999996</v>
      </c>
      <c r="E73" s="27">
        <v>0.47660000000000002</v>
      </c>
      <c r="F73" s="27">
        <v>0.31269999999999998</v>
      </c>
      <c r="G73" s="27">
        <f t="shared" si="5"/>
        <v>0.31269999999999998</v>
      </c>
      <c r="H73" s="27">
        <v>2.4799999999999999E-2</v>
      </c>
      <c r="I73" s="27">
        <f t="shared" si="6"/>
        <v>2.4799999999999999E-2</v>
      </c>
      <c r="J73" s="4">
        <v>0</v>
      </c>
    </row>
    <row r="74" spans="1:10" ht="16.149999999999999">
      <c r="A74" s="24">
        <v>2022</v>
      </c>
      <c r="B74" s="25">
        <v>11</v>
      </c>
      <c r="C74" s="127" t="str">
        <f t="shared" si="4"/>
        <v>202211</v>
      </c>
      <c r="D74" s="27">
        <v>0.99619999999999997</v>
      </c>
      <c r="E74" s="27">
        <v>0.50890000000000002</v>
      </c>
      <c r="F74" s="27">
        <v>0.33119999999999999</v>
      </c>
      <c r="G74" s="27">
        <f t="shared" si="5"/>
        <v>0.33119999999999999</v>
      </c>
      <c r="H74" s="27">
        <v>2.7300000000000001E-2</v>
      </c>
      <c r="I74" s="27">
        <f t="shared" si="6"/>
        <v>2.7300000000000001E-2</v>
      </c>
      <c r="J74" s="4">
        <v>0</v>
      </c>
    </row>
    <row r="75" spans="1:10" ht="16.149999999999999">
      <c r="A75" s="24">
        <v>2022</v>
      </c>
      <c r="B75" s="25">
        <v>12</v>
      </c>
      <c r="C75" s="127" t="str">
        <f t="shared" si="4"/>
        <v>202212</v>
      </c>
      <c r="D75" s="27">
        <v>1</v>
      </c>
      <c r="E75" s="27">
        <v>0.54120000000000001</v>
      </c>
      <c r="F75" s="27">
        <v>0.3498</v>
      </c>
      <c r="G75" s="27">
        <f t="shared" si="5"/>
        <v>0.3498</v>
      </c>
      <c r="H75" s="27">
        <v>2.98E-2</v>
      </c>
      <c r="I75" s="27">
        <f t="shared" si="6"/>
        <v>2.98E-2</v>
      </c>
      <c r="J75" s="4">
        <v>0</v>
      </c>
    </row>
    <row r="76" spans="1:10" ht="16.149999999999999">
      <c r="A76" s="24">
        <v>2023</v>
      </c>
      <c r="B76" s="25">
        <v>1</v>
      </c>
      <c r="C76" s="127" t="str">
        <f t="shared" si="4"/>
        <v>20231</v>
      </c>
      <c r="D76" s="27"/>
      <c r="E76" s="27">
        <v>0.57450000000000001</v>
      </c>
      <c r="F76" s="27">
        <v>0.38109999999999999</v>
      </c>
      <c r="G76" s="27">
        <f t="shared" si="5"/>
        <v>0.38109999999999999</v>
      </c>
      <c r="H76" s="27">
        <v>4.2299999999999997E-2</v>
      </c>
      <c r="I76" s="27">
        <f t="shared" si="6"/>
        <v>4.2299999999999997E-2</v>
      </c>
      <c r="J76" s="4">
        <v>0</v>
      </c>
    </row>
    <row r="77" spans="1:10" ht="16.149999999999999">
      <c r="A77" s="24">
        <v>2023</v>
      </c>
      <c r="B77" s="25">
        <v>2</v>
      </c>
      <c r="C77" s="127" t="str">
        <f t="shared" si="4"/>
        <v>20232</v>
      </c>
      <c r="D77" s="27"/>
      <c r="E77" s="27">
        <v>0.60770000000000002</v>
      </c>
      <c r="F77" s="27">
        <v>0.41239999999999999</v>
      </c>
      <c r="G77" s="27">
        <f t="shared" si="5"/>
        <v>0.41239999999999999</v>
      </c>
      <c r="H77" s="27">
        <v>5.4800000000000001E-2</v>
      </c>
      <c r="I77" s="27">
        <f t="shared" si="6"/>
        <v>5.4800000000000001E-2</v>
      </c>
      <c r="J77" s="4">
        <v>0</v>
      </c>
    </row>
    <row r="78" spans="1:10" ht="16.149999999999999">
      <c r="A78" s="24">
        <v>2023</v>
      </c>
      <c r="B78" s="25">
        <v>3</v>
      </c>
      <c r="C78" s="127" t="str">
        <f t="shared" si="4"/>
        <v>20233</v>
      </c>
      <c r="D78" s="27"/>
      <c r="E78" s="27">
        <v>0.64100000000000001</v>
      </c>
      <c r="F78" s="27">
        <v>0.44369999999999998</v>
      </c>
      <c r="G78" s="27">
        <f t="shared" si="5"/>
        <v>0.44369999999999998</v>
      </c>
      <c r="H78" s="27">
        <v>6.7299999999999999E-2</v>
      </c>
      <c r="I78" s="27">
        <f t="shared" si="6"/>
        <v>6.7299999999999999E-2</v>
      </c>
      <c r="J78" s="4">
        <v>0</v>
      </c>
    </row>
    <row r="79" spans="1:10" ht="16.149999999999999">
      <c r="A79" s="24">
        <v>2023</v>
      </c>
      <c r="B79" s="25">
        <v>4</v>
      </c>
      <c r="C79" s="127" t="str">
        <f t="shared" si="4"/>
        <v>20234</v>
      </c>
      <c r="D79" s="27"/>
      <c r="E79" s="27">
        <v>0.67430000000000001</v>
      </c>
      <c r="F79" s="27">
        <v>0.47499999999999998</v>
      </c>
      <c r="G79" s="27">
        <f t="shared" si="5"/>
        <v>0.47499999999999998</v>
      </c>
      <c r="H79" s="27">
        <v>7.9799999999999996E-2</v>
      </c>
      <c r="I79" s="27">
        <f t="shared" si="6"/>
        <v>7.9799999999999996E-2</v>
      </c>
      <c r="J79" s="4">
        <v>0</v>
      </c>
    </row>
    <row r="80" spans="1:10" ht="16.149999999999999">
      <c r="A80" s="24">
        <v>2023</v>
      </c>
      <c r="B80" s="25">
        <v>5</v>
      </c>
      <c r="C80" s="127" t="str">
        <f t="shared" si="4"/>
        <v>20235</v>
      </c>
      <c r="D80" s="27"/>
      <c r="E80" s="27">
        <v>0.70750000000000002</v>
      </c>
      <c r="F80" s="27">
        <v>0.50629999999999997</v>
      </c>
      <c r="G80" s="27">
        <f t="shared" si="5"/>
        <v>0.50629999999999997</v>
      </c>
      <c r="H80" s="27">
        <v>9.2299999999999993E-2</v>
      </c>
      <c r="I80" s="27">
        <f t="shared" si="6"/>
        <v>9.2299999999999993E-2</v>
      </c>
      <c r="J80" s="4">
        <v>0</v>
      </c>
    </row>
    <row r="81" spans="1:10" ht="16.149999999999999">
      <c r="A81" s="24">
        <v>2023</v>
      </c>
      <c r="B81" s="25">
        <v>6</v>
      </c>
      <c r="C81" s="127" t="str">
        <f t="shared" si="4"/>
        <v>20236</v>
      </c>
      <c r="D81" s="27"/>
      <c r="E81" s="27">
        <v>0.74080000000000001</v>
      </c>
      <c r="F81" s="27">
        <v>0.53769999999999996</v>
      </c>
      <c r="G81" s="27">
        <f t="shared" si="5"/>
        <v>0.53769999999999996</v>
      </c>
      <c r="H81" s="27">
        <v>0.1048</v>
      </c>
      <c r="I81" s="27">
        <f t="shared" si="6"/>
        <v>0.1048</v>
      </c>
      <c r="J81" s="4">
        <v>0</v>
      </c>
    </row>
    <row r="82" spans="1:10" ht="16.149999999999999">
      <c r="A82" s="24">
        <v>2023</v>
      </c>
      <c r="B82" s="25">
        <v>7</v>
      </c>
      <c r="C82" s="127" t="str">
        <f t="shared" si="4"/>
        <v>20237</v>
      </c>
      <c r="D82" s="27"/>
      <c r="E82" s="27">
        <v>0.77410000000000001</v>
      </c>
      <c r="F82" s="27">
        <v>0.56899999999999995</v>
      </c>
      <c r="G82" s="27">
        <f t="shared" si="5"/>
        <v>0.56899999999999995</v>
      </c>
      <c r="H82" s="27">
        <v>0.1173</v>
      </c>
      <c r="I82" s="27">
        <f t="shared" si="6"/>
        <v>0.1173</v>
      </c>
      <c r="J82" s="4">
        <v>0</v>
      </c>
    </row>
    <row r="83" spans="1:10" ht="16.149999999999999">
      <c r="A83" s="24">
        <v>2023</v>
      </c>
      <c r="B83" s="25">
        <v>8</v>
      </c>
      <c r="C83" s="127" t="str">
        <f t="shared" si="4"/>
        <v>20238</v>
      </c>
      <c r="D83" s="27"/>
      <c r="E83" s="27">
        <v>0.80730000000000002</v>
      </c>
      <c r="F83" s="27">
        <v>0.60029999999999994</v>
      </c>
      <c r="G83" s="27">
        <f t="shared" si="5"/>
        <v>0.60029999999999994</v>
      </c>
      <c r="H83" s="27">
        <v>0.1298</v>
      </c>
      <c r="I83" s="27">
        <f t="shared" si="6"/>
        <v>0.1298</v>
      </c>
      <c r="J83" s="4">
        <v>0</v>
      </c>
    </row>
    <row r="84" spans="1:10" ht="16.149999999999999">
      <c r="A84" s="24">
        <v>2023</v>
      </c>
      <c r="B84" s="25">
        <v>9</v>
      </c>
      <c r="C84" s="127" t="str">
        <f t="shared" si="4"/>
        <v>20239</v>
      </c>
      <c r="D84" s="27"/>
      <c r="E84" s="27">
        <v>0.84060000000000001</v>
      </c>
      <c r="F84" s="27">
        <v>0.63160000000000005</v>
      </c>
      <c r="G84" s="27">
        <f t="shared" si="5"/>
        <v>0.63160000000000005</v>
      </c>
      <c r="H84" s="27">
        <v>0.14230000000000001</v>
      </c>
      <c r="I84" s="27">
        <f t="shared" si="6"/>
        <v>0.14230000000000001</v>
      </c>
      <c r="J84" s="4">
        <v>0</v>
      </c>
    </row>
    <row r="85" spans="1:10" ht="16.149999999999999">
      <c r="A85" s="24">
        <v>2023</v>
      </c>
      <c r="B85" s="25">
        <v>10</v>
      </c>
      <c r="C85" s="127" t="str">
        <f t="shared" si="4"/>
        <v>202310</v>
      </c>
      <c r="D85" s="27"/>
      <c r="E85" s="27">
        <v>0.87390000000000001</v>
      </c>
      <c r="F85" s="27">
        <v>0.66290000000000004</v>
      </c>
      <c r="G85" s="27">
        <f t="shared" si="5"/>
        <v>0.66290000000000004</v>
      </c>
      <c r="H85" s="27">
        <v>0.15479999999999999</v>
      </c>
      <c r="I85" s="27">
        <f t="shared" si="6"/>
        <v>0.15479999999999999</v>
      </c>
      <c r="J85" s="4">
        <v>0</v>
      </c>
    </row>
    <row r="86" spans="1:10" ht="16.149999999999999">
      <c r="A86" s="24">
        <v>2023</v>
      </c>
      <c r="B86" s="25">
        <v>11</v>
      </c>
      <c r="C86" s="127" t="str">
        <f t="shared" si="4"/>
        <v>202311</v>
      </c>
      <c r="D86" s="27"/>
      <c r="E86" s="27">
        <v>0.90710000000000002</v>
      </c>
      <c r="F86" s="27">
        <v>0.69420000000000004</v>
      </c>
      <c r="G86" s="27">
        <f t="shared" si="5"/>
        <v>0.69420000000000004</v>
      </c>
      <c r="H86" s="27">
        <v>0.1673</v>
      </c>
      <c r="I86" s="27">
        <f t="shared" si="6"/>
        <v>0.1673</v>
      </c>
      <c r="J86" s="4">
        <v>0</v>
      </c>
    </row>
    <row r="87" spans="1:10" ht="16.149999999999999">
      <c r="A87" s="24">
        <v>2023</v>
      </c>
      <c r="B87" s="25">
        <v>12</v>
      </c>
      <c r="C87" s="127" t="str">
        <f t="shared" si="4"/>
        <v>202312</v>
      </c>
      <c r="D87" s="27"/>
      <c r="E87" s="27">
        <v>0.94040000000000001</v>
      </c>
      <c r="F87" s="27">
        <v>0.72550000000000003</v>
      </c>
      <c r="G87" s="27">
        <f t="shared" si="5"/>
        <v>0.72550000000000003</v>
      </c>
      <c r="H87" s="27">
        <v>0.17979999999999999</v>
      </c>
      <c r="I87" s="27">
        <f t="shared" si="6"/>
        <v>0.17979999999999999</v>
      </c>
      <c r="J87" s="4">
        <v>0</v>
      </c>
    </row>
    <row r="88" spans="1:10" ht="16.149999999999999">
      <c r="A88" s="24">
        <v>2024</v>
      </c>
      <c r="B88" s="25">
        <v>1</v>
      </c>
      <c r="C88" s="127" t="str">
        <f t="shared" si="4"/>
        <v>20241</v>
      </c>
      <c r="D88" s="27"/>
      <c r="E88" s="27">
        <v>0.94040000000000001</v>
      </c>
      <c r="F88" s="27">
        <v>0.72550000000000003</v>
      </c>
      <c r="G88" s="27">
        <f t="shared" si="5"/>
        <v>0.72550000000000003</v>
      </c>
      <c r="H88" s="27">
        <v>0.19389999999999999</v>
      </c>
      <c r="I88" s="27">
        <f t="shared" si="6"/>
        <v>0.19389999999999999</v>
      </c>
      <c r="J88" s="27">
        <v>2.5000000000000001E-3</v>
      </c>
    </row>
    <row r="89" spans="1:10" ht="16.149999999999999">
      <c r="A89" s="24">
        <v>2024</v>
      </c>
      <c r="B89" s="25">
        <v>2</v>
      </c>
      <c r="C89" s="127" t="str">
        <f t="shared" si="4"/>
        <v>20242</v>
      </c>
      <c r="D89" s="27"/>
      <c r="E89" s="27">
        <v>0.94040000000000001</v>
      </c>
      <c r="F89" s="27">
        <v>0.73709999999999998</v>
      </c>
      <c r="G89" s="27">
        <f t="shared" si="5"/>
        <v>0.73709999999999998</v>
      </c>
      <c r="H89" s="27">
        <v>0.20549999999999999</v>
      </c>
      <c r="I89" s="27">
        <f t="shared" si="6"/>
        <v>0.20549999999999999</v>
      </c>
      <c r="J89" s="27">
        <v>3.56E-2</v>
      </c>
    </row>
    <row r="90" spans="1:10" ht="16.149999999999999">
      <c r="A90" s="24">
        <v>2024</v>
      </c>
      <c r="B90" s="25">
        <v>3</v>
      </c>
      <c r="C90" s="127" t="str">
        <f t="shared" si="4"/>
        <v>20243</v>
      </c>
      <c r="D90" s="27"/>
      <c r="E90" s="27">
        <v>0.94299999999999995</v>
      </c>
      <c r="F90" s="27">
        <v>0.74670000000000003</v>
      </c>
      <c r="G90" s="27">
        <f t="shared" si="5"/>
        <v>0.74670000000000003</v>
      </c>
      <c r="H90" s="27">
        <v>0.21410000000000001</v>
      </c>
      <c r="I90" s="27">
        <f t="shared" si="6"/>
        <v>0.21410000000000001</v>
      </c>
      <c r="J90" s="27">
        <v>4.7500000000000001E-2</v>
      </c>
    </row>
    <row r="91" spans="1:10" ht="16.149999999999999">
      <c r="A91" s="24">
        <v>2024</v>
      </c>
      <c r="B91" s="25">
        <v>4</v>
      </c>
      <c r="C91" s="127" t="str">
        <f t="shared" si="4"/>
        <v>20244</v>
      </c>
      <c r="D91" s="27"/>
      <c r="E91" s="27">
        <v>0.96030000000000004</v>
      </c>
      <c r="F91" s="27">
        <v>0.77480000000000004</v>
      </c>
      <c r="G91" s="27">
        <f t="shared" si="5"/>
        <v>0.77480000000000004</v>
      </c>
      <c r="H91" s="27">
        <v>0.23949999999999999</v>
      </c>
      <c r="I91" s="27">
        <f t="shared" si="6"/>
        <v>0.23949999999999999</v>
      </c>
      <c r="J91" s="27">
        <v>5.9259259259259262E-2</v>
      </c>
    </row>
    <row r="92" spans="1:10" ht="16.149999999999999">
      <c r="A92" s="24">
        <v>2024</v>
      </c>
      <c r="B92" s="25">
        <v>5</v>
      </c>
      <c r="C92" s="127" t="str">
        <f t="shared" si="4"/>
        <v>20245</v>
      </c>
      <c r="D92" s="27"/>
      <c r="E92" s="27">
        <v>0.96519999999999995</v>
      </c>
      <c r="F92" s="27">
        <v>0.80300000000000005</v>
      </c>
      <c r="G92" s="27">
        <f t="shared" si="5"/>
        <v>0.80300000000000005</v>
      </c>
      <c r="H92" s="27">
        <v>0.25440000000000002</v>
      </c>
      <c r="I92" s="27">
        <f t="shared" si="6"/>
        <v>0.25440000000000002</v>
      </c>
      <c r="J92" s="27">
        <v>7.1018518518518522E-2</v>
      </c>
    </row>
    <row r="93" spans="1:10" ht="16.149999999999999">
      <c r="A93" s="24">
        <v>2024</v>
      </c>
      <c r="B93" s="25">
        <v>6</v>
      </c>
      <c r="C93" s="127" t="str">
        <f t="shared" si="4"/>
        <v>20246</v>
      </c>
      <c r="D93" s="27"/>
      <c r="E93" s="27">
        <v>0.97019999999999995</v>
      </c>
      <c r="F93" s="27">
        <v>0.83109999999999995</v>
      </c>
      <c r="G93" s="27">
        <f t="shared" si="5"/>
        <v>0.83109999999999995</v>
      </c>
      <c r="H93" s="27">
        <v>0.26929999999999998</v>
      </c>
      <c r="I93" s="27">
        <f t="shared" si="6"/>
        <v>0.26929999999999998</v>
      </c>
      <c r="J93" s="27">
        <v>8.2777777777777783E-2</v>
      </c>
    </row>
    <row r="94" spans="1:10" ht="16.149999999999999">
      <c r="A94" s="24">
        <v>2024</v>
      </c>
      <c r="B94" s="25">
        <v>7</v>
      </c>
      <c r="C94" s="127" t="str">
        <f t="shared" si="4"/>
        <v>20247</v>
      </c>
      <c r="D94" s="27"/>
      <c r="E94" s="27">
        <v>0.97519999999999996</v>
      </c>
      <c r="F94" s="27">
        <v>0.85929999999999995</v>
      </c>
      <c r="G94" s="27">
        <f t="shared" si="5"/>
        <v>0.85929999999999995</v>
      </c>
      <c r="H94" s="27">
        <v>0.28420000000000001</v>
      </c>
      <c r="I94" s="27">
        <f t="shared" si="6"/>
        <v>0.28420000000000001</v>
      </c>
      <c r="J94" s="27">
        <v>9.4537037037037044E-2</v>
      </c>
    </row>
    <row r="95" spans="1:10" ht="16.149999999999999">
      <c r="A95" s="24">
        <v>2024</v>
      </c>
      <c r="B95" s="25">
        <v>8</v>
      </c>
      <c r="C95" s="127" t="str">
        <f t="shared" si="4"/>
        <v>20248</v>
      </c>
      <c r="D95" s="27"/>
      <c r="E95" s="27">
        <v>0.98009999999999997</v>
      </c>
      <c r="F95" s="27">
        <v>0.88739999999999997</v>
      </c>
      <c r="G95" s="27">
        <f t="shared" si="5"/>
        <v>0.88739999999999997</v>
      </c>
      <c r="H95" s="27">
        <v>0.29909999999999998</v>
      </c>
      <c r="I95" s="27">
        <f t="shared" si="6"/>
        <v>0.29909999999999998</v>
      </c>
      <c r="J95" s="27">
        <v>0.10629629629629631</v>
      </c>
    </row>
    <row r="96" spans="1:10" ht="16.149999999999999">
      <c r="A96" s="24">
        <v>2024</v>
      </c>
      <c r="B96" s="25">
        <v>9</v>
      </c>
      <c r="C96" s="127" t="str">
        <f t="shared" si="4"/>
        <v>20249</v>
      </c>
      <c r="D96" s="27"/>
      <c r="E96" s="27">
        <v>0.98509999999999998</v>
      </c>
      <c r="F96" s="27">
        <v>0.91559999999999997</v>
      </c>
      <c r="G96" s="27">
        <f t="shared" si="5"/>
        <v>0.91559999999999997</v>
      </c>
      <c r="H96" s="27">
        <v>0.31409999999999999</v>
      </c>
      <c r="I96" s="27">
        <f t="shared" si="6"/>
        <v>0.31409999999999999</v>
      </c>
      <c r="J96" s="27">
        <v>0.11805555555555557</v>
      </c>
    </row>
    <row r="97" spans="1:11" ht="16.149999999999999">
      <c r="A97" s="24">
        <v>2024</v>
      </c>
      <c r="B97" s="25">
        <v>10</v>
      </c>
      <c r="C97" s="127" t="str">
        <f t="shared" si="4"/>
        <v>202410</v>
      </c>
      <c r="D97" s="27"/>
      <c r="E97" s="27">
        <v>0.99009999999999998</v>
      </c>
      <c r="F97" s="27">
        <v>0.94369999999999998</v>
      </c>
      <c r="G97" s="27">
        <f t="shared" si="5"/>
        <v>0.94369999999999998</v>
      </c>
      <c r="H97" s="27">
        <v>0.32900000000000001</v>
      </c>
      <c r="I97" s="27">
        <f t="shared" si="6"/>
        <v>0.32900000000000001</v>
      </c>
      <c r="J97" s="27">
        <v>0.12981481481481483</v>
      </c>
    </row>
    <row r="98" spans="1:11" ht="16.149999999999999">
      <c r="A98" s="24">
        <v>2024</v>
      </c>
      <c r="B98" s="25">
        <v>11</v>
      </c>
      <c r="C98" s="127" t="str">
        <f t="shared" si="4"/>
        <v>202411</v>
      </c>
      <c r="D98" s="27"/>
      <c r="E98" s="27">
        <v>0.995</v>
      </c>
      <c r="F98" s="27">
        <v>0.97189999999999999</v>
      </c>
      <c r="G98" s="27">
        <f t="shared" si="5"/>
        <v>0.97189999999999999</v>
      </c>
      <c r="H98" s="27">
        <v>0.34389999999999998</v>
      </c>
      <c r="I98" s="27">
        <f t="shared" si="6"/>
        <v>0.34389999999999998</v>
      </c>
      <c r="J98" s="27">
        <v>0.14157407407407407</v>
      </c>
    </row>
    <row r="99" spans="1:11" ht="16.149999999999999">
      <c r="A99" s="30">
        <v>2024</v>
      </c>
      <c r="B99" s="31">
        <v>12</v>
      </c>
      <c r="C99" s="127" t="str">
        <f t="shared" si="4"/>
        <v>202412</v>
      </c>
      <c r="D99" s="32"/>
      <c r="E99" s="32">
        <v>1</v>
      </c>
      <c r="F99" s="32">
        <v>0.95220000000000005</v>
      </c>
      <c r="G99" s="27">
        <f t="shared" si="5"/>
        <v>0.95220000000000005</v>
      </c>
      <c r="H99" s="32">
        <v>0.4395</v>
      </c>
      <c r="I99" s="27">
        <f t="shared" si="6"/>
        <v>0.4395</v>
      </c>
      <c r="J99" s="32">
        <v>0.28610000000000002</v>
      </c>
    </row>
    <row r="100" spans="1:11" ht="16.149999999999999">
      <c r="A100" s="24">
        <v>2025</v>
      </c>
      <c r="B100" s="25">
        <v>1</v>
      </c>
      <c r="C100" s="127" t="str">
        <f t="shared" si="4"/>
        <v>20251</v>
      </c>
      <c r="D100" s="37"/>
      <c r="E100" s="37"/>
      <c r="F100" s="34">
        <f t="shared" ref="F100:F110" si="7">F99+0.4%</f>
        <v>0.95620000000000005</v>
      </c>
      <c r="G100" s="27">
        <f t="shared" si="5"/>
        <v>0.95620000000000005</v>
      </c>
      <c r="H100" s="35">
        <f t="shared" ref="H100:H146" si="8">H99+1.17%</f>
        <v>0.45119999999999999</v>
      </c>
      <c r="I100" s="27">
        <f t="shared" si="6"/>
        <v>0.45119999999999999</v>
      </c>
      <c r="J100" s="35">
        <f t="shared" ref="J100:J170" si="9">J99+0.99%</f>
        <v>0.29600000000000004</v>
      </c>
    </row>
    <row r="101" spans="1:11" ht="16.149999999999999">
      <c r="A101" s="24">
        <v>2025</v>
      </c>
      <c r="B101" s="25">
        <v>2</v>
      </c>
      <c r="C101" s="127" t="str">
        <f t="shared" si="4"/>
        <v>20252</v>
      </c>
      <c r="D101" s="37"/>
      <c r="E101" s="37"/>
      <c r="F101" s="34">
        <f t="shared" si="7"/>
        <v>0.96020000000000005</v>
      </c>
      <c r="G101" s="27">
        <f t="shared" si="5"/>
        <v>0.96020000000000005</v>
      </c>
      <c r="H101" s="35">
        <f t="shared" si="8"/>
        <v>0.46289999999999998</v>
      </c>
      <c r="I101" s="27">
        <f t="shared" si="6"/>
        <v>0.46289999999999998</v>
      </c>
      <c r="J101" s="35">
        <f t="shared" si="9"/>
        <v>0.30590000000000006</v>
      </c>
    </row>
    <row r="102" spans="1:11" ht="16.149999999999999">
      <c r="A102" s="24">
        <v>2025</v>
      </c>
      <c r="B102" s="25">
        <v>3</v>
      </c>
      <c r="C102" s="127" t="str">
        <f t="shared" si="4"/>
        <v>20253</v>
      </c>
      <c r="D102" s="37"/>
      <c r="E102" s="37"/>
      <c r="F102" s="34">
        <f t="shared" si="7"/>
        <v>0.96420000000000006</v>
      </c>
      <c r="G102" s="27">
        <f t="shared" si="5"/>
        <v>0.96420000000000006</v>
      </c>
      <c r="H102" s="35">
        <f t="shared" si="8"/>
        <v>0.47459999999999997</v>
      </c>
      <c r="I102" s="27">
        <f t="shared" si="6"/>
        <v>0.47459999999999997</v>
      </c>
      <c r="J102" s="35">
        <f t="shared" si="9"/>
        <v>0.31580000000000008</v>
      </c>
    </row>
    <row r="103" spans="1:11" ht="16.149999999999999">
      <c r="A103" s="24">
        <v>2025</v>
      </c>
      <c r="B103" s="25">
        <v>4</v>
      </c>
      <c r="C103" s="127" t="str">
        <f t="shared" si="4"/>
        <v>20254</v>
      </c>
      <c r="D103" s="37"/>
      <c r="E103" s="37"/>
      <c r="F103" s="34">
        <f t="shared" si="7"/>
        <v>0.96820000000000006</v>
      </c>
      <c r="G103" s="27">
        <f t="shared" si="5"/>
        <v>0.96820000000000006</v>
      </c>
      <c r="H103" s="35">
        <f t="shared" si="8"/>
        <v>0.48629999999999995</v>
      </c>
      <c r="I103" s="27">
        <f t="shared" si="6"/>
        <v>0.48629999999999995</v>
      </c>
      <c r="J103" s="35">
        <f t="shared" si="9"/>
        <v>0.3257000000000001</v>
      </c>
    </row>
    <row r="104" spans="1:11" ht="16.149999999999999">
      <c r="A104" s="24">
        <v>2025</v>
      </c>
      <c r="B104" s="25">
        <v>5</v>
      </c>
      <c r="C104" s="127" t="str">
        <f t="shared" si="4"/>
        <v>20255</v>
      </c>
      <c r="D104" s="37"/>
      <c r="E104" s="37"/>
      <c r="F104" s="34">
        <f t="shared" si="7"/>
        <v>0.97220000000000006</v>
      </c>
      <c r="G104" s="27">
        <f t="shared" si="5"/>
        <v>0.97220000000000006</v>
      </c>
      <c r="H104" s="35">
        <f t="shared" si="8"/>
        <v>0.49799999999999994</v>
      </c>
      <c r="I104" s="27">
        <f t="shared" si="6"/>
        <v>0.49799999999999994</v>
      </c>
      <c r="J104" s="35">
        <f t="shared" si="9"/>
        <v>0.33560000000000012</v>
      </c>
    </row>
    <row r="105" spans="1:11" ht="16.149999999999999">
      <c r="A105" s="24">
        <v>2025</v>
      </c>
      <c r="B105" s="25">
        <v>6</v>
      </c>
      <c r="C105" s="127" t="str">
        <f t="shared" si="4"/>
        <v>20256</v>
      </c>
      <c r="D105" s="37"/>
      <c r="E105" s="37"/>
      <c r="F105" s="34">
        <f t="shared" si="7"/>
        <v>0.97620000000000007</v>
      </c>
      <c r="G105" s="27">
        <f t="shared" si="5"/>
        <v>0.97620000000000007</v>
      </c>
      <c r="H105" s="35">
        <f t="shared" si="8"/>
        <v>0.50969999999999993</v>
      </c>
      <c r="I105" s="27">
        <f t="shared" si="6"/>
        <v>0.50969999999999993</v>
      </c>
      <c r="J105" s="35">
        <f t="shared" si="9"/>
        <v>0.34550000000000014</v>
      </c>
    </row>
    <row r="106" spans="1:11" ht="16.149999999999999">
      <c r="A106" s="24">
        <v>2025</v>
      </c>
      <c r="B106" s="25">
        <v>7</v>
      </c>
      <c r="C106" s="127" t="str">
        <f t="shared" si="4"/>
        <v>20257</v>
      </c>
      <c r="D106" s="37"/>
      <c r="E106" s="37"/>
      <c r="F106" s="34">
        <f t="shared" si="7"/>
        <v>0.98020000000000007</v>
      </c>
      <c r="G106" s="27">
        <f t="shared" si="5"/>
        <v>0.98020000000000007</v>
      </c>
      <c r="H106" s="35">
        <f t="shared" si="8"/>
        <v>0.52139999999999997</v>
      </c>
      <c r="I106" s="27">
        <f t="shared" si="6"/>
        <v>0.52139999999999997</v>
      </c>
      <c r="J106" s="35">
        <f t="shared" si="9"/>
        <v>0.35540000000000016</v>
      </c>
    </row>
    <row r="107" spans="1:11" ht="16.149999999999999">
      <c r="A107" s="24">
        <v>2025</v>
      </c>
      <c r="B107" s="25">
        <v>8</v>
      </c>
      <c r="C107" s="127" t="str">
        <f t="shared" si="4"/>
        <v>20258</v>
      </c>
      <c r="D107" s="37"/>
      <c r="E107" s="37"/>
      <c r="F107" s="34">
        <f t="shared" si="7"/>
        <v>0.98420000000000007</v>
      </c>
      <c r="G107" s="27">
        <f t="shared" si="5"/>
        <v>0.98420000000000007</v>
      </c>
      <c r="H107" s="35">
        <f t="shared" si="8"/>
        <v>0.53310000000000002</v>
      </c>
      <c r="I107" s="27">
        <f t="shared" si="6"/>
        <v>0.53310000000000002</v>
      </c>
      <c r="J107" s="35">
        <f t="shared" si="9"/>
        <v>0.36530000000000018</v>
      </c>
    </row>
    <row r="108" spans="1:11" ht="16.149999999999999">
      <c r="A108" s="24">
        <v>2025</v>
      </c>
      <c r="B108" s="25">
        <v>9</v>
      </c>
      <c r="C108" s="127" t="str">
        <f t="shared" si="4"/>
        <v>20259</v>
      </c>
      <c r="D108" s="37"/>
      <c r="E108" s="37"/>
      <c r="F108" s="34">
        <f t="shared" si="7"/>
        <v>0.98820000000000008</v>
      </c>
      <c r="G108" s="27">
        <f t="shared" si="5"/>
        <v>0.98820000000000008</v>
      </c>
      <c r="H108" s="35">
        <f t="shared" si="8"/>
        <v>0.54480000000000006</v>
      </c>
      <c r="I108" s="27">
        <f t="shared" si="6"/>
        <v>0.54480000000000006</v>
      </c>
      <c r="J108" s="35">
        <f t="shared" si="9"/>
        <v>0.3752000000000002</v>
      </c>
    </row>
    <row r="109" spans="1:11" ht="16.149999999999999">
      <c r="A109" s="24">
        <v>2025</v>
      </c>
      <c r="B109" s="25">
        <v>10</v>
      </c>
      <c r="C109" s="127" t="str">
        <f t="shared" si="4"/>
        <v>202510</v>
      </c>
      <c r="D109" s="37"/>
      <c r="E109" s="37"/>
      <c r="F109" s="34">
        <f t="shared" si="7"/>
        <v>0.99220000000000008</v>
      </c>
      <c r="G109" s="27">
        <f t="shared" si="5"/>
        <v>0.99220000000000008</v>
      </c>
      <c r="H109" s="35">
        <f t="shared" si="8"/>
        <v>0.55650000000000011</v>
      </c>
      <c r="I109" s="27">
        <f t="shared" si="6"/>
        <v>0.55650000000000011</v>
      </c>
      <c r="J109" s="35">
        <f t="shared" si="9"/>
        <v>0.38510000000000022</v>
      </c>
    </row>
    <row r="110" spans="1:11" ht="16.149999999999999">
      <c r="A110" s="24">
        <v>2025</v>
      </c>
      <c r="B110" s="25">
        <v>11</v>
      </c>
      <c r="C110" s="127" t="str">
        <f t="shared" si="4"/>
        <v>202511</v>
      </c>
      <c r="D110" s="37"/>
      <c r="E110" s="37"/>
      <c r="F110" s="34">
        <f t="shared" si="7"/>
        <v>0.99620000000000009</v>
      </c>
      <c r="G110" s="27">
        <f t="shared" si="5"/>
        <v>0.99620000000000009</v>
      </c>
      <c r="H110" s="35">
        <f t="shared" si="8"/>
        <v>0.56820000000000015</v>
      </c>
      <c r="I110" s="27">
        <f t="shared" si="6"/>
        <v>0.56820000000000015</v>
      </c>
      <c r="J110" s="35">
        <f t="shared" si="9"/>
        <v>0.39500000000000024</v>
      </c>
    </row>
    <row r="111" spans="1:11" ht="16.149999999999999">
      <c r="A111" s="24">
        <v>2025</v>
      </c>
      <c r="B111" s="25">
        <v>12</v>
      </c>
      <c r="C111" s="127" t="str">
        <f t="shared" si="4"/>
        <v>202512</v>
      </c>
      <c r="D111" s="37"/>
      <c r="E111" s="37"/>
      <c r="F111" s="34">
        <v>1</v>
      </c>
      <c r="G111" s="27">
        <f t="shared" si="5"/>
        <v>1</v>
      </c>
      <c r="H111" s="35">
        <f t="shared" si="8"/>
        <v>0.57990000000000019</v>
      </c>
      <c r="I111" s="27">
        <f t="shared" si="6"/>
        <v>0.57990000000000019</v>
      </c>
      <c r="J111" s="35">
        <f t="shared" si="9"/>
        <v>0.40490000000000026</v>
      </c>
    </row>
    <row r="112" spans="1:11" ht="16.149999999999999">
      <c r="A112" s="24">
        <v>2026</v>
      </c>
      <c r="B112" s="25">
        <v>1</v>
      </c>
      <c r="C112" s="127" t="str">
        <f t="shared" si="4"/>
        <v>20261</v>
      </c>
      <c r="D112" s="37"/>
      <c r="E112" s="37"/>
      <c r="F112" s="36"/>
      <c r="G112" s="36"/>
      <c r="H112" s="35">
        <f t="shared" si="8"/>
        <v>0.59160000000000024</v>
      </c>
      <c r="I112" s="27">
        <f t="shared" si="6"/>
        <v>0.59160000000000024</v>
      </c>
      <c r="J112" s="35">
        <f t="shared" si="9"/>
        <v>0.41480000000000028</v>
      </c>
      <c r="K112" s="12"/>
    </row>
    <row r="113" spans="1:10" ht="16.149999999999999">
      <c r="A113" s="24">
        <v>2026</v>
      </c>
      <c r="B113" s="25">
        <v>2</v>
      </c>
      <c r="C113" s="127" t="str">
        <f t="shared" si="4"/>
        <v>20262</v>
      </c>
      <c r="D113" s="37"/>
      <c r="E113" s="37"/>
      <c r="F113" s="37"/>
      <c r="G113" s="37"/>
      <c r="H113" s="35">
        <f t="shared" si="8"/>
        <v>0.60330000000000028</v>
      </c>
      <c r="I113" s="27">
        <f t="shared" si="6"/>
        <v>0.60330000000000028</v>
      </c>
      <c r="J113" s="35">
        <f t="shared" si="9"/>
        <v>0.4247000000000003</v>
      </c>
    </row>
    <row r="114" spans="1:10" ht="16.149999999999999">
      <c r="A114" s="24">
        <v>2026</v>
      </c>
      <c r="B114" s="25">
        <v>3</v>
      </c>
      <c r="C114" s="127" t="str">
        <f t="shared" si="4"/>
        <v>20263</v>
      </c>
      <c r="D114" s="37"/>
      <c r="E114" s="37"/>
      <c r="F114" s="37"/>
      <c r="G114" s="37"/>
      <c r="H114" s="35">
        <f t="shared" si="8"/>
        <v>0.61500000000000032</v>
      </c>
      <c r="I114" s="27">
        <f t="shared" si="6"/>
        <v>0.61500000000000032</v>
      </c>
      <c r="J114" s="35">
        <f t="shared" si="9"/>
        <v>0.43460000000000032</v>
      </c>
    </row>
    <row r="115" spans="1:10" ht="16.149999999999999">
      <c r="A115" s="24">
        <v>2026</v>
      </c>
      <c r="B115" s="25">
        <v>4</v>
      </c>
      <c r="C115" s="127" t="str">
        <f t="shared" si="4"/>
        <v>20264</v>
      </c>
      <c r="D115" s="37"/>
      <c r="E115" s="37"/>
      <c r="F115" s="37"/>
      <c r="G115" s="37"/>
      <c r="H115" s="35">
        <f t="shared" si="8"/>
        <v>0.62670000000000037</v>
      </c>
      <c r="I115" s="27">
        <f t="shared" si="6"/>
        <v>0.62670000000000037</v>
      </c>
      <c r="J115" s="35">
        <f t="shared" si="9"/>
        <v>0.44450000000000034</v>
      </c>
    </row>
    <row r="116" spans="1:10" ht="16.149999999999999">
      <c r="A116" s="24">
        <v>2026</v>
      </c>
      <c r="B116" s="25">
        <v>5</v>
      </c>
      <c r="C116" s="127" t="str">
        <f t="shared" si="4"/>
        <v>20265</v>
      </c>
      <c r="D116" s="37"/>
      <c r="E116" s="37"/>
      <c r="F116" s="37"/>
      <c r="G116" s="37"/>
      <c r="H116" s="35">
        <f t="shared" si="8"/>
        <v>0.63840000000000041</v>
      </c>
      <c r="I116" s="27">
        <f t="shared" si="6"/>
        <v>0.63840000000000041</v>
      </c>
      <c r="J116" s="35">
        <f t="shared" si="9"/>
        <v>0.45440000000000036</v>
      </c>
    </row>
    <row r="117" spans="1:10" ht="16.149999999999999">
      <c r="A117" s="24">
        <v>2026</v>
      </c>
      <c r="B117" s="25">
        <v>6</v>
      </c>
      <c r="C117" s="127" t="str">
        <f t="shared" si="4"/>
        <v>20266</v>
      </c>
      <c r="D117" s="37"/>
      <c r="E117" s="37"/>
      <c r="F117" s="37"/>
      <c r="G117" s="37"/>
      <c r="H117" s="35">
        <f t="shared" si="8"/>
        <v>0.65010000000000046</v>
      </c>
      <c r="I117" s="27">
        <f t="shared" si="6"/>
        <v>0.65010000000000046</v>
      </c>
      <c r="J117" s="35">
        <f t="shared" si="9"/>
        <v>0.46430000000000038</v>
      </c>
    </row>
    <row r="118" spans="1:10" ht="16.149999999999999">
      <c r="A118" s="24">
        <v>2026</v>
      </c>
      <c r="B118" s="25">
        <v>7</v>
      </c>
      <c r="C118" s="127" t="str">
        <f t="shared" si="4"/>
        <v>20267</v>
      </c>
      <c r="D118" s="37"/>
      <c r="E118" s="37"/>
      <c r="F118" s="37"/>
      <c r="G118" s="37"/>
      <c r="H118" s="35">
        <f t="shared" si="8"/>
        <v>0.6618000000000005</v>
      </c>
      <c r="I118" s="27">
        <f t="shared" si="6"/>
        <v>0.6618000000000005</v>
      </c>
      <c r="J118" s="35">
        <f t="shared" si="9"/>
        <v>0.4742000000000004</v>
      </c>
    </row>
    <row r="119" spans="1:10" ht="16.149999999999999">
      <c r="A119" s="24">
        <v>2026</v>
      </c>
      <c r="B119" s="25">
        <v>8</v>
      </c>
      <c r="C119" s="127" t="str">
        <f t="shared" si="4"/>
        <v>20268</v>
      </c>
      <c r="D119" s="37"/>
      <c r="E119" s="37"/>
      <c r="F119" s="37"/>
      <c r="G119" s="37"/>
      <c r="H119" s="35">
        <f t="shared" si="8"/>
        <v>0.67350000000000054</v>
      </c>
      <c r="I119" s="27">
        <f t="shared" si="6"/>
        <v>0.67350000000000054</v>
      </c>
      <c r="J119" s="35">
        <f t="shared" si="9"/>
        <v>0.48410000000000042</v>
      </c>
    </row>
    <row r="120" spans="1:10" ht="16.149999999999999">
      <c r="A120" s="24">
        <v>2026</v>
      </c>
      <c r="B120" s="25">
        <v>9</v>
      </c>
      <c r="C120" s="127" t="str">
        <f t="shared" si="4"/>
        <v>20269</v>
      </c>
      <c r="D120" s="37"/>
      <c r="E120" s="37"/>
      <c r="F120" s="37"/>
      <c r="G120" s="37"/>
      <c r="H120" s="35">
        <f t="shared" si="8"/>
        <v>0.68520000000000059</v>
      </c>
      <c r="I120" s="27">
        <f t="shared" si="6"/>
        <v>0.68520000000000059</v>
      </c>
      <c r="J120" s="35">
        <f t="shared" si="9"/>
        <v>0.49400000000000044</v>
      </c>
    </row>
    <row r="121" spans="1:10" ht="16.149999999999999">
      <c r="A121" s="24">
        <v>2026</v>
      </c>
      <c r="B121" s="25">
        <v>10</v>
      </c>
      <c r="C121" s="127" t="str">
        <f t="shared" si="4"/>
        <v>202610</v>
      </c>
      <c r="D121" s="37"/>
      <c r="E121" s="37"/>
      <c r="F121" s="37"/>
      <c r="G121" s="37"/>
      <c r="H121" s="35">
        <f t="shared" si="8"/>
        <v>0.69690000000000063</v>
      </c>
      <c r="I121" s="27">
        <f t="shared" si="6"/>
        <v>0.69690000000000063</v>
      </c>
      <c r="J121" s="35">
        <f t="shared" si="9"/>
        <v>0.50390000000000046</v>
      </c>
    </row>
    <row r="122" spans="1:10" ht="16.149999999999999">
      <c r="A122" s="24">
        <v>2026</v>
      </c>
      <c r="B122" s="25">
        <v>11</v>
      </c>
      <c r="C122" s="127" t="str">
        <f t="shared" si="4"/>
        <v>202611</v>
      </c>
      <c r="D122" s="37"/>
      <c r="E122" s="37"/>
      <c r="F122" s="37"/>
      <c r="G122" s="37"/>
      <c r="H122" s="35">
        <f t="shared" si="8"/>
        <v>0.70860000000000067</v>
      </c>
      <c r="I122" s="27">
        <f t="shared" si="6"/>
        <v>0.70860000000000067</v>
      </c>
      <c r="J122" s="35">
        <f t="shared" si="9"/>
        <v>0.51380000000000048</v>
      </c>
    </row>
    <row r="123" spans="1:10" ht="16.149999999999999">
      <c r="A123" s="24">
        <v>2026</v>
      </c>
      <c r="B123" s="25">
        <v>12</v>
      </c>
      <c r="C123" s="127" t="str">
        <f t="shared" si="4"/>
        <v>202612</v>
      </c>
      <c r="D123" s="37"/>
      <c r="E123" s="37"/>
      <c r="F123" s="37"/>
      <c r="G123" s="37"/>
      <c r="H123" s="35">
        <f t="shared" si="8"/>
        <v>0.72030000000000072</v>
      </c>
      <c r="I123" s="27">
        <f t="shared" si="6"/>
        <v>0.72030000000000072</v>
      </c>
      <c r="J123" s="35">
        <f t="shared" si="9"/>
        <v>0.5237000000000005</v>
      </c>
    </row>
    <row r="124" spans="1:10" ht="16.149999999999999">
      <c r="A124" s="24">
        <v>2027</v>
      </c>
      <c r="B124" s="25">
        <v>1</v>
      </c>
      <c r="C124" s="127" t="str">
        <f t="shared" si="4"/>
        <v>20271</v>
      </c>
      <c r="D124" s="37"/>
      <c r="E124" s="37"/>
      <c r="F124" s="37"/>
      <c r="G124" s="37"/>
      <c r="H124" s="35">
        <f t="shared" si="8"/>
        <v>0.73200000000000076</v>
      </c>
      <c r="I124" s="27">
        <f t="shared" si="6"/>
        <v>0.73200000000000076</v>
      </c>
      <c r="J124" s="35">
        <f t="shared" si="9"/>
        <v>0.53360000000000052</v>
      </c>
    </row>
    <row r="125" spans="1:10" ht="16.149999999999999">
      <c r="A125" s="24">
        <v>2027</v>
      </c>
      <c r="B125" s="25">
        <v>2</v>
      </c>
      <c r="C125" s="127" t="str">
        <f t="shared" si="4"/>
        <v>20272</v>
      </c>
      <c r="D125" s="37"/>
      <c r="E125" s="37"/>
      <c r="F125" s="37"/>
      <c r="G125" s="37"/>
      <c r="H125" s="35">
        <f t="shared" si="8"/>
        <v>0.7437000000000008</v>
      </c>
      <c r="I125" s="27">
        <f t="shared" si="6"/>
        <v>0.7437000000000008</v>
      </c>
      <c r="J125" s="35">
        <f t="shared" si="9"/>
        <v>0.54350000000000054</v>
      </c>
    </row>
    <row r="126" spans="1:10" ht="16.149999999999999">
      <c r="A126" s="24">
        <v>2027</v>
      </c>
      <c r="B126" s="25">
        <v>3</v>
      </c>
      <c r="C126" s="127" t="str">
        <f t="shared" si="4"/>
        <v>20273</v>
      </c>
      <c r="D126" s="37"/>
      <c r="E126" s="37"/>
      <c r="F126" s="37"/>
      <c r="G126" s="37"/>
      <c r="H126" s="35">
        <f t="shared" si="8"/>
        <v>0.75540000000000085</v>
      </c>
      <c r="I126" s="27">
        <f t="shared" si="6"/>
        <v>0.75540000000000085</v>
      </c>
      <c r="J126" s="35">
        <f t="shared" si="9"/>
        <v>0.55340000000000056</v>
      </c>
    </row>
    <row r="127" spans="1:10" ht="16.149999999999999">
      <c r="A127" s="24">
        <v>2027</v>
      </c>
      <c r="B127" s="25">
        <v>4</v>
      </c>
      <c r="C127" s="127" t="str">
        <f t="shared" si="4"/>
        <v>20274</v>
      </c>
      <c r="D127" s="37"/>
      <c r="E127" s="37"/>
      <c r="F127" s="37"/>
      <c r="G127" s="37"/>
      <c r="H127" s="35">
        <f t="shared" si="8"/>
        <v>0.76710000000000089</v>
      </c>
      <c r="I127" s="27">
        <f t="shared" si="6"/>
        <v>0.76710000000000089</v>
      </c>
      <c r="J127" s="35">
        <f t="shared" si="9"/>
        <v>0.56330000000000058</v>
      </c>
    </row>
    <row r="128" spans="1:10" ht="16.149999999999999">
      <c r="A128" s="24">
        <v>2027</v>
      </c>
      <c r="B128" s="25">
        <v>5</v>
      </c>
      <c r="C128" s="127" t="str">
        <f t="shared" si="4"/>
        <v>20275</v>
      </c>
      <c r="D128" s="37"/>
      <c r="E128" s="37"/>
      <c r="F128" s="37"/>
      <c r="G128" s="37"/>
      <c r="H128" s="35">
        <f t="shared" si="8"/>
        <v>0.77880000000000094</v>
      </c>
      <c r="I128" s="27">
        <f t="shared" si="6"/>
        <v>0.77880000000000094</v>
      </c>
      <c r="J128" s="35">
        <f t="shared" si="9"/>
        <v>0.5732000000000006</v>
      </c>
    </row>
    <row r="129" spans="1:10" ht="16.149999999999999">
      <c r="A129" s="24">
        <v>2027</v>
      </c>
      <c r="B129" s="25">
        <v>6</v>
      </c>
      <c r="C129" s="127" t="str">
        <f t="shared" si="4"/>
        <v>20276</v>
      </c>
      <c r="D129" s="37"/>
      <c r="E129" s="37"/>
      <c r="F129" s="37"/>
      <c r="G129" s="37"/>
      <c r="H129" s="35">
        <f t="shared" si="8"/>
        <v>0.79050000000000098</v>
      </c>
      <c r="I129" s="27">
        <f t="shared" si="6"/>
        <v>0.79050000000000098</v>
      </c>
      <c r="J129" s="35">
        <f t="shared" si="9"/>
        <v>0.58310000000000062</v>
      </c>
    </row>
    <row r="130" spans="1:10" ht="16.149999999999999">
      <c r="A130" s="24">
        <v>2027</v>
      </c>
      <c r="B130" s="25">
        <v>7</v>
      </c>
      <c r="C130" s="127" t="str">
        <f t="shared" si="4"/>
        <v>20277</v>
      </c>
      <c r="D130" s="37"/>
      <c r="E130" s="37"/>
      <c r="F130" s="37"/>
      <c r="G130" s="37"/>
      <c r="H130" s="35">
        <f t="shared" si="8"/>
        <v>0.80220000000000102</v>
      </c>
      <c r="I130" s="27">
        <f t="shared" si="6"/>
        <v>0.80220000000000102</v>
      </c>
      <c r="J130" s="35">
        <f t="shared" si="9"/>
        <v>0.59300000000000064</v>
      </c>
    </row>
    <row r="131" spans="1:10" ht="16.149999999999999">
      <c r="A131" s="24">
        <v>2027</v>
      </c>
      <c r="B131" s="25">
        <v>8</v>
      </c>
      <c r="C131" s="127" t="str">
        <f t="shared" si="4"/>
        <v>20278</v>
      </c>
      <c r="D131" s="37"/>
      <c r="E131" s="37"/>
      <c r="F131" s="37"/>
      <c r="G131" s="37"/>
      <c r="H131" s="35">
        <f t="shared" si="8"/>
        <v>0.81390000000000107</v>
      </c>
      <c r="I131" s="27">
        <f t="shared" si="6"/>
        <v>0.81390000000000107</v>
      </c>
      <c r="J131" s="35">
        <f t="shared" si="9"/>
        <v>0.60290000000000066</v>
      </c>
    </row>
    <row r="132" spans="1:10" ht="16.149999999999999">
      <c r="A132" s="24">
        <v>2027</v>
      </c>
      <c r="B132" s="25">
        <v>9</v>
      </c>
      <c r="C132" s="127" t="str">
        <f t="shared" ref="C132:C171" si="10">CONCATENATE(A132,B132)</f>
        <v>20279</v>
      </c>
      <c r="D132" s="37"/>
      <c r="E132" s="37"/>
      <c r="F132" s="37"/>
      <c r="G132" s="37"/>
      <c r="H132" s="35">
        <f t="shared" si="8"/>
        <v>0.82560000000000111</v>
      </c>
      <c r="I132" s="27">
        <f t="shared" si="6"/>
        <v>0.82560000000000111</v>
      </c>
      <c r="J132" s="35">
        <f t="shared" si="9"/>
        <v>0.61280000000000068</v>
      </c>
    </row>
    <row r="133" spans="1:10" ht="16.149999999999999">
      <c r="A133" s="24">
        <v>2027</v>
      </c>
      <c r="B133" s="25">
        <v>10</v>
      </c>
      <c r="C133" s="127" t="str">
        <f t="shared" si="10"/>
        <v>202710</v>
      </c>
      <c r="D133" s="37"/>
      <c r="E133" s="37"/>
      <c r="F133" s="37"/>
      <c r="G133" s="37"/>
      <c r="H133" s="35">
        <f t="shared" si="8"/>
        <v>0.83730000000000115</v>
      </c>
      <c r="I133" s="27">
        <f t="shared" ref="I133:I146" si="11">H133</f>
        <v>0.83730000000000115</v>
      </c>
      <c r="J133" s="35">
        <f t="shared" si="9"/>
        <v>0.6227000000000007</v>
      </c>
    </row>
    <row r="134" spans="1:10" ht="16.149999999999999">
      <c r="A134" s="24">
        <v>2027</v>
      </c>
      <c r="B134" s="25">
        <v>11</v>
      </c>
      <c r="C134" s="127" t="str">
        <f t="shared" si="10"/>
        <v>202711</v>
      </c>
      <c r="D134" s="37"/>
      <c r="E134" s="37"/>
      <c r="F134" s="37"/>
      <c r="G134" s="37"/>
      <c r="H134" s="35">
        <f t="shared" si="8"/>
        <v>0.8490000000000012</v>
      </c>
      <c r="I134" s="27">
        <f t="shared" si="11"/>
        <v>0.8490000000000012</v>
      </c>
      <c r="J134" s="35">
        <f t="shared" si="9"/>
        <v>0.63260000000000072</v>
      </c>
    </row>
    <row r="135" spans="1:10" ht="16.149999999999999">
      <c r="A135" s="24">
        <v>2027</v>
      </c>
      <c r="B135" s="25">
        <v>12</v>
      </c>
      <c r="C135" s="127" t="str">
        <f t="shared" si="10"/>
        <v>202712</v>
      </c>
      <c r="D135" s="37"/>
      <c r="E135" s="37"/>
      <c r="F135" s="37"/>
      <c r="G135" s="37"/>
      <c r="H135" s="35">
        <f t="shared" si="8"/>
        <v>0.86070000000000124</v>
      </c>
      <c r="I135" s="27">
        <f t="shared" si="11"/>
        <v>0.86070000000000124</v>
      </c>
      <c r="J135" s="35">
        <f t="shared" si="9"/>
        <v>0.64250000000000074</v>
      </c>
    </row>
    <row r="136" spans="1:10" ht="16.149999999999999">
      <c r="A136" s="24">
        <v>2028</v>
      </c>
      <c r="B136" s="25">
        <v>1</v>
      </c>
      <c r="C136" s="127" t="str">
        <f t="shared" si="10"/>
        <v>20281</v>
      </c>
      <c r="D136" s="37"/>
      <c r="E136" s="37"/>
      <c r="F136" s="37"/>
      <c r="G136" s="37"/>
      <c r="H136" s="35">
        <f t="shared" si="8"/>
        <v>0.87240000000000129</v>
      </c>
      <c r="I136" s="27">
        <f t="shared" si="11"/>
        <v>0.87240000000000129</v>
      </c>
      <c r="J136" s="35">
        <f t="shared" si="9"/>
        <v>0.65240000000000076</v>
      </c>
    </row>
    <row r="137" spans="1:10" ht="16.149999999999999">
      <c r="A137" s="24">
        <v>2028</v>
      </c>
      <c r="B137" s="25">
        <v>2</v>
      </c>
      <c r="C137" s="127" t="str">
        <f t="shared" si="10"/>
        <v>20282</v>
      </c>
      <c r="D137" s="37"/>
      <c r="E137" s="37"/>
      <c r="F137" s="37"/>
      <c r="G137" s="37"/>
      <c r="H137" s="35">
        <f t="shared" si="8"/>
        <v>0.88410000000000133</v>
      </c>
      <c r="I137" s="27">
        <f t="shared" si="11"/>
        <v>0.88410000000000133</v>
      </c>
      <c r="J137" s="35">
        <f t="shared" si="9"/>
        <v>0.66230000000000078</v>
      </c>
    </row>
    <row r="138" spans="1:10" ht="16.149999999999999">
      <c r="A138" s="24">
        <v>2028</v>
      </c>
      <c r="B138" s="25">
        <v>3</v>
      </c>
      <c r="C138" s="127" t="str">
        <f t="shared" si="10"/>
        <v>20283</v>
      </c>
      <c r="D138" s="37"/>
      <c r="E138" s="37"/>
      <c r="F138" s="37"/>
      <c r="G138" s="37"/>
      <c r="H138" s="35">
        <f t="shared" si="8"/>
        <v>0.89580000000000137</v>
      </c>
      <c r="I138" s="27">
        <f t="shared" si="11"/>
        <v>0.89580000000000137</v>
      </c>
      <c r="J138" s="35">
        <f t="shared" si="9"/>
        <v>0.6722000000000008</v>
      </c>
    </row>
    <row r="139" spans="1:10" ht="16.149999999999999">
      <c r="A139" s="24">
        <v>2028</v>
      </c>
      <c r="B139" s="25">
        <v>4</v>
      </c>
      <c r="C139" s="127" t="str">
        <f t="shared" si="10"/>
        <v>20284</v>
      </c>
      <c r="D139" s="37"/>
      <c r="E139" s="37"/>
      <c r="F139" s="37"/>
      <c r="G139" s="37"/>
      <c r="H139" s="35">
        <f t="shared" si="8"/>
        <v>0.90750000000000142</v>
      </c>
      <c r="I139" s="27">
        <f t="shared" si="11"/>
        <v>0.90750000000000142</v>
      </c>
      <c r="J139" s="35">
        <f t="shared" si="9"/>
        <v>0.68210000000000082</v>
      </c>
    </row>
    <row r="140" spans="1:10" ht="16.149999999999999">
      <c r="A140" s="24">
        <v>2028</v>
      </c>
      <c r="B140" s="25">
        <v>5</v>
      </c>
      <c r="C140" s="127" t="str">
        <f t="shared" si="10"/>
        <v>20285</v>
      </c>
      <c r="D140" s="37"/>
      <c r="E140" s="37"/>
      <c r="F140" s="37"/>
      <c r="G140" s="37"/>
      <c r="H140" s="35">
        <f t="shared" si="8"/>
        <v>0.91920000000000146</v>
      </c>
      <c r="I140" s="27">
        <f t="shared" si="11"/>
        <v>0.91920000000000146</v>
      </c>
      <c r="J140" s="35">
        <f t="shared" si="9"/>
        <v>0.69200000000000084</v>
      </c>
    </row>
    <row r="141" spans="1:10" ht="16.149999999999999">
      <c r="A141" s="24">
        <v>2028</v>
      </c>
      <c r="B141" s="25">
        <v>6</v>
      </c>
      <c r="C141" s="127" t="str">
        <f t="shared" si="10"/>
        <v>20286</v>
      </c>
      <c r="D141" s="37"/>
      <c r="E141" s="37"/>
      <c r="F141" s="37"/>
      <c r="G141" s="37"/>
      <c r="H141" s="35">
        <f t="shared" si="8"/>
        <v>0.9309000000000015</v>
      </c>
      <c r="I141" s="27">
        <f t="shared" si="11"/>
        <v>0.9309000000000015</v>
      </c>
      <c r="J141" s="35">
        <f t="shared" si="9"/>
        <v>0.70190000000000086</v>
      </c>
    </row>
    <row r="142" spans="1:10" ht="16.149999999999999">
      <c r="A142" s="24">
        <v>2028</v>
      </c>
      <c r="B142" s="25">
        <v>7</v>
      </c>
      <c r="C142" s="127" t="str">
        <f t="shared" si="10"/>
        <v>20287</v>
      </c>
      <c r="D142" s="37"/>
      <c r="E142" s="37"/>
      <c r="F142" s="37"/>
      <c r="G142" s="37"/>
      <c r="H142" s="35">
        <f t="shared" si="8"/>
        <v>0.94260000000000155</v>
      </c>
      <c r="I142" s="27">
        <f t="shared" si="11"/>
        <v>0.94260000000000155</v>
      </c>
      <c r="J142" s="35">
        <f t="shared" si="9"/>
        <v>0.71180000000000088</v>
      </c>
    </row>
    <row r="143" spans="1:10" ht="16.149999999999999">
      <c r="A143" s="24">
        <v>2028</v>
      </c>
      <c r="B143" s="25">
        <v>8</v>
      </c>
      <c r="C143" s="127" t="str">
        <f t="shared" si="10"/>
        <v>20288</v>
      </c>
      <c r="D143" s="37"/>
      <c r="E143" s="37"/>
      <c r="F143" s="37"/>
      <c r="G143" s="37"/>
      <c r="H143" s="35">
        <f t="shared" si="8"/>
        <v>0.95430000000000159</v>
      </c>
      <c r="I143" s="27">
        <f t="shared" si="11"/>
        <v>0.95430000000000159</v>
      </c>
      <c r="J143" s="35">
        <f t="shared" si="9"/>
        <v>0.7217000000000009</v>
      </c>
    </row>
    <row r="144" spans="1:10" ht="16.149999999999999">
      <c r="A144" s="24">
        <v>2028</v>
      </c>
      <c r="B144" s="25">
        <v>9</v>
      </c>
      <c r="C144" s="127" t="str">
        <f t="shared" si="10"/>
        <v>20289</v>
      </c>
      <c r="D144" s="37"/>
      <c r="E144" s="37"/>
      <c r="F144" s="37"/>
      <c r="G144" s="37"/>
      <c r="H144" s="35">
        <f t="shared" si="8"/>
        <v>0.96600000000000164</v>
      </c>
      <c r="I144" s="27">
        <f t="shared" si="11"/>
        <v>0.96600000000000164</v>
      </c>
      <c r="J144" s="35">
        <f t="shared" si="9"/>
        <v>0.73160000000000092</v>
      </c>
    </row>
    <row r="145" spans="1:11" ht="16.149999999999999">
      <c r="A145" s="24">
        <v>2028</v>
      </c>
      <c r="B145" s="25">
        <v>10</v>
      </c>
      <c r="C145" s="127" t="str">
        <f t="shared" si="10"/>
        <v>202810</v>
      </c>
      <c r="D145" s="37"/>
      <c r="E145" s="37"/>
      <c r="F145" s="37"/>
      <c r="G145" s="37"/>
      <c r="H145" s="35">
        <f t="shared" si="8"/>
        <v>0.97770000000000168</v>
      </c>
      <c r="I145" s="27">
        <f t="shared" si="11"/>
        <v>0.97770000000000168</v>
      </c>
      <c r="J145" s="35">
        <f t="shared" si="9"/>
        <v>0.74150000000000094</v>
      </c>
    </row>
    <row r="146" spans="1:11" ht="16.149999999999999">
      <c r="A146" s="24">
        <v>2028</v>
      </c>
      <c r="B146" s="25">
        <v>11</v>
      </c>
      <c r="C146" s="127" t="str">
        <f t="shared" si="10"/>
        <v>202811</v>
      </c>
      <c r="D146" s="37"/>
      <c r="E146" s="37"/>
      <c r="F146" s="37"/>
      <c r="G146" s="37"/>
      <c r="H146" s="35">
        <f t="shared" si="8"/>
        <v>0.98940000000000172</v>
      </c>
      <c r="I146" s="27">
        <f t="shared" si="11"/>
        <v>0.98940000000000172</v>
      </c>
      <c r="J146" s="35">
        <f t="shared" si="9"/>
        <v>0.75140000000000096</v>
      </c>
    </row>
    <row r="147" spans="1:11" ht="16.149999999999999">
      <c r="A147" s="24">
        <v>2028</v>
      </c>
      <c r="B147" s="25">
        <v>12</v>
      </c>
      <c r="C147" s="127" t="str">
        <f t="shared" si="10"/>
        <v>202812</v>
      </c>
      <c r="D147" s="37"/>
      <c r="E147" s="37"/>
      <c r="F147" s="37"/>
      <c r="G147" s="37"/>
      <c r="H147" s="35">
        <v>1</v>
      </c>
      <c r="I147" s="35">
        <f>H147</f>
        <v>1</v>
      </c>
      <c r="J147" s="35">
        <f t="shared" si="9"/>
        <v>0.76130000000000098</v>
      </c>
    </row>
    <row r="148" spans="1:11" ht="16.149999999999999">
      <c r="A148" s="38">
        <v>2029</v>
      </c>
      <c r="B148" s="25">
        <v>1</v>
      </c>
      <c r="C148" s="127" t="str">
        <f t="shared" si="10"/>
        <v>20291</v>
      </c>
      <c r="D148" s="154"/>
      <c r="E148" s="154"/>
      <c r="F148" s="8"/>
      <c r="G148" s="8"/>
      <c r="H148" s="154"/>
      <c r="I148" s="154"/>
      <c r="J148" s="35">
        <f t="shared" si="9"/>
        <v>0.771200000000001</v>
      </c>
      <c r="K148" s="12"/>
    </row>
    <row r="149" spans="1:11" ht="16.149999999999999">
      <c r="A149" s="38">
        <v>2029</v>
      </c>
      <c r="B149" s="25">
        <v>2</v>
      </c>
      <c r="C149" s="127" t="str">
        <f t="shared" si="10"/>
        <v>20292</v>
      </c>
      <c r="D149" s="154"/>
      <c r="E149" s="154"/>
      <c r="F149" s="8"/>
      <c r="G149" s="8"/>
      <c r="H149" s="154"/>
      <c r="I149" s="154"/>
      <c r="J149" s="35">
        <f t="shared" si="9"/>
        <v>0.78110000000000102</v>
      </c>
    </row>
    <row r="150" spans="1:11" ht="16.149999999999999">
      <c r="A150" s="38">
        <v>2029</v>
      </c>
      <c r="B150" s="25">
        <v>3</v>
      </c>
      <c r="C150" s="127" t="str">
        <f t="shared" si="10"/>
        <v>20293</v>
      </c>
      <c r="D150" s="154"/>
      <c r="E150" s="154"/>
      <c r="F150" s="8"/>
      <c r="G150" s="8"/>
      <c r="H150" s="154"/>
      <c r="I150" s="154"/>
      <c r="J150" s="35">
        <f t="shared" si="9"/>
        <v>0.79100000000000104</v>
      </c>
    </row>
    <row r="151" spans="1:11" ht="16.149999999999999">
      <c r="A151" s="38">
        <v>2029</v>
      </c>
      <c r="B151" s="25">
        <v>4</v>
      </c>
      <c r="C151" s="127" t="str">
        <f t="shared" si="10"/>
        <v>20294</v>
      </c>
      <c r="D151" s="154"/>
      <c r="E151" s="154"/>
      <c r="F151" s="8"/>
      <c r="G151" s="8"/>
      <c r="H151" s="154"/>
      <c r="I151" s="154"/>
      <c r="J151" s="35">
        <f t="shared" si="9"/>
        <v>0.80090000000000106</v>
      </c>
    </row>
    <row r="152" spans="1:11" ht="16.149999999999999">
      <c r="A152" s="38">
        <v>2029</v>
      </c>
      <c r="B152" s="25">
        <v>5</v>
      </c>
      <c r="C152" s="127" t="str">
        <f t="shared" si="10"/>
        <v>20295</v>
      </c>
      <c r="D152" s="154"/>
      <c r="E152" s="154"/>
      <c r="F152" s="8"/>
      <c r="G152" s="8"/>
      <c r="H152" s="154"/>
      <c r="I152" s="154"/>
      <c r="J152" s="35">
        <f t="shared" si="9"/>
        <v>0.81080000000000108</v>
      </c>
    </row>
    <row r="153" spans="1:11" ht="16.149999999999999">
      <c r="A153" s="38">
        <v>2029</v>
      </c>
      <c r="B153" s="25">
        <v>6</v>
      </c>
      <c r="C153" s="127" t="str">
        <f t="shared" si="10"/>
        <v>20296</v>
      </c>
      <c r="D153" s="154"/>
      <c r="E153" s="154"/>
      <c r="F153" s="8"/>
      <c r="G153" s="8"/>
      <c r="H153" s="154"/>
      <c r="I153" s="154"/>
      <c r="J153" s="35">
        <f t="shared" si="9"/>
        <v>0.8207000000000011</v>
      </c>
    </row>
    <row r="154" spans="1:11" ht="16.149999999999999">
      <c r="A154" s="38">
        <v>2029</v>
      </c>
      <c r="B154" s="25">
        <v>7</v>
      </c>
      <c r="C154" s="127" t="str">
        <f t="shared" si="10"/>
        <v>20297</v>
      </c>
      <c r="D154" s="154"/>
      <c r="E154" s="154"/>
      <c r="F154" s="8"/>
      <c r="G154" s="8"/>
      <c r="H154" s="154"/>
      <c r="I154" s="154"/>
      <c r="J154" s="35">
        <f t="shared" si="9"/>
        <v>0.83060000000000112</v>
      </c>
    </row>
    <row r="155" spans="1:11" ht="16.149999999999999">
      <c r="A155" s="38">
        <v>2029</v>
      </c>
      <c r="B155" s="25">
        <v>8</v>
      </c>
      <c r="C155" s="127" t="str">
        <f t="shared" si="10"/>
        <v>20298</v>
      </c>
      <c r="D155" s="154"/>
      <c r="E155" s="154"/>
      <c r="F155" s="8"/>
      <c r="G155" s="8"/>
      <c r="H155" s="154"/>
      <c r="I155" s="154"/>
      <c r="J155" s="35">
        <f t="shared" si="9"/>
        <v>0.84050000000000114</v>
      </c>
    </row>
    <row r="156" spans="1:11" ht="16.149999999999999">
      <c r="A156" s="38">
        <v>2029</v>
      </c>
      <c r="B156" s="25">
        <v>9</v>
      </c>
      <c r="C156" s="127" t="str">
        <f t="shared" si="10"/>
        <v>20299</v>
      </c>
      <c r="D156" s="154"/>
      <c r="E156" s="154"/>
      <c r="F156" s="8"/>
      <c r="G156" s="8"/>
      <c r="H156" s="154"/>
      <c r="I156" s="154"/>
      <c r="J156" s="35">
        <f t="shared" si="9"/>
        <v>0.85040000000000115</v>
      </c>
    </row>
    <row r="157" spans="1:11" ht="16.149999999999999">
      <c r="A157" s="38">
        <v>2029</v>
      </c>
      <c r="B157" s="25">
        <v>10</v>
      </c>
      <c r="C157" s="127" t="str">
        <f t="shared" si="10"/>
        <v>202910</v>
      </c>
      <c r="D157" s="154"/>
      <c r="E157" s="154"/>
      <c r="F157" s="8"/>
      <c r="G157" s="8"/>
      <c r="H157" s="154"/>
      <c r="I157" s="154"/>
      <c r="J157" s="35">
        <f t="shared" si="9"/>
        <v>0.86030000000000117</v>
      </c>
    </row>
    <row r="158" spans="1:11" ht="16.149999999999999">
      <c r="A158" s="38">
        <v>2029</v>
      </c>
      <c r="B158" s="25">
        <v>11</v>
      </c>
      <c r="C158" s="127" t="str">
        <f t="shared" si="10"/>
        <v>202911</v>
      </c>
      <c r="D158" s="154"/>
      <c r="E158" s="154"/>
      <c r="F158" s="8"/>
      <c r="G158" s="8"/>
      <c r="H158" s="154"/>
      <c r="I158" s="154"/>
      <c r="J158" s="35">
        <f t="shared" si="9"/>
        <v>0.87020000000000119</v>
      </c>
    </row>
    <row r="159" spans="1:11" ht="16.149999999999999">
      <c r="A159" s="38">
        <v>2029</v>
      </c>
      <c r="B159" s="25">
        <v>12</v>
      </c>
      <c r="C159" s="127" t="str">
        <f t="shared" si="10"/>
        <v>202912</v>
      </c>
      <c r="D159" s="154"/>
      <c r="E159" s="154"/>
      <c r="F159" s="8"/>
      <c r="G159" s="8"/>
      <c r="H159" s="154"/>
      <c r="I159" s="154"/>
      <c r="J159" s="35">
        <f t="shared" si="9"/>
        <v>0.88010000000000121</v>
      </c>
    </row>
    <row r="160" spans="1:11" ht="16.149999999999999">
      <c r="A160" s="38">
        <v>2030</v>
      </c>
      <c r="B160" s="25">
        <v>1</v>
      </c>
      <c r="C160" s="127" t="str">
        <f t="shared" si="10"/>
        <v>20301</v>
      </c>
      <c r="D160" s="154"/>
      <c r="E160" s="154"/>
      <c r="F160" s="8"/>
      <c r="G160" s="8"/>
      <c r="H160" s="154"/>
      <c r="I160" s="154"/>
      <c r="J160" s="35">
        <f t="shared" si="9"/>
        <v>0.89000000000000123</v>
      </c>
    </row>
    <row r="161" spans="1:12" ht="16.149999999999999">
      <c r="A161" s="38">
        <v>2030</v>
      </c>
      <c r="B161" s="25">
        <v>2</v>
      </c>
      <c r="C161" s="127" t="str">
        <f t="shared" si="10"/>
        <v>20302</v>
      </c>
      <c r="D161" s="154"/>
      <c r="E161" s="154"/>
      <c r="F161" s="8"/>
      <c r="G161" s="8"/>
      <c r="H161" s="154"/>
      <c r="I161" s="154"/>
      <c r="J161" s="35">
        <f t="shared" si="9"/>
        <v>0.89990000000000125</v>
      </c>
    </row>
    <row r="162" spans="1:12" ht="16.149999999999999">
      <c r="A162" s="38">
        <v>2030</v>
      </c>
      <c r="B162" s="25">
        <v>3</v>
      </c>
      <c r="C162" s="127" t="str">
        <f t="shared" si="10"/>
        <v>20303</v>
      </c>
      <c r="D162" s="154"/>
      <c r="E162" s="154"/>
      <c r="F162" s="8"/>
      <c r="G162" s="8"/>
      <c r="H162" s="154"/>
      <c r="I162" s="154"/>
      <c r="J162" s="35">
        <f t="shared" si="9"/>
        <v>0.90980000000000127</v>
      </c>
    </row>
    <row r="163" spans="1:12" ht="16.149999999999999">
      <c r="A163" s="38">
        <v>2030</v>
      </c>
      <c r="B163" s="25">
        <v>4</v>
      </c>
      <c r="C163" s="127" t="str">
        <f t="shared" si="10"/>
        <v>20304</v>
      </c>
      <c r="D163" s="154"/>
      <c r="E163" s="154"/>
      <c r="F163" s="8"/>
      <c r="G163" s="8"/>
      <c r="H163" s="154"/>
      <c r="I163" s="154"/>
      <c r="J163" s="35">
        <f t="shared" si="9"/>
        <v>0.91970000000000129</v>
      </c>
    </row>
    <row r="164" spans="1:12" ht="16.149999999999999">
      <c r="A164" s="38">
        <v>2030</v>
      </c>
      <c r="B164" s="25">
        <v>5</v>
      </c>
      <c r="C164" s="127" t="str">
        <f t="shared" si="10"/>
        <v>20305</v>
      </c>
      <c r="D164" s="154"/>
      <c r="E164" s="154"/>
      <c r="F164" s="8"/>
      <c r="G164" s="8"/>
      <c r="H164" s="154"/>
      <c r="I164" s="154"/>
      <c r="J164" s="35">
        <f t="shared" si="9"/>
        <v>0.92960000000000131</v>
      </c>
    </row>
    <row r="165" spans="1:12" ht="16.149999999999999">
      <c r="A165" s="38">
        <v>2030</v>
      </c>
      <c r="B165" s="25">
        <v>6</v>
      </c>
      <c r="C165" s="127" t="str">
        <f t="shared" si="10"/>
        <v>20306</v>
      </c>
      <c r="D165" s="154"/>
      <c r="E165" s="154"/>
      <c r="F165" s="8"/>
      <c r="G165" s="8"/>
      <c r="H165" s="154"/>
      <c r="I165" s="154"/>
      <c r="J165" s="35">
        <f t="shared" si="9"/>
        <v>0.93950000000000133</v>
      </c>
    </row>
    <row r="166" spans="1:12" ht="16.149999999999999">
      <c r="A166" s="38">
        <v>2030</v>
      </c>
      <c r="B166" s="25">
        <v>7</v>
      </c>
      <c r="C166" s="127" t="str">
        <f t="shared" si="10"/>
        <v>20307</v>
      </c>
      <c r="D166" s="154"/>
      <c r="E166" s="154"/>
      <c r="F166" s="8"/>
      <c r="G166" s="8"/>
      <c r="H166" s="154"/>
      <c r="I166" s="154"/>
      <c r="J166" s="35">
        <f t="shared" si="9"/>
        <v>0.94940000000000135</v>
      </c>
    </row>
    <row r="167" spans="1:12" ht="16.149999999999999">
      <c r="A167" s="38">
        <v>2030</v>
      </c>
      <c r="B167" s="25">
        <v>8</v>
      </c>
      <c r="C167" s="127" t="str">
        <f t="shared" si="10"/>
        <v>20308</v>
      </c>
      <c r="D167" s="154"/>
      <c r="E167" s="154"/>
      <c r="F167" s="8"/>
      <c r="G167" s="8"/>
      <c r="H167" s="154"/>
      <c r="I167" s="154"/>
      <c r="J167" s="35">
        <f t="shared" si="9"/>
        <v>0.95930000000000137</v>
      </c>
    </row>
    <row r="168" spans="1:12" ht="16.149999999999999">
      <c r="A168" s="38">
        <v>2030</v>
      </c>
      <c r="B168" s="25">
        <v>9</v>
      </c>
      <c r="C168" s="127" t="str">
        <f t="shared" si="10"/>
        <v>20309</v>
      </c>
      <c r="D168" s="154"/>
      <c r="E168" s="154"/>
      <c r="F168" s="8"/>
      <c r="G168" s="8"/>
      <c r="H168" s="154"/>
      <c r="I168" s="154"/>
      <c r="J168" s="35">
        <f t="shared" si="9"/>
        <v>0.96920000000000139</v>
      </c>
    </row>
    <row r="169" spans="1:12" ht="16.149999999999999">
      <c r="A169" s="38">
        <v>2030</v>
      </c>
      <c r="B169" s="25">
        <v>10</v>
      </c>
      <c r="C169" s="127" t="str">
        <f t="shared" si="10"/>
        <v>203010</v>
      </c>
      <c r="D169" s="154"/>
      <c r="E169" s="154"/>
      <c r="F169" s="8"/>
      <c r="G169" s="8"/>
      <c r="H169" s="154"/>
      <c r="I169" s="154"/>
      <c r="J169" s="35">
        <f t="shared" si="9"/>
        <v>0.97910000000000141</v>
      </c>
    </row>
    <row r="170" spans="1:12" ht="16.149999999999999">
      <c r="A170" s="38">
        <v>2030</v>
      </c>
      <c r="B170" s="25">
        <v>11</v>
      </c>
      <c r="C170" s="127" t="str">
        <f t="shared" si="10"/>
        <v>203011</v>
      </c>
      <c r="D170" s="154"/>
      <c r="E170" s="154"/>
      <c r="F170" s="8"/>
      <c r="G170" s="8"/>
      <c r="H170" s="154"/>
      <c r="I170" s="154"/>
      <c r="J170" s="35">
        <f t="shared" si="9"/>
        <v>0.98900000000000143</v>
      </c>
    </row>
    <row r="171" spans="1:12" ht="16.149999999999999">
      <c r="A171" s="38">
        <v>2030</v>
      </c>
      <c r="B171" s="25">
        <v>12</v>
      </c>
      <c r="C171" s="127" t="str">
        <f t="shared" si="10"/>
        <v>203012</v>
      </c>
      <c r="D171" s="154"/>
      <c r="E171" s="154"/>
      <c r="F171" s="8"/>
      <c r="G171" s="8"/>
      <c r="H171" s="154"/>
      <c r="I171" s="154"/>
      <c r="J171" s="35">
        <v>1</v>
      </c>
      <c r="L171" s="8"/>
    </row>
    <row r="172" spans="1:12" ht="16.149999999999999">
      <c r="F172" s="8"/>
      <c r="G172" s="8"/>
      <c r="J172" s="2"/>
    </row>
    <row r="173" spans="1:12" ht="16.149999999999999">
      <c r="F173" s="8"/>
      <c r="G173" s="8"/>
      <c r="J173" s="2"/>
    </row>
    <row r="174" spans="1:12" ht="16.149999999999999">
      <c r="F174" s="8"/>
      <c r="G174" s="8"/>
      <c r="J174" s="2"/>
    </row>
    <row r="175" spans="1:12" ht="16.149999999999999">
      <c r="F175" s="8"/>
      <c r="G175" s="8"/>
      <c r="J175" s="2"/>
    </row>
    <row r="176" spans="1:12" ht="16.149999999999999">
      <c r="F176" s="8"/>
      <c r="G176" s="8"/>
      <c r="J176" s="2"/>
    </row>
    <row r="177" spans="6:10" ht="16.149999999999999">
      <c r="F177" s="8"/>
      <c r="G177" s="8"/>
      <c r="J177" s="2"/>
    </row>
    <row r="178" spans="6:10" ht="16.149999999999999">
      <c r="F178" s="8"/>
      <c r="G178" s="8"/>
      <c r="J178" s="2"/>
    </row>
    <row r="179" spans="6:10" ht="16.149999999999999">
      <c r="F179" s="8"/>
      <c r="G179" s="8"/>
      <c r="J179" s="2"/>
    </row>
    <row r="180" spans="6:10" ht="16.149999999999999">
      <c r="F180" s="8"/>
      <c r="G180" s="8"/>
      <c r="J180" s="2"/>
    </row>
    <row r="181" spans="6:10" ht="16.149999999999999">
      <c r="F181" s="8"/>
      <c r="G181" s="8"/>
      <c r="J181" s="2"/>
    </row>
    <row r="182" spans="6:10" ht="16.149999999999999">
      <c r="F182" s="8"/>
      <c r="G182" s="8"/>
      <c r="J182" s="2"/>
    </row>
    <row r="183" spans="6:10" ht="16.149999999999999">
      <c r="F183" s="8"/>
      <c r="G183" s="8"/>
      <c r="J183" s="2"/>
    </row>
    <row r="184" spans="6:10" ht="16.149999999999999">
      <c r="F184" s="8"/>
      <c r="G184" s="8"/>
      <c r="J184" s="2"/>
    </row>
    <row r="185" spans="6:10" ht="16.149999999999999">
      <c r="F185" s="8"/>
      <c r="G185" s="8"/>
      <c r="J185" s="2"/>
    </row>
    <row r="186" spans="6:10" ht="16.149999999999999">
      <c r="F186" s="8"/>
      <c r="G186" s="8"/>
      <c r="J186" s="2"/>
    </row>
    <row r="187" spans="6:10" ht="16.149999999999999">
      <c r="F187" s="8"/>
      <c r="G187" s="8"/>
      <c r="J187" s="2"/>
    </row>
    <row r="188" spans="6:10" ht="16.149999999999999">
      <c r="F188" s="8"/>
      <c r="G188" s="8"/>
      <c r="J188" s="2"/>
    </row>
    <row r="189" spans="6:10" ht="16.149999999999999">
      <c r="F189" s="8"/>
      <c r="G189" s="8"/>
      <c r="J189" s="2"/>
    </row>
    <row r="190" spans="6:10" ht="16.149999999999999">
      <c r="F190" s="8"/>
      <c r="G190" s="8"/>
      <c r="J190" s="2"/>
    </row>
    <row r="191" spans="6:10" ht="16.149999999999999">
      <c r="F191" s="8"/>
      <c r="G191" s="8"/>
      <c r="J191" s="2"/>
    </row>
    <row r="192" spans="6:10" ht="16.149999999999999">
      <c r="F192" s="8"/>
      <c r="G192" s="8"/>
      <c r="J192" s="2"/>
    </row>
    <row r="193" spans="6:10" ht="16.149999999999999">
      <c r="F193" s="8"/>
      <c r="G193" s="8"/>
      <c r="J193" s="2"/>
    </row>
    <row r="194" spans="6:10" ht="16.149999999999999">
      <c r="F194" s="8"/>
      <c r="G194" s="8"/>
      <c r="J194" s="2"/>
    </row>
    <row r="195" spans="6:10" ht="16.149999999999999">
      <c r="F195" s="8"/>
      <c r="G195" s="8"/>
      <c r="J195" s="2"/>
    </row>
    <row r="196" spans="6:10" ht="16.149999999999999">
      <c r="F196" s="8"/>
      <c r="G196" s="8"/>
      <c r="J196" s="2"/>
    </row>
    <row r="197" spans="6:10" ht="16.149999999999999">
      <c r="F197" s="8"/>
      <c r="G197" s="8"/>
      <c r="J197" s="2"/>
    </row>
    <row r="198" spans="6:10" ht="16.149999999999999">
      <c r="F198" s="8"/>
      <c r="G198" s="8"/>
      <c r="J198" s="2"/>
    </row>
    <row r="199" spans="6:10" ht="16.149999999999999">
      <c r="F199" s="8"/>
      <c r="G199" s="8"/>
      <c r="J199" s="2"/>
    </row>
    <row r="200" spans="6:10" ht="16.149999999999999">
      <c r="F200" s="8"/>
      <c r="G200" s="8"/>
      <c r="J200" s="2"/>
    </row>
    <row r="201" spans="6:10" ht="16.149999999999999">
      <c r="F201" s="8"/>
      <c r="G201" s="8"/>
      <c r="J201" s="2"/>
    </row>
    <row r="202" spans="6:10" ht="16.149999999999999">
      <c r="F202" s="8"/>
      <c r="G202" s="8"/>
      <c r="J202" s="2"/>
    </row>
    <row r="203" spans="6:10" ht="16.149999999999999">
      <c r="F203" s="8"/>
      <c r="G203" s="8"/>
      <c r="J203" s="2"/>
    </row>
    <row r="204" spans="6:10" ht="16.149999999999999">
      <c r="F204" s="8"/>
      <c r="G204" s="8"/>
      <c r="J204" s="2"/>
    </row>
    <row r="205" spans="6:10" ht="16.149999999999999">
      <c r="F205" s="8"/>
      <c r="G205" s="8"/>
      <c r="J205" s="2"/>
    </row>
    <row r="206" spans="6:10" ht="16.149999999999999">
      <c r="F206" s="8"/>
      <c r="G206" s="8"/>
      <c r="J206" s="2"/>
    </row>
    <row r="207" spans="6:10" ht="16.149999999999999">
      <c r="F207" s="8"/>
      <c r="G207" s="8"/>
      <c r="J207" s="2"/>
    </row>
    <row r="208" spans="6:10" ht="16.149999999999999">
      <c r="F208" s="8"/>
      <c r="G208" s="8"/>
      <c r="J208" s="2"/>
    </row>
    <row r="209" spans="6:10" ht="16.149999999999999">
      <c r="F209" s="8"/>
      <c r="G209" s="8"/>
      <c r="J209" s="2"/>
    </row>
    <row r="210" spans="6:10" ht="16.149999999999999">
      <c r="F210" s="8"/>
      <c r="G210" s="8"/>
      <c r="J210" s="2"/>
    </row>
    <row r="211" spans="6:10" ht="16.149999999999999">
      <c r="F211" s="8"/>
      <c r="G211" s="8"/>
      <c r="J211" s="2"/>
    </row>
    <row r="212" spans="6:10" ht="16.149999999999999">
      <c r="F212" s="8"/>
      <c r="G212" s="8"/>
      <c r="J212" s="2"/>
    </row>
    <row r="213" spans="6:10" ht="16.149999999999999">
      <c r="F213" s="8"/>
      <c r="G213" s="8"/>
      <c r="J213" s="2"/>
    </row>
    <row r="214" spans="6:10" ht="16.149999999999999">
      <c r="F214" s="8"/>
      <c r="G214" s="8"/>
      <c r="J214" s="2"/>
    </row>
    <row r="215" spans="6:10" ht="16.149999999999999">
      <c r="F215" s="8"/>
      <c r="G215" s="8"/>
      <c r="J215" s="2"/>
    </row>
    <row r="216" spans="6:10" ht="16.149999999999999">
      <c r="F216" s="8"/>
      <c r="G216" s="8"/>
      <c r="J216" s="2"/>
    </row>
    <row r="217" spans="6:10" ht="16.149999999999999">
      <c r="F217" s="8"/>
      <c r="G217" s="8"/>
      <c r="J217" s="2"/>
    </row>
    <row r="218" spans="6:10" ht="16.149999999999999">
      <c r="F218" s="8"/>
      <c r="G218" s="8"/>
      <c r="J218" s="2"/>
    </row>
    <row r="219" spans="6:10" ht="16.149999999999999">
      <c r="F219" s="8"/>
      <c r="G219" s="8"/>
      <c r="J219" s="2"/>
    </row>
    <row r="220" spans="6:10" ht="16.149999999999999">
      <c r="F220" s="8"/>
      <c r="G220" s="8"/>
      <c r="J220" s="2"/>
    </row>
    <row r="221" spans="6:10" ht="16.149999999999999">
      <c r="F221" s="8"/>
      <c r="G221" s="8"/>
      <c r="J221" s="2"/>
    </row>
    <row r="222" spans="6:10" ht="16.149999999999999">
      <c r="F222" s="8"/>
      <c r="G222" s="8"/>
      <c r="J222" s="2"/>
    </row>
    <row r="223" spans="6:10" ht="16.149999999999999">
      <c r="F223" s="8"/>
      <c r="G223" s="8"/>
      <c r="J223" s="2"/>
    </row>
    <row r="224" spans="6:10" ht="16.149999999999999">
      <c r="F224" s="8"/>
      <c r="G224" s="8"/>
      <c r="J224" s="2"/>
    </row>
    <row r="225" spans="6:10" ht="16.149999999999999">
      <c r="F225" s="8"/>
      <c r="G225" s="8"/>
      <c r="J225" s="2"/>
    </row>
    <row r="226" spans="6:10" ht="16.149999999999999">
      <c r="F226" s="8"/>
      <c r="G226" s="8"/>
      <c r="J226" s="2"/>
    </row>
    <row r="227" spans="6:10" ht="16.149999999999999">
      <c r="F227" s="8"/>
      <c r="G227" s="8"/>
      <c r="J227" s="2"/>
    </row>
    <row r="228" spans="6:10" ht="16.149999999999999">
      <c r="F228" s="8"/>
      <c r="G228" s="8"/>
      <c r="J228" s="2"/>
    </row>
    <row r="229" spans="6:10" ht="16.149999999999999">
      <c r="F229" s="8"/>
      <c r="G229" s="8"/>
      <c r="J229" s="2"/>
    </row>
    <row r="230" spans="6:10" ht="16.149999999999999">
      <c r="F230" s="8"/>
      <c r="G230" s="8"/>
      <c r="J230" s="2"/>
    </row>
    <row r="231" spans="6:10" ht="16.149999999999999">
      <c r="F231" s="8"/>
      <c r="G231" s="8"/>
      <c r="J231" s="2"/>
    </row>
    <row r="232" spans="6:10" ht="16.149999999999999">
      <c r="F232" s="8"/>
      <c r="G232" s="8"/>
      <c r="J232" s="2"/>
    </row>
    <row r="233" spans="6:10" ht="16.149999999999999">
      <c r="F233" s="8"/>
      <c r="G233" s="8"/>
      <c r="J233" s="2"/>
    </row>
    <row r="234" spans="6:10" ht="16.149999999999999">
      <c r="F234" s="8"/>
      <c r="G234" s="8"/>
      <c r="J234" s="2"/>
    </row>
    <row r="235" spans="6:10" ht="16.149999999999999">
      <c r="F235" s="8"/>
      <c r="G235" s="8"/>
      <c r="J235" s="2"/>
    </row>
    <row r="236" spans="6:10" ht="16.149999999999999">
      <c r="F236" s="8"/>
      <c r="G236" s="8"/>
      <c r="J236" s="2"/>
    </row>
    <row r="237" spans="6:10" ht="16.149999999999999">
      <c r="F237" s="8"/>
      <c r="G237" s="8"/>
      <c r="J237" s="2"/>
    </row>
    <row r="238" spans="6:10" ht="16.149999999999999">
      <c r="F238" s="8"/>
      <c r="G238" s="8"/>
      <c r="J238" s="2"/>
    </row>
    <row r="239" spans="6:10" ht="16.149999999999999">
      <c r="F239" s="8"/>
      <c r="G239" s="8"/>
      <c r="J239" s="2"/>
    </row>
    <row r="240" spans="6:10" ht="16.149999999999999">
      <c r="F240" s="8"/>
      <c r="G240" s="8"/>
      <c r="J240" s="2"/>
    </row>
    <row r="241" spans="6:10" ht="16.149999999999999">
      <c r="F241" s="8"/>
      <c r="G241" s="8"/>
      <c r="J241" s="2"/>
    </row>
    <row r="242" spans="6:10" ht="16.149999999999999">
      <c r="F242" s="8"/>
      <c r="G242" s="8"/>
      <c r="J242" s="2"/>
    </row>
    <row r="243" spans="6:10" ht="16.149999999999999">
      <c r="F243" s="8"/>
      <c r="G243" s="8"/>
      <c r="J243" s="2"/>
    </row>
    <row r="244" spans="6:10" ht="16.149999999999999">
      <c r="F244" s="8"/>
      <c r="G244" s="8"/>
      <c r="J244" s="2"/>
    </row>
    <row r="245" spans="6:10" ht="16.149999999999999">
      <c r="F245" s="8"/>
      <c r="G245" s="8"/>
      <c r="J245" s="2"/>
    </row>
    <row r="246" spans="6:10" ht="16.149999999999999">
      <c r="F246" s="8"/>
      <c r="G246" s="8"/>
      <c r="J246" s="2"/>
    </row>
    <row r="247" spans="6:10" ht="16.149999999999999">
      <c r="F247" s="8"/>
      <c r="G247" s="8"/>
      <c r="J247" s="2"/>
    </row>
    <row r="248" spans="6:10" ht="16.149999999999999">
      <c r="F248" s="8"/>
      <c r="G248" s="8"/>
      <c r="J248" s="2"/>
    </row>
    <row r="249" spans="6:10" ht="16.149999999999999">
      <c r="F249" s="8"/>
      <c r="G249" s="8"/>
      <c r="J249" s="2"/>
    </row>
    <row r="250" spans="6:10" ht="16.149999999999999">
      <c r="F250" s="8"/>
      <c r="G250" s="8"/>
      <c r="J250" s="2"/>
    </row>
    <row r="251" spans="6:10" ht="16.149999999999999">
      <c r="F251" s="8"/>
      <c r="G251" s="8"/>
      <c r="J251" s="2"/>
    </row>
    <row r="252" spans="6:10" ht="16.149999999999999">
      <c r="F252" s="8"/>
      <c r="G252" s="8"/>
      <c r="J252" s="2"/>
    </row>
    <row r="253" spans="6:10" ht="16.149999999999999">
      <c r="F253" s="8"/>
      <c r="G253" s="8"/>
      <c r="J253" s="2"/>
    </row>
    <row r="254" spans="6:10" ht="16.149999999999999">
      <c r="F254" s="8"/>
      <c r="G254" s="8"/>
      <c r="J254" s="2"/>
    </row>
    <row r="255" spans="6:10" ht="16.149999999999999">
      <c r="F255" s="8"/>
      <c r="G255" s="8"/>
      <c r="J255" s="2"/>
    </row>
    <row r="256" spans="6:10" ht="16.149999999999999">
      <c r="F256" s="8"/>
      <c r="G256" s="8"/>
      <c r="J256" s="2"/>
    </row>
    <row r="257" spans="6:10" ht="16.149999999999999">
      <c r="F257" s="8"/>
      <c r="G257" s="8"/>
      <c r="J257" s="2"/>
    </row>
    <row r="258" spans="6:10" ht="16.149999999999999">
      <c r="F258" s="8"/>
      <c r="G258" s="8"/>
      <c r="J258" s="2"/>
    </row>
    <row r="259" spans="6:10" ht="16.149999999999999">
      <c r="F259" s="8"/>
      <c r="G259" s="8"/>
      <c r="J259" s="2"/>
    </row>
    <row r="260" spans="6:10" ht="16.149999999999999">
      <c r="F260" s="8"/>
      <c r="G260" s="8"/>
      <c r="J260" s="2"/>
    </row>
    <row r="261" spans="6:10" ht="16.149999999999999">
      <c r="F261" s="8"/>
      <c r="G261" s="8"/>
      <c r="J261" s="2"/>
    </row>
    <row r="262" spans="6:10" ht="16.149999999999999">
      <c r="F262" s="8"/>
      <c r="G262" s="8"/>
      <c r="J262" s="2"/>
    </row>
    <row r="263" spans="6:10" ht="16.149999999999999">
      <c r="F263" s="8"/>
      <c r="G263" s="8"/>
      <c r="J263" s="2"/>
    </row>
    <row r="264" spans="6:10" ht="16.149999999999999">
      <c r="F264" s="8"/>
      <c r="G264" s="8"/>
      <c r="J264" s="2"/>
    </row>
    <row r="265" spans="6:10" ht="16.149999999999999">
      <c r="F265" s="8"/>
      <c r="G265" s="8"/>
      <c r="J265" s="2"/>
    </row>
    <row r="266" spans="6:10" ht="16.149999999999999">
      <c r="F266" s="8"/>
      <c r="G266" s="8"/>
      <c r="J266" s="2"/>
    </row>
    <row r="267" spans="6:10" ht="16.149999999999999">
      <c r="F267" s="8"/>
      <c r="G267" s="8"/>
      <c r="J267" s="2"/>
    </row>
    <row r="268" spans="6:10" ht="16.149999999999999">
      <c r="F268" s="8"/>
      <c r="G268" s="8"/>
      <c r="J268" s="2"/>
    </row>
    <row r="269" spans="6:10" ht="16.149999999999999">
      <c r="F269" s="8"/>
      <c r="G269" s="8"/>
      <c r="J269" s="2"/>
    </row>
    <row r="270" spans="6:10" ht="16.149999999999999">
      <c r="F270" s="8"/>
      <c r="G270" s="8"/>
      <c r="J270" s="2"/>
    </row>
    <row r="271" spans="6:10" ht="16.149999999999999">
      <c r="F271" s="8"/>
      <c r="G271" s="8"/>
      <c r="J271" s="2"/>
    </row>
    <row r="272" spans="6:10" ht="16.149999999999999">
      <c r="F272" s="8"/>
      <c r="G272" s="8"/>
      <c r="J272" s="2"/>
    </row>
    <row r="273" spans="6:10" ht="16.149999999999999">
      <c r="F273" s="8"/>
      <c r="G273" s="8"/>
      <c r="J273" s="2"/>
    </row>
    <row r="274" spans="6:10" ht="16.149999999999999">
      <c r="F274" s="8"/>
      <c r="G274" s="8"/>
      <c r="J274" s="2"/>
    </row>
    <row r="275" spans="6:10" ht="16.149999999999999">
      <c r="F275" s="8"/>
      <c r="G275" s="8"/>
      <c r="J275" s="2"/>
    </row>
    <row r="276" spans="6:10" ht="16.149999999999999">
      <c r="F276" s="8"/>
      <c r="G276" s="8"/>
      <c r="J276" s="2"/>
    </row>
    <row r="277" spans="6:10" ht="16.149999999999999">
      <c r="F277" s="8"/>
      <c r="G277" s="8"/>
      <c r="J277" s="2"/>
    </row>
    <row r="278" spans="6:10" ht="16.149999999999999">
      <c r="F278" s="8"/>
      <c r="G278" s="8"/>
      <c r="J278" s="2"/>
    </row>
    <row r="279" spans="6:10" ht="16.149999999999999">
      <c r="F279" s="8"/>
      <c r="G279" s="8"/>
      <c r="J279" s="2"/>
    </row>
    <row r="280" spans="6:10" ht="16.149999999999999">
      <c r="F280" s="8"/>
      <c r="G280" s="8"/>
      <c r="J280" s="2"/>
    </row>
    <row r="281" spans="6:10" ht="16.149999999999999">
      <c r="F281" s="8"/>
      <c r="G281" s="8"/>
      <c r="J281" s="2"/>
    </row>
    <row r="282" spans="6:10" ht="16.149999999999999">
      <c r="F282" s="8"/>
      <c r="G282" s="8"/>
      <c r="J282" s="2"/>
    </row>
    <row r="283" spans="6:10" ht="16.149999999999999">
      <c r="F283" s="8"/>
      <c r="G283" s="8"/>
      <c r="J283" s="2"/>
    </row>
    <row r="284" spans="6:10" ht="16.149999999999999">
      <c r="F284" s="8"/>
      <c r="G284" s="8"/>
      <c r="J284" s="2"/>
    </row>
    <row r="285" spans="6:10" ht="16.149999999999999">
      <c r="F285" s="8"/>
      <c r="G285" s="8"/>
      <c r="J285" s="2"/>
    </row>
    <row r="286" spans="6:10" ht="16.149999999999999">
      <c r="F286" s="8"/>
      <c r="G286" s="8"/>
      <c r="J286" s="2"/>
    </row>
    <row r="287" spans="6:10" ht="16.149999999999999">
      <c r="F287" s="8"/>
      <c r="G287" s="8"/>
      <c r="J287" s="2"/>
    </row>
    <row r="288" spans="6:10" ht="16.149999999999999">
      <c r="F288" s="8"/>
      <c r="G288" s="8"/>
      <c r="J288" s="2"/>
    </row>
    <row r="289" spans="6:10" ht="16.149999999999999">
      <c r="F289" s="8"/>
      <c r="G289" s="8"/>
      <c r="J289" s="2"/>
    </row>
    <row r="290" spans="6:10" ht="16.149999999999999">
      <c r="F290" s="8"/>
      <c r="G290" s="8"/>
      <c r="J290" s="2"/>
    </row>
    <row r="291" spans="6:10" ht="16.149999999999999">
      <c r="F291" s="8"/>
      <c r="G291" s="8"/>
      <c r="J291" s="2"/>
    </row>
    <row r="292" spans="6:10" ht="16.149999999999999">
      <c r="F292" s="8"/>
      <c r="G292" s="8"/>
      <c r="J292" s="2"/>
    </row>
    <row r="293" spans="6:10" ht="16.149999999999999">
      <c r="F293" s="8"/>
      <c r="G293" s="8"/>
      <c r="J293" s="2"/>
    </row>
    <row r="294" spans="6:10" ht="16.149999999999999">
      <c r="F294" s="8"/>
      <c r="G294" s="8"/>
      <c r="J294" s="2"/>
    </row>
    <row r="295" spans="6:10" ht="16.149999999999999">
      <c r="F295" s="8"/>
      <c r="G295" s="8"/>
      <c r="J295" s="2"/>
    </row>
    <row r="296" spans="6:10" ht="16.149999999999999">
      <c r="F296" s="8"/>
      <c r="G296" s="8"/>
      <c r="J296" s="2"/>
    </row>
    <row r="297" spans="6:10" ht="16.149999999999999">
      <c r="F297" s="8"/>
      <c r="G297" s="8"/>
      <c r="J297" s="2"/>
    </row>
    <row r="298" spans="6:10" ht="16.149999999999999">
      <c r="F298" s="8"/>
      <c r="G298" s="8"/>
      <c r="J298" s="2"/>
    </row>
    <row r="299" spans="6:10" ht="16.149999999999999">
      <c r="F299" s="8"/>
      <c r="G299" s="8"/>
      <c r="J299" s="2"/>
    </row>
    <row r="300" spans="6:10" ht="16.149999999999999">
      <c r="F300" s="8"/>
      <c r="G300" s="8"/>
      <c r="J300" s="2"/>
    </row>
    <row r="301" spans="6:10" ht="16.149999999999999">
      <c r="F301" s="8"/>
      <c r="G301" s="8"/>
      <c r="J301" s="2"/>
    </row>
    <row r="302" spans="6:10" ht="16.149999999999999">
      <c r="F302" s="8"/>
      <c r="G302" s="8"/>
      <c r="J302" s="2"/>
    </row>
    <row r="303" spans="6:10" ht="16.149999999999999">
      <c r="F303" s="8"/>
      <c r="G303" s="8"/>
      <c r="J303" s="2"/>
    </row>
    <row r="304" spans="6:10" ht="16.149999999999999">
      <c r="F304" s="8"/>
      <c r="G304" s="8"/>
      <c r="J304" s="2"/>
    </row>
    <row r="305" spans="6:10" ht="16.149999999999999">
      <c r="F305" s="8"/>
      <c r="G305" s="8"/>
      <c r="J305" s="2"/>
    </row>
    <row r="306" spans="6:10" ht="16.149999999999999">
      <c r="F306" s="8"/>
      <c r="G306" s="8"/>
      <c r="J306" s="2"/>
    </row>
    <row r="307" spans="6:10" ht="16.149999999999999">
      <c r="F307" s="8"/>
      <c r="G307" s="8"/>
      <c r="J307" s="2"/>
    </row>
    <row r="308" spans="6:10" ht="16.149999999999999">
      <c r="F308" s="8"/>
      <c r="G308" s="8"/>
      <c r="J308" s="2"/>
    </row>
    <row r="309" spans="6:10" ht="16.149999999999999">
      <c r="F309" s="8"/>
      <c r="G309" s="8"/>
      <c r="J309" s="2"/>
    </row>
    <row r="310" spans="6:10" ht="16.149999999999999">
      <c r="F310" s="8"/>
      <c r="G310" s="8"/>
      <c r="J310" s="2"/>
    </row>
    <row r="311" spans="6:10" ht="16.149999999999999">
      <c r="F311" s="8"/>
      <c r="G311" s="8"/>
      <c r="J311" s="2"/>
    </row>
    <row r="312" spans="6:10" ht="16.149999999999999">
      <c r="F312" s="8"/>
      <c r="G312" s="8"/>
      <c r="J312" s="2"/>
    </row>
    <row r="313" spans="6:10" ht="16.149999999999999">
      <c r="F313" s="8"/>
      <c r="G313" s="8"/>
      <c r="J313" s="2"/>
    </row>
    <row r="314" spans="6:10" ht="16.149999999999999">
      <c r="F314" s="8"/>
      <c r="G314" s="8"/>
      <c r="J314" s="2"/>
    </row>
    <row r="315" spans="6:10" ht="16.149999999999999">
      <c r="F315" s="8"/>
      <c r="G315" s="8"/>
      <c r="J315" s="2"/>
    </row>
    <row r="316" spans="6:10" ht="16.149999999999999">
      <c r="F316" s="8"/>
      <c r="G316" s="8"/>
      <c r="J316" s="2"/>
    </row>
    <row r="317" spans="6:10" ht="16.149999999999999">
      <c r="F317" s="8"/>
      <c r="G317" s="8"/>
      <c r="J317" s="2"/>
    </row>
    <row r="318" spans="6:10" ht="16.149999999999999">
      <c r="F318" s="8"/>
      <c r="G318" s="8"/>
      <c r="J318" s="2"/>
    </row>
    <row r="319" spans="6:10" ht="16.149999999999999">
      <c r="F319" s="8"/>
      <c r="G319" s="8"/>
      <c r="J319" s="2"/>
    </row>
    <row r="320" spans="6:10" ht="16.149999999999999">
      <c r="F320" s="8"/>
      <c r="G320" s="8"/>
      <c r="J320" s="2"/>
    </row>
    <row r="321" spans="6:10" ht="16.149999999999999">
      <c r="F321" s="8"/>
      <c r="G321" s="8"/>
      <c r="J321" s="2"/>
    </row>
    <row r="322" spans="6:10" ht="16.149999999999999">
      <c r="F322" s="8"/>
      <c r="G322" s="8"/>
      <c r="J322" s="2"/>
    </row>
    <row r="323" spans="6:10" ht="16.149999999999999">
      <c r="F323" s="8"/>
      <c r="G323" s="8"/>
      <c r="J323" s="2"/>
    </row>
    <row r="324" spans="6:10" ht="16.149999999999999">
      <c r="F324" s="8"/>
      <c r="G324" s="8"/>
      <c r="J324" s="2"/>
    </row>
    <row r="325" spans="6:10" ht="16.149999999999999">
      <c r="F325" s="8"/>
      <c r="G325" s="8"/>
      <c r="J325" s="2"/>
    </row>
    <row r="326" spans="6:10" ht="16.149999999999999">
      <c r="F326" s="8"/>
      <c r="G326" s="8"/>
      <c r="J326" s="2"/>
    </row>
    <row r="327" spans="6:10" ht="16.149999999999999">
      <c r="F327" s="8"/>
      <c r="G327" s="8"/>
      <c r="J327" s="2"/>
    </row>
    <row r="328" spans="6:10" ht="16.149999999999999">
      <c r="F328" s="8"/>
      <c r="G328" s="8"/>
      <c r="J328" s="2"/>
    </row>
    <row r="329" spans="6:10" ht="16.149999999999999">
      <c r="F329" s="8"/>
      <c r="G329" s="8"/>
      <c r="J329" s="2"/>
    </row>
    <row r="330" spans="6:10" ht="16.149999999999999">
      <c r="F330" s="8"/>
      <c r="G330" s="8"/>
      <c r="J330" s="2"/>
    </row>
    <row r="331" spans="6:10" ht="16.149999999999999">
      <c r="F331" s="8"/>
      <c r="G331" s="8"/>
      <c r="J331" s="2"/>
    </row>
    <row r="332" spans="6:10" ht="16.149999999999999">
      <c r="F332" s="8"/>
      <c r="G332" s="8"/>
      <c r="J332" s="2"/>
    </row>
    <row r="333" spans="6:10" ht="16.149999999999999">
      <c r="F333" s="8"/>
      <c r="G333" s="8"/>
      <c r="J333" s="2"/>
    </row>
    <row r="334" spans="6:10" ht="16.149999999999999">
      <c r="F334" s="8"/>
      <c r="G334" s="8"/>
      <c r="J334" s="2"/>
    </row>
    <row r="335" spans="6:10" ht="16.149999999999999">
      <c r="F335" s="8"/>
      <c r="G335" s="8"/>
      <c r="J335" s="2"/>
    </row>
    <row r="336" spans="6:10" ht="16.149999999999999">
      <c r="F336" s="8"/>
      <c r="G336" s="8"/>
      <c r="J336" s="2"/>
    </row>
    <row r="337" spans="6:10" ht="16.149999999999999">
      <c r="F337" s="8"/>
      <c r="G337" s="8"/>
      <c r="J337" s="2"/>
    </row>
    <row r="338" spans="6:10" ht="16.149999999999999">
      <c r="F338" s="8"/>
      <c r="G338" s="8"/>
      <c r="J338" s="2"/>
    </row>
    <row r="339" spans="6:10" ht="16.149999999999999">
      <c r="F339" s="8"/>
      <c r="G339" s="8"/>
      <c r="J339" s="2"/>
    </row>
    <row r="340" spans="6:10" ht="16.149999999999999">
      <c r="F340" s="8"/>
      <c r="G340" s="8"/>
      <c r="J340" s="2"/>
    </row>
    <row r="341" spans="6:10" ht="16.149999999999999">
      <c r="F341" s="8"/>
      <c r="G341" s="8"/>
      <c r="J341" s="2"/>
    </row>
    <row r="342" spans="6:10" ht="16.149999999999999">
      <c r="F342" s="8"/>
      <c r="G342" s="8"/>
      <c r="J342" s="2"/>
    </row>
    <row r="343" spans="6:10" ht="16.149999999999999">
      <c r="F343" s="8"/>
      <c r="G343" s="8"/>
      <c r="J343" s="2"/>
    </row>
    <row r="344" spans="6:10" ht="16.149999999999999">
      <c r="F344" s="8"/>
      <c r="G344" s="8"/>
      <c r="J344" s="2"/>
    </row>
    <row r="345" spans="6:10" ht="16.149999999999999">
      <c r="F345" s="8"/>
      <c r="G345" s="8"/>
      <c r="J345" s="2"/>
    </row>
    <row r="346" spans="6:10" ht="16.149999999999999">
      <c r="F346" s="8"/>
      <c r="G346" s="8"/>
      <c r="J346" s="2"/>
    </row>
    <row r="347" spans="6:10" ht="16.149999999999999">
      <c r="F347" s="8"/>
      <c r="G347" s="8"/>
      <c r="J347" s="2"/>
    </row>
    <row r="348" spans="6:10" ht="16.149999999999999">
      <c r="F348" s="8"/>
      <c r="G348" s="8"/>
      <c r="J348" s="2"/>
    </row>
    <row r="349" spans="6:10" ht="16.149999999999999">
      <c r="F349" s="8"/>
      <c r="G349" s="8"/>
      <c r="J349" s="2"/>
    </row>
    <row r="350" spans="6:10" ht="16.149999999999999">
      <c r="F350" s="8"/>
      <c r="G350" s="8"/>
      <c r="J350" s="2"/>
    </row>
    <row r="351" spans="6:10" ht="16.149999999999999">
      <c r="F351" s="8"/>
      <c r="G351" s="8"/>
      <c r="J351" s="2"/>
    </row>
    <row r="352" spans="6:10" ht="16.149999999999999">
      <c r="F352" s="8"/>
      <c r="G352" s="8"/>
      <c r="J352" s="2"/>
    </row>
    <row r="353" spans="6:10" ht="16.149999999999999">
      <c r="F353" s="8"/>
      <c r="G353" s="8"/>
      <c r="J353" s="2"/>
    </row>
    <row r="354" spans="6:10" ht="16.149999999999999">
      <c r="F354" s="8"/>
      <c r="G354" s="8"/>
      <c r="J354" s="2"/>
    </row>
    <row r="355" spans="6:10" ht="16.149999999999999">
      <c r="F355" s="8"/>
      <c r="G355" s="8"/>
      <c r="J355" s="2"/>
    </row>
    <row r="356" spans="6:10" ht="16.149999999999999">
      <c r="F356" s="8"/>
      <c r="G356" s="8"/>
      <c r="J356" s="2"/>
    </row>
    <row r="357" spans="6:10" ht="16.149999999999999">
      <c r="F357" s="8"/>
      <c r="G357" s="8"/>
      <c r="J357" s="2"/>
    </row>
    <row r="358" spans="6:10" ht="16.149999999999999">
      <c r="F358" s="8"/>
      <c r="G358" s="8"/>
      <c r="J358" s="2"/>
    </row>
    <row r="359" spans="6:10" ht="16.149999999999999">
      <c r="F359" s="8"/>
      <c r="G359" s="8"/>
      <c r="J359" s="2"/>
    </row>
    <row r="360" spans="6:10" ht="16.149999999999999">
      <c r="F360" s="8"/>
      <c r="G360" s="8"/>
      <c r="J360" s="2"/>
    </row>
    <row r="361" spans="6:10" ht="16.149999999999999">
      <c r="F361" s="8"/>
      <c r="G361" s="8"/>
      <c r="J361" s="2"/>
    </row>
    <row r="362" spans="6:10" ht="16.149999999999999">
      <c r="F362" s="8"/>
      <c r="G362" s="8"/>
      <c r="J362" s="2"/>
    </row>
    <row r="363" spans="6:10" ht="16.149999999999999">
      <c r="F363" s="8"/>
      <c r="G363" s="8"/>
      <c r="J363" s="2"/>
    </row>
    <row r="364" spans="6:10" ht="16.149999999999999">
      <c r="F364" s="8"/>
      <c r="G364" s="8"/>
      <c r="J364" s="2"/>
    </row>
    <row r="365" spans="6:10" ht="16.149999999999999">
      <c r="F365" s="8"/>
      <c r="G365" s="8"/>
      <c r="J365" s="2"/>
    </row>
    <row r="366" spans="6:10" ht="16.149999999999999">
      <c r="F366" s="8"/>
      <c r="G366" s="8"/>
      <c r="J366" s="2"/>
    </row>
    <row r="367" spans="6:10" ht="16.149999999999999">
      <c r="F367" s="8"/>
      <c r="G367" s="8"/>
      <c r="J367" s="2"/>
    </row>
    <row r="368" spans="6:10" ht="16.149999999999999">
      <c r="F368" s="8"/>
      <c r="G368" s="8"/>
      <c r="J368" s="2"/>
    </row>
    <row r="369" spans="6:10" ht="16.149999999999999">
      <c r="F369" s="8"/>
      <c r="G369" s="8"/>
      <c r="J369" s="2"/>
    </row>
    <row r="370" spans="6:10" ht="16.149999999999999">
      <c r="F370" s="8"/>
      <c r="G370" s="8"/>
      <c r="J370" s="2"/>
    </row>
    <row r="371" spans="6:10" ht="16.149999999999999">
      <c r="F371" s="8"/>
      <c r="G371" s="8"/>
      <c r="J371" s="2"/>
    </row>
    <row r="372" spans="6:10" ht="16.149999999999999">
      <c r="F372" s="8"/>
      <c r="G372" s="8"/>
      <c r="J372" s="2"/>
    </row>
    <row r="373" spans="6:10" ht="16.149999999999999">
      <c r="F373" s="8"/>
      <c r="G373" s="8"/>
      <c r="J373" s="2"/>
    </row>
    <row r="374" spans="6:10" ht="16.149999999999999">
      <c r="F374" s="8"/>
      <c r="G374" s="8"/>
      <c r="J374" s="2"/>
    </row>
    <row r="375" spans="6:10" ht="16.149999999999999">
      <c r="F375" s="8"/>
      <c r="G375" s="8"/>
      <c r="J375" s="2"/>
    </row>
    <row r="376" spans="6:10" ht="16.149999999999999">
      <c r="F376" s="8"/>
      <c r="G376" s="8"/>
      <c r="J376" s="2"/>
    </row>
    <row r="377" spans="6:10" ht="16.149999999999999">
      <c r="F377" s="8"/>
      <c r="G377" s="8"/>
      <c r="J377" s="2"/>
    </row>
    <row r="378" spans="6:10" ht="16.149999999999999">
      <c r="F378" s="8"/>
      <c r="G378" s="8"/>
      <c r="J378" s="2"/>
    </row>
    <row r="379" spans="6:10" ht="16.149999999999999">
      <c r="F379" s="8"/>
      <c r="G379" s="8"/>
      <c r="J379" s="2"/>
    </row>
    <row r="380" spans="6:10" ht="16.149999999999999">
      <c r="F380" s="8"/>
      <c r="G380" s="8"/>
      <c r="J380" s="2"/>
    </row>
    <row r="381" spans="6:10" ht="16.149999999999999">
      <c r="F381" s="8"/>
      <c r="G381" s="8"/>
      <c r="J381" s="2"/>
    </row>
    <row r="382" spans="6:10" ht="16.149999999999999">
      <c r="F382" s="8"/>
      <c r="G382" s="8"/>
      <c r="J382" s="2"/>
    </row>
    <row r="383" spans="6:10" ht="16.149999999999999">
      <c r="F383" s="8"/>
      <c r="G383" s="8"/>
      <c r="J383" s="2"/>
    </row>
    <row r="384" spans="6:10" ht="16.149999999999999">
      <c r="F384" s="8"/>
      <c r="G384" s="8"/>
      <c r="J384" s="2"/>
    </row>
    <row r="385" spans="6:10" ht="16.149999999999999">
      <c r="F385" s="8"/>
      <c r="G385" s="8"/>
      <c r="J385" s="2"/>
    </row>
    <row r="386" spans="6:10" ht="16.149999999999999">
      <c r="F386" s="8"/>
      <c r="G386" s="8"/>
      <c r="J386" s="2"/>
    </row>
    <row r="387" spans="6:10" ht="16.149999999999999">
      <c r="F387" s="8"/>
      <c r="G387" s="8"/>
      <c r="J387" s="2"/>
    </row>
    <row r="388" spans="6:10" ht="16.149999999999999">
      <c r="F388" s="8"/>
      <c r="G388" s="8"/>
      <c r="J388" s="2"/>
    </row>
    <row r="389" spans="6:10" ht="16.149999999999999">
      <c r="F389" s="8"/>
      <c r="G389" s="8"/>
      <c r="J389" s="2"/>
    </row>
    <row r="390" spans="6:10" ht="16.149999999999999">
      <c r="F390" s="8"/>
      <c r="G390" s="8"/>
      <c r="J390" s="2"/>
    </row>
    <row r="391" spans="6:10" ht="16.149999999999999">
      <c r="F391" s="8"/>
      <c r="G391" s="8"/>
      <c r="J391" s="2"/>
    </row>
    <row r="392" spans="6:10" ht="16.149999999999999">
      <c r="F392" s="8"/>
      <c r="G392" s="8"/>
      <c r="J392" s="2"/>
    </row>
    <row r="393" spans="6:10" ht="16.149999999999999">
      <c r="F393" s="8"/>
      <c r="G393" s="8"/>
      <c r="J393" s="2"/>
    </row>
    <row r="394" spans="6:10" ht="16.149999999999999">
      <c r="F394" s="8"/>
      <c r="G394" s="8"/>
      <c r="J394" s="2"/>
    </row>
    <row r="395" spans="6:10" ht="16.149999999999999">
      <c r="F395" s="8"/>
      <c r="G395" s="8"/>
      <c r="J395" s="2"/>
    </row>
    <row r="396" spans="6:10" ht="16.149999999999999">
      <c r="F396" s="8"/>
      <c r="G396" s="8"/>
      <c r="J396" s="2"/>
    </row>
    <row r="397" spans="6:10" ht="16.149999999999999">
      <c r="F397" s="8"/>
      <c r="G397" s="8"/>
      <c r="J397" s="2"/>
    </row>
    <row r="398" spans="6:10" ht="16.149999999999999">
      <c r="F398" s="8"/>
      <c r="G398" s="8"/>
      <c r="J398" s="2"/>
    </row>
    <row r="399" spans="6:10" ht="16.149999999999999">
      <c r="F399" s="8"/>
      <c r="G399" s="8"/>
      <c r="J399" s="2"/>
    </row>
    <row r="400" spans="6:10" ht="16.149999999999999">
      <c r="F400" s="8"/>
      <c r="G400" s="8"/>
      <c r="J400" s="2"/>
    </row>
    <row r="401" spans="6:10" ht="16.149999999999999">
      <c r="F401" s="8"/>
      <c r="G401" s="8"/>
      <c r="J401" s="2"/>
    </row>
    <row r="402" spans="6:10" ht="16.149999999999999">
      <c r="F402" s="8"/>
      <c r="G402" s="8"/>
      <c r="J402" s="2"/>
    </row>
    <row r="403" spans="6:10" ht="16.149999999999999">
      <c r="F403" s="8"/>
      <c r="G403" s="8"/>
      <c r="J403" s="2"/>
    </row>
    <row r="404" spans="6:10" ht="16.149999999999999">
      <c r="F404" s="8"/>
      <c r="G404" s="8"/>
      <c r="J404" s="2"/>
    </row>
    <row r="405" spans="6:10" ht="16.149999999999999">
      <c r="F405" s="8"/>
      <c r="G405" s="8"/>
      <c r="J405" s="2"/>
    </row>
    <row r="406" spans="6:10" ht="16.149999999999999">
      <c r="F406" s="8"/>
      <c r="G406" s="8"/>
      <c r="J406" s="2"/>
    </row>
    <row r="407" spans="6:10" ht="16.149999999999999">
      <c r="F407" s="8"/>
      <c r="G407" s="8"/>
      <c r="J407" s="2"/>
    </row>
    <row r="408" spans="6:10" ht="16.149999999999999">
      <c r="F408" s="8"/>
      <c r="G408" s="8"/>
      <c r="J408" s="2"/>
    </row>
    <row r="409" spans="6:10" ht="16.149999999999999">
      <c r="F409" s="8"/>
      <c r="G409" s="8"/>
      <c r="J409" s="2"/>
    </row>
    <row r="410" spans="6:10" ht="16.149999999999999">
      <c r="F410" s="8"/>
      <c r="G410" s="8"/>
      <c r="J410" s="2"/>
    </row>
    <row r="411" spans="6:10" ht="16.149999999999999">
      <c r="F411" s="8"/>
      <c r="G411" s="8"/>
      <c r="J411" s="2"/>
    </row>
    <row r="412" spans="6:10" ht="16.149999999999999">
      <c r="F412" s="8"/>
      <c r="G412" s="8"/>
      <c r="J412" s="2"/>
    </row>
    <row r="413" spans="6:10" ht="16.149999999999999">
      <c r="F413" s="8"/>
      <c r="G413" s="8"/>
      <c r="J413" s="2"/>
    </row>
    <row r="414" spans="6:10" ht="16.149999999999999">
      <c r="F414" s="8"/>
      <c r="G414" s="8"/>
      <c r="J414" s="2"/>
    </row>
    <row r="415" spans="6:10" ht="16.149999999999999">
      <c r="F415" s="8"/>
      <c r="G415" s="8"/>
      <c r="J415" s="2"/>
    </row>
    <row r="416" spans="6:10" ht="16.149999999999999">
      <c r="F416" s="8"/>
      <c r="G416" s="8"/>
      <c r="J416" s="2"/>
    </row>
    <row r="417" spans="6:10" ht="16.149999999999999">
      <c r="F417" s="8"/>
      <c r="G417" s="8"/>
      <c r="J417" s="2"/>
    </row>
    <row r="418" spans="6:10" ht="16.149999999999999">
      <c r="F418" s="8"/>
      <c r="G418" s="8"/>
      <c r="J418" s="2"/>
    </row>
    <row r="419" spans="6:10" ht="16.149999999999999">
      <c r="F419" s="8"/>
      <c r="G419" s="8"/>
      <c r="J419" s="2"/>
    </row>
    <row r="420" spans="6:10" ht="16.149999999999999">
      <c r="F420" s="8"/>
      <c r="G420" s="8"/>
      <c r="J420" s="2"/>
    </row>
    <row r="421" spans="6:10" ht="16.149999999999999">
      <c r="F421" s="8"/>
      <c r="G421" s="8"/>
      <c r="J421" s="2"/>
    </row>
    <row r="422" spans="6:10" ht="16.149999999999999">
      <c r="F422" s="8"/>
      <c r="G422" s="8"/>
      <c r="J422" s="2"/>
    </row>
    <row r="423" spans="6:10" ht="16.149999999999999">
      <c r="F423" s="8"/>
      <c r="G423" s="8"/>
      <c r="J423" s="2"/>
    </row>
    <row r="424" spans="6:10" ht="16.149999999999999">
      <c r="F424" s="8"/>
      <c r="G424" s="8"/>
      <c r="J424" s="2"/>
    </row>
    <row r="425" spans="6:10" ht="16.149999999999999">
      <c r="F425" s="8"/>
      <c r="G425" s="8"/>
      <c r="J425" s="2"/>
    </row>
    <row r="426" spans="6:10" ht="16.149999999999999">
      <c r="F426" s="8"/>
      <c r="G426" s="8"/>
      <c r="J426" s="2"/>
    </row>
    <row r="427" spans="6:10" ht="16.149999999999999">
      <c r="F427" s="8"/>
      <c r="G427" s="8"/>
      <c r="J427" s="2"/>
    </row>
    <row r="428" spans="6:10" ht="16.149999999999999">
      <c r="F428" s="8"/>
      <c r="G428" s="8"/>
      <c r="J428" s="2"/>
    </row>
    <row r="429" spans="6:10" ht="16.149999999999999">
      <c r="F429" s="8"/>
      <c r="G429" s="8"/>
      <c r="J429" s="2"/>
    </row>
    <row r="430" spans="6:10" ht="16.149999999999999">
      <c r="F430" s="8"/>
      <c r="G430" s="8"/>
      <c r="J430" s="2"/>
    </row>
    <row r="431" spans="6:10" ht="16.149999999999999">
      <c r="F431" s="8"/>
      <c r="G431" s="8"/>
      <c r="J431" s="2"/>
    </row>
    <row r="432" spans="6:10" ht="16.149999999999999">
      <c r="F432" s="8"/>
      <c r="G432" s="8"/>
      <c r="J432" s="2"/>
    </row>
    <row r="433" spans="6:10" ht="16.149999999999999">
      <c r="F433" s="8"/>
      <c r="G433" s="8"/>
      <c r="J433" s="2"/>
    </row>
    <row r="434" spans="6:10" ht="16.149999999999999">
      <c r="F434" s="8"/>
      <c r="G434" s="8"/>
      <c r="J434" s="2"/>
    </row>
    <row r="435" spans="6:10" ht="16.149999999999999">
      <c r="F435" s="8"/>
      <c r="G435" s="8"/>
      <c r="J435" s="2"/>
    </row>
    <row r="436" spans="6:10" ht="16.149999999999999">
      <c r="F436" s="8"/>
      <c r="G436" s="8"/>
      <c r="J436" s="2"/>
    </row>
    <row r="437" spans="6:10" ht="16.149999999999999">
      <c r="F437" s="8"/>
      <c r="G437" s="8"/>
      <c r="J437" s="2"/>
    </row>
    <row r="438" spans="6:10" ht="16.149999999999999">
      <c r="F438" s="8"/>
      <c r="G438" s="8"/>
      <c r="J438" s="2"/>
    </row>
    <row r="439" spans="6:10" ht="16.149999999999999">
      <c r="F439" s="8"/>
      <c r="G439" s="8"/>
      <c r="J439" s="2"/>
    </row>
    <row r="440" spans="6:10" ht="16.149999999999999">
      <c r="F440" s="8"/>
      <c r="G440" s="8"/>
      <c r="J440" s="2"/>
    </row>
    <row r="441" spans="6:10" ht="16.149999999999999">
      <c r="F441" s="8"/>
      <c r="G441" s="8"/>
      <c r="J441" s="2"/>
    </row>
    <row r="442" spans="6:10" ht="16.149999999999999">
      <c r="F442" s="8"/>
      <c r="G442" s="8"/>
      <c r="J442" s="2"/>
    </row>
    <row r="443" spans="6:10" ht="16.149999999999999">
      <c r="F443" s="8"/>
      <c r="G443" s="8"/>
      <c r="J443" s="2"/>
    </row>
    <row r="444" spans="6:10" ht="16.149999999999999">
      <c r="F444" s="8"/>
      <c r="G444" s="8"/>
      <c r="J444" s="2"/>
    </row>
    <row r="445" spans="6:10" ht="16.149999999999999">
      <c r="F445" s="8"/>
      <c r="G445" s="8"/>
      <c r="J445" s="2"/>
    </row>
    <row r="446" spans="6:10" ht="16.149999999999999">
      <c r="F446" s="8"/>
      <c r="G446" s="8"/>
      <c r="J446" s="2"/>
    </row>
    <row r="447" spans="6:10" ht="16.149999999999999">
      <c r="F447" s="8"/>
      <c r="G447" s="8"/>
      <c r="J447" s="2"/>
    </row>
    <row r="448" spans="6:10" ht="16.149999999999999">
      <c r="F448" s="8"/>
      <c r="G448" s="8"/>
      <c r="J448" s="2"/>
    </row>
    <row r="449" spans="6:10" ht="16.149999999999999">
      <c r="F449" s="8"/>
      <c r="G449" s="8"/>
      <c r="J449" s="2"/>
    </row>
    <row r="450" spans="6:10" ht="16.149999999999999">
      <c r="F450" s="8"/>
      <c r="G450" s="8"/>
      <c r="J450" s="2"/>
    </row>
    <row r="451" spans="6:10" ht="16.149999999999999">
      <c r="F451" s="8"/>
      <c r="G451" s="8"/>
      <c r="J451" s="2"/>
    </row>
    <row r="452" spans="6:10" ht="16.149999999999999">
      <c r="F452" s="8"/>
      <c r="G452" s="8"/>
      <c r="J452" s="2"/>
    </row>
    <row r="453" spans="6:10" ht="16.149999999999999">
      <c r="F453" s="8"/>
      <c r="G453" s="8"/>
      <c r="J453" s="2"/>
    </row>
    <row r="454" spans="6:10" ht="16.149999999999999">
      <c r="F454" s="8"/>
      <c r="G454" s="8"/>
      <c r="J454" s="2"/>
    </row>
    <row r="455" spans="6:10" ht="16.149999999999999">
      <c r="F455" s="8"/>
      <c r="G455" s="8"/>
      <c r="J455" s="2"/>
    </row>
    <row r="456" spans="6:10" ht="16.149999999999999">
      <c r="F456" s="8"/>
      <c r="G456" s="8"/>
      <c r="J456" s="2"/>
    </row>
    <row r="457" spans="6:10" ht="16.149999999999999">
      <c r="F457" s="8"/>
      <c r="G457" s="8"/>
      <c r="J457" s="2"/>
    </row>
    <row r="458" spans="6:10" ht="16.149999999999999">
      <c r="F458" s="8"/>
      <c r="G458" s="8"/>
      <c r="J458" s="2"/>
    </row>
    <row r="459" spans="6:10" ht="16.149999999999999">
      <c r="F459" s="8"/>
      <c r="G459" s="8"/>
      <c r="J459" s="2"/>
    </row>
    <row r="460" spans="6:10" ht="16.149999999999999">
      <c r="F460" s="8"/>
      <c r="G460" s="8"/>
      <c r="J460" s="2"/>
    </row>
    <row r="461" spans="6:10" ht="16.149999999999999">
      <c r="F461" s="8"/>
      <c r="G461" s="8"/>
      <c r="J461" s="2"/>
    </row>
    <row r="462" spans="6:10" ht="16.149999999999999">
      <c r="F462" s="8"/>
      <c r="G462" s="8"/>
      <c r="J462" s="2"/>
    </row>
    <row r="463" spans="6:10" ht="16.149999999999999">
      <c r="F463" s="8"/>
      <c r="G463" s="8"/>
      <c r="J463" s="2"/>
    </row>
    <row r="464" spans="6:10" ht="16.149999999999999">
      <c r="F464" s="8"/>
      <c r="G464" s="8"/>
      <c r="J464" s="2"/>
    </row>
    <row r="465" spans="6:10" ht="16.149999999999999">
      <c r="F465" s="8"/>
      <c r="G465" s="8"/>
      <c r="J465" s="2"/>
    </row>
    <row r="466" spans="6:10" ht="16.149999999999999">
      <c r="F466" s="8"/>
      <c r="G466" s="8"/>
      <c r="J466" s="2"/>
    </row>
    <row r="467" spans="6:10" ht="16.149999999999999">
      <c r="F467" s="8"/>
      <c r="G467" s="8"/>
      <c r="J467" s="2"/>
    </row>
    <row r="468" spans="6:10" ht="16.149999999999999">
      <c r="F468" s="8"/>
      <c r="G468" s="8"/>
      <c r="J468" s="2"/>
    </row>
    <row r="469" spans="6:10" ht="16.149999999999999">
      <c r="F469" s="8"/>
      <c r="G469" s="8"/>
      <c r="J469" s="2"/>
    </row>
    <row r="470" spans="6:10" ht="16.149999999999999">
      <c r="F470" s="8"/>
      <c r="G470" s="8"/>
      <c r="J470" s="2"/>
    </row>
    <row r="471" spans="6:10" ht="16.149999999999999">
      <c r="F471" s="8"/>
      <c r="G471" s="8"/>
      <c r="J471" s="2"/>
    </row>
    <row r="472" spans="6:10" ht="16.149999999999999">
      <c r="F472" s="8"/>
      <c r="G472" s="8"/>
      <c r="J472" s="2"/>
    </row>
    <row r="473" spans="6:10" ht="16.149999999999999">
      <c r="F473" s="8"/>
      <c r="G473" s="8"/>
      <c r="J473" s="2"/>
    </row>
    <row r="474" spans="6:10" ht="16.149999999999999">
      <c r="F474" s="8"/>
      <c r="G474" s="8"/>
      <c r="J474" s="2"/>
    </row>
    <row r="475" spans="6:10" ht="16.149999999999999">
      <c r="F475" s="8"/>
      <c r="G475" s="8"/>
      <c r="J475" s="2"/>
    </row>
    <row r="476" spans="6:10" ht="16.149999999999999">
      <c r="F476" s="8"/>
      <c r="G476" s="8"/>
      <c r="J476" s="2"/>
    </row>
    <row r="477" spans="6:10" ht="16.149999999999999">
      <c r="F477" s="8"/>
      <c r="G477" s="8"/>
      <c r="J477" s="2"/>
    </row>
    <row r="478" spans="6:10" ht="16.149999999999999">
      <c r="F478" s="8"/>
      <c r="G478" s="8"/>
      <c r="J478" s="2"/>
    </row>
    <row r="479" spans="6:10" ht="16.149999999999999">
      <c r="F479" s="8"/>
      <c r="G479" s="8"/>
      <c r="J479" s="2"/>
    </row>
    <row r="480" spans="6:10" ht="16.149999999999999">
      <c r="F480" s="8"/>
      <c r="G480" s="8"/>
      <c r="J480" s="2"/>
    </row>
    <row r="481" spans="6:10" ht="16.149999999999999">
      <c r="F481" s="8"/>
      <c r="G481" s="8"/>
      <c r="J481" s="2"/>
    </row>
    <row r="482" spans="6:10" ht="16.149999999999999">
      <c r="F482" s="8"/>
      <c r="G482" s="8"/>
      <c r="J482" s="2"/>
    </row>
    <row r="483" spans="6:10" ht="16.149999999999999">
      <c r="F483" s="8"/>
      <c r="G483" s="8"/>
      <c r="J483" s="2"/>
    </row>
    <row r="484" spans="6:10" ht="16.149999999999999">
      <c r="F484" s="8"/>
      <c r="G484" s="8"/>
      <c r="J484" s="2"/>
    </row>
    <row r="485" spans="6:10" ht="16.149999999999999">
      <c r="F485" s="8"/>
      <c r="G485" s="8"/>
      <c r="J485" s="2"/>
    </row>
    <row r="486" spans="6:10" ht="16.149999999999999">
      <c r="F486" s="8"/>
      <c r="G486" s="8"/>
      <c r="J486" s="2"/>
    </row>
    <row r="487" spans="6:10" ht="16.149999999999999">
      <c r="F487" s="8"/>
      <c r="G487" s="8"/>
      <c r="J487" s="2"/>
    </row>
    <row r="488" spans="6:10" ht="16.149999999999999">
      <c r="F488" s="8"/>
      <c r="G488" s="8"/>
      <c r="J488" s="2"/>
    </row>
    <row r="489" spans="6:10" ht="16.149999999999999">
      <c r="F489" s="8"/>
      <c r="G489" s="8"/>
      <c r="J489" s="2"/>
    </row>
    <row r="490" spans="6:10" ht="16.149999999999999">
      <c r="F490" s="8"/>
      <c r="G490" s="8"/>
      <c r="J490" s="2"/>
    </row>
    <row r="491" spans="6:10" ht="16.149999999999999">
      <c r="F491" s="8"/>
      <c r="G491" s="8"/>
      <c r="J491" s="2"/>
    </row>
    <row r="492" spans="6:10" ht="16.149999999999999">
      <c r="F492" s="8"/>
      <c r="G492" s="8"/>
      <c r="J492" s="2"/>
    </row>
    <row r="493" spans="6:10" ht="16.149999999999999">
      <c r="F493" s="8"/>
      <c r="G493" s="8"/>
      <c r="J493" s="2"/>
    </row>
    <row r="494" spans="6:10" ht="16.149999999999999">
      <c r="F494" s="8"/>
      <c r="G494" s="8"/>
      <c r="J494" s="2"/>
    </row>
    <row r="495" spans="6:10" ht="16.149999999999999">
      <c r="F495" s="8"/>
      <c r="G495" s="8"/>
      <c r="J495" s="2"/>
    </row>
    <row r="496" spans="6:10" ht="16.149999999999999">
      <c r="F496" s="8"/>
      <c r="G496" s="8"/>
      <c r="J496" s="2"/>
    </row>
    <row r="497" spans="6:10" ht="16.149999999999999">
      <c r="F497" s="8"/>
      <c r="G497" s="8"/>
      <c r="J497" s="2"/>
    </row>
    <row r="498" spans="6:10" ht="16.149999999999999">
      <c r="F498" s="8"/>
      <c r="G498" s="8"/>
      <c r="J498" s="2"/>
    </row>
    <row r="499" spans="6:10" ht="16.149999999999999">
      <c r="F499" s="8"/>
      <c r="G499" s="8"/>
      <c r="J499" s="2"/>
    </row>
    <row r="500" spans="6:10" ht="16.149999999999999">
      <c r="F500" s="8"/>
      <c r="G500" s="8"/>
      <c r="J500" s="2"/>
    </row>
    <row r="501" spans="6:10" ht="16.149999999999999">
      <c r="F501" s="8"/>
      <c r="G501" s="8"/>
      <c r="J501" s="2"/>
    </row>
    <row r="502" spans="6:10" ht="16.149999999999999">
      <c r="F502" s="8"/>
      <c r="G502" s="8"/>
      <c r="J502" s="2"/>
    </row>
    <row r="503" spans="6:10" ht="16.149999999999999">
      <c r="F503" s="8"/>
      <c r="G503" s="8"/>
      <c r="J503" s="2"/>
    </row>
    <row r="504" spans="6:10" ht="16.149999999999999">
      <c r="F504" s="8"/>
      <c r="G504" s="8"/>
      <c r="J504" s="2"/>
    </row>
    <row r="505" spans="6:10" ht="16.149999999999999">
      <c r="F505" s="8"/>
      <c r="G505" s="8"/>
      <c r="J505" s="2"/>
    </row>
    <row r="506" spans="6:10" ht="16.149999999999999">
      <c r="F506" s="8"/>
      <c r="G506" s="8"/>
      <c r="J506" s="2"/>
    </row>
    <row r="507" spans="6:10" ht="16.149999999999999">
      <c r="F507" s="8"/>
      <c r="G507" s="8"/>
      <c r="J507" s="2"/>
    </row>
    <row r="508" spans="6:10" ht="16.149999999999999">
      <c r="F508" s="8"/>
      <c r="G508" s="8"/>
      <c r="J508" s="2"/>
    </row>
    <row r="509" spans="6:10" ht="16.149999999999999">
      <c r="F509" s="8"/>
      <c r="G509" s="8"/>
      <c r="J509" s="2"/>
    </row>
    <row r="510" spans="6:10" ht="16.149999999999999">
      <c r="F510" s="8"/>
      <c r="G510" s="8"/>
      <c r="J510" s="2"/>
    </row>
    <row r="511" spans="6:10" ht="16.149999999999999">
      <c r="F511" s="8"/>
      <c r="G511" s="8"/>
      <c r="J511" s="2"/>
    </row>
    <row r="512" spans="6:10" ht="16.149999999999999">
      <c r="F512" s="8"/>
      <c r="G512" s="8"/>
      <c r="J512" s="2"/>
    </row>
    <row r="513" spans="6:10" ht="16.149999999999999">
      <c r="F513" s="8"/>
      <c r="G513" s="8"/>
      <c r="J513" s="2"/>
    </row>
    <row r="514" spans="6:10" ht="16.149999999999999">
      <c r="F514" s="8"/>
      <c r="G514" s="8"/>
      <c r="J514" s="2"/>
    </row>
    <row r="515" spans="6:10" ht="16.149999999999999">
      <c r="F515" s="8"/>
      <c r="G515" s="8"/>
      <c r="J515" s="2"/>
    </row>
    <row r="516" spans="6:10" ht="16.149999999999999">
      <c r="F516" s="8"/>
      <c r="G516" s="8"/>
      <c r="J516" s="2"/>
    </row>
    <row r="517" spans="6:10" ht="16.149999999999999">
      <c r="F517" s="8"/>
      <c r="G517" s="8"/>
      <c r="J517" s="2"/>
    </row>
    <row r="518" spans="6:10" ht="16.149999999999999">
      <c r="F518" s="8"/>
      <c r="G518" s="8"/>
      <c r="J518" s="2"/>
    </row>
    <row r="519" spans="6:10" ht="16.149999999999999">
      <c r="F519" s="8"/>
      <c r="G519" s="8"/>
      <c r="J519" s="2"/>
    </row>
    <row r="520" spans="6:10" ht="16.149999999999999">
      <c r="F520" s="8"/>
      <c r="G520" s="8"/>
      <c r="J520" s="2"/>
    </row>
    <row r="521" spans="6:10" ht="16.149999999999999">
      <c r="F521" s="8"/>
      <c r="G521" s="8"/>
      <c r="J521" s="2"/>
    </row>
    <row r="522" spans="6:10" ht="16.149999999999999">
      <c r="F522" s="8"/>
      <c r="G522" s="8"/>
      <c r="J522" s="2"/>
    </row>
    <row r="523" spans="6:10" ht="16.149999999999999">
      <c r="F523" s="8"/>
      <c r="G523" s="8"/>
      <c r="J523" s="2"/>
    </row>
    <row r="524" spans="6:10" ht="16.149999999999999">
      <c r="F524" s="8"/>
      <c r="G524" s="8"/>
      <c r="J524" s="2"/>
    </row>
    <row r="525" spans="6:10" ht="16.149999999999999">
      <c r="F525" s="8"/>
      <c r="G525" s="8"/>
      <c r="J525" s="2"/>
    </row>
    <row r="526" spans="6:10" ht="16.149999999999999">
      <c r="F526" s="8"/>
      <c r="G526" s="8"/>
      <c r="J526" s="2"/>
    </row>
    <row r="527" spans="6:10" ht="16.149999999999999">
      <c r="F527" s="8"/>
      <c r="G527" s="8"/>
      <c r="J527" s="2"/>
    </row>
    <row r="528" spans="6:10" ht="16.149999999999999">
      <c r="F528" s="8"/>
      <c r="G528" s="8"/>
      <c r="J528" s="2"/>
    </row>
    <row r="529" spans="6:10" ht="16.149999999999999">
      <c r="F529" s="8"/>
      <c r="G529" s="8"/>
      <c r="J529" s="2"/>
    </row>
    <row r="530" spans="6:10" ht="16.149999999999999">
      <c r="F530" s="8"/>
      <c r="G530" s="8"/>
      <c r="J530" s="2"/>
    </row>
    <row r="531" spans="6:10" ht="16.149999999999999">
      <c r="F531" s="8"/>
      <c r="G531" s="8"/>
      <c r="J531" s="2"/>
    </row>
    <row r="532" spans="6:10" ht="16.149999999999999">
      <c r="F532" s="8"/>
      <c r="G532" s="8"/>
      <c r="J532" s="2"/>
    </row>
    <row r="533" spans="6:10" ht="16.149999999999999">
      <c r="F533" s="8"/>
      <c r="G533" s="8"/>
      <c r="J533" s="2"/>
    </row>
    <row r="534" spans="6:10" ht="16.149999999999999">
      <c r="F534" s="8"/>
      <c r="G534" s="8"/>
      <c r="J534" s="2"/>
    </row>
    <row r="535" spans="6:10" ht="16.149999999999999">
      <c r="F535" s="8"/>
      <c r="G535" s="8"/>
      <c r="J535" s="2"/>
    </row>
    <row r="536" spans="6:10" ht="16.149999999999999">
      <c r="F536" s="8"/>
      <c r="G536" s="8"/>
      <c r="J536" s="2"/>
    </row>
    <row r="537" spans="6:10" ht="16.149999999999999">
      <c r="F537" s="8"/>
      <c r="G537" s="8"/>
      <c r="J537" s="2"/>
    </row>
    <row r="538" spans="6:10" ht="16.149999999999999">
      <c r="F538" s="8"/>
      <c r="G538" s="8"/>
      <c r="J538" s="2"/>
    </row>
    <row r="539" spans="6:10" ht="16.149999999999999">
      <c r="F539" s="8"/>
      <c r="G539" s="8"/>
      <c r="J539" s="2"/>
    </row>
    <row r="540" spans="6:10" ht="16.149999999999999">
      <c r="F540" s="8"/>
      <c r="G540" s="8"/>
      <c r="J540" s="2"/>
    </row>
    <row r="541" spans="6:10" ht="16.149999999999999">
      <c r="F541" s="8"/>
      <c r="G541" s="8"/>
      <c r="J541" s="2"/>
    </row>
    <row r="542" spans="6:10" ht="16.149999999999999">
      <c r="F542" s="8"/>
      <c r="G542" s="8"/>
      <c r="J542" s="2"/>
    </row>
    <row r="543" spans="6:10" ht="16.149999999999999">
      <c r="F543" s="8"/>
      <c r="G543" s="8"/>
      <c r="J543" s="2"/>
    </row>
    <row r="544" spans="6:10" ht="16.149999999999999">
      <c r="F544" s="8"/>
      <c r="G544" s="8"/>
      <c r="J544" s="2"/>
    </row>
    <row r="545" spans="6:10" ht="16.149999999999999">
      <c r="F545" s="8"/>
      <c r="G545" s="8"/>
      <c r="J545" s="2"/>
    </row>
    <row r="546" spans="6:10" ht="16.149999999999999">
      <c r="F546" s="8"/>
      <c r="G546" s="8"/>
      <c r="J546" s="2"/>
    </row>
    <row r="547" spans="6:10" ht="16.149999999999999">
      <c r="F547" s="8"/>
      <c r="G547" s="8"/>
      <c r="J547" s="2"/>
    </row>
    <row r="548" spans="6:10" ht="16.149999999999999">
      <c r="F548" s="8"/>
      <c r="G548" s="8"/>
      <c r="J548" s="2"/>
    </row>
    <row r="549" spans="6:10" ht="16.149999999999999">
      <c r="F549" s="8"/>
      <c r="G549" s="8"/>
      <c r="J549" s="2"/>
    </row>
    <row r="550" spans="6:10" ht="16.149999999999999">
      <c r="F550" s="8"/>
      <c r="G550" s="8"/>
      <c r="J550" s="2"/>
    </row>
    <row r="551" spans="6:10" ht="16.149999999999999">
      <c r="F551" s="8"/>
      <c r="G551" s="8"/>
      <c r="J551" s="2"/>
    </row>
    <row r="552" spans="6:10" ht="16.149999999999999">
      <c r="F552" s="8"/>
      <c r="G552" s="8"/>
      <c r="J552" s="2"/>
    </row>
    <row r="553" spans="6:10" ht="16.149999999999999">
      <c r="F553" s="8"/>
      <c r="G553" s="8"/>
      <c r="J553" s="2"/>
    </row>
    <row r="554" spans="6:10" ht="16.149999999999999">
      <c r="F554" s="8"/>
      <c r="G554" s="8"/>
      <c r="J554" s="2"/>
    </row>
    <row r="555" spans="6:10" ht="16.149999999999999">
      <c r="F555" s="8"/>
      <c r="G555" s="8"/>
      <c r="J555" s="2"/>
    </row>
    <row r="556" spans="6:10" ht="16.149999999999999">
      <c r="F556" s="8"/>
      <c r="G556" s="8"/>
      <c r="J556" s="2"/>
    </row>
    <row r="557" spans="6:10" ht="16.149999999999999">
      <c r="F557" s="8"/>
      <c r="G557" s="8"/>
      <c r="J557" s="2"/>
    </row>
    <row r="558" spans="6:10" ht="16.149999999999999">
      <c r="F558" s="8"/>
      <c r="G558" s="8"/>
      <c r="J558" s="2"/>
    </row>
    <row r="559" spans="6:10" ht="16.149999999999999">
      <c r="F559" s="8"/>
      <c r="G559" s="8"/>
      <c r="J559" s="2"/>
    </row>
    <row r="560" spans="6:10" ht="16.149999999999999">
      <c r="F560" s="8"/>
      <c r="G560" s="8"/>
      <c r="J560" s="2"/>
    </row>
    <row r="561" spans="6:10" ht="16.149999999999999">
      <c r="F561" s="8"/>
      <c r="G561" s="8"/>
      <c r="J561" s="2"/>
    </row>
    <row r="562" spans="6:10" ht="16.149999999999999">
      <c r="F562" s="8"/>
      <c r="G562" s="8"/>
      <c r="J562" s="2"/>
    </row>
    <row r="563" spans="6:10" ht="16.149999999999999">
      <c r="F563" s="8"/>
      <c r="G563" s="8"/>
      <c r="J563" s="2"/>
    </row>
    <row r="564" spans="6:10" ht="16.149999999999999">
      <c r="F564" s="8"/>
      <c r="G564" s="8"/>
      <c r="J564" s="2"/>
    </row>
    <row r="565" spans="6:10" ht="16.149999999999999">
      <c r="F565" s="8"/>
      <c r="G565" s="8"/>
      <c r="J565" s="2"/>
    </row>
    <row r="566" spans="6:10" ht="16.149999999999999">
      <c r="F566" s="8"/>
      <c r="G566" s="8"/>
      <c r="J566" s="2"/>
    </row>
    <row r="567" spans="6:10" ht="16.149999999999999">
      <c r="F567" s="8"/>
      <c r="G567" s="8"/>
      <c r="J567" s="2"/>
    </row>
    <row r="568" spans="6:10" ht="16.149999999999999">
      <c r="F568" s="8"/>
      <c r="G568" s="8"/>
      <c r="J568" s="2"/>
    </row>
    <row r="569" spans="6:10" ht="16.149999999999999">
      <c r="F569" s="8"/>
      <c r="G569" s="8"/>
      <c r="J569" s="2"/>
    </row>
    <row r="570" spans="6:10" ht="16.149999999999999">
      <c r="F570" s="8"/>
      <c r="G570" s="8"/>
      <c r="J570" s="2"/>
    </row>
    <row r="571" spans="6:10" ht="16.149999999999999">
      <c r="F571" s="8"/>
      <c r="G571" s="8"/>
      <c r="J571" s="2"/>
    </row>
    <row r="572" spans="6:10" ht="16.149999999999999">
      <c r="F572" s="8"/>
      <c r="G572" s="8"/>
      <c r="J572" s="2"/>
    </row>
    <row r="573" spans="6:10" ht="16.149999999999999">
      <c r="F573" s="8"/>
      <c r="G573" s="8"/>
      <c r="J573" s="2"/>
    </row>
    <row r="574" spans="6:10" ht="16.149999999999999">
      <c r="F574" s="8"/>
      <c r="G574" s="8"/>
      <c r="J574" s="2"/>
    </row>
    <row r="575" spans="6:10" ht="16.149999999999999">
      <c r="F575" s="8"/>
      <c r="G575" s="8"/>
      <c r="J575" s="2"/>
    </row>
    <row r="576" spans="6:10" ht="16.149999999999999">
      <c r="F576" s="8"/>
      <c r="G576" s="8"/>
      <c r="J576" s="2"/>
    </row>
    <row r="577" spans="6:10" ht="16.149999999999999">
      <c r="F577" s="8"/>
      <c r="G577" s="8"/>
      <c r="J577" s="2"/>
    </row>
    <row r="578" spans="6:10" ht="16.149999999999999">
      <c r="F578" s="8"/>
      <c r="G578" s="8"/>
      <c r="J578" s="2"/>
    </row>
    <row r="579" spans="6:10" ht="16.149999999999999">
      <c r="F579" s="8"/>
      <c r="G579" s="8"/>
      <c r="J579" s="2"/>
    </row>
    <row r="580" spans="6:10" ht="16.149999999999999">
      <c r="F580" s="8"/>
      <c r="G580" s="8"/>
      <c r="J580" s="2"/>
    </row>
    <row r="581" spans="6:10" ht="16.149999999999999">
      <c r="F581" s="8"/>
      <c r="G581" s="8"/>
      <c r="J581" s="2"/>
    </row>
    <row r="582" spans="6:10" ht="16.149999999999999">
      <c r="F582" s="8"/>
      <c r="G582" s="8"/>
      <c r="J582" s="2"/>
    </row>
    <row r="583" spans="6:10" ht="16.149999999999999">
      <c r="F583" s="8"/>
      <c r="G583" s="8"/>
      <c r="J583" s="2"/>
    </row>
    <row r="584" spans="6:10" ht="16.149999999999999">
      <c r="F584" s="8"/>
      <c r="G584" s="8"/>
      <c r="J584" s="2"/>
    </row>
    <row r="585" spans="6:10" ht="16.149999999999999">
      <c r="F585" s="8"/>
      <c r="G585" s="8"/>
      <c r="J585" s="2"/>
    </row>
    <row r="586" spans="6:10" ht="16.149999999999999">
      <c r="F586" s="8"/>
      <c r="G586" s="8"/>
      <c r="J586" s="2"/>
    </row>
    <row r="587" spans="6:10" ht="16.149999999999999">
      <c r="F587" s="8"/>
      <c r="G587" s="8"/>
      <c r="J587" s="2"/>
    </row>
    <row r="588" spans="6:10" ht="16.149999999999999">
      <c r="F588" s="8"/>
      <c r="G588" s="8"/>
      <c r="J588" s="2"/>
    </row>
    <row r="589" spans="6:10" ht="16.149999999999999">
      <c r="F589" s="8"/>
      <c r="G589" s="8"/>
      <c r="J589" s="2"/>
    </row>
    <row r="590" spans="6:10" ht="16.149999999999999">
      <c r="F590" s="8"/>
      <c r="G590" s="8"/>
      <c r="J590" s="2"/>
    </row>
    <row r="591" spans="6:10" ht="16.149999999999999">
      <c r="F591" s="8"/>
      <c r="G591" s="8"/>
      <c r="J591" s="2"/>
    </row>
    <row r="592" spans="6:10" ht="16.149999999999999">
      <c r="F592" s="8"/>
      <c r="G592" s="8"/>
      <c r="J592" s="2"/>
    </row>
    <row r="593" spans="6:10" ht="16.149999999999999">
      <c r="F593" s="8"/>
      <c r="G593" s="8"/>
      <c r="J593" s="2"/>
    </row>
    <row r="594" spans="6:10" ht="16.149999999999999">
      <c r="F594" s="8"/>
      <c r="G594" s="8"/>
      <c r="J594" s="2"/>
    </row>
    <row r="595" spans="6:10" ht="16.149999999999999">
      <c r="F595" s="8"/>
      <c r="G595" s="8"/>
      <c r="J595" s="2"/>
    </row>
    <row r="596" spans="6:10" ht="16.149999999999999">
      <c r="F596" s="8"/>
      <c r="G596" s="8"/>
      <c r="J596" s="2"/>
    </row>
    <row r="597" spans="6:10" ht="16.149999999999999">
      <c r="F597" s="8"/>
      <c r="G597" s="8"/>
      <c r="J597" s="2"/>
    </row>
    <row r="598" spans="6:10" ht="16.149999999999999">
      <c r="F598" s="8"/>
      <c r="G598" s="8"/>
      <c r="J598" s="2"/>
    </row>
    <row r="599" spans="6:10" ht="16.149999999999999">
      <c r="F599" s="8"/>
      <c r="G599" s="8"/>
      <c r="J599" s="2"/>
    </row>
    <row r="600" spans="6:10" ht="16.149999999999999">
      <c r="F600" s="8"/>
      <c r="G600" s="8"/>
      <c r="J600" s="2"/>
    </row>
    <row r="601" spans="6:10" ht="16.149999999999999">
      <c r="F601" s="8"/>
      <c r="G601" s="8"/>
      <c r="J601" s="2"/>
    </row>
    <row r="602" spans="6:10" ht="16.149999999999999">
      <c r="F602" s="8"/>
      <c r="G602" s="8"/>
      <c r="J602" s="2"/>
    </row>
    <row r="603" spans="6:10" ht="16.149999999999999">
      <c r="F603" s="8"/>
      <c r="G603" s="8"/>
      <c r="J603" s="2"/>
    </row>
    <row r="604" spans="6:10" ht="16.149999999999999">
      <c r="F604" s="8"/>
      <c r="G604" s="8"/>
      <c r="J604" s="2"/>
    </row>
    <row r="605" spans="6:10" ht="16.149999999999999">
      <c r="F605" s="8"/>
      <c r="G605" s="8"/>
      <c r="J605" s="2"/>
    </row>
    <row r="606" spans="6:10" ht="16.149999999999999">
      <c r="F606" s="8"/>
      <c r="G606" s="8"/>
      <c r="J606" s="2"/>
    </row>
    <row r="607" spans="6:10" ht="16.149999999999999">
      <c r="F607" s="8"/>
      <c r="G607" s="8"/>
      <c r="J607" s="2"/>
    </row>
    <row r="608" spans="6:10" ht="16.149999999999999">
      <c r="F608" s="8"/>
      <c r="G608" s="8"/>
      <c r="J608" s="2"/>
    </row>
    <row r="609" spans="6:10" ht="16.149999999999999">
      <c r="F609" s="8"/>
      <c r="G609" s="8"/>
      <c r="J609" s="2"/>
    </row>
    <row r="610" spans="6:10" ht="16.149999999999999">
      <c r="F610" s="8"/>
      <c r="G610" s="8"/>
      <c r="J610" s="2"/>
    </row>
    <row r="611" spans="6:10" ht="16.149999999999999">
      <c r="F611" s="8"/>
      <c r="G611" s="8"/>
      <c r="J611" s="2"/>
    </row>
    <row r="612" spans="6:10" ht="16.149999999999999">
      <c r="F612" s="8"/>
      <c r="G612" s="8"/>
      <c r="J612" s="2"/>
    </row>
    <row r="613" spans="6:10" ht="16.149999999999999">
      <c r="F613" s="8"/>
      <c r="G613" s="8"/>
      <c r="J613" s="2"/>
    </row>
    <row r="614" spans="6:10" ht="16.149999999999999">
      <c r="F614" s="8"/>
      <c r="G614" s="8"/>
      <c r="J614" s="2"/>
    </row>
    <row r="615" spans="6:10" ht="16.149999999999999">
      <c r="F615" s="8"/>
      <c r="G615" s="8"/>
      <c r="J615" s="2"/>
    </row>
    <row r="616" spans="6:10" ht="16.149999999999999">
      <c r="F616" s="8"/>
      <c r="G616" s="8"/>
      <c r="J616" s="2"/>
    </row>
    <row r="617" spans="6:10" ht="16.149999999999999">
      <c r="F617" s="8"/>
      <c r="G617" s="8"/>
      <c r="J617" s="2"/>
    </row>
    <row r="618" spans="6:10" ht="16.149999999999999">
      <c r="F618" s="8"/>
      <c r="G618" s="8"/>
      <c r="J618" s="2"/>
    </row>
    <row r="619" spans="6:10" ht="16.149999999999999">
      <c r="F619" s="8"/>
      <c r="G619" s="8"/>
      <c r="J619" s="2"/>
    </row>
    <row r="620" spans="6:10" ht="16.149999999999999">
      <c r="F620" s="8"/>
      <c r="G620" s="8"/>
      <c r="J620" s="2"/>
    </row>
    <row r="621" spans="6:10" ht="16.149999999999999">
      <c r="F621" s="8"/>
      <c r="G621" s="8"/>
      <c r="J621" s="2"/>
    </row>
    <row r="622" spans="6:10" ht="16.149999999999999">
      <c r="F622" s="8"/>
      <c r="G622" s="8"/>
      <c r="J622" s="2"/>
    </row>
    <row r="623" spans="6:10" ht="16.149999999999999">
      <c r="F623" s="8"/>
      <c r="G623" s="8"/>
      <c r="J623" s="2"/>
    </row>
    <row r="624" spans="6:10" ht="16.149999999999999">
      <c r="F624" s="8"/>
      <c r="G624" s="8"/>
      <c r="J624" s="2"/>
    </row>
    <row r="625" spans="6:10" ht="16.149999999999999">
      <c r="F625" s="8"/>
      <c r="G625" s="8"/>
      <c r="J625" s="2"/>
    </row>
    <row r="626" spans="6:10" ht="16.149999999999999">
      <c r="F626" s="8"/>
      <c r="G626" s="8"/>
      <c r="J626" s="2"/>
    </row>
    <row r="627" spans="6:10" ht="16.149999999999999">
      <c r="F627" s="8"/>
      <c r="G627" s="8"/>
      <c r="J627" s="2"/>
    </row>
    <row r="628" spans="6:10" ht="16.149999999999999">
      <c r="F628" s="8"/>
      <c r="G628" s="8"/>
      <c r="J628" s="2"/>
    </row>
    <row r="629" spans="6:10" ht="16.149999999999999">
      <c r="F629" s="8"/>
      <c r="G629" s="8"/>
      <c r="J629" s="2"/>
    </row>
    <row r="630" spans="6:10" ht="16.149999999999999">
      <c r="F630" s="8"/>
      <c r="G630" s="8"/>
      <c r="J630" s="2"/>
    </row>
    <row r="631" spans="6:10" ht="16.149999999999999">
      <c r="F631" s="8"/>
      <c r="G631" s="8"/>
      <c r="J631" s="2"/>
    </row>
    <row r="632" spans="6:10" ht="16.149999999999999">
      <c r="F632" s="8"/>
      <c r="G632" s="8"/>
      <c r="J632" s="2"/>
    </row>
    <row r="633" spans="6:10" ht="16.149999999999999">
      <c r="F633" s="8"/>
      <c r="G633" s="8"/>
      <c r="J633" s="2"/>
    </row>
    <row r="634" spans="6:10" ht="16.149999999999999">
      <c r="F634" s="8"/>
      <c r="G634" s="8"/>
      <c r="J634" s="2"/>
    </row>
    <row r="635" spans="6:10" ht="16.149999999999999">
      <c r="F635" s="8"/>
      <c r="G635" s="8"/>
      <c r="J635" s="2"/>
    </row>
    <row r="636" spans="6:10" ht="16.149999999999999">
      <c r="F636" s="8"/>
      <c r="G636" s="8"/>
      <c r="J636" s="2"/>
    </row>
    <row r="637" spans="6:10" ht="16.149999999999999">
      <c r="F637" s="8"/>
      <c r="G637" s="8"/>
      <c r="J637" s="2"/>
    </row>
    <row r="638" spans="6:10" ht="16.149999999999999">
      <c r="F638" s="8"/>
      <c r="G638" s="8"/>
      <c r="J638" s="2"/>
    </row>
    <row r="639" spans="6:10" ht="16.149999999999999">
      <c r="F639" s="8"/>
      <c r="G639" s="8"/>
      <c r="J639" s="2"/>
    </row>
    <row r="640" spans="6:10" ht="16.149999999999999">
      <c r="F640" s="8"/>
      <c r="G640" s="8"/>
      <c r="J640" s="2"/>
    </row>
    <row r="641" spans="6:10" ht="16.149999999999999">
      <c r="F641" s="8"/>
      <c r="G641" s="8"/>
      <c r="J641" s="2"/>
    </row>
    <row r="642" spans="6:10" ht="16.149999999999999">
      <c r="F642" s="8"/>
      <c r="G642" s="8"/>
      <c r="J642" s="2"/>
    </row>
    <row r="643" spans="6:10" ht="16.149999999999999">
      <c r="F643" s="8"/>
      <c r="G643" s="8"/>
      <c r="J643" s="2"/>
    </row>
    <row r="644" spans="6:10" ht="16.149999999999999">
      <c r="F644" s="8"/>
      <c r="G644" s="8"/>
      <c r="J644" s="2"/>
    </row>
    <row r="645" spans="6:10" ht="16.149999999999999">
      <c r="F645" s="8"/>
      <c r="G645" s="8"/>
      <c r="J645" s="2"/>
    </row>
    <row r="646" spans="6:10" ht="16.149999999999999">
      <c r="F646" s="8"/>
      <c r="G646" s="8"/>
      <c r="J646" s="2"/>
    </row>
    <row r="647" spans="6:10" ht="16.149999999999999">
      <c r="F647" s="8"/>
      <c r="G647" s="8"/>
      <c r="J647" s="2"/>
    </row>
    <row r="648" spans="6:10" ht="16.149999999999999">
      <c r="F648" s="8"/>
      <c r="G648" s="8"/>
      <c r="J648" s="2"/>
    </row>
    <row r="649" spans="6:10" ht="16.149999999999999">
      <c r="F649" s="8"/>
      <c r="G649" s="8"/>
      <c r="J649" s="2"/>
    </row>
    <row r="650" spans="6:10" ht="16.149999999999999">
      <c r="F650" s="8"/>
      <c r="G650" s="8"/>
      <c r="J650" s="2"/>
    </row>
    <row r="651" spans="6:10" ht="16.149999999999999">
      <c r="F651" s="8"/>
      <c r="G651" s="8"/>
      <c r="J651" s="2"/>
    </row>
    <row r="652" spans="6:10" ht="16.149999999999999">
      <c r="F652" s="8"/>
      <c r="G652" s="8"/>
      <c r="J652" s="2"/>
    </row>
    <row r="653" spans="6:10" ht="16.149999999999999">
      <c r="F653" s="8"/>
      <c r="G653" s="8"/>
      <c r="J653" s="2"/>
    </row>
    <row r="654" spans="6:10" ht="16.149999999999999">
      <c r="F654" s="8"/>
      <c r="G654" s="8"/>
      <c r="J654" s="2"/>
    </row>
    <row r="655" spans="6:10" ht="16.149999999999999">
      <c r="F655" s="8"/>
      <c r="G655" s="8"/>
      <c r="J655" s="2"/>
    </row>
    <row r="656" spans="6:10" ht="16.149999999999999">
      <c r="F656" s="8"/>
      <c r="G656" s="8"/>
      <c r="J656" s="2"/>
    </row>
    <row r="657" spans="6:10" ht="16.149999999999999">
      <c r="F657" s="8"/>
      <c r="G657" s="8"/>
      <c r="J657" s="2"/>
    </row>
    <row r="658" spans="6:10" ht="16.149999999999999">
      <c r="F658" s="8"/>
      <c r="G658" s="8"/>
      <c r="J658" s="2"/>
    </row>
    <row r="659" spans="6:10" ht="16.149999999999999">
      <c r="F659" s="8"/>
      <c r="G659" s="8"/>
      <c r="J659" s="2"/>
    </row>
    <row r="660" spans="6:10" ht="16.149999999999999">
      <c r="F660" s="8"/>
      <c r="G660" s="8"/>
      <c r="J660" s="2"/>
    </row>
    <row r="661" spans="6:10" ht="16.149999999999999">
      <c r="F661" s="8"/>
      <c r="G661" s="8"/>
      <c r="J661" s="2"/>
    </row>
    <row r="662" spans="6:10" ht="16.149999999999999">
      <c r="F662" s="8"/>
      <c r="G662" s="8"/>
      <c r="J662" s="2"/>
    </row>
    <row r="663" spans="6:10" ht="16.149999999999999">
      <c r="F663" s="8"/>
      <c r="G663" s="8"/>
      <c r="J663" s="2"/>
    </row>
    <row r="664" spans="6:10" ht="16.149999999999999">
      <c r="F664" s="8"/>
      <c r="G664" s="8"/>
      <c r="J664" s="2"/>
    </row>
    <row r="665" spans="6:10" ht="16.149999999999999">
      <c r="F665" s="8"/>
      <c r="G665" s="8"/>
      <c r="J665" s="2"/>
    </row>
    <row r="666" spans="6:10" ht="16.149999999999999">
      <c r="F666" s="8"/>
      <c r="G666" s="8"/>
      <c r="J666" s="2"/>
    </row>
    <row r="667" spans="6:10" ht="16.149999999999999">
      <c r="F667" s="8"/>
      <c r="G667" s="8"/>
      <c r="J667" s="2"/>
    </row>
    <row r="668" spans="6:10" ht="16.149999999999999">
      <c r="F668" s="8"/>
      <c r="G668" s="8"/>
      <c r="J668" s="2"/>
    </row>
    <row r="669" spans="6:10" ht="16.149999999999999">
      <c r="F669" s="8"/>
      <c r="G669" s="8"/>
      <c r="J669" s="2"/>
    </row>
    <row r="670" spans="6:10" ht="16.149999999999999">
      <c r="F670" s="8"/>
      <c r="G670" s="8"/>
      <c r="J670" s="2"/>
    </row>
    <row r="671" spans="6:10" ht="16.149999999999999">
      <c r="F671" s="8"/>
      <c r="G671" s="8"/>
      <c r="J671" s="2"/>
    </row>
    <row r="672" spans="6:10" ht="16.149999999999999">
      <c r="F672" s="8"/>
      <c r="G672" s="8"/>
      <c r="J672" s="2"/>
    </row>
    <row r="673" spans="6:10" ht="16.149999999999999">
      <c r="F673" s="8"/>
      <c r="G673" s="8"/>
      <c r="J673" s="2"/>
    </row>
    <row r="674" spans="6:10" ht="16.149999999999999">
      <c r="F674" s="8"/>
      <c r="G674" s="8"/>
      <c r="J674" s="2"/>
    </row>
    <row r="675" spans="6:10" ht="16.149999999999999">
      <c r="F675" s="8"/>
      <c r="G675" s="8"/>
      <c r="J675" s="2"/>
    </row>
    <row r="676" spans="6:10" ht="16.149999999999999">
      <c r="F676" s="8"/>
      <c r="G676" s="8"/>
      <c r="J676" s="2"/>
    </row>
    <row r="677" spans="6:10" ht="16.149999999999999">
      <c r="F677" s="8"/>
      <c r="G677" s="8"/>
      <c r="J677" s="2"/>
    </row>
    <row r="678" spans="6:10" ht="16.149999999999999">
      <c r="F678" s="8"/>
      <c r="G678" s="8"/>
      <c r="J678" s="2"/>
    </row>
    <row r="679" spans="6:10" ht="16.149999999999999">
      <c r="F679" s="8"/>
      <c r="G679" s="8"/>
      <c r="J679" s="2"/>
    </row>
    <row r="680" spans="6:10" ht="16.149999999999999">
      <c r="F680" s="8"/>
      <c r="G680" s="8"/>
      <c r="J680" s="2"/>
    </row>
    <row r="681" spans="6:10" ht="16.149999999999999">
      <c r="F681" s="8"/>
      <c r="G681" s="8"/>
      <c r="J681" s="2"/>
    </row>
    <row r="682" spans="6:10" ht="16.149999999999999">
      <c r="F682" s="8"/>
      <c r="G682" s="8"/>
      <c r="J682" s="2"/>
    </row>
    <row r="683" spans="6:10" ht="16.149999999999999">
      <c r="F683" s="8"/>
      <c r="G683" s="8"/>
      <c r="J683" s="2"/>
    </row>
    <row r="684" spans="6:10" ht="16.149999999999999">
      <c r="F684" s="8"/>
      <c r="G684" s="8"/>
      <c r="J684" s="2"/>
    </row>
    <row r="685" spans="6:10" ht="16.149999999999999">
      <c r="F685" s="8"/>
      <c r="G685" s="8"/>
      <c r="J685" s="2"/>
    </row>
    <row r="686" spans="6:10" ht="16.149999999999999">
      <c r="F686" s="8"/>
      <c r="G686" s="8"/>
      <c r="J686" s="2"/>
    </row>
    <row r="687" spans="6:10" ht="16.149999999999999">
      <c r="F687" s="8"/>
      <c r="G687" s="8"/>
      <c r="J687" s="2"/>
    </row>
    <row r="688" spans="6:10" ht="16.149999999999999">
      <c r="F688" s="8"/>
      <c r="G688" s="8"/>
      <c r="J688" s="2"/>
    </row>
    <row r="689" spans="6:10" ht="16.149999999999999">
      <c r="F689" s="8"/>
      <c r="G689" s="8"/>
      <c r="J689" s="2"/>
    </row>
    <row r="690" spans="6:10" ht="16.149999999999999">
      <c r="F690" s="8"/>
      <c r="G690" s="8"/>
      <c r="J690" s="2"/>
    </row>
    <row r="691" spans="6:10" ht="16.149999999999999">
      <c r="F691" s="8"/>
      <c r="G691" s="8"/>
      <c r="J691" s="2"/>
    </row>
    <row r="692" spans="6:10" ht="16.149999999999999">
      <c r="F692" s="8"/>
      <c r="G692" s="8"/>
      <c r="J692" s="2"/>
    </row>
    <row r="693" spans="6:10" ht="16.149999999999999">
      <c r="F693" s="8"/>
      <c r="G693" s="8"/>
      <c r="J693" s="2"/>
    </row>
    <row r="694" spans="6:10" ht="16.149999999999999">
      <c r="F694" s="8"/>
      <c r="G694" s="8"/>
      <c r="J694" s="2"/>
    </row>
    <row r="695" spans="6:10" ht="16.149999999999999">
      <c r="F695" s="8"/>
      <c r="G695" s="8"/>
      <c r="J695" s="2"/>
    </row>
    <row r="696" spans="6:10" ht="16.149999999999999">
      <c r="F696" s="8"/>
      <c r="G696" s="8"/>
      <c r="J696" s="2"/>
    </row>
    <row r="697" spans="6:10" ht="16.149999999999999">
      <c r="F697" s="8"/>
      <c r="G697" s="8"/>
      <c r="J697" s="2"/>
    </row>
    <row r="698" spans="6:10" ht="16.149999999999999">
      <c r="F698" s="8"/>
      <c r="G698" s="8"/>
      <c r="J698" s="2"/>
    </row>
    <row r="699" spans="6:10" ht="16.149999999999999">
      <c r="F699" s="8"/>
      <c r="G699" s="8"/>
      <c r="J699" s="2"/>
    </row>
    <row r="700" spans="6:10" ht="16.149999999999999">
      <c r="F700" s="8"/>
      <c r="G700" s="8"/>
      <c r="J700" s="2"/>
    </row>
    <row r="701" spans="6:10" ht="16.149999999999999">
      <c r="F701" s="8"/>
      <c r="G701" s="8"/>
      <c r="J701" s="2"/>
    </row>
    <row r="702" spans="6:10" ht="16.149999999999999">
      <c r="F702" s="8"/>
      <c r="G702" s="8"/>
      <c r="J702" s="2"/>
    </row>
    <row r="703" spans="6:10" ht="16.149999999999999">
      <c r="F703" s="8"/>
      <c r="G703" s="8"/>
      <c r="J703" s="2"/>
    </row>
    <row r="704" spans="6:10" ht="16.149999999999999">
      <c r="F704" s="8"/>
      <c r="G704" s="8"/>
      <c r="J704" s="2"/>
    </row>
    <row r="705" spans="6:10" ht="16.149999999999999">
      <c r="F705" s="8"/>
      <c r="G705" s="8"/>
      <c r="J705" s="2"/>
    </row>
    <row r="706" spans="6:10" ht="16.149999999999999">
      <c r="F706" s="8"/>
      <c r="G706" s="8"/>
      <c r="J706" s="2"/>
    </row>
    <row r="707" spans="6:10" ht="16.149999999999999">
      <c r="F707" s="8"/>
      <c r="G707" s="8"/>
      <c r="J707" s="2"/>
    </row>
    <row r="708" spans="6:10" ht="16.149999999999999">
      <c r="F708" s="8"/>
      <c r="G708" s="8"/>
      <c r="J708" s="2"/>
    </row>
    <row r="709" spans="6:10" ht="16.149999999999999">
      <c r="F709" s="8"/>
      <c r="G709" s="8"/>
      <c r="J709" s="2"/>
    </row>
    <row r="710" spans="6:10" ht="16.149999999999999">
      <c r="F710" s="8"/>
      <c r="G710" s="8"/>
      <c r="J710" s="2"/>
    </row>
    <row r="711" spans="6:10" ht="16.149999999999999">
      <c r="F711" s="8"/>
      <c r="G711" s="8"/>
      <c r="J711" s="2"/>
    </row>
    <row r="712" spans="6:10" ht="16.149999999999999">
      <c r="F712" s="8"/>
      <c r="G712" s="8"/>
      <c r="J712" s="2"/>
    </row>
    <row r="713" spans="6:10" ht="16.149999999999999">
      <c r="F713" s="8"/>
      <c r="G713" s="8"/>
      <c r="J713" s="2"/>
    </row>
    <row r="714" spans="6:10" ht="16.149999999999999">
      <c r="F714" s="8"/>
      <c r="G714" s="8"/>
      <c r="J714" s="2"/>
    </row>
    <row r="715" spans="6:10" ht="16.149999999999999">
      <c r="F715" s="8"/>
      <c r="G715" s="8"/>
      <c r="J715" s="2"/>
    </row>
    <row r="716" spans="6:10" ht="16.149999999999999">
      <c r="F716" s="8"/>
      <c r="G716" s="8"/>
      <c r="J716" s="2"/>
    </row>
    <row r="717" spans="6:10" ht="16.149999999999999">
      <c r="F717" s="8"/>
      <c r="G717" s="8"/>
      <c r="J717" s="2"/>
    </row>
    <row r="718" spans="6:10" ht="16.149999999999999">
      <c r="F718" s="8"/>
      <c r="G718" s="8"/>
      <c r="J718" s="2"/>
    </row>
    <row r="719" spans="6:10" ht="16.149999999999999">
      <c r="F719" s="8"/>
      <c r="G719" s="8"/>
      <c r="J719" s="2"/>
    </row>
    <row r="720" spans="6:10" ht="16.149999999999999">
      <c r="F720" s="8"/>
      <c r="G720" s="8"/>
      <c r="J720" s="2"/>
    </row>
    <row r="721" spans="6:10" ht="16.149999999999999">
      <c r="F721" s="8"/>
      <c r="G721" s="8"/>
      <c r="J721" s="2"/>
    </row>
    <row r="722" spans="6:10" ht="16.149999999999999">
      <c r="F722" s="8"/>
      <c r="G722" s="8"/>
      <c r="J722" s="2"/>
    </row>
    <row r="723" spans="6:10" ht="16.149999999999999">
      <c r="F723" s="8"/>
      <c r="G723" s="8"/>
      <c r="J723" s="2"/>
    </row>
    <row r="724" spans="6:10" ht="16.149999999999999">
      <c r="F724" s="8"/>
      <c r="G724" s="8"/>
      <c r="J724" s="2"/>
    </row>
    <row r="725" spans="6:10" ht="16.149999999999999">
      <c r="F725" s="8"/>
      <c r="G725" s="8"/>
      <c r="J725" s="2"/>
    </row>
    <row r="726" spans="6:10" ht="16.149999999999999">
      <c r="F726" s="8"/>
      <c r="G726" s="8"/>
      <c r="J726" s="2"/>
    </row>
    <row r="727" spans="6:10" ht="16.149999999999999">
      <c r="F727" s="8"/>
      <c r="G727" s="8"/>
      <c r="J727" s="2"/>
    </row>
    <row r="728" spans="6:10" ht="16.149999999999999">
      <c r="F728" s="8"/>
      <c r="G728" s="8"/>
      <c r="J728" s="2"/>
    </row>
    <row r="729" spans="6:10" ht="16.149999999999999">
      <c r="F729" s="8"/>
      <c r="G729" s="8"/>
      <c r="J729" s="2"/>
    </row>
    <row r="730" spans="6:10" ht="16.149999999999999">
      <c r="F730" s="8"/>
      <c r="G730" s="8"/>
      <c r="J730" s="2"/>
    </row>
    <row r="731" spans="6:10" ht="16.149999999999999">
      <c r="F731" s="8"/>
      <c r="G731" s="8"/>
      <c r="J731" s="2"/>
    </row>
    <row r="732" spans="6:10" ht="16.149999999999999">
      <c r="F732" s="8"/>
      <c r="G732" s="8"/>
      <c r="J732" s="2"/>
    </row>
    <row r="733" spans="6:10" ht="16.149999999999999">
      <c r="F733" s="8"/>
      <c r="G733" s="8"/>
      <c r="J733" s="2"/>
    </row>
    <row r="734" spans="6:10" ht="16.149999999999999">
      <c r="F734" s="8"/>
      <c r="G734" s="8"/>
      <c r="J734" s="2"/>
    </row>
    <row r="735" spans="6:10" ht="16.149999999999999">
      <c r="F735" s="8"/>
      <c r="G735" s="8"/>
      <c r="J735" s="2"/>
    </row>
    <row r="736" spans="6:10" ht="16.149999999999999">
      <c r="F736" s="8"/>
      <c r="G736" s="8"/>
      <c r="J736" s="2"/>
    </row>
    <row r="737" spans="6:10" ht="16.149999999999999">
      <c r="F737" s="8"/>
      <c r="G737" s="8"/>
      <c r="J737" s="2"/>
    </row>
    <row r="738" spans="6:10" ht="16.149999999999999">
      <c r="F738" s="8"/>
      <c r="G738" s="8"/>
      <c r="J738" s="2"/>
    </row>
    <row r="739" spans="6:10" ht="16.149999999999999">
      <c r="F739" s="8"/>
      <c r="G739" s="8"/>
      <c r="J739" s="2"/>
    </row>
    <row r="740" spans="6:10" ht="16.149999999999999">
      <c r="F740" s="8"/>
      <c r="G740" s="8"/>
      <c r="J740" s="2"/>
    </row>
    <row r="741" spans="6:10" ht="16.149999999999999">
      <c r="F741" s="8"/>
      <c r="G741" s="8"/>
      <c r="J741" s="2"/>
    </row>
    <row r="742" spans="6:10" ht="16.149999999999999">
      <c r="F742" s="8"/>
      <c r="G742" s="8"/>
      <c r="J742" s="2"/>
    </row>
    <row r="743" spans="6:10" ht="16.149999999999999">
      <c r="F743" s="8"/>
      <c r="G743" s="8"/>
      <c r="J743" s="2"/>
    </row>
    <row r="744" spans="6:10" ht="16.149999999999999">
      <c r="F744" s="8"/>
      <c r="G744" s="8"/>
      <c r="J744" s="2"/>
    </row>
    <row r="745" spans="6:10" ht="16.149999999999999">
      <c r="F745" s="8"/>
      <c r="G745" s="8"/>
      <c r="J745" s="2"/>
    </row>
    <row r="746" spans="6:10" ht="16.149999999999999">
      <c r="F746" s="8"/>
      <c r="G746" s="8"/>
      <c r="J746" s="2"/>
    </row>
    <row r="747" spans="6:10" ht="16.149999999999999">
      <c r="F747" s="8"/>
      <c r="G747" s="8"/>
      <c r="J747" s="2"/>
    </row>
    <row r="748" spans="6:10" ht="16.149999999999999">
      <c r="F748" s="8"/>
      <c r="G748" s="8"/>
      <c r="J748" s="2"/>
    </row>
    <row r="749" spans="6:10" ht="16.149999999999999">
      <c r="F749" s="8"/>
      <c r="G749" s="8"/>
      <c r="J749" s="2"/>
    </row>
    <row r="750" spans="6:10" ht="16.149999999999999">
      <c r="F750" s="8"/>
      <c r="G750" s="8"/>
      <c r="J750" s="2"/>
    </row>
    <row r="751" spans="6:10" ht="16.149999999999999">
      <c r="F751" s="8"/>
      <c r="G751" s="8"/>
      <c r="J751" s="2"/>
    </row>
    <row r="752" spans="6:10" ht="16.149999999999999">
      <c r="F752" s="8"/>
      <c r="G752" s="8"/>
      <c r="J752" s="2"/>
    </row>
    <row r="753" spans="6:10" ht="16.149999999999999">
      <c r="F753" s="8"/>
      <c r="G753" s="8"/>
      <c r="J753" s="2"/>
    </row>
    <row r="754" spans="6:10" ht="16.149999999999999">
      <c r="F754" s="8"/>
      <c r="G754" s="8"/>
      <c r="J754" s="2"/>
    </row>
    <row r="755" spans="6:10" ht="16.149999999999999">
      <c r="F755" s="8"/>
      <c r="G755" s="8"/>
      <c r="J755" s="2"/>
    </row>
    <row r="756" spans="6:10" ht="16.149999999999999">
      <c r="F756" s="8"/>
      <c r="G756" s="8"/>
      <c r="J756" s="2"/>
    </row>
    <row r="757" spans="6:10" ht="16.149999999999999">
      <c r="F757" s="8"/>
      <c r="G757" s="8"/>
      <c r="J757" s="2"/>
    </row>
    <row r="758" spans="6:10" ht="16.149999999999999">
      <c r="F758" s="8"/>
      <c r="G758" s="8"/>
      <c r="J758" s="2"/>
    </row>
    <row r="759" spans="6:10" ht="16.149999999999999">
      <c r="F759" s="8"/>
      <c r="G759" s="8"/>
      <c r="J759" s="2"/>
    </row>
    <row r="760" spans="6:10" ht="16.149999999999999">
      <c r="F760" s="8"/>
      <c r="G760" s="8"/>
      <c r="J760" s="2"/>
    </row>
    <row r="761" spans="6:10" ht="16.149999999999999">
      <c r="F761" s="8"/>
      <c r="G761" s="8"/>
      <c r="J761" s="2"/>
    </row>
    <row r="762" spans="6:10" ht="16.149999999999999">
      <c r="F762" s="8"/>
      <c r="G762" s="8"/>
      <c r="J762" s="2"/>
    </row>
    <row r="763" spans="6:10" ht="16.149999999999999">
      <c r="F763" s="8"/>
      <c r="G763" s="8"/>
      <c r="J763" s="2"/>
    </row>
    <row r="764" spans="6:10" ht="16.149999999999999">
      <c r="F764" s="8"/>
      <c r="G764" s="8"/>
      <c r="J764" s="2"/>
    </row>
    <row r="765" spans="6:10" ht="16.149999999999999">
      <c r="F765" s="8"/>
      <c r="G765" s="8"/>
      <c r="J765" s="2"/>
    </row>
    <row r="766" spans="6:10" ht="16.149999999999999">
      <c r="F766" s="8"/>
      <c r="G766" s="8"/>
      <c r="J766" s="2"/>
    </row>
    <row r="767" spans="6:10" ht="16.149999999999999">
      <c r="F767" s="8"/>
      <c r="G767" s="8"/>
      <c r="J767" s="2"/>
    </row>
    <row r="768" spans="6:10" ht="16.149999999999999">
      <c r="F768" s="8"/>
      <c r="G768" s="8"/>
      <c r="J768" s="2"/>
    </row>
    <row r="769" spans="6:10" ht="16.149999999999999">
      <c r="F769" s="8"/>
      <c r="G769" s="8"/>
      <c r="J769" s="2"/>
    </row>
    <row r="770" spans="6:10" ht="16.149999999999999">
      <c r="F770" s="8"/>
      <c r="G770" s="8"/>
      <c r="J770" s="2"/>
    </row>
    <row r="771" spans="6:10" ht="16.149999999999999">
      <c r="F771" s="8"/>
      <c r="G771" s="8"/>
      <c r="J771" s="2"/>
    </row>
    <row r="772" spans="6:10" ht="16.149999999999999">
      <c r="F772" s="8"/>
      <c r="G772" s="8"/>
      <c r="J772" s="2"/>
    </row>
    <row r="773" spans="6:10" ht="16.149999999999999">
      <c r="F773" s="8"/>
      <c r="G773" s="8"/>
      <c r="J773" s="2"/>
    </row>
    <row r="774" spans="6:10" ht="16.149999999999999">
      <c r="F774" s="8"/>
      <c r="G774" s="8"/>
      <c r="J774" s="2"/>
    </row>
    <row r="775" spans="6:10" ht="16.149999999999999">
      <c r="F775" s="8"/>
      <c r="G775" s="8"/>
      <c r="J775" s="2"/>
    </row>
    <row r="776" spans="6:10" ht="16.149999999999999">
      <c r="F776" s="8"/>
      <c r="G776" s="8"/>
      <c r="J776" s="2"/>
    </row>
    <row r="777" spans="6:10" ht="16.149999999999999">
      <c r="F777" s="8"/>
      <c r="G777" s="8"/>
      <c r="J777" s="2"/>
    </row>
    <row r="778" spans="6:10" ht="16.149999999999999">
      <c r="F778" s="8"/>
      <c r="G778" s="8"/>
      <c r="J778" s="2"/>
    </row>
    <row r="779" spans="6:10" ht="16.149999999999999">
      <c r="F779" s="8"/>
      <c r="G779" s="8"/>
      <c r="J779" s="2"/>
    </row>
    <row r="780" spans="6:10" ht="16.149999999999999">
      <c r="F780" s="8"/>
      <c r="G780" s="8"/>
      <c r="J780" s="2"/>
    </row>
    <row r="781" spans="6:10" ht="16.149999999999999">
      <c r="F781" s="8"/>
      <c r="G781" s="8"/>
      <c r="J781" s="2"/>
    </row>
    <row r="782" spans="6:10" ht="16.149999999999999">
      <c r="F782" s="8"/>
      <c r="G782" s="8"/>
      <c r="J782" s="2"/>
    </row>
    <row r="783" spans="6:10" ht="16.149999999999999">
      <c r="F783" s="8"/>
      <c r="G783" s="8"/>
      <c r="J783" s="2"/>
    </row>
    <row r="784" spans="6:10" ht="16.149999999999999">
      <c r="F784" s="8"/>
      <c r="G784" s="8"/>
      <c r="J784" s="2"/>
    </row>
    <row r="785" spans="6:10" ht="16.149999999999999">
      <c r="F785" s="8"/>
      <c r="G785" s="8"/>
      <c r="J785" s="2"/>
    </row>
    <row r="786" spans="6:10" ht="16.149999999999999">
      <c r="F786" s="8"/>
      <c r="G786" s="8"/>
      <c r="J786" s="2"/>
    </row>
    <row r="787" spans="6:10" ht="16.149999999999999">
      <c r="F787" s="8"/>
      <c r="G787" s="8"/>
      <c r="J787" s="2"/>
    </row>
    <row r="788" spans="6:10" ht="16.149999999999999">
      <c r="F788" s="8"/>
      <c r="G788" s="8"/>
      <c r="J788" s="2"/>
    </row>
    <row r="789" spans="6:10" ht="16.149999999999999">
      <c r="F789" s="8"/>
      <c r="G789" s="8"/>
      <c r="J789" s="2"/>
    </row>
    <row r="790" spans="6:10" ht="16.149999999999999">
      <c r="F790" s="8"/>
      <c r="G790" s="8"/>
      <c r="J790" s="2"/>
    </row>
    <row r="791" spans="6:10" ht="16.149999999999999">
      <c r="F791" s="8"/>
      <c r="G791" s="8"/>
      <c r="J791" s="2"/>
    </row>
    <row r="792" spans="6:10" ht="16.149999999999999">
      <c r="F792" s="8"/>
      <c r="G792" s="8"/>
      <c r="J792" s="2"/>
    </row>
    <row r="793" spans="6:10" ht="16.149999999999999">
      <c r="F793" s="8"/>
      <c r="G793" s="8"/>
      <c r="J793" s="2"/>
    </row>
    <row r="794" spans="6:10" ht="16.149999999999999">
      <c r="F794" s="8"/>
      <c r="G794" s="8"/>
      <c r="J794" s="2"/>
    </row>
    <row r="795" spans="6:10" ht="16.149999999999999">
      <c r="F795" s="8"/>
      <c r="G795" s="8"/>
      <c r="J795" s="2"/>
    </row>
    <row r="796" spans="6:10" ht="16.149999999999999">
      <c r="F796" s="8"/>
      <c r="G796" s="8"/>
      <c r="J796" s="2"/>
    </row>
    <row r="797" spans="6:10" ht="16.149999999999999">
      <c r="F797" s="8"/>
      <c r="G797" s="8"/>
      <c r="J797" s="2"/>
    </row>
    <row r="798" spans="6:10" ht="16.149999999999999">
      <c r="F798" s="8"/>
      <c r="G798" s="8"/>
      <c r="J798" s="2"/>
    </row>
    <row r="799" spans="6:10" ht="16.149999999999999">
      <c r="F799" s="8"/>
      <c r="G799" s="8"/>
      <c r="J799" s="2"/>
    </row>
    <row r="800" spans="6:10" ht="16.149999999999999">
      <c r="F800" s="8"/>
      <c r="G800" s="8"/>
      <c r="J800" s="2"/>
    </row>
    <row r="801" spans="6:10" ht="16.149999999999999">
      <c r="F801" s="8"/>
      <c r="G801" s="8"/>
      <c r="J801" s="2"/>
    </row>
    <row r="802" spans="6:10" ht="16.149999999999999">
      <c r="F802" s="8"/>
      <c r="G802" s="8"/>
      <c r="J802" s="2"/>
    </row>
    <row r="803" spans="6:10" ht="16.149999999999999">
      <c r="F803" s="8"/>
      <c r="G803" s="8"/>
      <c r="J803" s="2"/>
    </row>
    <row r="804" spans="6:10" ht="16.149999999999999">
      <c r="F804" s="8"/>
      <c r="G804" s="8"/>
      <c r="J804" s="2"/>
    </row>
    <row r="805" spans="6:10" ht="16.149999999999999">
      <c r="F805" s="8"/>
      <c r="G805" s="8"/>
      <c r="J805" s="2"/>
    </row>
    <row r="806" spans="6:10" ht="16.149999999999999">
      <c r="F806" s="8"/>
      <c r="G806" s="8"/>
      <c r="J806" s="2"/>
    </row>
    <row r="807" spans="6:10" ht="16.149999999999999">
      <c r="F807" s="8"/>
      <c r="G807" s="8"/>
      <c r="J807" s="2"/>
    </row>
    <row r="808" spans="6:10" ht="16.149999999999999">
      <c r="F808" s="8"/>
      <c r="G808" s="8"/>
      <c r="J808" s="2"/>
    </row>
    <row r="809" spans="6:10" ht="16.149999999999999">
      <c r="F809" s="8"/>
      <c r="G809" s="8"/>
      <c r="J809" s="2"/>
    </row>
    <row r="810" spans="6:10" ht="16.149999999999999">
      <c r="F810" s="8"/>
      <c r="G810" s="8"/>
      <c r="J810" s="2"/>
    </row>
    <row r="811" spans="6:10" ht="16.149999999999999">
      <c r="F811" s="8"/>
      <c r="G811" s="8"/>
      <c r="J811" s="2"/>
    </row>
    <row r="812" spans="6:10" ht="16.149999999999999">
      <c r="F812" s="8"/>
      <c r="G812" s="8"/>
      <c r="J812" s="2"/>
    </row>
    <row r="813" spans="6:10" ht="16.149999999999999">
      <c r="F813" s="8"/>
      <c r="G813" s="8"/>
      <c r="J813" s="2"/>
    </row>
    <row r="814" spans="6:10" ht="16.149999999999999">
      <c r="F814" s="8"/>
      <c r="G814" s="8"/>
      <c r="J814" s="2"/>
    </row>
    <row r="815" spans="6:10" ht="16.149999999999999">
      <c r="F815" s="8"/>
      <c r="G815" s="8"/>
      <c r="J815" s="2"/>
    </row>
    <row r="816" spans="6:10" ht="16.149999999999999">
      <c r="F816" s="8"/>
      <c r="G816" s="8"/>
      <c r="J816" s="2"/>
    </row>
    <row r="817" spans="6:10" ht="16.149999999999999">
      <c r="F817" s="8"/>
      <c r="G817" s="8"/>
      <c r="J817" s="2"/>
    </row>
    <row r="818" spans="6:10" ht="16.149999999999999">
      <c r="F818" s="8"/>
      <c r="G818" s="8"/>
      <c r="J818" s="2"/>
    </row>
    <row r="819" spans="6:10" ht="16.149999999999999">
      <c r="F819" s="8"/>
      <c r="G819" s="8"/>
      <c r="J819" s="2"/>
    </row>
    <row r="820" spans="6:10" ht="16.149999999999999">
      <c r="F820" s="8"/>
      <c r="G820" s="8"/>
      <c r="J820" s="2"/>
    </row>
    <row r="821" spans="6:10" ht="16.149999999999999">
      <c r="F821" s="8"/>
      <c r="G821" s="8"/>
      <c r="J821" s="2"/>
    </row>
    <row r="822" spans="6:10" ht="16.149999999999999">
      <c r="F822" s="8"/>
      <c r="G822" s="8"/>
      <c r="J822" s="2"/>
    </row>
    <row r="823" spans="6:10" ht="16.149999999999999">
      <c r="F823" s="8"/>
      <c r="G823" s="8"/>
      <c r="J823" s="2"/>
    </row>
    <row r="824" spans="6:10" ht="16.149999999999999">
      <c r="F824" s="8"/>
      <c r="G824" s="8"/>
      <c r="J824" s="2"/>
    </row>
    <row r="825" spans="6:10" ht="16.149999999999999">
      <c r="F825" s="8"/>
      <c r="G825" s="8"/>
      <c r="J825" s="2"/>
    </row>
    <row r="826" spans="6:10" ht="16.149999999999999">
      <c r="F826" s="8"/>
      <c r="G826" s="8"/>
      <c r="J826" s="2"/>
    </row>
    <row r="827" spans="6:10" ht="16.149999999999999">
      <c r="F827" s="8"/>
      <c r="G827" s="8"/>
      <c r="J827" s="2"/>
    </row>
    <row r="828" spans="6:10" ht="16.149999999999999">
      <c r="F828" s="8"/>
      <c r="G828" s="8"/>
      <c r="J828" s="2"/>
    </row>
    <row r="829" spans="6:10" ht="16.149999999999999">
      <c r="F829" s="8"/>
      <c r="G829" s="8"/>
      <c r="J829" s="2"/>
    </row>
    <row r="830" spans="6:10" ht="16.149999999999999">
      <c r="F830" s="8"/>
      <c r="G830" s="8"/>
      <c r="J830" s="2"/>
    </row>
    <row r="831" spans="6:10" ht="16.149999999999999">
      <c r="F831" s="8"/>
      <c r="G831" s="8"/>
      <c r="J831" s="2"/>
    </row>
    <row r="832" spans="6:10" ht="16.149999999999999">
      <c r="F832" s="8"/>
      <c r="G832" s="8"/>
      <c r="J832" s="2"/>
    </row>
    <row r="833" spans="6:10" ht="16.149999999999999">
      <c r="F833" s="8"/>
      <c r="G833" s="8"/>
      <c r="J833" s="2"/>
    </row>
    <row r="834" spans="6:10" ht="16.149999999999999">
      <c r="F834" s="8"/>
      <c r="G834" s="8"/>
      <c r="J834" s="2"/>
    </row>
    <row r="835" spans="6:10" ht="16.149999999999999">
      <c r="F835" s="8"/>
      <c r="G835" s="8"/>
      <c r="J835" s="2"/>
    </row>
    <row r="836" spans="6:10" ht="16.149999999999999">
      <c r="F836" s="8"/>
      <c r="G836" s="8"/>
      <c r="J836" s="2"/>
    </row>
    <row r="837" spans="6:10" ht="16.149999999999999">
      <c r="F837" s="8"/>
      <c r="G837" s="8"/>
      <c r="J837" s="2"/>
    </row>
    <row r="838" spans="6:10" ht="16.149999999999999">
      <c r="F838" s="8"/>
      <c r="G838" s="8"/>
      <c r="J838" s="2"/>
    </row>
    <row r="839" spans="6:10" ht="16.149999999999999">
      <c r="F839" s="8"/>
      <c r="G839" s="8"/>
      <c r="J839" s="2"/>
    </row>
    <row r="840" spans="6:10" ht="16.149999999999999">
      <c r="F840" s="8"/>
      <c r="G840" s="8"/>
      <c r="J840" s="2"/>
    </row>
    <row r="841" spans="6:10" ht="16.149999999999999">
      <c r="F841" s="8"/>
      <c r="G841" s="8"/>
      <c r="J841" s="2"/>
    </row>
    <row r="842" spans="6:10" ht="16.149999999999999">
      <c r="F842" s="8"/>
      <c r="G842" s="8"/>
      <c r="J842" s="2"/>
    </row>
    <row r="843" spans="6:10" ht="16.149999999999999">
      <c r="F843" s="8"/>
      <c r="G843" s="8"/>
      <c r="J843" s="2"/>
    </row>
    <row r="844" spans="6:10" ht="16.149999999999999">
      <c r="F844" s="8"/>
      <c r="G844" s="8"/>
      <c r="J844" s="2"/>
    </row>
    <row r="845" spans="6:10" ht="16.149999999999999">
      <c r="F845" s="8"/>
      <c r="G845" s="8"/>
      <c r="J845" s="2"/>
    </row>
    <row r="846" spans="6:10" ht="16.149999999999999">
      <c r="F846" s="8"/>
      <c r="G846" s="8"/>
      <c r="J846" s="2"/>
    </row>
    <row r="847" spans="6:10" ht="16.149999999999999">
      <c r="F847" s="8"/>
      <c r="G847" s="8"/>
      <c r="J847" s="2"/>
    </row>
    <row r="848" spans="6:10" ht="16.149999999999999">
      <c r="F848" s="8"/>
      <c r="G848" s="8"/>
      <c r="J848" s="2"/>
    </row>
    <row r="849" spans="6:10" ht="16.149999999999999">
      <c r="F849" s="8"/>
      <c r="G849" s="8"/>
      <c r="J849" s="2"/>
    </row>
    <row r="850" spans="6:10" ht="16.149999999999999">
      <c r="F850" s="8"/>
      <c r="G850" s="8"/>
      <c r="J850" s="2"/>
    </row>
    <row r="851" spans="6:10" ht="16.149999999999999">
      <c r="F851" s="8"/>
      <c r="G851" s="8"/>
      <c r="J851" s="2"/>
    </row>
    <row r="852" spans="6:10" ht="16.149999999999999">
      <c r="F852" s="8"/>
      <c r="G852" s="8"/>
      <c r="J852" s="2"/>
    </row>
    <row r="853" spans="6:10" ht="16.149999999999999">
      <c r="F853" s="8"/>
      <c r="G853" s="8"/>
      <c r="J853" s="2"/>
    </row>
    <row r="854" spans="6:10" ht="16.149999999999999">
      <c r="F854" s="8"/>
      <c r="G854" s="8"/>
      <c r="J854" s="2"/>
    </row>
    <row r="855" spans="6:10" ht="16.149999999999999">
      <c r="F855" s="8"/>
      <c r="G855" s="8"/>
      <c r="J855" s="2"/>
    </row>
    <row r="856" spans="6:10" ht="16.149999999999999">
      <c r="F856" s="8"/>
      <c r="G856" s="8"/>
      <c r="J856" s="2"/>
    </row>
    <row r="857" spans="6:10" ht="16.149999999999999">
      <c r="F857" s="8"/>
      <c r="G857" s="8"/>
      <c r="J857" s="2"/>
    </row>
    <row r="858" spans="6:10" ht="16.149999999999999">
      <c r="F858" s="8"/>
      <c r="G858" s="8"/>
      <c r="J858" s="2"/>
    </row>
    <row r="859" spans="6:10" ht="16.149999999999999">
      <c r="F859" s="8"/>
      <c r="G859" s="8"/>
      <c r="J859" s="2"/>
    </row>
    <row r="860" spans="6:10" ht="16.149999999999999">
      <c r="F860" s="8"/>
      <c r="G860" s="8"/>
      <c r="J860" s="2"/>
    </row>
    <row r="861" spans="6:10" ht="16.149999999999999">
      <c r="F861" s="8"/>
      <c r="G861" s="8"/>
      <c r="J861" s="2"/>
    </row>
    <row r="862" spans="6:10" ht="16.149999999999999">
      <c r="F862" s="8"/>
      <c r="G862" s="8"/>
      <c r="J862" s="2"/>
    </row>
    <row r="863" spans="6:10" ht="16.149999999999999">
      <c r="F863" s="8"/>
      <c r="G863" s="8"/>
      <c r="J863" s="2"/>
    </row>
    <row r="864" spans="6:10" ht="16.149999999999999">
      <c r="F864" s="8"/>
      <c r="G864" s="8"/>
      <c r="J864" s="2"/>
    </row>
    <row r="865" spans="6:10" ht="16.149999999999999">
      <c r="F865" s="8"/>
      <c r="G865" s="8"/>
      <c r="J865" s="2"/>
    </row>
    <row r="866" spans="6:10" ht="16.149999999999999">
      <c r="F866" s="8"/>
      <c r="G866" s="8"/>
      <c r="J866" s="2"/>
    </row>
    <row r="867" spans="6:10" ht="16.149999999999999">
      <c r="F867" s="8"/>
      <c r="G867" s="8"/>
      <c r="J867" s="2"/>
    </row>
    <row r="868" spans="6:10" ht="16.149999999999999">
      <c r="F868" s="8"/>
      <c r="G868" s="8"/>
      <c r="J868" s="2"/>
    </row>
    <row r="869" spans="6:10" ht="16.149999999999999">
      <c r="F869" s="8"/>
      <c r="G869" s="8"/>
      <c r="J869" s="2"/>
    </row>
    <row r="870" spans="6:10" ht="16.149999999999999">
      <c r="F870" s="8"/>
      <c r="G870" s="8"/>
      <c r="J870" s="2"/>
    </row>
    <row r="871" spans="6:10" ht="16.149999999999999">
      <c r="F871" s="8"/>
      <c r="G871" s="8"/>
      <c r="J871" s="2"/>
    </row>
    <row r="872" spans="6:10" ht="16.149999999999999">
      <c r="F872" s="8"/>
      <c r="G872" s="8"/>
      <c r="J872" s="2"/>
    </row>
    <row r="873" spans="6:10" ht="16.149999999999999">
      <c r="F873" s="8"/>
      <c r="G873" s="8"/>
      <c r="J873" s="2"/>
    </row>
    <row r="874" spans="6:10" ht="16.149999999999999">
      <c r="F874" s="8"/>
      <c r="G874" s="8"/>
      <c r="J874" s="2"/>
    </row>
    <row r="875" spans="6:10" ht="16.149999999999999">
      <c r="F875" s="8"/>
      <c r="G875" s="8"/>
      <c r="J875" s="2"/>
    </row>
    <row r="876" spans="6:10" ht="16.149999999999999">
      <c r="F876" s="8"/>
      <c r="G876" s="8"/>
      <c r="J876" s="2"/>
    </row>
    <row r="877" spans="6:10" ht="16.149999999999999">
      <c r="F877" s="8"/>
      <c r="G877" s="8"/>
      <c r="J877" s="2"/>
    </row>
    <row r="878" spans="6:10" ht="16.149999999999999">
      <c r="F878" s="8"/>
      <c r="G878" s="8"/>
      <c r="J878" s="2"/>
    </row>
    <row r="879" spans="6:10" ht="16.149999999999999">
      <c r="F879" s="8"/>
      <c r="G879" s="8"/>
      <c r="J879" s="2"/>
    </row>
    <row r="880" spans="6:10" ht="16.149999999999999">
      <c r="F880" s="8"/>
      <c r="G880" s="8"/>
      <c r="J880" s="2"/>
    </row>
    <row r="881" spans="6:10" ht="16.149999999999999">
      <c r="F881" s="8"/>
      <c r="G881" s="8"/>
      <c r="J881" s="2"/>
    </row>
    <row r="882" spans="6:10" ht="16.149999999999999">
      <c r="F882" s="8"/>
      <c r="G882" s="8"/>
      <c r="J882" s="2"/>
    </row>
    <row r="883" spans="6:10" ht="16.149999999999999">
      <c r="F883" s="8"/>
      <c r="G883" s="8"/>
      <c r="J883" s="2"/>
    </row>
    <row r="884" spans="6:10" ht="16.149999999999999">
      <c r="F884" s="8"/>
      <c r="G884" s="8"/>
      <c r="J884" s="2"/>
    </row>
    <row r="885" spans="6:10" ht="16.149999999999999">
      <c r="F885" s="8"/>
      <c r="G885" s="8"/>
      <c r="J885" s="2"/>
    </row>
    <row r="886" spans="6:10" ht="16.149999999999999">
      <c r="F886" s="8"/>
      <c r="G886" s="8"/>
      <c r="J886" s="2"/>
    </row>
    <row r="887" spans="6:10" ht="16.149999999999999">
      <c r="F887" s="8"/>
      <c r="G887" s="8"/>
      <c r="J887" s="2"/>
    </row>
    <row r="888" spans="6:10" ht="16.149999999999999">
      <c r="F888" s="8"/>
      <c r="G888" s="8"/>
      <c r="J888" s="2"/>
    </row>
    <row r="889" spans="6:10" ht="16.149999999999999">
      <c r="F889" s="8"/>
      <c r="G889" s="8"/>
      <c r="J889" s="2"/>
    </row>
    <row r="890" spans="6:10" ht="16.149999999999999">
      <c r="F890" s="8"/>
      <c r="G890" s="8"/>
      <c r="J890" s="2"/>
    </row>
    <row r="891" spans="6:10" ht="16.149999999999999">
      <c r="F891" s="8"/>
      <c r="G891" s="8"/>
      <c r="J891" s="2"/>
    </row>
    <row r="892" spans="6:10" ht="16.149999999999999">
      <c r="F892" s="8"/>
      <c r="G892" s="8"/>
      <c r="J892" s="2"/>
    </row>
    <row r="893" spans="6:10" ht="16.149999999999999">
      <c r="F893" s="8"/>
      <c r="G893" s="8"/>
      <c r="J893" s="2"/>
    </row>
    <row r="894" spans="6:10" ht="16.149999999999999">
      <c r="F894" s="8"/>
      <c r="G894" s="8"/>
      <c r="J894" s="2"/>
    </row>
    <row r="895" spans="6:10" ht="16.149999999999999">
      <c r="F895" s="8"/>
      <c r="G895" s="8"/>
      <c r="J895" s="2"/>
    </row>
    <row r="896" spans="6:10" ht="16.149999999999999">
      <c r="F896" s="8"/>
      <c r="G896" s="8"/>
      <c r="J896" s="2"/>
    </row>
    <row r="897" spans="6:10" ht="16.149999999999999">
      <c r="F897" s="8"/>
      <c r="G897" s="8"/>
      <c r="J897" s="2"/>
    </row>
    <row r="898" spans="6:10" ht="16.149999999999999">
      <c r="F898" s="8"/>
      <c r="G898" s="8"/>
      <c r="J898" s="2"/>
    </row>
    <row r="899" spans="6:10" ht="16.149999999999999">
      <c r="F899" s="8"/>
      <c r="G899" s="8"/>
      <c r="J899" s="2"/>
    </row>
    <row r="900" spans="6:10" ht="16.149999999999999">
      <c r="F900" s="8"/>
      <c r="G900" s="8"/>
      <c r="J900" s="2"/>
    </row>
    <row r="901" spans="6:10" ht="16.149999999999999">
      <c r="F901" s="8"/>
      <c r="G901" s="8"/>
      <c r="J901" s="2"/>
    </row>
    <row r="902" spans="6:10" ht="16.149999999999999">
      <c r="F902" s="8"/>
      <c r="G902" s="8"/>
      <c r="J902" s="2"/>
    </row>
    <row r="903" spans="6:10" ht="16.149999999999999">
      <c r="F903" s="8"/>
      <c r="G903" s="8"/>
      <c r="J903" s="2"/>
    </row>
    <row r="904" spans="6:10" ht="16.149999999999999">
      <c r="F904" s="8"/>
      <c r="G904" s="8"/>
      <c r="J904" s="2"/>
    </row>
    <row r="905" spans="6:10" ht="16.149999999999999">
      <c r="F905" s="8"/>
      <c r="G905" s="8"/>
      <c r="J905" s="2"/>
    </row>
    <row r="906" spans="6:10" ht="16.149999999999999">
      <c r="F906" s="8"/>
      <c r="G906" s="8"/>
      <c r="J906" s="2"/>
    </row>
    <row r="907" spans="6:10" ht="16.149999999999999">
      <c r="F907" s="8"/>
      <c r="G907" s="8"/>
      <c r="J907" s="2"/>
    </row>
    <row r="908" spans="6:10" ht="16.149999999999999">
      <c r="F908" s="8"/>
      <c r="G908" s="8"/>
      <c r="J908" s="2"/>
    </row>
    <row r="909" spans="6:10" ht="16.149999999999999">
      <c r="F909" s="8"/>
      <c r="G909" s="8"/>
      <c r="J909" s="2"/>
    </row>
    <row r="910" spans="6:10" ht="16.149999999999999">
      <c r="F910" s="8"/>
      <c r="G910" s="8"/>
      <c r="J910" s="2"/>
    </row>
    <row r="911" spans="6:10" ht="16.149999999999999">
      <c r="F911" s="8"/>
      <c r="G911" s="8"/>
      <c r="J911" s="2"/>
    </row>
    <row r="912" spans="6:10" ht="16.149999999999999">
      <c r="F912" s="8"/>
      <c r="G912" s="8"/>
      <c r="J912" s="2"/>
    </row>
    <row r="913" spans="6:10" ht="16.149999999999999">
      <c r="F913" s="8"/>
      <c r="G913" s="8"/>
      <c r="J913" s="2"/>
    </row>
    <row r="914" spans="6:10" ht="16.149999999999999">
      <c r="F914" s="8"/>
      <c r="G914" s="8"/>
      <c r="J914" s="2"/>
    </row>
    <row r="915" spans="6:10" ht="16.149999999999999">
      <c r="F915" s="8"/>
      <c r="G915" s="8"/>
      <c r="J915" s="2"/>
    </row>
    <row r="916" spans="6:10" ht="16.149999999999999">
      <c r="F916" s="8"/>
      <c r="G916" s="8"/>
      <c r="J916" s="2"/>
    </row>
    <row r="917" spans="6:10" ht="16.149999999999999">
      <c r="F917" s="8"/>
      <c r="G917" s="8"/>
      <c r="J917" s="2"/>
    </row>
    <row r="918" spans="6:10" ht="16.149999999999999">
      <c r="F918" s="8"/>
      <c r="G918" s="8"/>
      <c r="J918" s="2"/>
    </row>
    <row r="919" spans="6:10" ht="16.149999999999999">
      <c r="F919" s="8"/>
      <c r="G919" s="8"/>
      <c r="J919" s="2"/>
    </row>
    <row r="920" spans="6:10" ht="16.149999999999999">
      <c r="F920" s="8"/>
      <c r="G920" s="8"/>
      <c r="J920" s="2"/>
    </row>
    <row r="921" spans="6:10" ht="16.149999999999999">
      <c r="F921" s="8"/>
      <c r="G921" s="8"/>
      <c r="J921" s="2"/>
    </row>
    <row r="922" spans="6:10" ht="16.149999999999999">
      <c r="F922" s="8"/>
      <c r="G922" s="8"/>
      <c r="J922" s="2"/>
    </row>
    <row r="923" spans="6:10" ht="16.149999999999999">
      <c r="F923" s="8"/>
      <c r="G923" s="8"/>
      <c r="J923" s="2"/>
    </row>
    <row r="924" spans="6:10" ht="16.149999999999999">
      <c r="F924" s="8"/>
      <c r="G924" s="8"/>
      <c r="J924" s="2"/>
    </row>
    <row r="925" spans="6:10" ht="16.149999999999999">
      <c r="F925" s="8"/>
      <c r="G925" s="8"/>
      <c r="J925" s="2"/>
    </row>
    <row r="926" spans="6:10" ht="16.149999999999999">
      <c r="F926" s="8"/>
      <c r="G926" s="8"/>
      <c r="J926" s="2"/>
    </row>
    <row r="927" spans="6:10" ht="16.149999999999999">
      <c r="F927" s="8"/>
      <c r="G927" s="8"/>
      <c r="J927" s="2"/>
    </row>
    <row r="928" spans="6:10" ht="16.149999999999999">
      <c r="F928" s="8"/>
      <c r="G928" s="8"/>
      <c r="J928" s="2"/>
    </row>
    <row r="929" spans="6:10" ht="16.149999999999999">
      <c r="F929" s="8"/>
      <c r="G929" s="8"/>
      <c r="J929" s="2"/>
    </row>
    <row r="930" spans="6:10" ht="16.149999999999999">
      <c r="F930" s="8"/>
      <c r="G930" s="8"/>
      <c r="J930" s="2"/>
    </row>
    <row r="931" spans="6:10" ht="16.149999999999999">
      <c r="F931" s="8"/>
      <c r="G931" s="8"/>
      <c r="J931" s="2"/>
    </row>
    <row r="932" spans="6:10" ht="16.149999999999999">
      <c r="F932" s="8"/>
      <c r="G932" s="8"/>
      <c r="J932" s="2"/>
    </row>
    <row r="933" spans="6:10" ht="16.149999999999999">
      <c r="F933" s="8"/>
      <c r="G933" s="8"/>
      <c r="J933" s="2"/>
    </row>
    <row r="934" spans="6:10" ht="16.149999999999999">
      <c r="F934" s="8"/>
      <c r="G934" s="8"/>
      <c r="J934" s="2"/>
    </row>
    <row r="935" spans="6:10" ht="16.149999999999999">
      <c r="F935" s="8"/>
      <c r="G935" s="8"/>
      <c r="J935" s="2"/>
    </row>
    <row r="936" spans="6:10" ht="16.149999999999999">
      <c r="F936" s="8"/>
      <c r="G936" s="8"/>
      <c r="J936" s="2"/>
    </row>
    <row r="937" spans="6:10" ht="16.149999999999999">
      <c r="F937" s="8"/>
      <c r="G937" s="8"/>
      <c r="J937" s="2"/>
    </row>
    <row r="938" spans="6:10" ht="16.149999999999999">
      <c r="F938" s="8"/>
      <c r="G938" s="8"/>
      <c r="J938" s="2"/>
    </row>
    <row r="939" spans="6:10" ht="16.149999999999999">
      <c r="F939" s="8"/>
      <c r="G939" s="8"/>
      <c r="J939" s="2"/>
    </row>
    <row r="940" spans="6:10" ht="16.149999999999999">
      <c r="F940" s="8"/>
      <c r="G940" s="8"/>
      <c r="J940" s="2"/>
    </row>
    <row r="941" spans="6:10" ht="16.149999999999999">
      <c r="F941" s="8"/>
      <c r="G941" s="8"/>
      <c r="J941" s="2"/>
    </row>
    <row r="942" spans="6:10" ht="16.149999999999999">
      <c r="F942" s="8"/>
      <c r="G942" s="8"/>
      <c r="J942" s="2"/>
    </row>
    <row r="943" spans="6:10" ht="16.149999999999999">
      <c r="F943" s="8"/>
      <c r="G943" s="8"/>
      <c r="J943" s="2"/>
    </row>
    <row r="944" spans="6:10" ht="16.149999999999999">
      <c r="F944" s="8"/>
      <c r="G944" s="8"/>
      <c r="J944" s="2"/>
    </row>
    <row r="945" spans="6:10" ht="16.149999999999999">
      <c r="F945" s="8"/>
      <c r="G945" s="8"/>
      <c r="J945" s="2"/>
    </row>
    <row r="946" spans="6:10" ht="16.149999999999999">
      <c r="F946" s="8"/>
      <c r="G946" s="8"/>
      <c r="J946" s="2"/>
    </row>
    <row r="947" spans="6:10" ht="16.149999999999999">
      <c r="F947" s="8"/>
      <c r="G947" s="8"/>
      <c r="J947" s="2"/>
    </row>
    <row r="948" spans="6:10" ht="16.149999999999999">
      <c r="F948" s="8"/>
      <c r="G948" s="8"/>
      <c r="J948" s="2"/>
    </row>
    <row r="949" spans="6:10" ht="16.149999999999999">
      <c r="F949" s="8"/>
      <c r="G949" s="8"/>
      <c r="J949" s="2"/>
    </row>
    <row r="950" spans="6:10" ht="16.149999999999999">
      <c r="F950" s="8"/>
      <c r="G950" s="8"/>
      <c r="J950" s="2"/>
    </row>
    <row r="951" spans="6:10" ht="16.149999999999999">
      <c r="F951" s="8"/>
      <c r="G951" s="8"/>
      <c r="J951" s="2"/>
    </row>
    <row r="952" spans="6:10" ht="16.149999999999999">
      <c r="F952" s="8"/>
      <c r="G952" s="8"/>
      <c r="J952" s="2"/>
    </row>
    <row r="953" spans="6:10" ht="16.149999999999999">
      <c r="F953" s="8"/>
      <c r="G953" s="8"/>
      <c r="J953" s="2"/>
    </row>
    <row r="954" spans="6:10" ht="16.149999999999999">
      <c r="F954" s="8"/>
      <c r="G954" s="8"/>
      <c r="J954" s="2"/>
    </row>
    <row r="955" spans="6:10" ht="16.149999999999999">
      <c r="F955" s="8"/>
      <c r="G955" s="8"/>
      <c r="J955" s="2"/>
    </row>
    <row r="956" spans="6:10" ht="16.149999999999999">
      <c r="F956" s="8"/>
      <c r="G956" s="8"/>
      <c r="J956" s="2"/>
    </row>
    <row r="957" spans="6:10" ht="16.149999999999999">
      <c r="F957" s="8"/>
      <c r="G957" s="8"/>
      <c r="J957" s="2"/>
    </row>
    <row r="958" spans="6:10" ht="16.149999999999999">
      <c r="F958" s="8"/>
      <c r="G958" s="8"/>
      <c r="J958" s="2"/>
    </row>
    <row r="959" spans="6:10" ht="16.149999999999999">
      <c r="F959" s="8"/>
      <c r="G959" s="8"/>
      <c r="J959" s="2"/>
    </row>
    <row r="960" spans="6:10" ht="16.149999999999999">
      <c r="F960" s="8"/>
      <c r="G960" s="8"/>
      <c r="J960" s="2"/>
    </row>
    <row r="961" spans="6:10" ht="16.149999999999999">
      <c r="F961" s="8"/>
      <c r="G961" s="8"/>
      <c r="J961" s="2"/>
    </row>
    <row r="962" spans="6:10" ht="16.149999999999999">
      <c r="F962" s="8"/>
      <c r="G962" s="8"/>
      <c r="J962" s="2"/>
    </row>
    <row r="963" spans="6:10" ht="16.149999999999999">
      <c r="F963" s="8"/>
      <c r="G963" s="8"/>
      <c r="J963" s="2"/>
    </row>
    <row r="964" spans="6:10" ht="16.149999999999999">
      <c r="F964" s="8"/>
      <c r="G964" s="8"/>
      <c r="J964" s="2"/>
    </row>
    <row r="965" spans="6:10" ht="16.149999999999999">
      <c r="F965" s="8"/>
      <c r="G965" s="8"/>
      <c r="J965" s="2"/>
    </row>
    <row r="966" spans="6:10" ht="16.149999999999999">
      <c r="F966" s="8"/>
      <c r="G966" s="8"/>
      <c r="J966" s="2"/>
    </row>
    <row r="967" spans="6:10" ht="16.149999999999999">
      <c r="F967" s="8"/>
      <c r="G967" s="8"/>
      <c r="J967" s="2"/>
    </row>
    <row r="968" spans="6:10" ht="16.149999999999999">
      <c r="F968" s="8"/>
      <c r="G968" s="8"/>
      <c r="J968" s="2"/>
    </row>
    <row r="969" spans="6:10" ht="16.149999999999999">
      <c r="F969" s="8"/>
      <c r="G969" s="8"/>
      <c r="J969" s="2"/>
    </row>
    <row r="970" spans="6:10" ht="16.149999999999999">
      <c r="F970" s="8"/>
      <c r="G970" s="8"/>
      <c r="J970" s="2"/>
    </row>
    <row r="971" spans="6:10" ht="16.149999999999999">
      <c r="F971" s="8"/>
      <c r="G971" s="8"/>
      <c r="J971" s="2"/>
    </row>
    <row r="972" spans="6:10" ht="16.149999999999999">
      <c r="F972" s="8"/>
      <c r="G972" s="8"/>
      <c r="J972" s="2"/>
    </row>
    <row r="973" spans="6:10" ht="16.149999999999999">
      <c r="F973" s="8"/>
      <c r="G973" s="8"/>
      <c r="J973" s="2"/>
    </row>
    <row r="974" spans="6:10" ht="16.149999999999999">
      <c r="F974" s="8"/>
      <c r="G974" s="8"/>
      <c r="J974" s="2"/>
    </row>
    <row r="975" spans="6:10" ht="16.149999999999999">
      <c r="F975" s="8"/>
      <c r="G975" s="8"/>
      <c r="J975" s="2"/>
    </row>
    <row r="976" spans="6:10" ht="16.149999999999999">
      <c r="F976" s="8"/>
      <c r="G976" s="8"/>
      <c r="J976" s="2"/>
    </row>
    <row r="977" spans="6:10" ht="16.149999999999999">
      <c r="F977" s="8"/>
      <c r="G977" s="8"/>
      <c r="J977" s="2"/>
    </row>
    <row r="978" spans="6:10" ht="16.149999999999999">
      <c r="F978" s="8"/>
      <c r="G978" s="8"/>
      <c r="J978" s="2"/>
    </row>
    <row r="979" spans="6:10" ht="16.149999999999999">
      <c r="F979" s="8"/>
      <c r="G979" s="8"/>
      <c r="J979" s="2"/>
    </row>
    <row r="980" spans="6:10" ht="16.149999999999999">
      <c r="F980" s="8"/>
      <c r="G980" s="8"/>
      <c r="J980" s="2"/>
    </row>
    <row r="981" spans="6:10" ht="16.149999999999999">
      <c r="F981" s="8"/>
      <c r="G981" s="8"/>
      <c r="J981" s="2"/>
    </row>
    <row r="982" spans="6:10" ht="16.149999999999999">
      <c r="F982" s="8"/>
      <c r="G982" s="8"/>
      <c r="J982" s="2"/>
    </row>
    <row r="983" spans="6:10" ht="16.149999999999999">
      <c r="F983" s="8"/>
      <c r="G983" s="8"/>
      <c r="J983" s="2"/>
    </row>
    <row r="984" spans="6:10" ht="16.149999999999999">
      <c r="F984" s="8"/>
      <c r="G984" s="8"/>
      <c r="J984" s="2"/>
    </row>
    <row r="985" spans="6:10" ht="16.149999999999999">
      <c r="F985" s="8"/>
      <c r="G985" s="8"/>
      <c r="J985" s="2"/>
    </row>
    <row r="986" spans="6:10" ht="16.149999999999999">
      <c r="F986" s="8"/>
      <c r="G986" s="8"/>
      <c r="J986" s="2"/>
    </row>
    <row r="987" spans="6:10" ht="16.149999999999999">
      <c r="F987" s="8"/>
      <c r="G987" s="8"/>
      <c r="J987" s="2"/>
    </row>
    <row r="988" spans="6:10" ht="16.149999999999999">
      <c r="F988" s="8"/>
      <c r="G988" s="8"/>
      <c r="J988" s="2"/>
    </row>
    <row r="989" spans="6:10" ht="16.149999999999999">
      <c r="F989" s="8"/>
      <c r="G989" s="8"/>
      <c r="J989" s="2"/>
    </row>
    <row r="990" spans="6:10" ht="16.149999999999999">
      <c r="F990" s="8"/>
      <c r="G990" s="8"/>
      <c r="J990" s="2"/>
    </row>
    <row r="991" spans="6:10" ht="16.149999999999999">
      <c r="F991" s="8"/>
      <c r="G991" s="8"/>
      <c r="J991" s="2"/>
    </row>
    <row r="992" spans="6:10" ht="16.149999999999999">
      <c r="F992" s="8"/>
      <c r="G992" s="8"/>
      <c r="J992" s="2"/>
    </row>
    <row r="993" spans="6:10" ht="16.149999999999999">
      <c r="F993" s="8"/>
      <c r="G993" s="8"/>
      <c r="J993" s="2"/>
    </row>
    <row r="994" spans="6:10" ht="16.149999999999999">
      <c r="F994" s="8"/>
      <c r="G994" s="8"/>
      <c r="J994" s="2"/>
    </row>
    <row r="995" spans="6:10" ht="16.149999999999999">
      <c r="F995" s="8"/>
      <c r="G995" s="8"/>
      <c r="J995" s="2"/>
    </row>
    <row r="996" spans="6:10" ht="16.149999999999999">
      <c r="F996" s="8"/>
      <c r="G996" s="8"/>
      <c r="J996" s="2"/>
    </row>
    <row r="997" spans="6:10" ht="16.149999999999999">
      <c r="F997" s="8"/>
      <c r="G997" s="8"/>
      <c r="J997" s="2"/>
    </row>
    <row r="998" spans="6:10" ht="16.149999999999999">
      <c r="F998" s="8"/>
      <c r="G998" s="8"/>
      <c r="J998" s="2"/>
    </row>
    <row r="999" spans="6:10" ht="16.149999999999999">
      <c r="F999" s="8"/>
      <c r="G999" s="8"/>
      <c r="J999" s="2"/>
    </row>
    <row r="1000" spans="6:10" ht="16.149999999999999">
      <c r="F1000" s="8"/>
      <c r="G1000" s="8"/>
      <c r="J1000" s="2"/>
    </row>
    <row r="1001" spans="6:10" ht="16.149999999999999">
      <c r="F1001" s="8"/>
      <c r="G1001" s="8"/>
      <c r="J1001" s="2"/>
    </row>
    <row r="1002" spans="6:10" ht="16.149999999999999">
      <c r="F1002" s="8"/>
      <c r="G1002" s="8"/>
      <c r="J100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00"/>
  <sheetViews>
    <sheetView workbookViewId="0">
      <pane ySplit="1" topLeftCell="A2" activePane="bottomLeft" state="frozen"/>
      <selection pane="bottomLeft" activeCell="B3" sqref="B3"/>
    </sheetView>
  </sheetViews>
  <sheetFormatPr defaultColWidth="11.1796875" defaultRowHeight="15" customHeight="1"/>
  <cols>
    <col min="3" max="3" width="15.08984375" customWidth="1"/>
    <col min="4" max="5" width="15" customWidth="1"/>
    <col min="6" max="6" width="14.90625" customWidth="1"/>
  </cols>
  <sheetData>
    <row r="1" spans="1:7" ht="15" customHeight="1">
      <c r="A1" s="22" t="s">
        <v>10</v>
      </c>
      <c r="B1" s="22" t="s">
        <v>11</v>
      </c>
      <c r="C1" s="22" t="s">
        <v>12</v>
      </c>
      <c r="D1" s="22" t="s">
        <v>16</v>
      </c>
      <c r="E1" s="23" t="s">
        <v>13</v>
      </c>
      <c r="F1" s="22" t="s">
        <v>14</v>
      </c>
      <c r="G1" s="39" t="s">
        <v>15</v>
      </c>
    </row>
    <row r="2" spans="1:7" ht="15" customHeight="1">
      <c r="A2" s="24">
        <v>2017</v>
      </c>
      <c r="B2" s="25">
        <v>1</v>
      </c>
      <c r="C2" s="26">
        <v>0</v>
      </c>
      <c r="D2" s="26">
        <v>0</v>
      </c>
      <c r="E2" s="27">
        <v>0</v>
      </c>
      <c r="F2" s="26">
        <v>0</v>
      </c>
      <c r="G2" s="28">
        <v>0</v>
      </c>
    </row>
    <row r="3" spans="1:7" ht="15" customHeight="1">
      <c r="A3" s="24">
        <v>2017</v>
      </c>
      <c r="B3" s="25">
        <v>2</v>
      </c>
      <c r="C3" s="26">
        <v>0</v>
      </c>
      <c r="D3" s="26">
        <v>0</v>
      </c>
      <c r="E3" s="27">
        <v>0</v>
      </c>
      <c r="F3" s="26">
        <v>0</v>
      </c>
      <c r="G3" s="28">
        <v>0</v>
      </c>
    </row>
    <row r="4" spans="1:7" ht="15" customHeight="1">
      <c r="A4" s="24">
        <v>2017</v>
      </c>
      <c r="B4" s="25">
        <v>3</v>
      </c>
      <c r="C4" s="26">
        <v>0</v>
      </c>
      <c r="D4" s="26">
        <v>0</v>
      </c>
      <c r="E4" s="27">
        <v>0</v>
      </c>
      <c r="F4" s="26">
        <v>0</v>
      </c>
      <c r="G4" s="28">
        <v>0</v>
      </c>
    </row>
    <row r="5" spans="1:7" ht="15" customHeight="1">
      <c r="A5" s="24">
        <v>2017</v>
      </c>
      <c r="B5" s="25">
        <v>4</v>
      </c>
      <c r="C5" s="26">
        <v>0</v>
      </c>
      <c r="D5" s="26">
        <v>0</v>
      </c>
      <c r="E5" s="27">
        <v>0</v>
      </c>
      <c r="F5" s="26">
        <v>0</v>
      </c>
      <c r="G5" s="28">
        <v>0</v>
      </c>
    </row>
    <row r="6" spans="1:7" ht="15" customHeight="1">
      <c r="A6" s="24">
        <v>2017</v>
      </c>
      <c r="B6" s="25">
        <v>5</v>
      </c>
      <c r="C6" s="26">
        <v>0</v>
      </c>
      <c r="D6" s="26">
        <v>0</v>
      </c>
      <c r="E6" s="27">
        <v>0</v>
      </c>
      <c r="F6" s="26">
        <v>0</v>
      </c>
      <c r="G6" s="28">
        <v>0</v>
      </c>
    </row>
    <row r="7" spans="1:7" ht="15" customHeight="1">
      <c r="A7" s="24">
        <v>2017</v>
      </c>
      <c r="B7" s="25">
        <v>6</v>
      </c>
      <c r="C7" s="26">
        <v>0</v>
      </c>
      <c r="D7" s="26">
        <v>0</v>
      </c>
      <c r="E7" s="27">
        <v>0</v>
      </c>
      <c r="F7" s="26">
        <v>0</v>
      </c>
      <c r="G7" s="28">
        <v>0</v>
      </c>
    </row>
    <row r="8" spans="1:7" ht="15" customHeight="1">
      <c r="A8" s="24">
        <v>2017</v>
      </c>
      <c r="B8" s="25">
        <v>7</v>
      </c>
      <c r="C8" s="26">
        <v>0</v>
      </c>
      <c r="D8" s="26">
        <v>0</v>
      </c>
      <c r="E8" s="27">
        <v>0</v>
      </c>
      <c r="F8" s="26">
        <v>0</v>
      </c>
      <c r="G8" s="28">
        <v>0</v>
      </c>
    </row>
    <row r="9" spans="1:7" ht="15" customHeight="1">
      <c r="A9" s="24">
        <v>2017</v>
      </c>
      <c r="B9" s="25">
        <v>8</v>
      </c>
      <c r="C9" s="26">
        <v>0</v>
      </c>
      <c r="D9" s="26">
        <v>0</v>
      </c>
      <c r="E9" s="27">
        <v>0</v>
      </c>
      <c r="F9" s="26">
        <v>0</v>
      </c>
      <c r="G9" s="28">
        <v>0</v>
      </c>
    </row>
    <row r="10" spans="1:7" ht="15" customHeight="1">
      <c r="A10" s="24">
        <v>2017</v>
      </c>
      <c r="B10" s="25">
        <v>9</v>
      </c>
      <c r="C10" s="26">
        <v>0</v>
      </c>
      <c r="D10" s="26">
        <v>0</v>
      </c>
      <c r="E10" s="27">
        <v>0</v>
      </c>
      <c r="F10" s="26">
        <v>0</v>
      </c>
      <c r="G10" s="28">
        <v>0</v>
      </c>
    </row>
    <row r="11" spans="1:7" ht="15" customHeight="1">
      <c r="A11" s="24">
        <v>2017</v>
      </c>
      <c r="B11" s="25">
        <v>10</v>
      </c>
      <c r="C11" s="26">
        <v>0</v>
      </c>
      <c r="D11" s="26">
        <v>0</v>
      </c>
      <c r="E11" s="27">
        <v>0</v>
      </c>
      <c r="F11" s="26">
        <v>0</v>
      </c>
      <c r="G11" s="28">
        <v>0</v>
      </c>
    </row>
    <row r="12" spans="1:7" ht="15" customHeight="1">
      <c r="A12" s="24">
        <v>2017</v>
      </c>
      <c r="B12" s="25">
        <v>11</v>
      </c>
      <c r="C12" s="26">
        <v>0</v>
      </c>
      <c r="D12" s="26">
        <v>0</v>
      </c>
      <c r="E12" s="27">
        <v>0</v>
      </c>
      <c r="F12" s="26">
        <v>0</v>
      </c>
      <c r="G12" s="28">
        <v>0</v>
      </c>
    </row>
    <row r="13" spans="1:7" ht="15" customHeight="1">
      <c r="A13" s="24">
        <v>2017</v>
      </c>
      <c r="B13" s="25">
        <v>12</v>
      </c>
      <c r="C13" s="26">
        <v>0</v>
      </c>
      <c r="D13" s="26">
        <v>0</v>
      </c>
      <c r="E13" s="27">
        <v>0</v>
      </c>
      <c r="F13" s="26">
        <v>0</v>
      </c>
      <c r="G13" s="28">
        <v>0</v>
      </c>
    </row>
    <row r="14" spans="1:7" ht="15" customHeight="1">
      <c r="A14" s="24">
        <v>2018</v>
      </c>
      <c r="B14" s="25">
        <v>1</v>
      </c>
      <c r="C14" s="27">
        <v>1.49E-2</v>
      </c>
      <c r="D14" s="26">
        <v>0</v>
      </c>
      <c r="E14" s="27">
        <v>0</v>
      </c>
      <c r="F14" s="26">
        <v>0</v>
      </c>
      <c r="G14" s="28">
        <v>0</v>
      </c>
    </row>
    <row r="15" spans="1:7" ht="15" customHeight="1">
      <c r="A15" s="24">
        <v>2018</v>
      </c>
      <c r="B15" s="25">
        <v>2</v>
      </c>
      <c r="C15" s="27">
        <v>2.98E-2</v>
      </c>
      <c r="D15" s="26">
        <v>0</v>
      </c>
      <c r="E15" s="27">
        <v>0</v>
      </c>
      <c r="F15" s="26">
        <v>0</v>
      </c>
      <c r="G15" s="28">
        <v>0</v>
      </c>
    </row>
    <row r="16" spans="1:7" ht="15" customHeight="1">
      <c r="A16" s="24">
        <v>2018</v>
      </c>
      <c r="B16" s="25">
        <v>3</v>
      </c>
      <c r="C16" s="27">
        <v>4.4699999999999997E-2</v>
      </c>
      <c r="D16" s="26">
        <v>0</v>
      </c>
      <c r="E16" s="27">
        <v>0</v>
      </c>
      <c r="F16" s="26">
        <v>0</v>
      </c>
      <c r="G16" s="28">
        <v>0</v>
      </c>
    </row>
    <row r="17" spans="1:7" ht="15" customHeight="1">
      <c r="A17" s="24">
        <v>2018</v>
      </c>
      <c r="B17" s="25">
        <v>4</v>
      </c>
      <c r="C17" s="27">
        <v>5.9499999999999997E-2</v>
      </c>
      <c r="D17" s="26">
        <v>0</v>
      </c>
      <c r="E17" s="27">
        <v>0</v>
      </c>
      <c r="F17" s="26">
        <v>0</v>
      </c>
      <c r="G17" s="28">
        <v>0</v>
      </c>
    </row>
    <row r="18" spans="1:7" ht="15" customHeight="1">
      <c r="A18" s="24">
        <v>2018</v>
      </c>
      <c r="B18" s="25">
        <v>5</v>
      </c>
      <c r="C18" s="27">
        <v>7.4399999999999994E-2</v>
      </c>
      <c r="D18" s="26">
        <v>0</v>
      </c>
      <c r="E18" s="27">
        <v>0</v>
      </c>
      <c r="F18" s="26">
        <v>0</v>
      </c>
      <c r="G18" s="28">
        <v>0</v>
      </c>
    </row>
    <row r="19" spans="1:7" ht="15" customHeight="1">
      <c r="A19" s="24">
        <v>2018</v>
      </c>
      <c r="B19" s="25">
        <v>6</v>
      </c>
      <c r="C19" s="27">
        <v>8.9300000000000004E-2</v>
      </c>
      <c r="D19" s="26">
        <v>0</v>
      </c>
      <c r="E19" s="27">
        <v>0</v>
      </c>
      <c r="F19" s="26">
        <v>0</v>
      </c>
      <c r="G19" s="28">
        <v>0</v>
      </c>
    </row>
    <row r="20" spans="1:7" ht="15" customHeight="1">
      <c r="A20" s="24">
        <v>2018</v>
      </c>
      <c r="B20" s="25">
        <v>7</v>
      </c>
      <c r="C20" s="27">
        <v>0.1042</v>
      </c>
      <c r="D20" s="26">
        <v>0</v>
      </c>
      <c r="E20" s="27">
        <v>0</v>
      </c>
      <c r="F20" s="26">
        <v>0</v>
      </c>
      <c r="G20" s="28">
        <v>0</v>
      </c>
    </row>
    <row r="21" spans="1:7" ht="15" customHeight="1">
      <c r="A21" s="24">
        <v>2018</v>
      </c>
      <c r="B21" s="25">
        <v>8</v>
      </c>
      <c r="C21" s="27">
        <v>0.1191</v>
      </c>
      <c r="D21" s="26">
        <v>0</v>
      </c>
      <c r="E21" s="27">
        <v>0</v>
      </c>
      <c r="F21" s="26">
        <v>0</v>
      </c>
      <c r="G21" s="28">
        <v>0</v>
      </c>
    </row>
    <row r="22" spans="1:7" ht="15" customHeight="1">
      <c r="A22" s="24">
        <v>2018</v>
      </c>
      <c r="B22" s="25">
        <v>9</v>
      </c>
      <c r="C22" s="27">
        <v>0.13400000000000001</v>
      </c>
      <c r="D22" s="26">
        <v>0</v>
      </c>
      <c r="E22" s="27">
        <v>0</v>
      </c>
      <c r="F22" s="26">
        <v>0</v>
      </c>
      <c r="G22" s="28">
        <v>0</v>
      </c>
    </row>
    <row r="23" spans="1:7" ht="15" customHeight="1">
      <c r="A23" s="24">
        <v>2018</v>
      </c>
      <c r="B23" s="25">
        <v>10</v>
      </c>
      <c r="C23" s="27">
        <v>0.14879999999999999</v>
      </c>
      <c r="D23" s="26">
        <v>0</v>
      </c>
      <c r="E23" s="27">
        <v>0</v>
      </c>
      <c r="F23" s="26">
        <v>0</v>
      </c>
      <c r="G23" s="28">
        <v>0</v>
      </c>
    </row>
    <row r="24" spans="1:7" ht="15" customHeight="1">
      <c r="A24" s="24">
        <v>2018</v>
      </c>
      <c r="B24" s="25">
        <v>11</v>
      </c>
      <c r="C24" s="27">
        <v>0.16370000000000001</v>
      </c>
      <c r="D24" s="26">
        <v>0</v>
      </c>
      <c r="E24" s="27">
        <v>0</v>
      </c>
      <c r="F24" s="26">
        <v>0</v>
      </c>
      <c r="G24" s="28">
        <v>0</v>
      </c>
    </row>
    <row r="25" spans="1:7" ht="15" customHeight="1">
      <c r="A25" s="24">
        <v>2018</v>
      </c>
      <c r="B25" s="25">
        <v>12</v>
      </c>
      <c r="C25" s="27">
        <v>0.17860000000000001</v>
      </c>
      <c r="D25" s="26">
        <v>0</v>
      </c>
      <c r="E25" s="27">
        <v>0</v>
      </c>
      <c r="F25" s="26">
        <v>0</v>
      </c>
      <c r="G25" s="28">
        <v>0</v>
      </c>
    </row>
    <row r="26" spans="1:7" ht="15" customHeight="1">
      <c r="A26" s="24">
        <v>2019</v>
      </c>
      <c r="B26" s="25">
        <v>1</v>
      </c>
      <c r="C26" s="27">
        <v>0.19209999999999999</v>
      </c>
      <c r="D26" s="26">
        <v>0</v>
      </c>
      <c r="E26" s="27">
        <v>0</v>
      </c>
      <c r="F26" s="26">
        <v>0</v>
      </c>
      <c r="G26" s="28">
        <v>0</v>
      </c>
    </row>
    <row r="27" spans="1:7" ht="15" customHeight="1">
      <c r="A27" s="24">
        <v>2019</v>
      </c>
      <c r="B27" s="25">
        <v>2</v>
      </c>
      <c r="C27" s="27">
        <v>0.20549999999999999</v>
      </c>
      <c r="D27" s="26">
        <v>0</v>
      </c>
      <c r="E27" s="27">
        <v>0</v>
      </c>
      <c r="F27" s="26">
        <v>0</v>
      </c>
      <c r="G27" s="28">
        <v>0</v>
      </c>
    </row>
    <row r="28" spans="1:7" ht="15" customHeight="1">
      <c r="A28" s="24">
        <v>2019</v>
      </c>
      <c r="B28" s="25">
        <v>3</v>
      </c>
      <c r="C28" s="27">
        <v>0.219</v>
      </c>
      <c r="D28" s="26">
        <v>0</v>
      </c>
      <c r="E28" s="27">
        <v>0</v>
      </c>
      <c r="F28" s="26">
        <v>0</v>
      </c>
      <c r="G28" s="28">
        <v>0</v>
      </c>
    </row>
    <row r="29" spans="1:7" ht="15" customHeight="1">
      <c r="A29" s="24">
        <v>2019</v>
      </c>
      <c r="B29" s="25">
        <v>4</v>
      </c>
      <c r="C29" s="27">
        <v>0.2324</v>
      </c>
      <c r="D29" s="26">
        <v>0</v>
      </c>
      <c r="E29" s="27">
        <v>0</v>
      </c>
      <c r="F29" s="26">
        <v>0</v>
      </c>
      <c r="G29" s="28">
        <v>0</v>
      </c>
    </row>
    <row r="30" spans="1:7" ht="15" customHeight="1">
      <c r="A30" s="24">
        <v>2019</v>
      </c>
      <c r="B30" s="25">
        <v>5</v>
      </c>
      <c r="C30" s="27">
        <v>0.24590000000000001</v>
      </c>
      <c r="D30" s="26">
        <v>0</v>
      </c>
      <c r="E30" s="27">
        <v>0</v>
      </c>
      <c r="F30" s="26">
        <v>0</v>
      </c>
      <c r="G30" s="28">
        <v>0</v>
      </c>
    </row>
    <row r="31" spans="1:7" ht="15" customHeight="1">
      <c r="A31" s="24">
        <v>2019</v>
      </c>
      <c r="B31" s="25">
        <v>6</v>
      </c>
      <c r="C31" s="27">
        <v>0.25929999999999997</v>
      </c>
      <c r="D31" s="26">
        <v>0</v>
      </c>
      <c r="E31" s="27">
        <v>0</v>
      </c>
      <c r="F31" s="26">
        <v>0</v>
      </c>
      <c r="G31" s="28">
        <v>0</v>
      </c>
    </row>
    <row r="32" spans="1:7" ht="15" customHeight="1">
      <c r="A32" s="24">
        <v>2019</v>
      </c>
      <c r="B32" s="25">
        <v>7</v>
      </c>
      <c r="C32" s="27">
        <v>0.27279999999999999</v>
      </c>
      <c r="D32" s="26">
        <v>0</v>
      </c>
      <c r="E32" s="27">
        <v>0</v>
      </c>
      <c r="F32" s="26">
        <v>0</v>
      </c>
      <c r="G32" s="28">
        <v>0</v>
      </c>
    </row>
    <row r="33" spans="1:7" ht="16.149999999999999">
      <c r="A33" s="24">
        <v>2019</v>
      </c>
      <c r="B33" s="25">
        <v>8</v>
      </c>
      <c r="C33" s="27">
        <v>0.28620000000000001</v>
      </c>
      <c r="D33" s="26">
        <v>0</v>
      </c>
      <c r="E33" s="27">
        <v>0</v>
      </c>
      <c r="F33" s="26">
        <v>0</v>
      </c>
      <c r="G33" s="28">
        <v>0</v>
      </c>
    </row>
    <row r="34" spans="1:7" ht="16.149999999999999">
      <c r="A34" s="24">
        <v>2019</v>
      </c>
      <c r="B34" s="25">
        <v>9</v>
      </c>
      <c r="C34" s="27">
        <v>0.29970000000000002</v>
      </c>
      <c r="D34" s="26">
        <v>0</v>
      </c>
      <c r="E34" s="27">
        <v>0</v>
      </c>
      <c r="F34" s="26">
        <v>0</v>
      </c>
      <c r="G34" s="28">
        <v>0</v>
      </c>
    </row>
    <row r="35" spans="1:7" ht="16.149999999999999">
      <c r="A35" s="24">
        <v>2019</v>
      </c>
      <c r="B35" s="25">
        <v>10</v>
      </c>
      <c r="C35" s="27">
        <v>0.31309999999999999</v>
      </c>
      <c r="D35" s="26">
        <v>0</v>
      </c>
      <c r="E35" s="27">
        <v>0</v>
      </c>
      <c r="F35" s="26">
        <v>0</v>
      </c>
      <c r="G35" s="28">
        <v>0</v>
      </c>
    </row>
    <row r="36" spans="1:7" ht="16.149999999999999">
      <c r="A36" s="24">
        <v>2019</v>
      </c>
      <c r="B36" s="25">
        <v>11</v>
      </c>
      <c r="C36" s="27">
        <v>0.3266</v>
      </c>
      <c r="D36" s="26">
        <v>0</v>
      </c>
      <c r="E36" s="27">
        <v>0</v>
      </c>
      <c r="F36" s="26">
        <v>0</v>
      </c>
      <c r="G36" s="28">
        <v>0</v>
      </c>
    </row>
    <row r="37" spans="1:7" ht="16.149999999999999">
      <c r="A37" s="24">
        <v>2019</v>
      </c>
      <c r="B37" s="25">
        <v>12</v>
      </c>
      <c r="C37" s="27">
        <v>0.34</v>
      </c>
      <c r="D37" s="26">
        <v>0</v>
      </c>
      <c r="E37" s="27">
        <v>0</v>
      </c>
      <c r="F37" s="26">
        <v>0</v>
      </c>
      <c r="G37" s="28">
        <v>0</v>
      </c>
    </row>
    <row r="38" spans="1:7" ht="16.149999999999999">
      <c r="A38" s="24">
        <v>2020</v>
      </c>
      <c r="B38" s="25">
        <v>1</v>
      </c>
      <c r="C38" s="27">
        <v>0.36499999999999999</v>
      </c>
      <c r="D38" s="27">
        <v>3.8999999999999998E-3</v>
      </c>
      <c r="E38" s="27">
        <v>0</v>
      </c>
      <c r="F38" s="26">
        <v>0</v>
      </c>
      <c r="G38" s="28">
        <v>0</v>
      </c>
    </row>
    <row r="39" spans="1:7" ht="16.149999999999999">
      <c r="A39" s="24">
        <v>2020</v>
      </c>
      <c r="B39" s="25">
        <v>2</v>
      </c>
      <c r="C39" s="27">
        <v>0.39</v>
      </c>
      <c r="D39" s="27">
        <v>7.7999999999999996E-3</v>
      </c>
      <c r="E39" s="27">
        <v>0</v>
      </c>
      <c r="F39" s="26">
        <v>0</v>
      </c>
      <c r="G39" s="28">
        <v>0</v>
      </c>
    </row>
    <row r="40" spans="1:7" ht="16.149999999999999">
      <c r="A40" s="24">
        <v>2020</v>
      </c>
      <c r="B40" s="25">
        <v>3</v>
      </c>
      <c r="C40" s="27">
        <v>0.41510000000000002</v>
      </c>
      <c r="D40" s="27">
        <v>1.1599999999999999E-2</v>
      </c>
      <c r="E40" s="27">
        <v>0</v>
      </c>
      <c r="F40" s="26">
        <v>0</v>
      </c>
      <c r="G40" s="28">
        <v>0</v>
      </c>
    </row>
    <row r="41" spans="1:7" ht="16.149999999999999">
      <c r="A41" s="24">
        <v>2020</v>
      </c>
      <c r="B41" s="25">
        <v>4</v>
      </c>
      <c r="C41" s="27">
        <v>0.44009999999999999</v>
      </c>
      <c r="D41" s="27">
        <v>1.55E-2</v>
      </c>
      <c r="E41" s="27">
        <v>0</v>
      </c>
      <c r="F41" s="26">
        <v>0</v>
      </c>
      <c r="G41" s="28">
        <v>0</v>
      </c>
    </row>
    <row r="42" spans="1:7" ht="16.149999999999999">
      <c r="A42" s="24">
        <v>2020</v>
      </c>
      <c r="B42" s="25">
        <v>5</v>
      </c>
      <c r="C42" s="27">
        <v>0.46510000000000001</v>
      </c>
      <c r="D42" s="27">
        <v>1.9400000000000001E-2</v>
      </c>
      <c r="E42" s="27">
        <v>0</v>
      </c>
      <c r="F42" s="26">
        <v>0</v>
      </c>
      <c r="G42" s="28">
        <v>0</v>
      </c>
    </row>
    <row r="43" spans="1:7" ht="16.149999999999999">
      <c r="A43" s="24">
        <v>2020</v>
      </c>
      <c r="B43" s="25">
        <v>6</v>
      </c>
      <c r="C43" s="27">
        <v>0.49009999999999998</v>
      </c>
      <c r="D43" s="27">
        <v>2.3300000000000001E-2</v>
      </c>
      <c r="E43" s="27">
        <v>0</v>
      </c>
      <c r="F43" s="26">
        <v>0</v>
      </c>
      <c r="G43" s="28">
        <v>0</v>
      </c>
    </row>
    <row r="44" spans="1:7" ht="16.149999999999999">
      <c r="A44" s="24">
        <v>2020</v>
      </c>
      <c r="B44" s="25">
        <v>7</v>
      </c>
      <c r="C44" s="27">
        <v>0.5151</v>
      </c>
      <c r="D44" s="27">
        <v>2.7099999999999999E-2</v>
      </c>
      <c r="E44" s="27">
        <v>0</v>
      </c>
      <c r="F44" s="26">
        <v>0</v>
      </c>
      <c r="G44" s="28">
        <v>0</v>
      </c>
    </row>
    <row r="45" spans="1:7" ht="16.149999999999999">
      <c r="A45" s="24">
        <v>2020</v>
      </c>
      <c r="B45" s="25">
        <v>8</v>
      </c>
      <c r="C45" s="27">
        <v>0.54010000000000002</v>
      </c>
      <c r="D45" s="27">
        <v>3.1E-2</v>
      </c>
      <c r="E45" s="27">
        <v>0</v>
      </c>
      <c r="F45" s="26">
        <v>0</v>
      </c>
      <c r="G45" s="28">
        <v>0</v>
      </c>
    </row>
    <row r="46" spans="1:7" ht="16.149999999999999">
      <c r="A46" s="24">
        <v>2020</v>
      </c>
      <c r="B46" s="25">
        <v>9</v>
      </c>
      <c r="C46" s="27">
        <v>0.56520000000000004</v>
      </c>
      <c r="D46" s="27">
        <v>3.49E-2</v>
      </c>
      <c r="E46" s="27">
        <v>0</v>
      </c>
      <c r="F46" s="26">
        <v>0</v>
      </c>
      <c r="G46" s="28">
        <v>0</v>
      </c>
    </row>
    <row r="47" spans="1:7" ht="16.149999999999999">
      <c r="A47" s="24">
        <v>2020</v>
      </c>
      <c r="B47" s="25">
        <v>10</v>
      </c>
      <c r="C47" s="27">
        <v>0.59019999999999995</v>
      </c>
      <c r="D47" s="27">
        <v>3.8800000000000001E-2</v>
      </c>
      <c r="E47" s="27">
        <v>0</v>
      </c>
      <c r="F47" s="26">
        <v>0</v>
      </c>
      <c r="G47" s="28">
        <v>0</v>
      </c>
    </row>
    <row r="48" spans="1:7" ht="16.149999999999999">
      <c r="A48" s="24">
        <v>2020</v>
      </c>
      <c r="B48" s="25">
        <v>11</v>
      </c>
      <c r="C48" s="27">
        <v>0.61519999999999997</v>
      </c>
      <c r="D48" s="27">
        <v>4.2599999999999999E-2</v>
      </c>
      <c r="E48" s="27">
        <v>0</v>
      </c>
      <c r="F48" s="26">
        <v>0</v>
      </c>
      <c r="G48" s="28">
        <v>0</v>
      </c>
    </row>
    <row r="49" spans="1:7" ht="16.149999999999999">
      <c r="A49" s="24">
        <v>2020</v>
      </c>
      <c r="B49" s="25">
        <v>12</v>
      </c>
      <c r="C49" s="27">
        <v>0.64019999999999999</v>
      </c>
      <c r="D49" s="27">
        <v>4.65E-2</v>
      </c>
      <c r="E49" s="27">
        <v>0</v>
      </c>
      <c r="F49" s="26">
        <v>0</v>
      </c>
      <c r="G49" s="28">
        <v>0</v>
      </c>
    </row>
    <row r="50" spans="1:7" ht="16.149999999999999">
      <c r="A50" s="24">
        <v>2021</v>
      </c>
      <c r="B50" s="25">
        <v>1</v>
      </c>
      <c r="C50" s="27">
        <v>0.66639999999999999</v>
      </c>
      <c r="D50" s="27">
        <v>5.5399999999999998E-2</v>
      </c>
      <c r="E50" s="27">
        <v>1.06E-2</v>
      </c>
      <c r="F50" s="26">
        <v>0</v>
      </c>
      <c r="G50" s="28">
        <v>0</v>
      </c>
    </row>
    <row r="51" spans="1:7" ht="16.149999999999999">
      <c r="A51" s="24">
        <v>2021</v>
      </c>
      <c r="B51" s="25">
        <v>2</v>
      </c>
      <c r="C51" s="27">
        <v>0.6925</v>
      </c>
      <c r="D51" s="27">
        <v>6.4399999999999999E-2</v>
      </c>
      <c r="E51" s="27">
        <v>2.12E-2</v>
      </c>
      <c r="F51" s="26">
        <v>0</v>
      </c>
      <c r="G51" s="28">
        <v>0</v>
      </c>
    </row>
    <row r="52" spans="1:7" ht="16.149999999999999">
      <c r="A52" s="24">
        <v>2021</v>
      </c>
      <c r="B52" s="25">
        <v>3</v>
      </c>
      <c r="C52" s="27">
        <v>0.71870000000000001</v>
      </c>
      <c r="D52" s="27">
        <v>7.3300000000000004E-2</v>
      </c>
      <c r="E52" s="27">
        <v>3.1800000000000002E-2</v>
      </c>
      <c r="F52" s="26">
        <v>0</v>
      </c>
      <c r="G52" s="28">
        <v>0</v>
      </c>
    </row>
    <row r="53" spans="1:7" ht="16.149999999999999">
      <c r="A53" s="24">
        <v>2021</v>
      </c>
      <c r="B53" s="25">
        <v>4</v>
      </c>
      <c r="C53" s="27">
        <v>0.74480000000000002</v>
      </c>
      <c r="D53" s="27">
        <v>8.2299999999999998E-2</v>
      </c>
      <c r="E53" s="27">
        <v>4.24E-2</v>
      </c>
      <c r="F53" s="26">
        <v>0</v>
      </c>
      <c r="G53" s="28">
        <v>0</v>
      </c>
    </row>
    <row r="54" spans="1:7" ht="16.149999999999999">
      <c r="A54" s="24">
        <v>2021</v>
      </c>
      <c r="B54" s="25">
        <v>5</v>
      </c>
      <c r="C54" s="27">
        <v>0.77100000000000002</v>
      </c>
      <c r="D54" s="27">
        <v>9.1200000000000003E-2</v>
      </c>
      <c r="E54" s="27">
        <v>5.2999999999999999E-2</v>
      </c>
      <c r="F54" s="26">
        <v>0</v>
      </c>
      <c r="G54" s="28">
        <v>0</v>
      </c>
    </row>
    <row r="55" spans="1:7" ht="16.149999999999999">
      <c r="A55" s="24">
        <v>2021</v>
      </c>
      <c r="B55" s="25">
        <v>6</v>
      </c>
      <c r="C55" s="27">
        <v>0.79710000000000003</v>
      </c>
      <c r="D55" s="27">
        <v>0.1002</v>
      </c>
      <c r="E55" s="27">
        <v>6.3600000000000004E-2</v>
      </c>
      <c r="F55" s="26">
        <v>0</v>
      </c>
      <c r="G55" s="28">
        <v>0</v>
      </c>
    </row>
    <row r="56" spans="1:7" ht="16.149999999999999">
      <c r="A56" s="24">
        <v>2021</v>
      </c>
      <c r="B56" s="25">
        <v>7</v>
      </c>
      <c r="C56" s="27">
        <v>0.82330000000000003</v>
      </c>
      <c r="D56" s="27">
        <v>0.1091</v>
      </c>
      <c r="E56" s="27">
        <v>7.4099999999999999E-2</v>
      </c>
      <c r="F56" s="26">
        <v>0</v>
      </c>
      <c r="G56" s="28">
        <v>0</v>
      </c>
    </row>
    <row r="57" spans="1:7" ht="16.149999999999999">
      <c r="A57" s="24">
        <v>2021</v>
      </c>
      <c r="B57" s="25">
        <v>8</v>
      </c>
      <c r="C57" s="27">
        <v>0.84940000000000004</v>
      </c>
      <c r="D57" s="27">
        <v>0.11799999999999999</v>
      </c>
      <c r="E57" s="27">
        <v>8.4699999999999998E-2</v>
      </c>
      <c r="F57" s="26">
        <v>0</v>
      </c>
      <c r="G57" s="28">
        <v>0</v>
      </c>
    </row>
    <row r="58" spans="1:7" ht="16.149999999999999">
      <c r="A58" s="24">
        <v>2021</v>
      </c>
      <c r="B58" s="25">
        <v>9</v>
      </c>
      <c r="C58" s="27">
        <v>0.87560000000000004</v>
      </c>
      <c r="D58" s="27">
        <v>0.127</v>
      </c>
      <c r="E58" s="27">
        <v>9.5299999999999996E-2</v>
      </c>
      <c r="F58" s="26">
        <v>0</v>
      </c>
      <c r="G58" s="28">
        <v>0</v>
      </c>
    </row>
    <row r="59" spans="1:7" ht="16.149999999999999">
      <c r="A59" s="24">
        <v>2021</v>
      </c>
      <c r="B59" s="25">
        <v>10</v>
      </c>
      <c r="C59" s="27">
        <v>0.90169999999999995</v>
      </c>
      <c r="D59" s="27">
        <v>0.13589999999999999</v>
      </c>
      <c r="E59" s="27">
        <v>0.10589999999999999</v>
      </c>
      <c r="F59" s="26">
        <v>0</v>
      </c>
      <c r="G59" s="28">
        <v>0</v>
      </c>
    </row>
    <row r="60" spans="1:7" ht="16.149999999999999">
      <c r="A60" s="24">
        <v>2021</v>
      </c>
      <c r="B60" s="25">
        <v>11</v>
      </c>
      <c r="C60" s="27">
        <v>0.92789999999999995</v>
      </c>
      <c r="D60" s="27">
        <v>0.1449</v>
      </c>
      <c r="E60" s="27">
        <v>0.11650000000000001</v>
      </c>
      <c r="F60" s="26">
        <v>0</v>
      </c>
      <c r="G60" s="28">
        <v>0</v>
      </c>
    </row>
    <row r="61" spans="1:7" ht="16.149999999999999">
      <c r="A61" s="24">
        <v>2021</v>
      </c>
      <c r="B61" s="25">
        <v>12</v>
      </c>
      <c r="C61" s="27">
        <v>0.95399999999999996</v>
      </c>
      <c r="D61" s="27">
        <v>0.15379999999999999</v>
      </c>
      <c r="E61" s="27">
        <v>0.12709999999999999</v>
      </c>
      <c r="F61" s="26">
        <v>0</v>
      </c>
      <c r="G61" s="28">
        <v>0</v>
      </c>
    </row>
    <row r="62" spans="1:7" ht="16.149999999999999">
      <c r="A62" s="24">
        <v>2022</v>
      </c>
      <c r="B62" s="25">
        <v>1</v>
      </c>
      <c r="C62" s="27">
        <v>0.95779999999999998</v>
      </c>
      <c r="D62" s="27">
        <v>0.18609999999999999</v>
      </c>
      <c r="E62" s="27">
        <v>0.1457</v>
      </c>
      <c r="F62" s="27">
        <v>2.5000000000000001E-3</v>
      </c>
      <c r="G62" s="28">
        <v>0</v>
      </c>
    </row>
    <row r="63" spans="1:7" ht="16.149999999999999">
      <c r="A63" s="24">
        <v>2022</v>
      </c>
      <c r="B63" s="25">
        <v>2</v>
      </c>
      <c r="C63" s="27">
        <v>0.9617</v>
      </c>
      <c r="D63" s="27">
        <v>0.21840000000000001</v>
      </c>
      <c r="E63" s="27">
        <v>0.16420000000000001</v>
      </c>
      <c r="F63" s="27">
        <v>5.0000000000000001E-3</v>
      </c>
      <c r="G63" s="28">
        <v>0</v>
      </c>
    </row>
    <row r="64" spans="1:7" ht="16.149999999999999">
      <c r="A64" s="24">
        <v>2022</v>
      </c>
      <c r="B64" s="25">
        <v>3</v>
      </c>
      <c r="C64" s="27">
        <v>0.96550000000000002</v>
      </c>
      <c r="D64" s="27">
        <v>0.25069999999999998</v>
      </c>
      <c r="E64" s="27">
        <v>0.18279999999999999</v>
      </c>
      <c r="F64" s="27">
        <v>7.4999999999999997E-3</v>
      </c>
      <c r="G64" s="28">
        <v>0</v>
      </c>
    </row>
    <row r="65" spans="1:7" ht="16.149999999999999">
      <c r="A65" s="24">
        <v>2022</v>
      </c>
      <c r="B65" s="25">
        <v>4</v>
      </c>
      <c r="C65" s="27">
        <v>0.96930000000000005</v>
      </c>
      <c r="D65" s="27">
        <v>0.28289999999999998</v>
      </c>
      <c r="E65" s="27">
        <v>0.20130000000000001</v>
      </c>
      <c r="F65" s="27">
        <v>9.9000000000000008E-3</v>
      </c>
      <c r="G65" s="28">
        <v>0</v>
      </c>
    </row>
    <row r="66" spans="1:7" ht="16.149999999999999">
      <c r="A66" s="24">
        <v>2022</v>
      </c>
      <c r="B66" s="25">
        <v>5</v>
      </c>
      <c r="C66" s="27">
        <v>0.97319999999999995</v>
      </c>
      <c r="D66" s="27">
        <v>0.31519999999999998</v>
      </c>
      <c r="E66" s="27">
        <v>0.21990000000000001</v>
      </c>
      <c r="F66" s="27">
        <v>1.24E-2</v>
      </c>
      <c r="G66" s="28">
        <v>0</v>
      </c>
    </row>
    <row r="67" spans="1:7" ht="16.149999999999999">
      <c r="A67" s="24">
        <v>2022</v>
      </c>
      <c r="B67" s="25">
        <v>6</v>
      </c>
      <c r="C67" s="27">
        <v>0.97699999999999998</v>
      </c>
      <c r="D67" s="27">
        <v>0.34749999999999998</v>
      </c>
      <c r="E67" s="27">
        <v>0.23849999999999999</v>
      </c>
      <c r="F67" s="27">
        <v>1.49E-2</v>
      </c>
      <c r="G67" s="28">
        <v>0</v>
      </c>
    </row>
    <row r="68" spans="1:7" ht="16.149999999999999">
      <c r="A68" s="24">
        <v>2022</v>
      </c>
      <c r="B68" s="25">
        <v>7</v>
      </c>
      <c r="C68" s="27">
        <v>0.98080000000000001</v>
      </c>
      <c r="D68" s="27">
        <v>0.37980000000000003</v>
      </c>
      <c r="E68" s="27">
        <v>0.25700000000000001</v>
      </c>
      <c r="F68" s="27">
        <v>1.7399999999999999E-2</v>
      </c>
      <c r="G68" s="28">
        <v>0</v>
      </c>
    </row>
    <row r="69" spans="1:7" ht="16.149999999999999">
      <c r="A69" s="24">
        <v>2022</v>
      </c>
      <c r="B69" s="25">
        <v>8</v>
      </c>
      <c r="C69" s="27">
        <v>0.98470000000000002</v>
      </c>
      <c r="D69" s="27">
        <v>0.41210000000000002</v>
      </c>
      <c r="E69" s="27">
        <v>0.27560000000000001</v>
      </c>
      <c r="F69" s="27">
        <v>1.9900000000000001E-2</v>
      </c>
      <c r="G69" s="28">
        <v>0</v>
      </c>
    </row>
    <row r="70" spans="1:7" ht="16.149999999999999">
      <c r="A70" s="24">
        <v>2022</v>
      </c>
      <c r="B70" s="25">
        <v>9</v>
      </c>
      <c r="C70" s="27">
        <v>0.98850000000000005</v>
      </c>
      <c r="D70" s="27">
        <v>0.44440000000000002</v>
      </c>
      <c r="E70" s="27">
        <v>0.29409999999999997</v>
      </c>
      <c r="F70" s="27">
        <v>2.24E-2</v>
      </c>
      <c r="G70" s="28">
        <v>0</v>
      </c>
    </row>
    <row r="71" spans="1:7" ht="16.149999999999999">
      <c r="A71" s="24">
        <v>2022</v>
      </c>
      <c r="B71" s="25">
        <v>10</v>
      </c>
      <c r="C71" s="27">
        <v>0.99229999999999996</v>
      </c>
      <c r="D71" s="27">
        <v>0.47660000000000002</v>
      </c>
      <c r="E71" s="27">
        <v>0.31269999999999998</v>
      </c>
      <c r="F71" s="27">
        <v>2.4799999999999999E-2</v>
      </c>
      <c r="G71" s="28">
        <v>0</v>
      </c>
    </row>
    <row r="72" spans="1:7" ht="16.149999999999999">
      <c r="A72" s="24">
        <v>2022</v>
      </c>
      <c r="B72" s="25">
        <v>11</v>
      </c>
      <c r="C72" s="27">
        <v>0.99619999999999997</v>
      </c>
      <c r="D72" s="27">
        <v>0.50890000000000002</v>
      </c>
      <c r="E72" s="27">
        <v>0.33119999999999999</v>
      </c>
      <c r="F72" s="27">
        <v>2.7300000000000001E-2</v>
      </c>
      <c r="G72" s="28">
        <v>0</v>
      </c>
    </row>
    <row r="73" spans="1:7" ht="16.149999999999999">
      <c r="A73" s="24">
        <v>2022</v>
      </c>
      <c r="B73" s="25">
        <v>12</v>
      </c>
      <c r="C73" s="27">
        <v>1</v>
      </c>
      <c r="D73" s="27">
        <v>0.54120000000000001</v>
      </c>
      <c r="E73" s="27">
        <v>0.3498</v>
      </c>
      <c r="F73" s="27">
        <v>2.98E-2</v>
      </c>
      <c r="G73" s="28">
        <v>0</v>
      </c>
    </row>
    <row r="74" spans="1:7" ht="16.149999999999999">
      <c r="A74" s="24">
        <v>2023</v>
      </c>
      <c r="B74" s="25">
        <v>1</v>
      </c>
      <c r="C74" s="29"/>
      <c r="D74" s="27">
        <v>0.57450000000000001</v>
      </c>
      <c r="E74" s="27">
        <v>0.38109999999999999</v>
      </c>
      <c r="F74" s="27">
        <v>4.2299999999999997E-2</v>
      </c>
      <c r="G74" s="28">
        <v>0</v>
      </c>
    </row>
    <row r="75" spans="1:7" ht="16.149999999999999">
      <c r="A75" s="24">
        <v>2023</v>
      </c>
      <c r="B75" s="25">
        <v>2</v>
      </c>
      <c r="C75" s="29"/>
      <c r="D75" s="27">
        <v>0.60770000000000002</v>
      </c>
      <c r="E75" s="27">
        <v>0.41239999999999999</v>
      </c>
      <c r="F75" s="27">
        <v>5.4800000000000001E-2</v>
      </c>
      <c r="G75" s="28">
        <v>0</v>
      </c>
    </row>
    <row r="76" spans="1:7" ht="16.149999999999999">
      <c r="A76" s="24">
        <v>2023</v>
      </c>
      <c r="B76" s="25">
        <v>3</v>
      </c>
      <c r="C76" s="29"/>
      <c r="D76" s="27">
        <v>0.64100000000000001</v>
      </c>
      <c r="E76" s="27">
        <v>0.44369999999999998</v>
      </c>
      <c r="F76" s="27">
        <v>6.7299999999999999E-2</v>
      </c>
      <c r="G76" s="28">
        <v>0</v>
      </c>
    </row>
    <row r="77" spans="1:7" ht="16.149999999999999">
      <c r="A77" s="24">
        <v>2023</v>
      </c>
      <c r="B77" s="25">
        <v>4</v>
      </c>
      <c r="C77" s="29"/>
      <c r="D77" s="27">
        <v>0.67430000000000001</v>
      </c>
      <c r="E77" s="27">
        <v>0.47499999999999998</v>
      </c>
      <c r="F77" s="27">
        <v>7.9799999999999996E-2</v>
      </c>
      <c r="G77" s="28">
        <v>0</v>
      </c>
    </row>
    <row r="78" spans="1:7" ht="16.149999999999999">
      <c r="A78" s="24">
        <v>2023</v>
      </c>
      <c r="B78" s="25">
        <v>5</v>
      </c>
      <c r="C78" s="29"/>
      <c r="D78" s="27">
        <v>0.70750000000000002</v>
      </c>
      <c r="E78" s="27">
        <v>0.50629999999999997</v>
      </c>
      <c r="F78" s="27">
        <v>9.2299999999999993E-2</v>
      </c>
      <c r="G78" s="28">
        <v>0</v>
      </c>
    </row>
    <row r="79" spans="1:7" ht="16.149999999999999">
      <c r="A79" s="24">
        <v>2023</v>
      </c>
      <c r="B79" s="25">
        <v>6</v>
      </c>
      <c r="C79" s="29"/>
      <c r="D79" s="27">
        <v>0.74080000000000001</v>
      </c>
      <c r="E79" s="27">
        <v>0.53769999999999996</v>
      </c>
      <c r="F79" s="27">
        <v>0.1048</v>
      </c>
      <c r="G79" s="28">
        <v>0</v>
      </c>
    </row>
    <row r="80" spans="1:7" ht="16.149999999999999">
      <c r="A80" s="24">
        <v>2023</v>
      </c>
      <c r="B80" s="25">
        <v>7</v>
      </c>
      <c r="C80" s="29"/>
      <c r="D80" s="27">
        <v>0.77410000000000001</v>
      </c>
      <c r="E80" s="27">
        <v>0.56899999999999995</v>
      </c>
      <c r="F80" s="27">
        <v>0.1173</v>
      </c>
      <c r="G80" s="28">
        <v>0</v>
      </c>
    </row>
    <row r="81" spans="1:7" ht="16.149999999999999">
      <c r="A81" s="24">
        <v>2023</v>
      </c>
      <c r="B81" s="25">
        <v>8</v>
      </c>
      <c r="C81" s="29"/>
      <c r="D81" s="27">
        <v>0.80730000000000002</v>
      </c>
      <c r="E81" s="27">
        <v>0.60029999999999994</v>
      </c>
      <c r="F81" s="27">
        <v>0.1298</v>
      </c>
      <c r="G81" s="28">
        <v>0</v>
      </c>
    </row>
    <row r="82" spans="1:7" ht="16.149999999999999">
      <c r="A82" s="24">
        <v>2023</v>
      </c>
      <c r="B82" s="25">
        <v>9</v>
      </c>
      <c r="C82" s="29"/>
      <c r="D82" s="27">
        <v>0.84060000000000001</v>
      </c>
      <c r="E82" s="27">
        <v>0.63160000000000005</v>
      </c>
      <c r="F82" s="27">
        <v>0.14230000000000001</v>
      </c>
      <c r="G82" s="28">
        <v>0</v>
      </c>
    </row>
    <row r="83" spans="1:7" ht="16.149999999999999">
      <c r="A83" s="24">
        <v>2023</v>
      </c>
      <c r="B83" s="25">
        <v>10</v>
      </c>
      <c r="C83" s="29"/>
      <c r="D83" s="27">
        <v>0.87390000000000001</v>
      </c>
      <c r="E83" s="27">
        <v>0.66290000000000004</v>
      </c>
      <c r="F83" s="27">
        <v>0.15479999999999999</v>
      </c>
      <c r="G83" s="28">
        <v>0</v>
      </c>
    </row>
    <row r="84" spans="1:7" ht="16.149999999999999">
      <c r="A84" s="24">
        <v>2023</v>
      </c>
      <c r="B84" s="25">
        <v>11</v>
      </c>
      <c r="C84" s="29"/>
      <c r="D84" s="27">
        <v>0.90710000000000002</v>
      </c>
      <c r="E84" s="27">
        <v>0.69420000000000004</v>
      </c>
      <c r="F84" s="27">
        <v>0.1673</v>
      </c>
      <c r="G84" s="28">
        <v>0</v>
      </c>
    </row>
    <row r="85" spans="1:7" ht="16.149999999999999">
      <c r="A85" s="24">
        <v>2023</v>
      </c>
      <c r="B85" s="25">
        <v>12</v>
      </c>
      <c r="C85" s="29"/>
      <c r="D85" s="27">
        <v>0.94040000000000001</v>
      </c>
      <c r="E85" s="27">
        <v>0.72550000000000003</v>
      </c>
      <c r="F85" s="27">
        <v>0.17979999999999999</v>
      </c>
      <c r="G85" s="28">
        <v>0</v>
      </c>
    </row>
    <row r="86" spans="1:7" ht="16.149999999999999">
      <c r="A86" s="40">
        <v>2024</v>
      </c>
      <c r="B86" s="41">
        <v>1</v>
      </c>
      <c r="C86" s="42"/>
      <c r="D86" s="35">
        <v>0.94040000000000001</v>
      </c>
      <c r="E86" s="35">
        <v>0.72550000000000003</v>
      </c>
      <c r="F86" s="35">
        <v>0.19389999999999999</v>
      </c>
      <c r="G86" s="35">
        <v>2.5000000000000001E-3</v>
      </c>
    </row>
    <row r="87" spans="1:7" ht="16.149999999999999">
      <c r="A87" s="40">
        <v>2024</v>
      </c>
      <c r="B87" s="41">
        <v>2</v>
      </c>
      <c r="C87" s="42"/>
      <c r="D87" s="35">
        <v>0.94040000000000001</v>
      </c>
      <c r="E87" s="35">
        <v>0.73709999999999998</v>
      </c>
      <c r="F87" s="35">
        <v>0.20549999999999999</v>
      </c>
      <c r="G87" s="35">
        <v>3.56E-2</v>
      </c>
    </row>
    <row r="88" spans="1:7" ht="16.149999999999999">
      <c r="A88" s="40">
        <v>2024</v>
      </c>
      <c r="B88" s="41">
        <v>3</v>
      </c>
      <c r="C88" s="42"/>
      <c r="D88" s="35">
        <v>0.94299999999999995</v>
      </c>
      <c r="E88" s="35">
        <v>0.74670000000000003</v>
      </c>
      <c r="F88" s="35">
        <v>0.21410000000000001</v>
      </c>
      <c r="G88" s="35">
        <v>4.7500000000000001E-2</v>
      </c>
    </row>
    <row r="89" spans="1:7" ht="16.149999999999999">
      <c r="A89" s="24">
        <v>2024</v>
      </c>
      <c r="B89" s="25">
        <v>4</v>
      </c>
      <c r="C89" s="29"/>
      <c r="D89" s="27">
        <v>0.96030000000000004</v>
      </c>
      <c r="E89" s="35">
        <v>0.77480000000000004</v>
      </c>
      <c r="F89" s="27">
        <v>0.23949999999999999</v>
      </c>
      <c r="G89" s="35">
        <v>5.9259259259259262E-2</v>
      </c>
    </row>
    <row r="90" spans="1:7" ht="16.149999999999999">
      <c r="A90" s="24">
        <v>2024</v>
      </c>
      <c r="B90" s="25">
        <v>5</v>
      </c>
      <c r="C90" s="29"/>
      <c r="D90" s="27">
        <v>0.96519999999999995</v>
      </c>
      <c r="E90" s="35">
        <v>0.80300000000000005</v>
      </c>
      <c r="F90" s="27">
        <v>0.25440000000000002</v>
      </c>
      <c r="G90" s="35">
        <v>7.1018518518518522E-2</v>
      </c>
    </row>
    <row r="91" spans="1:7" ht="16.149999999999999">
      <c r="A91" s="24">
        <v>2024</v>
      </c>
      <c r="B91" s="25">
        <v>6</v>
      </c>
      <c r="C91" s="29"/>
      <c r="D91" s="27">
        <v>0.97019999999999995</v>
      </c>
      <c r="E91" s="35">
        <v>0.83109999999999995</v>
      </c>
      <c r="F91" s="27">
        <v>0.26929999999999998</v>
      </c>
      <c r="G91" s="35">
        <v>8.2777777777777783E-2</v>
      </c>
    </row>
    <row r="92" spans="1:7" ht="16.149999999999999">
      <c r="A92" s="24">
        <v>2024</v>
      </c>
      <c r="B92" s="25">
        <v>7</v>
      </c>
      <c r="C92" s="29"/>
      <c r="D92" s="27">
        <v>0.97519999999999996</v>
      </c>
      <c r="E92" s="35">
        <v>0.85929999999999995</v>
      </c>
      <c r="F92" s="27">
        <v>0.28420000000000001</v>
      </c>
      <c r="G92" s="35">
        <v>9.4537037037037044E-2</v>
      </c>
    </row>
    <row r="93" spans="1:7" ht="16.149999999999999">
      <c r="A93" s="24">
        <v>2024</v>
      </c>
      <c r="B93" s="25">
        <v>8</v>
      </c>
      <c r="C93" s="29"/>
      <c r="D93" s="27">
        <v>0.98009999999999997</v>
      </c>
      <c r="E93" s="35">
        <v>0.88739999999999997</v>
      </c>
      <c r="F93" s="27">
        <v>0.29909999999999998</v>
      </c>
      <c r="G93" s="35">
        <v>0.10629629629629631</v>
      </c>
    </row>
    <row r="94" spans="1:7" ht="16.149999999999999">
      <c r="A94" s="24">
        <v>2024</v>
      </c>
      <c r="B94" s="25">
        <v>9</v>
      </c>
      <c r="C94" s="29"/>
      <c r="D94" s="27">
        <v>0.98509999999999998</v>
      </c>
      <c r="E94" s="35">
        <v>0.91559999999999997</v>
      </c>
      <c r="F94" s="27">
        <v>0.31409999999999999</v>
      </c>
      <c r="G94" s="35">
        <v>0.11805555555555557</v>
      </c>
    </row>
    <row r="95" spans="1:7" ht="16.149999999999999">
      <c r="A95" s="24">
        <v>2024</v>
      </c>
      <c r="B95" s="25">
        <v>10</v>
      </c>
      <c r="C95" s="29"/>
      <c r="D95" s="27">
        <v>0.99009999999999998</v>
      </c>
      <c r="E95" s="35">
        <v>0.94369999999999998</v>
      </c>
      <c r="F95" s="27">
        <v>0.32900000000000001</v>
      </c>
      <c r="G95" s="35">
        <v>0.12981481481481483</v>
      </c>
    </row>
    <row r="96" spans="1:7" ht="16.149999999999999">
      <c r="A96" s="24">
        <v>2024</v>
      </c>
      <c r="B96" s="25">
        <v>11</v>
      </c>
      <c r="C96" s="29"/>
      <c r="D96" s="27">
        <v>0.995</v>
      </c>
      <c r="E96" s="35">
        <v>0.97189999999999999</v>
      </c>
      <c r="F96" s="27">
        <v>0.34389999999999998</v>
      </c>
      <c r="G96" s="35">
        <v>0.14157407407407407</v>
      </c>
    </row>
    <row r="97" spans="1:9" ht="16.149999999999999">
      <c r="A97" s="43">
        <v>2024</v>
      </c>
      <c r="B97" s="44">
        <v>12</v>
      </c>
      <c r="C97" s="45"/>
      <c r="D97" s="46">
        <v>1</v>
      </c>
      <c r="E97" s="46">
        <v>0.95220000000000005</v>
      </c>
      <c r="F97" s="46">
        <v>0.4395</v>
      </c>
      <c r="G97" s="46">
        <v>0.28610000000000002</v>
      </c>
    </row>
    <row r="98" spans="1:9" ht="16.149999999999999">
      <c r="A98" s="24">
        <v>2025</v>
      </c>
      <c r="B98" s="25">
        <v>1</v>
      </c>
      <c r="C98" s="33"/>
      <c r="D98" s="33"/>
      <c r="E98" s="47">
        <v>0.95620000000000005</v>
      </c>
      <c r="F98" s="48">
        <v>0.45119999999999999</v>
      </c>
      <c r="G98" s="48">
        <v>0.29600000000000004</v>
      </c>
    </row>
    <row r="99" spans="1:9" ht="16.149999999999999">
      <c r="A99" s="24">
        <v>2025</v>
      </c>
      <c r="B99" s="25">
        <v>2</v>
      </c>
      <c r="C99" s="33"/>
      <c r="D99" s="33"/>
      <c r="E99" s="47">
        <v>0.96020000000000005</v>
      </c>
      <c r="F99" s="48">
        <v>0.46289999999999998</v>
      </c>
      <c r="G99" s="48">
        <v>0.30590000000000006</v>
      </c>
    </row>
    <row r="100" spans="1:9" ht="16.149999999999999">
      <c r="A100" s="24">
        <v>2025</v>
      </c>
      <c r="B100" s="25">
        <v>3</v>
      </c>
      <c r="C100" s="33"/>
      <c r="D100" s="33"/>
      <c r="E100" s="47">
        <v>0.96420000000000006</v>
      </c>
      <c r="F100" s="48">
        <v>0.47459999999999997</v>
      </c>
      <c r="G100" s="48">
        <v>0.31580000000000008</v>
      </c>
    </row>
    <row r="101" spans="1:9" ht="16.149999999999999">
      <c r="A101" s="24">
        <v>2025</v>
      </c>
      <c r="B101" s="25">
        <v>4</v>
      </c>
      <c r="C101" s="33"/>
      <c r="D101" s="33"/>
      <c r="E101" s="47">
        <v>0.96820000000000006</v>
      </c>
      <c r="F101" s="48">
        <v>0.48629999999999995</v>
      </c>
      <c r="G101" s="48">
        <v>0.3257000000000001</v>
      </c>
    </row>
    <row r="102" spans="1:9" ht="16.149999999999999">
      <c r="A102" s="24">
        <v>2025</v>
      </c>
      <c r="B102" s="25">
        <v>5</v>
      </c>
      <c r="C102" s="33"/>
      <c r="D102" s="33"/>
      <c r="E102" s="47">
        <v>0.97220000000000006</v>
      </c>
      <c r="F102" s="48">
        <v>0.49799999999999994</v>
      </c>
      <c r="G102" s="48">
        <v>0.33560000000000012</v>
      </c>
    </row>
    <row r="103" spans="1:9" ht="16.149999999999999">
      <c r="A103" s="24">
        <v>2025</v>
      </c>
      <c r="B103" s="25">
        <v>6</v>
      </c>
      <c r="C103" s="33"/>
      <c r="D103" s="33"/>
      <c r="E103" s="47">
        <v>0.97620000000000007</v>
      </c>
      <c r="F103" s="48">
        <v>0.50969999999999993</v>
      </c>
      <c r="G103" s="48">
        <v>0.34550000000000014</v>
      </c>
    </row>
    <row r="104" spans="1:9" ht="16.149999999999999">
      <c r="A104" s="24">
        <v>2025</v>
      </c>
      <c r="B104" s="25">
        <v>7</v>
      </c>
      <c r="C104" s="33"/>
      <c r="D104" s="33"/>
      <c r="E104" s="47">
        <v>0.98020000000000007</v>
      </c>
      <c r="F104" s="48">
        <v>0.52139999999999997</v>
      </c>
      <c r="G104" s="48">
        <v>0.35540000000000016</v>
      </c>
    </row>
    <row r="105" spans="1:9" ht="16.149999999999999">
      <c r="A105" s="24">
        <v>2025</v>
      </c>
      <c r="B105" s="25">
        <v>8</v>
      </c>
      <c r="C105" s="33"/>
      <c r="D105" s="33"/>
      <c r="E105" s="47">
        <v>0.98420000000000007</v>
      </c>
      <c r="F105" s="48">
        <v>0.53310000000000002</v>
      </c>
      <c r="G105" s="48">
        <v>0.36530000000000018</v>
      </c>
    </row>
    <row r="106" spans="1:9" ht="16.149999999999999">
      <c r="A106" s="24">
        <v>2025</v>
      </c>
      <c r="B106" s="25">
        <v>9</v>
      </c>
      <c r="C106" s="33"/>
      <c r="D106" s="33"/>
      <c r="E106" s="47">
        <v>0.98820000000000008</v>
      </c>
      <c r="F106" s="48">
        <v>0.54480000000000006</v>
      </c>
      <c r="G106" s="48">
        <v>0.3752000000000002</v>
      </c>
    </row>
    <row r="107" spans="1:9" ht="16.149999999999999">
      <c r="A107" s="24">
        <v>2025</v>
      </c>
      <c r="B107" s="25">
        <v>10</v>
      </c>
      <c r="C107" s="33"/>
      <c r="D107" s="33"/>
      <c r="E107" s="47">
        <v>0.99220000000000008</v>
      </c>
      <c r="F107" s="48">
        <v>0.55650000000000011</v>
      </c>
      <c r="G107" s="48">
        <v>0.38510000000000022</v>
      </c>
    </row>
    <row r="108" spans="1:9" ht="16.149999999999999">
      <c r="A108" s="24">
        <v>2025</v>
      </c>
      <c r="B108" s="25">
        <v>11</v>
      </c>
      <c r="C108" s="33"/>
      <c r="D108" s="33"/>
      <c r="E108" s="47">
        <v>0.99620000000000009</v>
      </c>
      <c r="F108" s="48">
        <v>0.56820000000000015</v>
      </c>
      <c r="G108" s="48">
        <v>0.39500000000000024</v>
      </c>
    </row>
    <row r="109" spans="1:9" ht="16.149999999999999">
      <c r="A109" s="24">
        <v>2025</v>
      </c>
      <c r="B109" s="25">
        <v>12</v>
      </c>
      <c r="C109" s="33"/>
      <c r="D109" s="33"/>
      <c r="E109" s="47">
        <v>1</v>
      </c>
      <c r="F109" s="48">
        <v>0.57990000000000019</v>
      </c>
      <c r="G109" s="48">
        <v>0.40490000000000026</v>
      </c>
      <c r="I109" s="8"/>
    </row>
    <row r="110" spans="1:9" ht="16.149999999999999">
      <c r="A110" s="24">
        <v>2026</v>
      </c>
      <c r="B110" s="25">
        <v>1</v>
      </c>
      <c r="C110" s="33"/>
      <c r="D110" s="33"/>
      <c r="E110" s="37"/>
      <c r="F110" s="48">
        <v>0.59160000000000024</v>
      </c>
      <c r="G110" s="48">
        <v>0.41480000000000028</v>
      </c>
    </row>
    <row r="111" spans="1:9" ht="16.149999999999999">
      <c r="A111" s="24">
        <v>2026</v>
      </c>
      <c r="B111" s="25">
        <v>2</v>
      </c>
      <c r="C111" s="33"/>
      <c r="D111" s="33"/>
      <c r="E111" s="37"/>
      <c r="F111" s="48">
        <v>0.60330000000000028</v>
      </c>
      <c r="G111" s="48">
        <v>0.4247000000000003</v>
      </c>
    </row>
    <row r="112" spans="1:9" ht="16.149999999999999">
      <c r="A112" s="24">
        <v>2026</v>
      </c>
      <c r="B112" s="25">
        <v>3</v>
      </c>
      <c r="C112" s="33"/>
      <c r="D112" s="33"/>
      <c r="E112" s="37"/>
      <c r="F112" s="48">
        <v>0.61500000000000032</v>
      </c>
      <c r="G112" s="48">
        <v>0.43460000000000032</v>
      </c>
    </row>
    <row r="113" spans="1:7" ht="16.149999999999999">
      <c r="A113" s="24">
        <v>2026</v>
      </c>
      <c r="B113" s="25">
        <v>4</v>
      </c>
      <c r="C113" s="33"/>
      <c r="D113" s="33"/>
      <c r="E113" s="37"/>
      <c r="F113" s="48">
        <v>0.62670000000000037</v>
      </c>
      <c r="G113" s="48">
        <v>0.44450000000000034</v>
      </c>
    </row>
    <row r="114" spans="1:7" ht="16.149999999999999">
      <c r="A114" s="24">
        <v>2026</v>
      </c>
      <c r="B114" s="25">
        <v>5</v>
      </c>
      <c r="C114" s="33"/>
      <c r="D114" s="33"/>
      <c r="E114" s="37"/>
      <c r="F114" s="48">
        <v>0.63840000000000041</v>
      </c>
      <c r="G114" s="48">
        <v>0.45440000000000036</v>
      </c>
    </row>
    <row r="115" spans="1:7" ht="16.149999999999999">
      <c r="A115" s="24">
        <v>2026</v>
      </c>
      <c r="B115" s="25">
        <v>6</v>
      </c>
      <c r="C115" s="33"/>
      <c r="D115" s="33"/>
      <c r="E115" s="37"/>
      <c r="F115" s="48">
        <v>0.65010000000000046</v>
      </c>
      <c r="G115" s="48">
        <v>0.46430000000000038</v>
      </c>
    </row>
    <row r="116" spans="1:7" ht="16.149999999999999">
      <c r="A116" s="24">
        <v>2026</v>
      </c>
      <c r="B116" s="25">
        <v>7</v>
      </c>
      <c r="C116" s="33"/>
      <c r="D116" s="33"/>
      <c r="E116" s="37"/>
      <c r="F116" s="48">
        <v>0.6618000000000005</v>
      </c>
      <c r="G116" s="48">
        <v>0.4742000000000004</v>
      </c>
    </row>
    <row r="117" spans="1:7" ht="16.149999999999999">
      <c r="A117" s="24">
        <v>2026</v>
      </c>
      <c r="B117" s="25">
        <v>8</v>
      </c>
      <c r="C117" s="33"/>
      <c r="D117" s="33"/>
      <c r="E117" s="37"/>
      <c r="F117" s="48">
        <v>0.67350000000000054</v>
      </c>
      <c r="G117" s="48">
        <v>0.48410000000000042</v>
      </c>
    </row>
    <row r="118" spans="1:7" ht="16.149999999999999">
      <c r="A118" s="24">
        <v>2026</v>
      </c>
      <c r="B118" s="25">
        <v>9</v>
      </c>
      <c r="C118" s="33"/>
      <c r="D118" s="33"/>
      <c r="E118" s="37"/>
      <c r="F118" s="48">
        <v>0.68520000000000059</v>
      </c>
      <c r="G118" s="48">
        <v>0.49400000000000044</v>
      </c>
    </row>
    <row r="119" spans="1:7" ht="16.149999999999999">
      <c r="A119" s="24">
        <v>2026</v>
      </c>
      <c r="B119" s="25">
        <v>10</v>
      </c>
      <c r="C119" s="33"/>
      <c r="D119" s="33"/>
      <c r="E119" s="37"/>
      <c r="F119" s="48">
        <v>0.69690000000000063</v>
      </c>
      <c r="G119" s="48">
        <v>0.50390000000000046</v>
      </c>
    </row>
    <row r="120" spans="1:7" ht="16.149999999999999">
      <c r="A120" s="24">
        <v>2026</v>
      </c>
      <c r="B120" s="25">
        <v>11</v>
      </c>
      <c r="C120" s="33"/>
      <c r="D120" s="33"/>
      <c r="E120" s="37"/>
      <c r="F120" s="48">
        <v>0.70860000000000067</v>
      </c>
      <c r="G120" s="48">
        <v>0.51380000000000048</v>
      </c>
    </row>
    <row r="121" spans="1:7" ht="16.149999999999999">
      <c r="A121" s="24">
        <v>2026</v>
      </c>
      <c r="B121" s="25">
        <v>12</v>
      </c>
      <c r="C121" s="33"/>
      <c r="D121" s="33"/>
      <c r="E121" s="37"/>
      <c r="F121" s="48">
        <v>0.72030000000000072</v>
      </c>
      <c r="G121" s="48">
        <v>0.5237000000000005</v>
      </c>
    </row>
    <row r="122" spans="1:7" ht="16.149999999999999">
      <c r="A122" s="24">
        <v>2027</v>
      </c>
      <c r="B122" s="25">
        <v>1</v>
      </c>
      <c r="C122" s="33"/>
      <c r="D122" s="33"/>
      <c r="E122" s="37"/>
      <c r="F122" s="48">
        <v>0.73200000000000076</v>
      </c>
      <c r="G122" s="48">
        <v>0.53360000000000052</v>
      </c>
    </row>
    <row r="123" spans="1:7" ht="16.149999999999999">
      <c r="A123" s="24">
        <v>2027</v>
      </c>
      <c r="B123" s="25">
        <v>2</v>
      </c>
      <c r="C123" s="33"/>
      <c r="D123" s="33"/>
      <c r="E123" s="37"/>
      <c r="F123" s="48">
        <v>0.7437000000000008</v>
      </c>
      <c r="G123" s="48">
        <v>0.54350000000000054</v>
      </c>
    </row>
    <row r="124" spans="1:7" ht="16.149999999999999">
      <c r="A124" s="24">
        <v>2027</v>
      </c>
      <c r="B124" s="25">
        <v>3</v>
      </c>
      <c r="C124" s="33"/>
      <c r="D124" s="33"/>
      <c r="E124" s="37"/>
      <c r="F124" s="48">
        <v>0.75540000000000085</v>
      </c>
      <c r="G124" s="48">
        <v>0.55340000000000056</v>
      </c>
    </row>
    <row r="125" spans="1:7" ht="16.149999999999999">
      <c r="A125" s="24">
        <v>2027</v>
      </c>
      <c r="B125" s="25">
        <v>4</v>
      </c>
      <c r="C125" s="33"/>
      <c r="D125" s="33"/>
      <c r="E125" s="37"/>
      <c r="F125" s="48">
        <v>0.76710000000000089</v>
      </c>
      <c r="G125" s="48">
        <v>0.56330000000000058</v>
      </c>
    </row>
    <row r="126" spans="1:7" ht="16.149999999999999">
      <c r="A126" s="24">
        <v>2027</v>
      </c>
      <c r="B126" s="25">
        <v>5</v>
      </c>
      <c r="C126" s="33"/>
      <c r="D126" s="33"/>
      <c r="E126" s="37"/>
      <c r="F126" s="48">
        <v>0.77880000000000094</v>
      </c>
      <c r="G126" s="48">
        <v>0.5732000000000006</v>
      </c>
    </row>
    <row r="127" spans="1:7" ht="16.149999999999999">
      <c r="A127" s="24">
        <v>2027</v>
      </c>
      <c r="B127" s="25">
        <v>6</v>
      </c>
      <c r="C127" s="33"/>
      <c r="D127" s="33"/>
      <c r="E127" s="37"/>
      <c r="F127" s="48">
        <v>0.79050000000000098</v>
      </c>
      <c r="G127" s="48">
        <v>0.58310000000000062</v>
      </c>
    </row>
    <row r="128" spans="1:7" ht="16.149999999999999">
      <c r="A128" s="24">
        <v>2027</v>
      </c>
      <c r="B128" s="25">
        <v>7</v>
      </c>
      <c r="C128" s="33"/>
      <c r="D128" s="33"/>
      <c r="E128" s="37"/>
      <c r="F128" s="48">
        <v>0.80220000000000102</v>
      </c>
      <c r="G128" s="48">
        <v>0.59300000000000064</v>
      </c>
    </row>
    <row r="129" spans="1:7" ht="16.149999999999999">
      <c r="A129" s="24">
        <v>2027</v>
      </c>
      <c r="B129" s="25">
        <v>8</v>
      </c>
      <c r="C129" s="33"/>
      <c r="D129" s="33"/>
      <c r="E129" s="37"/>
      <c r="F129" s="48">
        <v>0.81390000000000107</v>
      </c>
      <c r="G129" s="48">
        <v>0.60290000000000066</v>
      </c>
    </row>
    <row r="130" spans="1:7" ht="16.149999999999999">
      <c r="A130" s="24">
        <v>2027</v>
      </c>
      <c r="B130" s="25">
        <v>9</v>
      </c>
      <c r="C130" s="33"/>
      <c r="D130" s="33"/>
      <c r="E130" s="37"/>
      <c r="F130" s="48">
        <v>0.82560000000000111</v>
      </c>
      <c r="G130" s="48">
        <v>0.61280000000000068</v>
      </c>
    </row>
    <row r="131" spans="1:7" ht="16.149999999999999">
      <c r="A131" s="24">
        <v>2027</v>
      </c>
      <c r="B131" s="25">
        <v>10</v>
      </c>
      <c r="C131" s="33"/>
      <c r="D131" s="33"/>
      <c r="E131" s="37"/>
      <c r="F131" s="48">
        <v>0.83730000000000115</v>
      </c>
      <c r="G131" s="48">
        <v>0.6227000000000007</v>
      </c>
    </row>
    <row r="132" spans="1:7" ht="16.149999999999999">
      <c r="A132" s="24">
        <v>2027</v>
      </c>
      <c r="B132" s="25">
        <v>11</v>
      </c>
      <c r="C132" s="33"/>
      <c r="D132" s="33"/>
      <c r="E132" s="37"/>
      <c r="F132" s="48">
        <v>0.8490000000000012</v>
      </c>
      <c r="G132" s="48">
        <v>0.63260000000000072</v>
      </c>
    </row>
    <row r="133" spans="1:7" ht="16.149999999999999">
      <c r="A133" s="24">
        <v>2027</v>
      </c>
      <c r="B133" s="25">
        <v>12</v>
      </c>
      <c r="C133" s="33"/>
      <c r="D133" s="33"/>
      <c r="E133" s="37"/>
      <c r="F133" s="48">
        <v>0.86070000000000124</v>
      </c>
      <c r="G133" s="48">
        <v>0.64250000000000074</v>
      </c>
    </row>
    <row r="134" spans="1:7" ht="16.149999999999999">
      <c r="A134" s="24">
        <v>2028</v>
      </c>
      <c r="B134" s="25">
        <v>1</v>
      </c>
      <c r="C134" s="33"/>
      <c r="D134" s="33"/>
      <c r="E134" s="37"/>
      <c r="F134" s="48">
        <v>0.87240000000000129</v>
      </c>
      <c r="G134" s="48">
        <v>0.65240000000000076</v>
      </c>
    </row>
    <row r="135" spans="1:7" ht="16.149999999999999">
      <c r="A135" s="24">
        <v>2028</v>
      </c>
      <c r="B135" s="25">
        <v>2</v>
      </c>
      <c r="C135" s="33"/>
      <c r="D135" s="33"/>
      <c r="E135" s="37"/>
      <c r="F135" s="48">
        <v>0.88410000000000133</v>
      </c>
      <c r="G135" s="48">
        <v>0.66230000000000078</v>
      </c>
    </row>
    <row r="136" spans="1:7" ht="16.149999999999999">
      <c r="A136" s="24">
        <v>2028</v>
      </c>
      <c r="B136" s="25">
        <v>3</v>
      </c>
      <c r="C136" s="33"/>
      <c r="D136" s="33"/>
      <c r="E136" s="37"/>
      <c r="F136" s="48">
        <v>0.89580000000000137</v>
      </c>
      <c r="G136" s="48">
        <v>0.6722000000000008</v>
      </c>
    </row>
    <row r="137" spans="1:7" ht="16.149999999999999">
      <c r="A137" s="24">
        <v>2028</v>
      </c>
      <c r="B137" s="25">
        <v>4</v>
      </c>
      <c r="C137" s="33"/>
      <c r="D137" s="33"/>
      <c r="E137" s="37"/>
      <c r="F137" s="48">
        <v>0.90750000000000142</v>
      </c>
      <c r="G137" s="48">
        <v>0.68210000000000082</v>
      </c>
    </row>
    <row r="138" spans="1:7" ht="16.149999999999999">
      <c r="A138" s="24">
        <v>2028</v>
      </c>
      <c r="B138" s="25">
        <v>5</v>
      </c>
      <c r="C138" s="33"/>
      <c r="D138" s="33"/>
      <c r="E138" s="37"/>
      <c r="F138" s="48">
        <v>0.91920000000000146</v>
      </c>
      <c r="G138" s="48">
        <v>0.69200000000000084</v>
      </c>
    </row>
    <row r="139" spans="1:7" ht="16.149999999999999">
      <c r="A139" s="24">
        <v>2028</v>
      </c>
      <c r="B139" s="25">
        <v>6</v>
      </c>
      <c r="C139" s="33"/>
      <c r="D139" s="33"/>
      <c r="E139" s="37"/>
      <c r="F139" s="48">
        <v>0.9309000000000015</v>
      </c>
      <c r="G139" s="48">
        <v>0.70190000000000086</v>
      </c>
    </row>
    <row r="140" spans="1:7" ht="16.149999999999999">
      <c r="A140" s="24">
        <v>2028</v>
      </c>
      <c r="B140" s="25">
        <v>7</v>
      </c>
      <c r="C140" s="33"/>
      <c r="D140" s="33"/>
      <c r="E140" s="37"/>
      <c r="F140" s="48">
        <v>0.94260000000000155</v>
      </c>
      <c r="G140" s="48">
        <v>0.71180000000000088</v>
      </c>
    </row>
    <row r="141" spans="1:7" ht="16.149999999999999">
      <c r="A141" s="24">
        <v>2028</v>
      </c>
      <c r="B141" s="25">
        <v>8</v>
      </c>
      <c r="C141" s="33"/>
      <c r="D141" s="33"/>
      <c r="E141" s="37"/>
      <c r="F141" s="48">
        <v>0.95430000000000159</v>
      </c>
      <c r="G141" s="48">
        <v>0.7217000000000009</v>
      </c>
    </row>
    <row r="142" spans="1:7" ht="16.149999999999999">
      <c r="A142" s="24">
        <v>2028</v>
      </c>
      <c r="B142" s="25">
        <v>9</v>
      </c>
      <c r="C142" s="33"/>
      <c r="D142" s="33"/>
      <c r="E142" s="37"/>
      <c r="F142" s="48">
        <v>0.96600000000000164</v>
      </c>
      <c r="G142" s="48">
        <v>0.73160000000000092</v>
      </c>
    </row>
    <row r="143" spans="1:7" ht="16.149999999999999">
      <c r="A143" s="24">
        <v>2028</v>
      </c>
      <c r="B143" s="25">
        <v>10</v>
      </c>
      <c r="C143" s="33"/>
      <c r="D143" s="33"/>
      <c r="E143" s="37"/>
      <c r="F143" s="48">
        <v>0.97770000000000168</v>
      </c>
      <c r="G143" s="48">
        <v>0.74150000000000094</v>
      </c>
    </row>
    <row r="144" spans="1:7" ht="16.149999999999999">
      <c r="A144" s="24">
        <v>2028</v>
      </c>
      <c r="B144" s="25">
        <v>11</v>
      </c>
      <c r="C144" s="33"/>
      <c r="D144" s="33"/>
      <c r="E144" s="37"/>
      <c r="F144" s="48">
        <v>0.98940000000000172</v>
      </c>
      <c r="G144" s="48">
        <v>0.75140000000000096</v>
      </c>
    </row>
    <row r="145" spans="1:7" ht="16.149999999999999">
      <c r="A145" s="24">
        <v>2028</v>
      </c>
      <c r="B145" s="25">
        <v>12</v>
      </c>
      <c r="C145" s="33"/>
      <c r="D145" s="33"/>
      <c r="E145" s="37"/>
      <c r="F145" s="48">
        <v>1</v>
      </c>
      <c r="G145" s="48">
        <v>0.76130000000000098</v>
      </c>
    </row>
    <row r="146" spans="1:7" ht="16.149999999999999">
      <c r="A146" s="38">
        <v>2029</v>
      </c>
      <c r="B146" s="25">
        <v>1</v>
      </c>
      <c r="E146" s="8"/>
      <c r="G146" s="48">
        <v>0.771200000000001</v>
      </c>
    </row>
    <row r="147" spans="1:7" ht="16.149999999999999">
      <c r="A147" s="38">
        <v>2029</v>
      </c>
      <c r="B147" s="25">
        <v>2</v>
      </c>
      <c r="E147" s="8"/>
      <c r="G147" s="48">
        <v>0.78110000000000102</v>
      </c>
    </row>
    <row r="148" spans="1:7" ht="16.149999999999999">
      <c r="A148" s="38">
        <v>2029</v>
      </c>
      <c r="B148" s="25">
        <v>3</v>
      </c>
      <c r="E148" s="8"/>
      <c r="G148" s="48">
        <v>0.79100000000000104</v>
      </c>
    </row>
    <row r="149" spans="1:7" ht="16.149999999999999">
      <c r="A149" s="38">
        <v>2029</v>
      </c>
      <c r="B149" s="25">
        <v>4</v>
      </c>
      <c r="E149" s="8"/>
      <c r="G149" s="48">
        <v>0.80090000000000106</v>
      </c>
    </row>
    <row r="150" spans="1:7" ht="16.149999999999999">
      <c r="A150" s="38">
        <v>2029</v>
      </c>
      <c r="B150" s="25">
        <v>5</v>
      </c>
      <c r="E150" s="8"/>
      <c r="G150" s="48">
        <v>0.81080000000000108</v>
      </c>
    </row>
    <row r="151" spans="1:7" ht="16.149999999999999">
      <c r="A151" s="38">
        <v>2029</v>
      </c>
      <c r="B151" s="25">
        <v>6</v>
      </c>
      <c r="E151" s="8"/>
      <c r="G151" s="48">
        <v>0.8207000000000011</v>
      </c>
    </row>
    <row r="152" spans="1:7" ht="16.149999999999999">
      <c r="A152" s="38">
        <v>2029</v>
      </c>
      <c r="B152" s="25">
        <v>7</v>
      </c>
      <c r="E152" s="8"/>
      <c r="G152" s="48">
        <v>0.83060000000000112</v>
      </c>
    </row>
    <row r="153" spans="1:7" ht="16.149999999999999">
      <c r="A153" s="38">
        <v>2029</v>
      </c>
      <c r="B153" s="25">
        <v>8</v>
      </c>
      <c r="E153" s="8"/>
      <c r="G153" s="48">
        <v>0.84050000000000114</v>
      </c>
    </row>
    <row r="154" spans="1:7" ht="16.149999999999999">
      <c r="A154" s="38">
        <v>2029</v>
      </c>
      <c r="B154" s="25">
        <v>9</v>
      </c>
      <c r="E154" s="8"/>
      <c r="G154" s="48">
        <v>0.85040000000000115</v>
      </c>
    </row>
    <row r="155" spans="1:7" ht="16.149999999999999">
      <c r="A155" s="38">
        <v>2029</v>
      </c>
      <c r="B155" s="25">
        <v>10</v>
      </c>
      <c r="E155" s="8"/>
      <c r="G155" s="48">
        <v>0.86030000000000117</v>
      </c>
    </row>
    <row r="156" spans="1:7" ht="16.149999999999999">
      <c r="A156" s="38">
        <v>2029</v>
      </c>
      <c r="B156" s="25">
        <v>11</v>
      </c>
      <c r="E156" s="8"/>
      <c r="G156" s="48">
        <v>0.87020000000000119</v>
      </c>
    </row>
    <row r="157" spans="1:7" ht="16.149999999999999">
      <c r="A157" s="38">
        <v>2029</v>
      </c>
      <c r="B157" s="25">
        <v>12</v>
      </c>
      <c r="E157" s="8"/>
      <c r="G157" s="48">
        <v>0.88010000000000121</v>
      </c>
    </row>
    <row r="158" spans="1:7" ht="16.149999999999999">
      <c r="A158" s="38">
        <v>2030</v>
      </c>
      <c r="B158" s="25">
        <v>1</v>
      </c>
      <c r="E158" s="8"/>
      <c r="G158" s="48">
        <v>0.89000000000000123</v>
      </c>
    </row>
    <row r="159" spans="1:7" ht="16.149999999999999">
      <c r="A159" s="38">
        <v>2030</v>
      </c>
      <c r="B159" s="25">
        <v>2</v>
      </c>
      <c r="E159" s="8"/>
      <c r="G159" s="48">
        <v>0.89990000000000125</v>
      </c>
    </row>
    <row r="160" spans="1:7" ht="16.149999999999999">
      <c r="A160" s="38">
        <v>2030</v>
      </c>
      <c r="B160" s="25">
        <v>3</v>
      </c>
      <c r="E160" s="8"/>
      <c r="G160" s="48">
        <v>0.90980000000000127</v>
      </c>
    </row>
    <row r="161" spans="1:9" ht="16.149999999999999">
      <c r="A161" s="38">
        <v>2030</v>
      </c>
      <c r="B161" s="25">
        <v>4</v>
      </c>
      <c r="E161" s="8"/>
      <c r="G161" s="48">
        <v>0.91970000000000129</v>
      </c>
    </row>
    <row r="162" spans="1:9" ht="16.149999999999999">
      <c r="A162" s="38">
        <v>2030</v>
      </c>
      <c r="B162" s="25">
        <v>5</v>
      </c>
      <c r="E162" s="8"/>
      <c r="G162" s="48">
        <v>0.92960000000000131</v>
      </c>
    </row>
    <row r="163" spans="1:9" ht="16.149999999999999">
      <c r="A163" s="38">
        <v>2030</v>
      </c>
      <c r="B163" s="25">
        <v>6</v>
      </c>
      <c r="E163" s="8"/>
      <c r="G163" s="48">
        <v>0.93950000000000133</v>
      </c>
    </row>
    <row r="164" spans="1:9" ht="16.149999999999999">
      <c r="A164" s="38">
        <v>2030</v>
      </c>
      <c r="B164" s="25">
        <v>7</v>
      </c>
      <c r="E164" s="8"/>
      <c r="G164" s="48">
        <v>0.94940000000000135</v>
      </c>
    </row>
    <row r="165" spans="1:9" ht="16.149999999999999">
      <c r="A165" s="38">
        <v>2030</v>
      </c>
      <c r="B165" s="25">
        <v>8</v>
      </c>
      <c r="E165" s="8"/>
      <c r="G165" s="48">
        <v>0.95930000000000137</v>
      </c>
    </row>
    <row r="166" spans="1:9" ht="16.149999999999999">
      <c r="A166" s="38">
        <v>2030</v>
      </c>
      <c r="B166" s="25">
        <v>9</v>
      </c>
      <c r="E166" s="8"/>
      <c r="G166" s="48">
        <v>0.96920000000000139</v>
      </c>
    </row>
    <row r="167" spans="1:9" ht="16.149999999999999">
      <c r="A167" s="38">
        <v>2030</v>
      </c>
      <c r="B167" s="25">
        <v>10</v>
      </c>
      <c r="E167" s="8"/>
      <c r="G167" s="48">
        <v>0.97910000000000141</v>
      </c>
    </row>
    <row r="168" spans="1:9" ht="16.149999999999999">
      <c r="A168" s="38">
        <v>2030</v>
      </c>
      <c r="B168" s="25">
        <v>11</v>
      </c>
      <c r="E168" s="8"/>
      <c r="G168" s="48">
        <v>0.98900000000000143</v>
      </c>
    </row>
    <row r="169" spans="1:9" ht="16.149999999999999">
      <c r="A169" s="38">
        <v>2030</v>
      </c>
      <c r="B169" s="25">
        <v>12</v>
      </c>
      <c r="E169" s="8"/>
      <c r="G169" s="48">
        <v>1</v>
      </c>
      <c r="I169" s="8"/>
    </row>
    <row r="170" spans="1:9" ht="16.149999999999999">
      <c r="E170" s="8"/>
      <c r="G170" s="2"/>
    </row>
    <row r="171" spans="1:9" ht="16.149999999999999">
      <c r="E171" s="8"/>
      <c r="G171" s="2"/>
    </row>
    <row r="172" spans="1:9" ht="16.149999999999999">
      <c r="E172" s="8"/>
      <c r="G172" s="2"/>
    </row>
    <row r="173" spans="1:9" ht="16.149999999999999">
      <c r="E173" s="8"/>
      <c r="G173" s="2"/>
    </row>
    <row r="174" spans="1:9" ht="16.149999999999999">
      <c r="E174" s="8"/>
      <c r="G174" s="2"/>
    </row>
    <row r="175" spans="1:9" ht="16.149999999999999">
      <c r="E175" s="8"/>
      <c r="G175" s="2"/>
    </row>
    <row r="176" spans="1:9" ht="16.149999999999999">
      <c r="E176" s="8"/>
      <c r="G176" s="2"/>
    </row>
    <row r="177" spans="5:7" ht="16.149999999999999">
      <c r="E177" s="8"/>
      <c r="G177" s="2"/>
    </row>
    <row r="178" spans="5:7" ht="16.149999999999999">
      <c r="E178" s="8"/>
      <c r="G178" s="2"/>
    </row>
    <row r="179" spans="5:7" ht="16.149999999999999">
      <c r="E179" s="8"/>
      <c r="G179" s="2"/>
    </row>
    <row r="180" spans="5:7" ht="16.149999999999999">
      <c r="E180" s="8"/>
      <c r="G180" s="2"/>
    </row>
    <row r="181" spans="5:7" ht="16.149999999999999">
      <c r="E181" s="8"/>
      <c r="G181" s="2"/>
    </row>
    <row r="182" spans="5:7" ht="16.149999999999999">
      <c r="E182" s="8"/>
      <c r="G182" s="2"/>
    </row>
    <row r="183" spans="5:7" ht="16.149999999999999">
      <c r="E183" s="8"/>
      <c r="G183" s="2"/>
    </row>
    <row r="184" spans="5:7" ht="16.149999999999999">
      <c r="E184" s="8"/>
      <c r="G184" s="2"/>
    </row>
    <row r="185" spans="5:7" ht="16.149999999999999">
      <c r="E185" s="8"/>
      <c r="G185" s="2"/>
    </row>
    <row r="186" spans="5:7" ht="16.149999999999999">
      <c r="E186" s="8"/>
      <c r="G186" s="2"/>
    </row>
    <row r="187" spans="5:7" ht="16.149999999999999">
      <c r="E187" s="8"/>
      <c r="G187" s="2"/>
    </row>
    <row r="188" spans="5:7" ht="16.149999999999999">
      <c r="E188" s="8"/>
      <c r="G188" s="2"/>
    </row>
    <row r="189" spans="5:7" ht="16.149999999999999">
      <c r="E189" s="8"/>
      <c r="G189" s="2"/>
    </row>
    <row r="190" spans="5:7" ht="16.149999999999999">
      <c r="E190" s="8"/>
      <c r="G190" s="2"/>
    </row>
    <row r="191" spans="5:7" ht="16.149999999999999">
      <c r="E191" s="8"/>
      <c r="G191" s="2"/>
    </row>
    <row r="192" spans="5:7" ht="16.149999999999999">
      <c r="E192" s="8"/>
      <c r="G192" s="2"/>
    </row>
    <row r="193" spans="5:7" ht="16.149999999999999">
      <c r="E193" s="8"/>
      <c r="G193" s="2"/>
    </row>
    <row r="194" spans="5:7" ht="16.149999999999999">
      <c r="E194" s="8"/>
      <c r="G194" s="2"/>
    </row>
    <row r="195" spans="5:7" ht="16.149999999999999">
      <c r="E195" s="8"/>
      <c r="G195" s="2"/>
    </row>
    <row r="196" spans="5:7" ht="16.149999999999999">
      <c r="E196" s="8"/>
      <c r="G196" s="2"/>
    </row>
    <row r="197" spans="5:7" ht="16.149999999999999">
      <c r="E197" s="8"/>
      <c r="G197" s="2"/>
    </row>
    <row r="198" spans="5:7" ht="16.149999999999999">
      <c r="E198" s="8"/>
      <c r="G198" s="2"/>
    </row>
    <row r="199" spans="5:7" ht="16.149999999999999">
      <c r="E199" s="8"/>
      <c r="G199" s="2"/>
    </row>
    <row r="200" spans="5:7" ht="16.149999999999999">
      <c r="E200" s="8"/>
      <c r="G200" s="2"/>
    </row>
    <row r="201" spans="5:7" ht="16.149999999999999">
      <c r="E201" s="8"/>
      <c r="G201" s="2"/>
    </row>
    <row r="202" spans="5:7" ht="16.149999999999999">
      <c r="E202" s="8"/>
      <c r="G202" s="2"/>
    </row>
    <row r="203" spans="5:7" ht="16.149999999999999">
      <c r="E203" s="8"/>
      <c r="G203" s="2"/>
    </row>
    <row r="204" spans="5:7" ht="16.149999999999999">
      <c r="E204" s="8"/>
      <c r="G204" s="2"/>
    </row>
    <row r="205" spans="5:7" ht="16.149999999999999">
      <c r="E205" s="8"/>
      <c r="G205" s="2"/>
    </row>
    <row r="206" spans="5:7" ht="16.149999999999999">
      <c r="E206" s="8"/>
      <c r="G206" s="2"/>
    </row>
    <row r="207" spans="5:7" ht="16.149999999999999">
      <c r="E207" s="8"/>
      <c r="G207" s="2"/>
    </row>
    <row r="208" spans="5:7" ht="16.149999999999999">
      <c r="E208" s="8"/>
      <c r="G208" s="2"/>
    </row>
    <row r="209" spans="5:7" ht="16.149999999999999">
      <c r="E209" s="8"/>
      <c r="G209" s="2"/>
    </row>
    <row r="210" spans="5:7" ht="16.149999999999999">
      <c r="E210" s="8"/>
      <c r="G210" s="2"/>
    </row>
    <row r="211" spans="5:7" ht="16.149999999999999">
      <c r="E211" s="8"/>
      <c r="G211" s="2"/>
    </row>
    <row r="212" spans="5:7" ht="16.149999999999999">
      <c r="E212" s="8"/>
      <c r="G212" s="2"/>
    </row>
    <row r="213" spans="5:7" ht="16.149999999999999">
      <c r="E213" s="8"/>
      <c r="G213" s="2"/>
    </row>
    <row r="214" spans="5:7" ht="16.149999999999999">
      <c r="E214" s="8"/>
      <c r="G214" s="2"/>
    </row>
    <row r="215" spans="5:7" ht="16.149999999999999">
      <c r="E215" s="8"/>
      <c r="G215" s="2"/>
    </row>
    <row r="216" spans="5:7" ht="16.149999999999999">
      <c r="E216" s="8"/>
      <c r="G216" s="2"/>
    </row>
    <row r="217" spans="5:7" ht="16.149999999999999">
      <c r="E217" s="8"/>
      <c r="G217" s="2"/>
    </row>
    <row r="218" spans="5:7" ht="16.149999999999999">
      <c r="E218" s="8"/>
      <c r="G218" s="2"/>
    </row>
    <row r="219" spans="5:7" ht="16.149999999999999">
      <c r="E219" s="8"/>
      <c r="G219" s="2"/>
    </row>
    <row r="220" spans="5:7" ht="16.149999999999999">
      <c r="E220" s="8"/>
      <c r="G220" s="2"/>
    </row>
    <row r="221" spans="5:7" ht="16.149999999999999">
      <c r="E221" s="8"/>
      <c r="G221" s="2"/>
    </row>
    <row r="222" spans="5:7" ht="16.149999999999999">
      <c r="E222" s="8"/>
      <c r="G222" s="2"/>
    </row>
    <row r="223" spans="5:7" ht="16.149999999999999">
      <c r="E223" s="8"/>
      <c r="G223" s="2"/>
    </row>
    <row r="224" spans="5:7" ht="16.149999999999999">
      <c r="E224" s="8"/>
      <c r="G224" s="2"/>
    </row>
    <row r="225" spans="5:7" ht="16.149999999999999">
      <c r="E225" s="8"/>
      <c r="G225" s="2"/>
    </row>
    <row r="226" spans="5:7" ht="16.149999999999999">
      <c r="E226" s="8"/>
      <c r="G226" s="2"/>
    </row>
    <row r="227" spans="5:7" ht="16.149999999999999">
      <c r="E227" s="8"/>
      <c r="G227" s="2"/>
    </row>
    <row r="228" spans="5:7" ht="16.149999999999999">
      <c r="E228" s="8"/>
      <c r="G228" s="2"/>
    </row>
    <row r="229" spans="5:7" ht="16.149999999999999">
      <c r="E229" s="8"/>
      <c r="G229" s="2"/>
    </row>
    <row r="230" spans="5:7" ht="16.149999999999999">
      <c r="E230" s="8"/>
      <c r="G230" s="2"/>
    </row>
    <row r="231" spans="5:7" ht="16.149999999999999">
      <c r="E231" s="8"/>
      <c r="G231" s="2"/>
    </row>
    <row r="232" spans="5:7" ht="16.149999999999999">
      <c r="E232" s="8"/>
      <c r="G232" s="2"/>
    </row>
    <row r="233" spans="5:7" ht="16.149999999999999">
      <c r="E233" s="8"/>
      <c r="G233" s="2"/>
    </row>
    <row r="234" spans="5:7" ht="16.149999999999999">
      <c r="E234" s="8"/>
      <c r="G234" s="2"/>
    </row>
    <row r="235" spans="5:7" ht="16.149999999999999">
      <c r="E235" s="8"/>
      <c r="G235" s="2"/>
    </row>
    <row r="236" spans="5:7" ht="16.149999999999999">
      <c r="E236" s="8"/>
      <c r="G236" s="2"/>
    </row>
    <row r="237" spans="5:7" ht="16.149999999999999">
      <c r="E237" s="8"/>
      <c r="G237" s="2"/>
    </row>
    <row r="238" spans="5:7" ht="16.149999999999999">
      <c r="E238" s="8"/>
      <c r="G238" s="2"/>
    </row>
    <row r="239" spans="5:7" ht="16.149999999999999">
      <c r="E239" s="8"/>
      <c r="G239" s="2"/>
    </row>
    <row r="240" spans="5:7" ht="16.149999999999999">
      <c r="E240" s="8"/>
      <c r="G240" s="2"/>
    </row>
    <row r="241" spans="5:7" ht="16.149999999999999">
      <c r="E241" s="8"/>
      <c r="G241" s="2"/>
    </row>
    <row r="242" spans="5:7" ht="16.149999999999999">
      <c r="E242" s="8"/>
      <c r="G242" s="2"/>
    </row>
    <row r="243" spans="5:7" ht="16.149999999999999">
      <c r="E243" s="8"/>
      <c r="G243" s="2"/>
    </row>
    <row r="244" spans="5:7" ht="16.149999999999999">
      <c r="E244" s="8"/>
      <c r="G244" s="2"/>
    </row>
    <row r="245" spans="5:7" ht="16.149999999999999">
      <c r="E245" s="8"/>
      <c r="G245" s="2"/>
    </row>
    <row r="246" spans="5:7" ht="16.149999999999999">
      <c r="E246" s="8"/>
      <c r="G246" s="2"/>
    </row>
    <row r="247" spans="5:7" ht="16.149999999999999">
      <c r="E247" s="8"/>
      <c r="G247" s="2"/>
    </row>
    <row r="248" spans="5:7" ht="16.149999999999999">
      <c r="E248" s="8"/>
      <c r="G248" s="2"/>
    </row>
    <row r="249" spans="5:7" ht="16.149999999999999">
      <c r="E249" s="8"/>
      <c r="G249" s="2"/>
    </row>
    <row r="250" spans="5:7" ht="16.149999999999999">
      <c r="E250" s="8"/>
      <c r="G250" s="2"/>
    </row>
    <row r="251" spans="5:7" ht="16.149999999999999">
      <c r="E251" s="8"/>
      <c r="G251" s="2"/>
    </row>
    <row r="252" spans="5:7" ht="16.149999999999999">
      <c r="E252" s="8"/>
      <c r="G252" s="2"/>
    </row>
    <row r="253" spans="5:7" ht="16.149999999999999">
      <c r="E253" s="8"/>
      <c r="G253" s="2"/>
    </row>
    <row r="254" spans="5:7" ht="16.149999999999999">
      <c r="E254" s="8"/>
      <c r="G254" s="2"/>
    </row>
    <row r="255" spans="5:7" ht="16.149999999999999">
      <c r="E255" s="8"/>
      <c r="G255" s="2"/>
    </row>
    <row r="256" spans="5:7" ht="16.149999999999999">
      <c r="E256" s="8"/>
      <c r="G256" s="2"/>
    </row>
    <row r="257" spans="5:7" ht="16.149999999999999">
      <c r="E257" s="8"/>
      <c r="G257" s="2"/>
    </row>
    <row r="258" spans="5:7" ht="16.149999999999999">
      <c r="E258" s="8"/>
      <c r="G258" s="2"/>
    </row>
    <row r="259" spans="5:7" ht="16.149999999999999">
      <c r="E259" s="8"/>
      <c r="G259" s="2"/>
    </row>
    <row r="260" spans="5:7" ht="16.149999999999999">
      <c r="E260" s="8"/>
      <c r="G260" s="2"/>
    </row>
    <row r="261" spans="5:7" ht="16.149999999999999">
      <c r="E261" s="8"/>
      <c r="G261" s="2"/>
    </row>
    <row r="262" spans="5:7" ht="16.149999999999999">
      <c r="E262" s="8"/>
      <c r="G262" s="2"/>
    </row>
    <row r="263" spans="5:7" ht="16.149999999999999">
      <c r="E263" s="8"/>
      <c r="G263" s="2"/>
    </row>
    <row r="264" spans="5:7" ht="16.149999999999999">
      <c r="E264" s="8"/>
      <c r="G264" s="2"/>
    </row>
    <row r="265" spans="5:7" ht="16.149999999999999">
      <c r="E265" s="8"/>
      <c r="G265" s="2"/>
    </row>
    <row r="266" spans="5:7" ht="16.149999999999999">
      <c r="E266" s="8"/>
      <c r="G266" s="2"/>
    </row>
    <row r="267" spans="5:7" ht="16.149999999999999">
      <c r="E267" s="8"/>
      <c r="G267" s="2"/>
    </row>
    <row r="268" spans="5:7" ht="16.149999999999999">
      <c r="E268" s="8"/>
      <c r="G268" s="2"/>
    </row>
    <row r="269" spans="5:7" ht="16.149999999999999">
      <c r="E269" s="8"/>
      <c r="G269" s="2"/>
    </row>
    <row r="270" spans="5:7" ht="16.149999999999999">
      <c r="E270" s="8"/>
      <c r="G270" s="2"/>
    </row>
    <row r="271" spans="5:7" ht="16.149999999999999">
      <c r="E271" s="8"/>
      <c r="G271" s="2"/>
    </row>
    <row r="272" spans="5:7" ht="16.149999999999999">
      <c r="E272" s="8"/>
      <c r="G272" s="2"/>
    </row>
    <row r="273" spans="5:7" ht="16.149999999999999">
      <c r="E273" s="8"/>
      <c r="G273" s="2"/>
    </row>
    <row r="274" spans="5:7" ht="16.149999999999999">
      <c r="E274" s="8"/>
      <c r="G274" s="2"/>
    </row>
    <row r="275" spans="5:7" ht="16.149999999999999">
      <c r="E275" s="8"/>
      <c r="G275" s="2"/>
    </row>
    <row r="276" spans="5:7" ht="16.149999999999999">
      <c r="E276" s="8"/>
      <c r="G276" s="2"/>
    </row>
    <row r="277" spans="5:7" ht="16.149999999999999">
      <c r="E277" s="8"/>
      <c r="G277" s="2"/>
    </row>
    <row r="278" spans="5:7" ht="16.149999999999999">
      <c r="E278" s="8"/>
      <c r="G278" s="2"/>
    </row>
    <row r="279" spans="5:7" ht="16.149999999999999">
      <c r="E279" s="8"/>
      <c r="G279" s="2"/>
    </row>
    <row r="280" spans="5:7" ht="16.149999999999999">
      <c r="E280" s="8"/>
      <c r="G280" s="2"/>
    </row>
    <row r="281" spans="5:7" ht="16.149999999999999">
      <c r="E281" s="8"/>
      <c r="G281" s="2"/>
    </row>
    <row r="282" spans="5:7" ht="16.149999999999999">
      <c r="E282" s="8"/>
      <c r="G282" s="2"/>
    </row>
    <row r="283" spans="5:7" ht="16.149999999999999">
      <c r="E283" s="8"/>
      <c r="G283" s="2"/>
    </row>
    <row r="284" spans="5:7" ht="16.149999999999999">
      <c r="E284" s="8"/>
      <c r="G284" s="2"/>
    </row>
    <row r="285" spans="5:7" ht="16.149999999999999">
      <c r="E285" s="8"/>
      <c r="G285" s="2"/>
    </row>
    <row r="286" spans="5:7" ht="16.149999999999999">
      <c r="E286" s="8"/>
      <c r="G286" s="2"/>
    </row>
    <row r="287" spans="5:7" ht="16.149999999999999">
      <c r="E287" s="8"/>
      <c r="G287" s="2"/>
    </row>
    <row r="288" spans="5:7" ht="16.149999999999999">
      <c r="E288" s="8"/>
      <c r="G288" s="2"/>
    </row>
    <row r="289" spans="5:7" ht="16.149999999999999">
      <c r="E289" s="8"/>
      <c r="G289" s="2"/>
    </row>
    <row r="290" spans="5:7" ht="16.149999999999999">
      <c r="E290" s="8"/>
      <c r="G290" s="2"/>
    </row>
    <row r="291" spans="5:7" ht="16.149999999999999">
      <c r="E291" s="8"/>
      <c r="G291" s="2"/>
    </row>
    <row r="292" spans="5:7" ht="16.149999999999999">
      <c r="E292" s="8"/>
      <c r="G292" s="2"/>
    </row>
    <row r="293" spans="5:7" ht="16.149999999999999">
      <c r="E293" s="8"/>
      <c r="G293" s="2"/>
    </row>
    <row r="294" spans="5:7" ht="16.149999999999999">
      <c r="E294" s="8"/>
      <c r="G294" s="2"/>
    </row>
    <row r="295" spans="5:7" ht="16.149999999999999">
      <c r="E295" s="8"/>
      <c r="G295" s="2"/>
    </row>
    <row r="296" spans="5:7" ht="16.149999999999999">
      <c r="E296" s="8"/>
      <c r="G296" s="2"/>
    </row>
    <row r="297" spans="5:7" ht="16.149999999999999">
      <c r="E297" s="8"/>
      <c r="G297" s="2"/>
    </row>
    <row r="298" spans="5:7" ht="16.149999999999999">
      <c r="E298" s="8"/>
      <c r="G298" s="2"/>
    </row>
    <row r="299" spans="5:7" ht="16.149999999999999">
      <c r="E299" s="8"/>
      <c r="G299" s="2"/>
    </row>
    <row r="300" spans="5:7" ht="16.149999999999999">
      <c r="E300" s="8"/>
      <c r="G300" s="2"/>
    </row>
    <row r="301" spans="5:7" ht="16.149999999999999">
      <c r="E301" s="8"/>
      <c r="G301" s="2"/>
    </row>
    <row r="302" spans="5:7" ht="16.149999999999999">
      <c r="E302" s="8"/>
      <c r="G302" s="2"/>
    </row>
    <row r="303" spans="5:7" ht="16.149999999999999">
      <c r="E303" s="8"/>
      <c r="G303" s="2"/>
    </row>
    <row r="304" spans="5:7" ht="16.149999999999999">
      <c r="E304" s="8"/>
      <c r="G304" s="2"/>
    </row>
    <row r="305" spans="5:7" ht="16.149999999999999">
      <c r="E305" s="8"/>
      <c r="G305" s="2"/>
    </row>
    <row r="306" spans="5:7" ht="16.149999999999999">
      <c r="E306" s="8"/>
      <c r="G306" s="2"/>
    </row>
    <row r="307" spans="5:7" ht="16.149999999999999">
      <c r="E307" s="8"/>
      <c r="G307" s="2"/>
    </row>
    <row r="308" spans="5:7" ht="16.149999999999999">
      <c r="E308" s="8"/>
      <c r="G308" s="2"/>
    </row>
    <row r="309" spans="5:7" ht="16.149999999999999">
      <c r="E309" s="8"/>
      <c r="G309" s="2"/>
    </row>
    <row r="310" spans="5:7" ht="16.149999999999999">
      <c r="E310" s="8"/>
      <c r="G310" s="2"/>
    </row>
    <row r="311" spans="5:7" ht="16.149999999999999">
      <c r="E311" s="8"/>
      <c r="G311" s="2"/>
    </row>
    <row r="312" spans="5:7" ht="16.149999999999999">
      <c r="E312" s="8"/>
      <c r="G312" s="2"/>
    </row>
    <row r="313" spans="5:7" ht="16.149999999999999">
      <c r="E313" s="8"/>
      <c r="G313" s="2"/>
    </row>
    <row r="314" spans="5:7" ht="16.149999999999999">
      <c r="E314" s="8"/>
      <c r="G314" s="2"/>
    </row>
    <row r="315" spans="5:7" ht="16.149999999999999">
      <c r="E315" s="8"/>
      <c r="G315" s="2"/>
    </row>
    <row r="316" spans="5:7" ht="16.149999999999999">
      <c r="E316" s="8"/>
      <c r="G316" s="2"/>
    </row>
    <row r="317" spans="5:7" ht="16.149999999999999">
      <c r="E317" s="8"/>
      <c r="G317" s="2"/>
    </row>
    <row r="318" spans="5:7" ht="16.149999999999999">
      <c r="E318" s="8"/>
      <c r="G318" s="2"/>
    </row>
    <row r="319" spans="5:7" ht="16.149999999999999">
      <c r="E319" s="8"/>
      <c r="G319" s="2"/>
    </row>
    <row r="320" spans="5:7" ht="16.149999999999999">
      <c r="E320" s="8"/>
      <c r="G320" s="2"/>
    </row>
    <row r="321" spans="5:7" ht="16.149999999999999">
      <c r="E321" s="8"/>
      <c r="G321" s="2"/>
    </row>
    <row r="322" spans="5:7" ht="16.149999999999999">
      <c r="E322" s="8"/>
      <c r="G322" s="2"/>
    </row>
    <row r="323" spans="5:7" ht="16.149999999999999">
      <c r="E323" s="8"/>
      <c r="G323" s="2"/>
    </row>
    <row r="324" spans="5:7" ht="16.149999999999999">
      <c r="E324" s="8"/>
      <c r="G324" s="2"/>
    </row>
    <row r="325" spans="5:7" ht="16.149999999999999">
      <c r="E325" s="8"/>
      <c r="G325" s="2"/>
    </row>
    <row r="326" spans="5:7" ht="16.149999999999999">
      <c r="E326" s="8"/>
      <c r="G326" s="2"/>
    </row>
    <row r="327" spans="5:7" ht="16.149999999999999">
      <c r="E327" s="8"/>
      <c r="G327" s="2"/>
    </row>
    <row r="328" spans="5:7" ht="16.149999999999999">
      <c r="E328" s="8"/>
      <c r="G328" s="2"/>
    </row>
    <row r="329" spans="5:7" ht="16.149999999999999">
      <c r="E329" s="8"/>
      <c r="G329" s="2"/>
    </row>
    <row r="330" spans="5:7" ht="16.149999999999999">
      <c r="E330" s="8"/>
      <c r="G330" s="2"/>
    </row>
    <row r="331" spans="5:7" ht="16.149999999999999">
      <c r="E331" s="8"/>
      <c r="G331" s="2"/>
    </row>
    <row r="332" spans="5:7" ht="16.149999999999999">
      <c r="E332" s="8"/>
      <c r="G332" s="2"/>
    </row>
    <row r="333" spans="5:7" ht="16.149999999999999">
      <c r="E333" s="8"/>
      <c r="G333" s="2"/>
    </row>
    <row r="334" spans="5:7" ht="16.149999999999999">
      <c r="E334" s="8"/>
      <c r="G334" s="2"/>
    </row>
    <row r="335" spans="5:7" ht="16.149999999999999">
      <c r="E335" s="8"/>
      <c r="G335" s="2"/>
    </row>
    <row r="336" spans="5:7" ht="16.149999999999999">
      <c r="E336" s="8"/>
      <c r="G336" s="2"/>
    </row>
    <row r="337" spans="5:7" ht="16.149999999999999">
      <c r="E337" s="8"/>
      <c r="G337" s="2"/>
    </row>
    <row r="338" spans="5:7" ht="16.149999999999999">
      <c r="E338" s="8"/>
      <c r="G338" s="2"/>
    </row>
    <row r="339" spans="5:7" ht="16.149999999999999">
      <c r="E339" s="8"/>
      <c r="G339" s="2"/>
    </row>
    <row r="340" spans="5:7" ht="16.149999999999999">
      <c r="E340" s="8"/>
      <c r="G340" s="2"/>
    </row>
    <row r="341" spans="5:7" ht="16.149999999999999">
      <c r="E341" s="8"/>
      <c r="G341" s="2"/>
    </row>
    <row r="342" spans="5:7" ht="16.149999999999999">
      <c r="E342" s="8"/>
      <c r="G342" s="2"/>
    </row>
    <row r="343" spans="5:7" ht="16.149999999999999">
      <c r="E343" s="8"/>
      <c r="G343" s="2"/>
    </row>
    <row r="344" spans="5:7" ht="16.149999999999999">
      <c r="E344" s="8"/>
      <c r="G344" s="2"/>
    </row>
    <row r="345" spans="5:7" ht="16.149999999999999">
      <c r="E345" s="8"/>
      <c r="G345" s="2"/>
    </row>
    <row r="346" spans="5:7" ht="16.149999999999999">
      <c r="E346" s="8"/>
      <c r="G346" s="2"/>
    </row>
    <row r="347" spans="5:7" ht="16.149999999999999">
      <c r="E347" s="8"/>
      <c r="G347" s="2"/>
    </row>
    <row r="348" spans="5:7" ht="16.149999999999999">
      <c r="E348" s="8"/>
      <c r="G348" s="2"/>
    </row>
    <row r="349" spans="5:7" ht="16.149999999999999">
      <c r="E349" s="8"/>
      <c r="G349" s="2"/>
    </row>
    <row r="350" spans="5:7" ht="16.149999999999999">
      <c r="E350" s="8"/>
      <c r="G350" s="2"/>
    </row>
    <row r="351" spans="5:7" ht="16.149999999999999">
      <c r="E351" s="8"/>
      <c r="G351" s="2"/>
    </row>
    <row r="352" spans="5:7" ht="16.149999999999999">
      <c r="E352" s="8"/>
      <c r="G352" s="2"/>
    </row>
    <row r="353" spans="5:7" ht="16.149999999999999">
      <c r="E353" s="8"/>
      <c r="G353" s="2"/>
    </row>
    <row r="354" spans="5:7" ht="16.149999999999999">
      <c r="E354" s="8"/>
      <c r="G354" s="2"/>
    </row>
    <row r="355" spans="5:7" ht="16.149999999999999">
      <c r="E355" s="8"/>
      <c r="G355" s="2"/>
    </row>
    <row r="356" spans="5:7" ht="16.149999999999999">
      <c r="E356" s="8"/>
      <c r="G356" s="2"/>
    </row>
    <row r="357" spans="5:7" ht="16.149999999999999">
      <c r="E357" s="8"/>
      <c r="G357" s="2"/>
    </row>
    <row r="358" spans="5:7" ht="16.149999999999999">
      <c r="E358" s="8"/>
      <c r="G358" s="2"/>
    </row>
    <row r="359" spans="5:7" ht="16.149999999999999">
      <c r="E359" s="8"/>
      <c r="G359" s="2"/>
    </row>
    <row r="360" spans="5:7" ht="16.149999999999999">
      <c r="E360" s="8"/>
      <c r="G360" s="2"/>
    </row>
    <row r="361" spans="5:7" ht="16.149999999999999">
      <c r="E361" s="8"/>
      <c r="G361" s="2"/>
    </row>
    <row r="362" spans="5:7" ht="16.149999999999999">
      <c r="E362" s="8"/>
      <c r="G362" s="2"/>
    </row>
    <row r="363" spans="5:7" ht="16.149999999999999">
      <c r="E363" s="8"/>
      <c r="G363" s="2"/>
    </row>
    <row r="364" spans="5:7" ht="16.149999999999999">
      <c r="E364" s="8"/>
      <c r="G364" s="2"/>
    </row>
    <row r="365" spans="5:7" ht="16.149999999999999">
      <c r="E365" s="8"/>
      <c r="G365" s="2"/>
    </row>
    <row r="366" spans="5:7" ht="16.149999999999999">
      <c r="E366" s="8"/>
      <c r="G366" s="2"/>
    </row>
    <row r="367" spans="5:7" ht="16.149999999999999">
      <c r="E367" s="8"/>
      <c r="G367" s="2"/>
    </row>
    <row r="368" spans="5:7" ht="16.149999999999999">
      <c r="E368" s="8"/>
      <c r="G368" s="2"/>
    </row>
    <row r="369" spans="5:7" ht="16.149999999999999">
      <c r="E369" s="8"/>
      <c r="G369" s="2"/>
    </row>
    <row r="370" spans="5:7" ht="16.149999999999999">
      <c r="E370" s="8"/>
      <c r="G370" s="2"/>
    </row>
    <row r="371" spans="5:7" ht="16.149999999999999">
      <c r="E371" s="8"/>
      <c r="G371" s="2"/>
    </row>
    <row r="372" spans="5:7" ht="16.149999999999999">
      <c r="E372" s="8"/>
      <c r="G372" s="2"/>
    </row>
    <row r="373" spans="5:7" ht="16.149999999999999">
      <c r="E373" s="8"/>
      <c r="G373" s="2"/>
    </row>
    <row r="374" spans="5:7" ht="16.149999999999999">
      <c r="E374" s="8"/>
      <c r="G374" s="2"/>
    </row>
    <row r="375" spans="5:7" ht="16.149999999999999">
      <c r="E375" s="8"/>
      <c r="G375" s="2"/>
    </row>
    <row r="376" spans="5:7" ht="16.149999999999999">
      <c r="E376" s="8"/>
      <c r="G376" s="2"/>
    </row>
    <row r="377" spans="5:7" ht="16.149999999999999">
      <c r="E377" s="8"/>
      <c r="G377" s="2"/>
    </row>
    <row r="378" spans="5:7" ht="16.149999999999999">
      <c r="E378" s="8"/>
      <c r="G378" s="2"/>
    </row>
    <row r="379" spans="5:7" ht="16.149999999999999">
      <c r="E379" s="8"/>
      <c r="G379" s="2"/>
    </row>
    <row r="380" spans="5:7" ht="16.149999999999999">
      <c r="E380" s="8"/>
      <c r="G380" s="2"/>
    </row>
    <row r="381" spans="5:7" ht="16.149999999999999">
      <c r="E381" s="8"/>
      <c r="G381" s="2"/>
    </row>
    <row r="382" spans="5:7" ht="16.149999999999999">
      <c r="E382" s="8"/>
      <c r="G382" s="2"/>
    </row>
    <row r="383" spans="5:7" ht="16.149999999999999">
      <c r="E383" s="8"/>
      <c r="G383" s="2"/>
    </row>
    <row r="384" spans="5:7" ht="16.149999999999999">
      <c r="E384" s="8"/>
      <c r="G384" s="2"/>
    </row>
    <row r="385" spans="5:7" ht="16.149999999999999">
      <c r="E385" s="8"/>
      <c r="G385" s="2"/>
    </row>
    <row r="386" spans="5:7" ht="16.149999999999999">
      <c r="E386" s="8"/>
      <c r="G386" s="2"/>
    </row>
    <row r="387" spans="5:7" ht="16.149999999999999">
      <c r="E387" s="8"/>
      <c r="G387" s="2"/>
    </row>
    <row r="388" spans="5:7" ht="16.149999999999999">
      <c r="E388" s="8"/>
      <c r="G388" s="2"/>
    </row>
    <row r="389" spans="5:7" ht="16.149999999999999">
      <c r="E389" s="8"/>
      <c r="G389" s="2"/>
    </row>
    <row r="390" spans="5:7" ht="16.149999999999999">
      <c r="E390" s="8"/>
      <c r="G390" s="2"/>
    </row>
    <row r="391" spans="5:7" ht="16.149999999999999">
      <c r="E391" s="8"/>
      <c r="G391" s="2"/>
    </row>
    <row r="392" spans="5:7" ht="16.149999999999999">
      <c r="E392" s="8"/>
      <c r="G392" s="2"/>
    </row>
    <row r="393" spans="5:7" ht="16.149999999999999">
      <c r="E393" s="8"/>
      <c r="G393" s="2"/>
    </row>
    <row r="394" spans="5:7" ht="16.149999999999999">
      <c r="E394" s="8"/>
      <c r="G394" s="2"/>
    </row>
    <row r="395" spans="5:7" ht="16.149999999999999">
      <c r="E395" s="8"/>
      <c r="G395" s="2"/>
    </row>
    <row r="396" spans="5:7" ht="16.149999999999999">
      <c r="E396" s="8"/>
      <c r="G396" s="2"/>
    </row>
    <row r="397" spans="5:7" ht="16.149999999999999">
      <c r="E397" s="8"/>
      <c r="G397" s="2"/>
    </row>
    <row r="398" spans="5:7" ht="16.149999999999999">
      <c r="E398" s="8"/>
      <c r="G398" s="2"/>
    </row>
    <row r="399" spans="5:7" ht="16.149999999999999">
      <c r="E399" s="8"/>
      <c r="G399" s="2"/>
    </row>
    <row r="400" spans="5:7" ht="16.149999999999999">
      <c r="E400" s="8"/>
      <c r="G400" s="2"/>
    </row>
    <row r="401" spans="5:7" ht="16.149999999999999">
      <c r="E401" s="8"/>
      <c r="G401" s="2"/>
    </row>
    <row r="402" spans="5:7" ht="16.149999999999999">
      <c r="E402" s="8"/>
      <c r="G402" s="2"/>
    </row>
    <row r="403" spans="5:7" ht="16.149999999999999">
      <c r="E403" s="8"/>
      <c r="G403" s="2"/>
    </row>
    <row r="404" spans="5:7" ht="16.149999999999999">
      <c r="E404" s="8"/>
      <c r="G404" s="2"/>
    </row>
    <row r="405" spans="5:7" ht="16.149999999999999">
      <c r="E405" s="8"/>
      <c r="G405" s="2"/>
    </row>
    <row r="406" spans="5:7" ht="16.149999999999999">
      <c r="E406" s="8"/>
      <c r="G406" s="2"/>
    </row>
    <row r="407" spans="5:7" ht="16.149999999999999">
      <c r="E407" s="8"/>
      <c r="G407" s="2"/>
    </row>
    <row r="408" spans="5:7" ht="16.149999999999999">
      <c r="E408" s="8"/>
      <c r="G408" s="2"/>
    </row>
    <row r="409" spans="5:7" ht="16.149999999999999">
      <c r="E409" s="8"/>
      <c r="G409" s="2"/>
    </row>
    <row r="410" spans="5:7" ht="16.149999999999999">
      <c r="E410" s="8"/>
      <c r="G410" s="2"/>
    </row>
    <row r="411" spans="5:7" ht="16.149999999999999">
      <c r="E411" s="8"/>
      <c r="G411" s="2"/>
    </row>
    <row r="412" spans="5:7" ht="16.149999999999999">
      <c r="E412" s="8"/>
      <c r="G412" s="2"/>
    </row>
    <row r="413" spans="5:7" ht="16.149999999999999">
      <c r="E413" s="8"/>
      <c r="G413" s="2"/>
    </row>
    <row r="414" spans="5:7" ht="16.149999999999999">
      <c r="E414" s="8"/>
      <c r="G414" s="2"/>
    </row>
    <row r="415" spans="5:7" ht="16.149999999999999">
      <c r="E415" s="8"/>
      <c r="G415" s="2"/>
    </row>
    <row r="416" spans="5:7" ht="16.149999999999999">
      <c r="E416" s="8"/>
      <c r="G416" s="2"/>
    </row>
    <row r="417" spans="5:7" ht="16.149999999999999">
      <c r="E417" s="8"/>
      <c r="G417" s="2"/>
    </row>
    <row r="418" spans="5:7" ht="16.149999999999999">
      <c r="E418" s="8"/>
      <c r="G418" s="2"/>
    </row>
    <row r="419" spans="5:7" ht="16.149999999999999">
      <c r="E419" s="8"/>
      <c r="G419" s="2"/>
    </row>
    <row r="420" spans="5:7" ht="16.149999999999999">
      <c r="E420" s="8"/>
      <c r="G420" s="2"/>
    </row>
    <row r="421" spans="5:7" ht="16.149999999999999">
      <c r="E421" s="8"/>
      <c r="G421" s="2"/>
    </row>
    <row r="422" spans="5:7" ht="16.149999999999999">
      <c r="E422" s="8"/>
      <c r="G422" s="2"/>
    </row>
    <row r="423" spans="5:7" ht="16.149999999999999">
      <c r="E423" s="8"/>
      <c r="G423" s="2"/>
    </row>
    <row r="424" spans="5:7" ht="16.149999999999999">
      <c r="E424" s="8"/>
      <c r="G424" s="2"/>
    </row>
    <row r="425" spans="5:7" ht="16.149999999999999">
      <c r="E425" s="8"/>
      <c r="G425" s="2"/>
    </row>
    <row r="426" spans="5:7" ht="16.149999999999999">
      <c r="E426" s="8"/>
      <c r="G426" s="2"/>
    </row>
    <row r="427" spans="5:7" ht="16.149999999999999">
      <c r="E427" s="8"/>
      <c r="G427" s="2"/>
    </row>
    <row r="428" spans="5:7" ht="16.149999999999999">
      <c r="E428" s="8"/>
      <c r="G428" s="2"/>
    </row>
    <row r="429" spans="5:7" ht="16.149999999999999">
      <c r="E429" s="8"/>
      <c r="G429" s="2"/>
    </row>
    <row r="430" spans="5:7" ht="16.149999999999999">
      <c r="E430" s="8"/>
      <c r="G430" s="2"/>
    </row>
    <row r="431" spans="5:7" ht="16.149999999999999">
      <c r="E431" s="8"/>
      <c r="G431" s="2"/>
    </row>
    <row r="432" spans="5:7" ht="16.149999999999999">
      <c r="E432" s="8"/>
      <c r="G432" s="2"/>
    </row>
    <row r="433" spans="5:7" ht="16.149999999999999">
      <c r="E433" s="8"/>
      <c r="G433" s="2"/>
    </row>
    <row r="434" spans="5:7" ht="16.149999999999999">
      <c r="E434" s="8"/>
      <c r="G434" s="2"/>
    </row>
    <row r="435" spans="5:7" ht="16.149999999999999">
      <c r="E435" s="8"/>
      <c r="G435" s="2"/>
    </row>
    <row r="436" spans="5:7" ht="16.149999999999999">
      <c r="E436" s="8"/>
      <c r="G436" s="2"/>
    </row>
    <row r="437" spans="5:7" ht="16.149999999999999">
      <c r="E437" s="8"/>
      <c r="G437" s="2"/>
    </row>
    <row r="438" spans="5:7" ht="16.149999999999999">
      <c r="E438" s="8"/>
      <c r="G438" s="2"/>
    </row>
    <row r="439" spans="5:7" ht="16.149999999999999">
      <c r="E439" s="8"/>
      <c r="G439" s="2"/>
    </row>
    <row r="440" spans="5:7" ht="16.149999999999999">
      <c r="E440" s="8"/>
      <c r="G440" s="2"/>
    </row>
    <row r="441" spans="5:7" ht="16.149999999999999">
      <c r="E441" s="8"/>
      <c r="G441" s="2"/>
    </row>
    <row r="442" spans="5:7" ht="16.149999999999999">
      <c r="E442" s="8"/>
      <c r="G442" s="2"/>
    </row>
    <row r="443" spans="5:7" ht="16.149999999999999">
      <c r="E443" s="8"/>
      <c r="G443" s="2"/>
    </row>
    <row r="444" spans="5:7" ht="16.149999999999999">
      <c r="E444" s="8"/>
      <c r="G444" s="2"/>
    </row>
    <row r="445" spans="5:7" ht="16.149999999999999">
      <c r="E445" s="8"/>
      <c r="G445" s="2"/>
    </row>
    <row r="446" spans="5:7" ht="16.149999999999999">
      <c r="E446" s="8"/>
      <c r="G446" s="2"/>
    </row>
    <row r="447" spans="5:7" ht="16.149999999999999">
      <c r="E447" s="8"/>
      <c r="G447" s="2"/>
    </row>
    <row r="448" spans="5:7" ht="16.149999999999999">
      <c r="E448" s="8"/>
      <c r="G448" s="2"/>
    </row>
    <row r="449" spans="5:7" ht="16.149999999999999">
      <c r="E449" s="8"/>
      <c r="G449" s="2"/>
    </row>
    <row r="450" spans="5:7" ht="16.149999999999999">
      <c r="E450" s="8"/>
      <c r="G450" s="2"/>
    </row>
    <row r="451" spans="5:7" ht="16.149999999999999">
      <c r="E451" s="8"/>
      <c r="G451" s="2"/>
    </row>
    <row r="452" spans="5:7" ht="16.149999999999999">
      <c r="E452" s="8"/>
      <c r="G452" s="2"/>
    </row>
    <row r="453" spans="5:7" ht="16.149999999999999">
      <c r="E453" s="8"/>
      <c r="G453" s="2"/>
    </row>
    <row r="454" spans="5:7" ht="16.149999999999999">
      <c r="E454" s="8"/>
      <c r="G454" s="2"/>
    </row>
    <row r="455" spans="5:7" ht="16.149999999999999">
      <c r="E455" s="8"/>
      <c r="G455" s="2"/>
    </row>
    <row r="456" spans="5:7" ht="16.149999999999999">
      <c r="E456" s="8"/>
      <c r="G456" s="2"/>
    </row>
    <row r="457" spans="5:7" ht="16.149999999999999">
      <c r="E457" s="8"/>
      <c r="G457" s="2"/>
    </row>
    <row r="458" spans="5:7" ht="16.149999999999999">
      <c r="E458" s="8"/>
      <c r="G458" s="2"/>
    </row>
    <row r="459" spans="5:7" ht="16.149999999999999">
      <c r="E459" s="8"/>
      <c r="G459" s="2"/>
    </row>
    <row r="460" spans="5:7" ht="16.149999999999999">
      <c r="E460" s="8"/>
      <c r="G460" s="2"/>
    </row>
    <row r="461" spans="5:7" ht="16.149999999999999">
      <c r="E461" s="8"/>
      <c r="G461" s="2"/>
    </row>
    <row r="462" spans="5:7" ht="16.149999999999999">
      <c r="E462" s="8"/>
      <c r="G462" s="2"/>
    </row>
    <row r="463" spans="5:7" ht="16.149999999999999">
      <c r="E463" s="8"/>
      <c r="G463" s="2"/>
    </row>
    <row r="464" spans="5:7" ht="16.149999999999999">
      <c r="E464" s="8"/>
      <c r="G464" s="2"/>
    </row>
    <row r="465" spans="5:7" ht="16.149999999999999">
      <c r="E465" s="8"/>
      <c r="G465" s="2"/>
    </row>
    <row r="466" spans="5:7" ht="16.149999999999999">
      <c r="E466" s="8"/>
      <c r="G466" s="2"/>
    </row>
    <row r="467" spans="5:7" ht="16.149999999999999">
      <c r="E467" s="8"/>
      <c r="G467" s="2"/>
    </row>
    <row r="468" spans="5:7" ht="16.149999999999999">
      <c r="E468" s="8"/>
      <c r="G468" s="2"/>
    </row>
    <row r="469" spans="5:7" ht="16.149999999999999">
      <c r="E469" s="8"/>
      <c r="G469" s="2"/>
    </row>
    <row r="470" spans="5:7" ht="16.149999999999999">
      <c r="E470" s="8"/>
      <c r="G470" s="2"/>
    </row>
    <row r="471" spans="5:7" ht="16.149999999999999">
      <c r="E471" s="8"/>
      <c r="G471" s="2"/>
    </row>
    <row r="472" spans="5:7" ht="16.149999999999999">
      <c r="E472" s="8"/>
      <c r="G472" s="2"/>
    </row>
    <row r="473" spans="5:7" ht="16.149999999999999">
      <c r="E473" s="8"/>
      <c r="G473" s="2"/>
    </row>
    <row r="474" spans="5:7" ht="16.149999999999999">
      <c r="E474" s="8"/>
      <c r="G474" s="2"/>
    </row>
    <row r="475" spans="5:7" ht="16.149999999999999">
      <c r="E475" s="8"/>
      <c r="G475" s="2"/>
    </row>
    <row r="476" spans="5:7" ht="16.149999999999999">
      <c r="E476" s="8"/>
      <c r="G476" s="2"/>
    </row>
    <row r="477" spans="5:7" ht="16.149999999999999">
      <c r="E477" s="8"/>
      <c r="G477" s="2"/>
    </row>
    <row r="478" spans="5:7" ht="16.149999999999999">
      <c r="E478" s="8"/>
      <c r="G478" s="2"/>
    </row>
    <row r="479" spans="5:7" ht="16.149999999999999">
      <c r="E479" s="8"/>
      <c r="G479" s="2"/>
    </row>
    <row r="480" spans="5:7" ht="16.149999999999999">
      <c r="E480" s="8"/>
      <c r="G480" s="2"/>
    </row>
    <row r="481" spans="5:7" ht="16.149999999999999">
      <c r="E481" s="8"/>
      <c r="G481" s="2"/>
    </row>
    <row r="482" spans="5:7" ht="16.149999999999999">
      <c r="E482" s="8"/>
      <c r="G482" s="2"/>
    </row>
    <row r="483" spans="5:7" ht="16.149999999999999">
      <c r="E483" s="8"/>
      <c r="G483" s="2"/>
    </row>
    <row r="484" spans="5:7" ht="16.149999999999999">
      <c r="E484" s="8"/>
      <c r="G484" s="2"/>
    </row>
    <row r="485" spans="5:7" ht="16.149999999999999">
      <c r="E485" s="8"/>
      <c r="G485" s="2"/>
    </row>
    <row r="486" spans="5:7" ht="16.149999999999999">
      <c r="E486" s="8"/>
      <c r="G486" s="2"/>
    </row>
    <row r="487" spans="5:7" ht="16.149999999999999">
      <c r="E487" s="8"/>
      <c r="G487" s="2"/>
    </row>
    <row r="488" spans="5:7" ht="16.149999999999999">
      <c r="E488" s="8"/>
      <c r="G488" s="2"/>
    </row>
    <row r="489" spans="5:7" ht="16.149999999999999">
      <c r="E489" s="8"/>
      <c r="G489" s="2"/>
    </row>
    <row r="490" spans="5:7" ht="16.149999999999999">
      <c r="E490" s="8"/>
      <c r="G490" s="2"/>
    </row>
    <row r="491" spans="5:7" ht="16.149999999999999">
      <c r="E491" s="8"/>
      <c r="G491" s="2"/>
    </row>
    <row r="492" spans="5:7" ht="16.149999999999999">
      <c r="E492" s="8"/>
      <c r="G492" s="2"/>
    </row>
    <row r="493" spans="5:7" ht="16.149999999999999">
      <c r="E493" s="8"/>
      <c r="G493" s="2"/>
    </row>
    <row r="494" spans="5:7" ht="16.149999999999999">
      <c r="E494" s="8"/>
      <c r="G494" s="2"/>
    </row>
    <row r="495" spans="5:7" ht="16.149999999999999">
      <c r="E495" s="8"/>
      <c r="G495" s="2"/>
    </row>
    <row r="496" spans="5:7" ht="16.149999999999999">
      <c r="E496" s="8"/>
      <c r="G496" s="2"/>
    </row>
    <row r="497" spans="5:7" ht="16.149999999999999">
      <c r="E497" s="8"/>
      <c r="G497" s="2"/>
    </row>
    <row r="498" spans="5:7" ht="16.149999999999999">
      <c r="E498" s="8"/>
      <c r="G498" s="2"/>
    </row>
    <row r="499" spans="5:7" ht="16.149999999999999">
      <c r="E499" s="8"/>
      <c r="G499" s="2"/>
    </row>
    <row r="500" spans="5:7" ht="16.149999999999999">
      <c r="E500" s="8"/>
      <c r="G500" s="2"/>
    </row>
    <row r="501" spans="5:7" ht="16.149999999999999">
      <c r="E501" s="8"/>
      <c r="G501" s="2"/>
    </row>
    <row r="502" spans="5:7" ht="16.149999999999999">
      <c r="E502" s="8"/>
      <c r="G502" s="2"/>
    </row>
    <row r="503" spans="5:7" ht="16.149999999999999">
      <c r="E503" s="8"/>
      <c r="G503" s="2"/>
    </row>
    <row r="504" spans="5:7" ht="16.149999999999999">
      <c r="E504" s="8"/>
      <c r="G504" s="2"/>
    </row>
    <row r="505" spans="5:7" ht="16.149999999999999">
      <c r="E505" s="8"/>
      <c r="G505" s="2"/>
    </row>
    <row r="506" spans="5:7" ht="16.149999999999999">
      <c r="E506" s="8"/>
      <c r="G506" s="2"/>
    </row>
    <row r="507" spans="5:7" ht="16.149999999999999">
      <c r="E507" s="8"/>
      <c r="G507" s="2"/>
    </row>
    <row r="508" spans="5:7" ht="16.149999999999999">
      <c r="E508" s="8"/>
      <c r="G508" s="2"/>
    </row>
    <row r="509" spans="5:7" ht="16.149999999999999">
      <c r="E509" s="8"/>
      <c r="G509" s="2"/>
    </row>
    <row r="510" spans="5:7" ht="16.149999999999999">
      <c r="E510" s="8"/>
      <c r="G510" s="2"/>
    </row>
    <row r="511" spans="5:7" ht="16.149999999999999">
      <c r="E511" s="8"/>
      <c r="G511" s="2"/>
    </row>
    <row r="512" spans="5:7" ht="16.149999999999999">
      <c r="E512" s="8"/>
      <c r="G512" s="2"/>
    </row>
    <row r="513" spans="5:7" ht="16.149999999999999">
      <c r="E513" s="8"/>
      <c r="G513" s="2"/>
    </row>
    <row r="514" spans="5:7" ht="16.149999999999999">
      <c r="E514" s="8"/>
      <c r="G514" s="2"/>
    </row>
    <row r="515" spans="5:7" ht="16.149999999999999">
      <c r="E515" s="8"/>
      <c r="G515" s="2"/>
    </row>
    <row r="516" spans="5:7" ht="16.149999999999999">
      <c r="E516" s="8"/>
      <c r="G516" s="2"/>
    </row>
    <row r="517" spans="5:7" ht="16.149999999999999">
      <c r="E517" s="8"/>
      <c r="G517" s="2"/>
    </row>
    <row r="518" spans="5:7" ht="16.149999999999999">
      <c r="E518" s="8"/>
      <c r="G518" s="2"/>
    </row>
    <row r="519" spans="5:7" ht="16.149999999999999">
      <c r="E519" s="8"/>
      <c r="G519" s="2"/>
    </row>
    <row r="520" spans="5:7" ht="16.149999999999999">
      <c r="E520" s="8"/>
      <c r="G520" s="2"/>
    </row>
    <row r="521" spans="5:7" ht="16.149999999999999">
      <c r="E521" s="8"/>
      <c r="G521" s="2"/>
    </row>
    <row r="522" spans="5:7" ht="16.149999999999999">
      <c r="E522" s="8"/>
      <c r="G522" s="2"/>
    </row>
    <row r="523" spans="5:7" ht="16.149999999999999">
      <c r="E523" s="8"/>
      <c r="G523" s="2"/>
    </row>
    <row r="524" spans="5:7" ht="16.149999999999999">
      <c r="E524" s="8"/>
      <c r="G524" s="2"/>
    </row>
    <row r="525" spans="5:7" ht="16.149999999999999">
      <c r="E525" s="8"/>
      <c r="G525" s="2"/>
    </row>
    <row r="526" spans="5:7" ht="16.149999999999999">
      <c r="E526" s="8"/>
      <c r="G526" s="2"/>
    </row>
    <row r="527" spans="5:7" ht="16.149999999999999">
      <c r="E527" s="8"/>
      <c r="G527" s="2"/>
    </row>
    <row r="528" spans="5:7" ht="16.149999999999999">
      <c r="E528" s="8"/>
      <c r="G528" s="2"/>
    </row>
    <row r="529" spans="5:7" ht="16.149999999999999">
      <c r="E529" s="8"/>
      <c r="G529" s="2"/>
    </row>
    <row r="530" spans="5:7" ht="16.149999999999999">
      <c r="E530" s="8"/>
      <c r="G530" s="2"/>
    </row>
    <row r="531" spans="5:7" ht="16.149999999999999">
      <c r="E531" s="8"/>
      <c r="G531" s="2"/>
    </row>
    <row r="532" spans="5:7" ht="16.149999999999999">
      <c r="E532" s="8"/>
      <c r="G532" s="2"/>
    </row>
    <row r="533" spans="5:7" ht="16.149999999999999">
      <c r="E533" s="8"/>
      <c r="G533" s="2"/>
    </row>
    <row r="534" spans="5:7" ht="16.149999999999999">
      <c r="E534" s="8"/>
      <c r="G534" s="2"/>
    </row>
    <row r="535" spans="5:7" ht="16.149999999999999">
      <c r="E535" s="8"/>
      <c r="G535" s="2"/>
    </row>
    <row r="536" spans="5:7" ht="16.149999999999999">
      <c r="E536" s="8"/>
      <c r="G536" s="2"/>
    </row>
    <row r="537" spans="5:7" ht="16.149999999999999">
      <c r="E537" s="8"/>
      <c r="G537" s="2"/>
    </row>
    <row r="538" spans="5:7" ht="16.149999999999999">
      <c r="E538" s="8"/>
      <c r="G538" s="2"/>
    </row>
    <row r="539" spans="5:7" ht="16.149999999999999">
      <c r="E539" s="8"/>
      <c r="G539" s="2"/>
    </row>
    <row r="540" spans="5:7" ht="16.149999999999999">
      <c r="E540" s="8"/>
      <c r="G540" s="2"/>
    </row>
    <row r="541" spans="5:7" ht="16.149999999999999">
      <c r="E541" s="8"/>
      <c r="G541" s="2"/>
    </row>
    <row r="542" spans="5:7" ht="16.149999999999999">
      <c r="E542" s="8"/>
      <c r="G542" s="2"/>
    </row>
    <row r="543" spans="5:7" ht="16.149999999999999">
      <c r="E543" s="8"/>
      <c r="G543" s="2"/>
    </row>
    <row r="544" spans="5:7" ht="16.149999999999999">
      <c r="E544" s="8"/>
      <c r="G544" s="2"/>
    </row>
    <row r="545" spans="5:7" ht="16.149999999999999">
      <c r="E545" s="8"/>
      <c r="G545" s="2"/>
    </row>
    <row r="546" spans="5:7" ht="16.149999999999999">
      <c r="E546" s="8"/>
      <c r="G546" s="2"/>
    </row>
    <row r="547" spans="5:7" ht="16.149999999999999">
      <c r="E547" s="8"/>
      <c r="G547" s="2"/>
    </row>
    <row r="548" spans="5:7" ht="16.149999999999999">
      <c r="E548" s="8"/>
      <c r="G548" s="2"/>
    </row>
    <row r="549" spans="5:7" ht="16.149999999999999">
      <c r="E549" s="8"/>
      <c r="G549" s="2"/>
    </row>
    <row r="550" spans="5:7" ht="16.149999999999999">
      <c r="E550" s="8"/>
      <c r="G550" s="2"/>
    </row>
    <row r="551" spans="5:7" ht="16.149999999999999">
      <c r="E551" s="8"/>
      <c r="G551" s="2"/>
    </row>
    <row r="552" spans="5:7" ht="16.149999999999999">
      <c r="E552" s="8"/>
      <c r="G552" s="2"/>
    </row>
    <row r="553" spans="5:7" ht="16.149999999999999">
      <c r="E553" s="8"/>
      <c r="G553" s="2"/>
    </row>
    <row r="554" spans="5:7" ht="16.149999999999999">
      <c r="E554" s="8"/>
      <c r="G554" s="2"/>
    </row>
    <row r="555" spans="5:7" ht="16.149999999999999">
      <c r="E555" s="8"/>
      <c r="G555" s="2"/>
    </row>
    <row r="556" spans="5:7" ht="16.149999999999999">
      <c r="E556" s="8"/>
      <c r="G556" s="2"/>
    </row>
    <row r="557" spans="5:7" ht="16.149999999999999">
      <c r="E557" s="8"/>
      <c r="G557" s="2"/>
    </row>
    <row r="558" spans="5:7" ht="16.149999999999999">
      <c r="E558" s="8"/>
      <c r="G558" s="2"/>
    </row>
    <row r="559" spans="5:7" ht="16.149999999999999">
      <c r="E559" s="8"/>
      <c r="G559" s="2"/>
    </row>
    <row r="560" spans="5:7" ht="16.149999999999999">
      <c r="E560" s="8"/>
      <c r="G560" s="2"/>
    </row>
    <row r="561" spans="5:7" ht="16.149999999999999">
      <c r="E561" s="8"/>
      <c r="G561" s="2"/>
    </row>
    <row r="562" spans="5:7" ht="16.149999999999999">
      <c r="E562" s="8"/>
      <c r="G562" s="2"/>
    </row>
    <row r="563" spans="5:7" ht="16.149999999999999">
      <c r="E563" s="8"/>
      <c r="G563" s="2"/>
    </row>
    <row r="564" spans="5:7" ht="16.149999999999999">
      <c r="E564" s="8"/>
      <c r="G564" s="2"/>
    </row>
    <row r="565" spans="5:7" ht="16.149999999999999">
      <c r="E565" s="8"/>
      <c r="G565" s="2"/>
    </row>
    <row r="566" spans="5:7" ht="16.149999999999999">
      <c r="E566" s="8"/>
      <c r="G566" s="2"/>
    </row>
    <row r="567" spans="5:7" ht="16.149999999999999">
      <c r="E567" s="8"/>
      <c r="G567" s="2"/>
    </row>
    <row r="568" spans="5:7" ht="16.149999999999999">
      <c r="E568" s="8"/>
      <c r="G568" s="2"/>
    </row>
    <row r="569" spans="5:7" ht="16.149999999999999">
      <c r="E569" s="8"/>
      <c r="G569" s="2"/>
    </row>
    <row r="570" spans="5:7" ht="16.149999999999999">
      <c r="E570" s="8"/>
      <c r="G570" s="2"/>
    </row>
    <row r="571" spans="5:7" ht="16.149999999999999">
      <c r="E571" s="8"/>
      <c r="G571" s="2"/>
    </row>
    <row r="572" spans="5:7" ht="16.149999999999999">
      <c r="E572" s="8"/>
      <c r="G572" s="2"/>
    </row>
    <row r="573" spans="5:7" ht="16.149999999999999">
      <c r="E573" s="8"/>
      <c r="G573" s="2"/>
    </row>
    <row r="574" spans="5:7" ht="16.149999999999999">
      <c r="E574" s="8"/>
      <c r="G574" s="2"/>
    </row>
    <row r="575" spans="5:7" ht="16.149999999999999">
      <c r="E575" s="8"/>
      <c r="G575" s="2"/>
    </row>
    <row r="576" spans="5:7" ht="16.149999999999999">
      <c r="E576" s="8"/>
      <c r="G576" s="2"/>
    </row>
    <row r="577" spans="5:7" ht="16.149999999999999">
      <c r="E577" s="8"/>
      <c r="G577" s="2"/>
    </row>
    <row r="578" spans="5:7" ht="16.149999999999999">
      <c r="E578" s="8"/>
      <c r="G578" s="2"/>
    </row>
    <row r="579" spans="5:7" ht="16.149999999999999">
      <c r="E579" s="8"/>
      <c r="G579" s="2"/>
    </row>
    <row r="580" spans="5:7" ht="16.149999999999999">
      <c r="E580" s="8"/>
      <c r="G580" s="2"/>
    </row>
    <row r="581" spans="5:7" ht="16.149999999999999">
      <c r="E581" s="8"/>
      <c r="G581" s="2"/>
    </row>
    <row r="582" spans="5:7" ht="16.149999999999999">
      <c r="E582" s="8"/>
      <c r="G582" s="2"/>
    </row>
    <row r="583" spans="5:7" ht="16.149999999999999">
      <c r="E583" s="8"/>
      <c r="G583" s="2"/>
    </row>
    <row r="584" spans="5:7" ht="16.149999999999999">
      <c r="E584" s="8"/>
      <c r="G584" s="2"/>
    </row>
    <row r="585" spans="5:7" ht="16.149999999999999">
      <c r="E585" s="8"/>
      <c r="G585" s="2"/>
    </row>
    <row r="586" spans="5:7" ht="16.149999999999999">
      <c r="E586" s="8"/>
      <c r="G586" s="2"/>
    </row>
    <row r="587" spans="5:7" ht="16.149999999999999">
      <c r="E587" s="8"/>
      <c r="G587" s="2"/>
    </row>
    <row r="588" spans="5:7" ht="16.149999999999999">
      <c r="E588" s="8"/>
      <c r="G588" s="2"/>
    </row>
    <row r="589" spans="5:7" ht="16.149999999999999">
      <c r="E589" s="8"/>
      <c r="G589" s="2"/>
    </row>
    <row r="590" spans="5:7" ht="16.149999999999999">
      <c r="E590" s="8"/>
      <c r="G590" s="2"/>
    </row>
    <row r="591" spans="5:7" ht="16.149999999999999">
      <c r="E591" s="8"/>
      <c r="G591" s="2"/>
    </row>
    <row r="592" spans="5:7" ht="16.149999999999999">
      <c r="E592" s="8"/>
      <c r="G592" s="2"/>
    </row>
    <row r="593" spans="5:7" ht="16.149999999999999">
      <c r="E593" s="8"/>
      <c r="G593" s="2"/>
    </row>
    <row r="594" spans="5:7" ht="16.149999999999999">
      <c r="E594" s="8"/>
      <c r="G594" s="2"/>
    </row>
    <row r="595" spans="5:7" ht="16.149999999999999">
      <c r="E595" s="8"/>
      <c r="G595" s="2"/>
    </row>
    <row r="596" spans="5:7" ht="16.149999999999999">
      <c r="E596" s="8"/>
      <c r="G596" s="2"/>
    </row>
    <row r="597" spans="5:7" ht="16.149999999999999">
      <c r="E597" s="8"/>
      <c r="G597" s="2"/>
    </row>
    <row r="598" spans="5:7" ht="16.149999999999999">
      <c r="E598" s="8"/>
      <c r="G598" s="2"/>
    </row>
    <row r="599" spans="5:7" ht="16.149999999999999">
      <c r="E599" s="8"/>
      <c r="G599" s="2"/>
    </row>
    <row r="600" spans="5:7" ht="16.149999999999999">
      <c r="E600" s="8"/>
      <c r="G600" s="2"/>
    </row>
    <row r="601" spans="5:7" ht="16.149999999999999">
      <c r="E601" s="8"/>
      <c r="G601" s="2"/>
    </row>
    <row r="602" spans="5:7" ht="16.149999999999999">
      <c r="E602" s="8"/>
      <c r="G602" s="2"/>
    </row>
    <row r="603" spans="5:7" ht="16.149999999999999">
      <c r="E603" s="8"/>
      <c r="G603" s="2"/>
    </row>
    <row r="604" spans="5:7" ht="16.149999999999999">
      <c r="E604" s="8"/>
      <c r="G604" s="2"/>
    </row>
    <row r="605" spans="5:7" ht="16.149999999999999">
      <c r="E605" s="8"/>
      <c r="G605" s="2"/>
    </row>
    <row r="606" spans="5:7" ht="16.149999999999999">
      <c r="E606" s="8"/>
      <c r="G606" s="2"/>
    </row>
    <row r="607" spans="5:7" ht="16.149999999999999">
      <c r="E607" s="8"/>
      <c r="G607" s="2"/>
    </row>
    <row r="608" spans="5:7" ht="16.149999999999999">
      <c r="E608" s="8"/>
      <c r="G608" s="2"/>
    </row>
    <row r="609" spans="5:7" ht="16.149999999999999">
      <c r="E609" s="8"/>
      <c r="G609" s="2"/>
    </row>
    <row r="610" spans="5:7" ht="16.149999999999999">
      <c r="E610" s="8"/>
      <c r="G610" s="2"/>
    </row>
    <row r="611" spans="5:7" ht="16.149999999999999">
      <c r="E611" s="8"/>
      <c r="G611" s="2"/>
    </row>
    <row r="612" spans="5:7" ht="16.149999999999999">
      <c r="E612" s="8"/>
      <c r="G612" s="2"/>
    </row>
    <row r="613" spans="5:7" ht="16.149999999999999">
      <c r="E613" s="8"/>
      <c r="G613" s="2"/>
    </row>
    <row r="614" spans="5:7" ht="16.149999999999999">
      <c r="E614" s="8"/>
      <c r="G614" s="2"/>
    </row>
    <row r="615" spans="5:7" ht="16.149999999999999">
      <c r="E615" s="8"/>
      <c r="G615" s="2"/>
    </row>
    <row r="616" spans="5:7" ht="16.149999999999999">
      <c r="E616" s="8"/>
      <c r="G616" s="2"/>
    </row>
    <row r="617" spans="5:7" ht="16.149999999999999">
      <c r="E617" s="8"/>
      <c r="G617" s="2"/>
    </row>
    <row r="618" spans="5:7" ht="16.149999999999999">
      <c r="E618" s="8"/>
      <c r="G618" s="2"/>
    </row>
    <row r="619" spans="5:7" ht="16.149999999999999">
      <c r="E619" s="8"/>
      <c r="G619" s="2"/>
    </row>
    <row r="620" spans="5:7" ht="16.149999999999999">
      <c r="E620" s="8"/>
      <c r="G620" s="2"/>
    </row>
    <row r="621" spans="5:7" ht="16.149999999999999">
      <c r="E621" s="8"/>
      <c r="G621" s="2"/>
    </row>
    <row r="622" spans="5:7" ht="16.149999999999999">
      <c r="E622" s="8"/>
      <c r="G622" s="2"/>
    </row>
    <row r="623" spans="5:7" ht="16.149999999999999">
      <c r="E623" s="8"/>
      <c r="G623" s="2"/>
    </row>
    <row r="624" spans="5:7" ht="16.149999999999999">
      <c r="E624" s="8"/>
      <c r="G624" s="2"/>
    </row>
    <row r="625" spans="5:7" ht="16.149999999999999">
      <c r="E625" s="8"/>
      <c r="G625" s="2"/>
    </row>
    <row r="626" spans="5:7" ht="16.149999999999999">
      <c r="E626" s="8"/>
      <c r="G626" s="2"/>
    </row>
    <row r="627" spans="5:7" ht="16.149999999999999">
      <c r="E627" s="8"/>
      <c r="G627" s="2"/>
    </row>
    <row r="628" spans="5:7" ht="16.149999999999999">
      <c r="E628" s="8"/>
      <c r="G628" s="2"/>
    </row>
    <row r="629" spans="5:7" ht="16.149999999999999">
      <c r="E629" s="8"/>
      <c r="G629" s="2"/>
    </row>
    <row r="630" spans="5:7" ht="16.149999999999999">
      <c r="E630" s="8"/>
      <c r="G630" s="2"/>
    </row>
    <row r="631" spans="5:7" ht="16.149999999999999">
      <c r="E631" s="8"/>
      <c r="G631" s="2"/>
    </row>
    <row r="632" spans="5:7" ht="16.149999999999999">
      <c r="E632" s="8"/>
      <c r="G632" s="2"/>
    </row>
    <row r="633" spans="5:7" ht="16.149999999999999">
      <c r="E633" s="8"/>
      <c r="G633" s="2"/>
    </row>
    <row r="634" spans="5:7" ht="16.149999999999999">
      <c r="E634" s="8"/>
      <c r="G634" s="2"/>
    </row>
    <row r="635" spans="5:7" ht="16.149999999999999">
      <c r="E635" s="8"/>
      <c r="G635" s="2"/>
    </row>
    <row r="636" spans="5:7" ht="16.149999999999999">
      <c r="E636" s="8"/>
      <c r="G636" s="2"/>
    </row>
    <row r="637" spans="5:7" ht="16.149999999999999">
      <c r="E637" s="8"/>
      <c r="G637" s="2"/>
    </row>
    <row r="638" spans="5:7" ht="16.149999999999999">
      <c r="E638" s="8"/>
      <c r="G638" s="2"/>
    </row>
    <row r="639" spans="5:7" ht="16.149999999999999">
      <c r="E639" s="8"/>
      <c r="G639" s="2"/>
    </row>
    <row r="640" spans="5:7" ht="16.149999999999999">
      <c r="E640" s="8"/>
      <c r="G640" s="2"/>
    </row>
    <row r="641" spans="5:7" ht="16.149999999999999">
      <c r="E641" s="8"/>
      <c r="G641" s="2"/>
    </row>
    <row r="642" spans="5:7" ht="16.149999999999999">
      <c r="E642" s="8"/>
      <c r="G642" s="2"/>
    </row>
    <row r="643" spans="5:7" ht="16.149999999999999">
      <c r="E643" s="8"/>
      <c r="G643" s="2"/>
    </row>
    <row r="644" spans="5:7" ht="16.149999999999999">
      <c r="E644" s="8"/>
      <c r="G644" s="2"/>
    </row>
    <row r="645" spans="5:7" ht="16.149999999999999">
      <c r="E645" s="8"/>
      <c r="G645" s="2"/>
    </row>
    <row r="646" spans="5:7" ht="16.149999999999999">
      <c r="E646" s="8"/>
      <c r="G646" s="2"/>
    </row>
    <row r="647" spans="5:7" ht="16.149999999999999">
      <c r="E647" s="8"/>
      <c r="G647" s="2"/>
    </row>
    <row r="648" spans="5:7" ht="16.149999999999999">
      <c r="E648" s="8"/>
      <c r="G648" s="2"/>
    </row>
    <row r="649" spans="5:7" ht="16.149999999999999">
      <c r="E649" s="8"/>
      <c r="G649" s="2"/>
    </row>
    <row r="650" spans="5:7" ht="16.149999999999999">
      <c r="E650" s="8"/>
      <c r="G650" s="2"/>
    </row>
    <row r="651" spans="5:7" ht="16.149999999999999">
      <c r="E651" s="8"/>
      <c r="G651" s="2"/>
    </row>
    <row r="652" spans="5:7" ht="16.149999999999999">
      <c r="E652" s="8"/>
      <c r="G652" s="2"/>
    </row>
    <row r="653" spans="5:7" ht="16.149999999999999">
      <c r="E653" s="8"/>
      <c r="G653" s="2"/>
    </row>
    <row r="654" spans="5:7" ht="16.149999999999999">
      <c r="E654" s="8"/>
      <c r="G654" s="2"/>
    </row>
    <row r="655" spans="5:7" ht="16.149999999999999">
      <c r="E655" s="8"/>
      <c r="G655" s="2"/>
    </row>
    <row r="656" spans="5:7" ht="16.149999999999999">
      <c r="E656" s="8"/>
      <c r="G656" s="2"/>
    </row>
    <row r="657" spans="5:7" ht="16.149999999999999">
      <c r="E657" s="8"/>
      <c r="G657" s="2"/>
    </row>
    <row r="658" spans="5:7" ht="16.149999999999999">
      <c r="E658" s="8"/>
      <c r="G658" s="2"/>
    </row>
    <row r="659" spans="5:7" ht="16.149999999999999">
      <c r="E659" s="8"/>
      <c r="G659" s="2"/>
    </row>
    <row r="660" spans="5:7" ht="16.149999999999999">
      <c r="E660" s="8"/>
      <c r="G660" s="2"/>
    </row>
    <row r="661" spans="5:7" ht="16.149999999999999">
      <c r="E661" s="8"/>
      <c r="G661" s="2"/>
    </row>
    <row r="662" spans="5:7" ht="16.149999999999999">
      <c r="E662" s="8"/>
      <c r="G662" s="2"/>
    </row>
    <row r="663" spans="5:7" ht="16.149999999999999">
      <c r="E663" s="8"/>
      <c r="G663" s="2"/>
    </row>
    <row r="664" spans="5:7" ht="16.149999999999999">
      <c r="E664" s="8"/>
      <c r="G664" s="2"/>
    </row>
    <row r="665" spans="5:7" ht="16.149999999999999">
      <c r="E665" s="8"/>
      <c r="G665" s="2"/>
    </row>
    <row r="666" spans="5:7" ht="16.149999999999999">
      <c r="E666" s="8"/>
      <c r="G666" s="2"/>
    </row>
    <row r="667" spans="5:7" ht="16.149999999999999">
      <c r="E667" s="8"/>
      <c r="G667" s="2"/>
    </row>
    <row r="668" spans="5:7" ht="16.149999999999999">
      <c r="E668" s="8"/>
      <c r="G668" s="2"/>
    </row>
    <row r="669" spans="5:7" ht="16.149999999999999">
      <c r="E669" s="8"/>
      <c r="G669" s="2"/>
    </row>
    <row r="670" spans="5:7" ht="16.149999999999999">
      <c r="E670" s="8"/>
      <c r="G670" s="2"/>
    </row>
    <row r="671" spans="5:7" ht="16.149999999999999">
      <c r="E671" s="8"/>
      <c r="G671" s="2"/>
    </row>
    <row r="672" spans="5:7" ht="16.149999999999999">
      <c r="E672" s="8"/>
      <c r="G672" s="2"/>
    </row>
    <row r="673" spans="5:7" ht="16.149999999999999">
      <c r="E673" s="8"/>
      <c r="G673" s="2"/>
    </row>
    <row r="674" spans="5:7" ht="16.149999999999999">
      <c r="E674" s="8"/>
      <c r="G674" s="2"/>
    </row>
    <row r="675" spans="5:7" ht="16.149999999999999">
      <c r="E675" s="8"/>
      <c r="G675" s="2"/>
    </row>
    <row r="676" spans="5:7" ht="16.149999999999999">
      <c r="E676" s="8"/>
      <c r="G676" s="2"/>
    </row>
    <row r="677" spans="5:7" ht="16.149999999999999">
      <c r="E677" s="8"/>
      <c r="G677" s="2"/>
    </row>
    <row r="678" spans="5:7" ht="16.149999999999999">
      <c r="E678" s="8"/>
      <c r="G678" s="2"/>
    </row>
    <row r="679" spans="5:7" ht="16.149999999999999">
      <c r="E679" s="8"/>
      <c r="G679" s="2"/>
    </row>
    <row r="680" spans="5:7" ht="16.149999999999999">
      <c r="E680" s="8"/>
      <c r="G680" s="2"/>
    </row>
    <row r="681" spans="5:7" ht="16.149999999999999">
      <c r="E681" s="8"/>
      <c r="G681" s="2"/>
    </row>
    <row r="682" spans="5:7" ht="16.149999999999999">
      <c r="E682" s="8"/>
      <c r="G682" s="2"/>
    </row>
    <row r="683" spans="5:7" ht="16.149999999999999">
      <c r="E683" s="8"/>
      <c r="G683" s="2"/>
    </row>
    <row r="684" spans="5:7" ht="16.149999999999999">
      <c r="E684" s="8"/>
      <c r="G684" s="2"/>
    </row>
    <row r="685" spans="5:7" ht="16.149999999999999">
      <c r="E685" s="8"/>
      <c r="G685" s="2"/>
    </row>
    <row r="686" spans="5:7" ht="16.149999999999999">
      <c r="E686" s="8"/>
      <c r="G686" s="2"/>
    </row>
    <row r="687" spans="5:7" ht="16.149999999999999">
      <c r="E687" s="8"/>
      <c r="G687" s="2"/>
    </row>
    <row r="688" spans="5:7" ht="16.149999999999999">
      <c r="E688" s="8"/>
      <c r="G688" s="2"/>
    </row>
    <row r="689" spans="5:7" ht="16.149999999999999">
      <c r="E689" s="8"/>
      <c r="G689" s="2"/>
    </row>
    <row r="690" spans="5:7" ht="16.149999999999999">
      <c r="E690" s="8"/>
      <c r="G690" s="2"/>
    </row>
    <row r="691" spans="5:7" ht="16.149999999999999">
      <c r="E691" s="8"/>
      <c r="G691" s="2"/>
    </row>
    <row r="692" spans="5:7" ht="16.149999999999999">
      <c r="E692" s="8"/>
      <c r="G692" s="2"/>
    </row>
    <row r="693" spans="5:7" ht="16.149999999999999">
      <c r="E693" s="8"/>
      <c r="G693" s="2"/>
    </row>
    <row r="694" spans="5:7" ht="16.149999999999999">
      <c r="E694" s="8"/>
      <c r="G694" s="2"/>
    </row>
    <row r="695" spans="5:7" ht="16.149999999999999">
      <c r="E695" s="8"/>
      <c r="G695" s="2"/>
    </row>
    <row r="696" spans="5:7" ht="16.149999999999999">
      <c r="E696" s="8"/>
      <c r="G696" s="2"/>
    </row>
    <row r="697" spans="5:7" ht="16.149999999999999">
      <c r="E697" s="8"/>
      <c r="G697" s="2"/>
    </row>
    <row r="698" spans="5:7" ht="16.149999999999999">
      <c r="E698" s="8"/>
      <c r="G698" s="2"/>
    </row>
    <row r="699" spans="5:7" ht="16.149999999999999">
      <c r="E699" s="8"/>
      <c r="G699" s="2"/>
    </row>
    <row r="700" spans="5:7" ht="16.149999999999999">
      <c r="E700" s="8"/>
      <c r="G700" s="2"/>
    </row>
    <row r="701" spans="5:7" ht="16.149999999999999">
      <c r="E701" s="8"/>
      <c r="G701" s="2"/>
    </row>
    <row r="702" spans="5:7" ht="16.149999999999999">
      <c r="E702" s="8"/>
      <c r="G702" s="2"/>
    </row>
    <row r="703" spans="5:7" ht="16.149999999999999">
      <c r="E703" s="8"/>
      <c r="G703" s="2"/>
    </row>
    <row r="704" spans="5:7" ht="16.149999999999999">
      <c r="E704" s="8"/>
      <c r="G704" s="2"/>
    </row>
    <row r="705" spans="5:7" ht="16.149999999999999">
      <c r="E705" s="8"/>
      <c r="G705" s="2"/>
    </row>
    <row r="706" spans="5:7" ht="16.149999999999999">
      <c r="E706" s="8"/>
      <c r="G706" s="2"/>
    </row>
    <row r="707" spans="5:7" ht="16.149999999999999">
      <c r="E707" s="8"/>
      <c r="G707" s="2"/>
    </row>
    <row r="708" spans="5:7" ht="16.149999999999999">
      <c r="E708" s="8"/>
      <c r="G708" s="2"/>
    </row>
    <row r="709" spans="5:7" ht="16.149999999999999">
      <c r="E709" s="8"/>
      <c r="G709" s="2"/>
    </row>
    <row r="710" spans="5:7" ht="16.149999999999999">
      <c r="E710" s="8"/>
      <c r="G710" s="2"/>
    </row>
    <row r="711" spans="5:7" ht="16.149999999999999">
      <c r="E711" s="8"/>
      <c r="G711" s="2"/>
    </row>
    <row r="712" spans="5:7" ht="16.149999999999999">
      <c r="E712" s="8"/>
      <c r="G712" s="2"/>
    </row>
    <row r="713" spans="5:7" ht="16.149999999999999">
      <c r="E713" s="8"/>
      <c r="G713" s="2"/>
    </row>
    <row r="714" spans="5:7" ht="16.149999999999999">
      <c r="E714" s="8"/>
      <c r="G714" s="2"/>
    </row>
    <row r="715" spans="5:7" ht="16.149999999999999">
      <c r="E715" s="8"/>
      <c r="G715" s="2"/>
    </row>
    <row r="716" spans="5:7" ht="16.149999999999999">
      <c r="E716" s="8"/>
      <c r="G716" s="2"/>
    </row>
    <row r="717" spans="5:7" ht="16.149999999999999">
      <c r="E717" s="8"/>
      <c r="G717" s="2"/>
    </row>
    <row r="718" spans="5:7" ht="16.149999999999999">
      <c r="E718" s="8"/>
      <c r="G718" s="2"/>
    </row>
    <row r="719" spans="5:7" ht="16.149999999999999">
      <c r="E719" s="8"/>
      <c r="G719" s="2"/>
    </row>
    <row r="720" spans="5:7" ht="16.149999999999999">
      <c r="E720" s="8"/>
      <c r="G720" s="2"/>
    </row>
    <row r="721" spans="5:7" ht="16.149999999999999">
      <c r="E721" s="8"/>
      <c r="G721" s="2"/>
    </row>
    <row r="722" spans="5:7" ht="16.149999999999999">
      <c r="E722" s="8"/>
      <c r="G722" s="2"/>
    </row>
    <row r="723" spans="5:7" ht="16.149999999999999">
      <c r="E723" s="8"/>
      <c r="G723" s="2"/>
    </row>
    <row r="724" spans="5:7" ht="16.149999999999999">
      <c r="E724" s="8"/>
      <c r="G724" s="2"/>
    </row>
    <row r="725" spans="5:7" ht="16.149999999999999">
      <c r="E725" s="8"/>
      <c r="G725" s="2"/>
    </row>
    <row r="726" spans="5:7" ht="16.149999999999999">
      <c r="E726" s="8"/>
      <c r="G726" s="2"/>
    </row>
    <row r="727" spans="5:7" ht="16.149999999999999">
      <c r="E727" s="8"/>
      <c r="G727" s="2"/>
    </row>
    <row r="728" spans="5:7" ht="16.149999999999999">
      <c r="E728" s="8"/>
      <c r="G728" s="2"/>
    </row>
    <row r="729" spans="5:7" ht="16.149999999999999">
      <c r="E729" s="8"/>
      <c r="G729" s="2"/>
    </row>
    <row r="730" spans="5:7" ht="16.149999999999999">
      <c r="E730" s="8"/>
      <c r="G730" s="2"/>
    </row>
    <row r="731" spans="5:7" ht="16.149999999999999">
      <c r="E731" s="8"/>
      <c r="G731" s="2"/>
    </row>
    <row r="732" spans="5:7" ht="16.149999999999999">
      <c r="E732" s="8"/>
      <c r="G732" s="2"/>
    </row>
    <row r="733" spans="5:7" ht="16.149999999999999">
      <c r="E733" s="8"/>
      <c r="G733" s="2"/>
    </row>
    <row r="734" spans="5:7" ht="16.149999999999999">
      <c r="E734" s="8"/>
      <c r="G734" s="2"/>
    </row>
    <row r="735" spans="5:7" ht="16.149999999999999">
      <c r="E735" s="8"/>
      <c r="G735" s="2"/>
    </row>
    <row r="736" spans="5:7" ht="16.149999999999999">
      <c r="E736" s="8"/>
      <c r="G736" s="2"/>
    </row>
    <row r="737" spans="5:7" ht="16.149999999999999">
      <c r="E737" s="8"/>
      <c r="G737" s="2"/>
    </row>
    <row r="738" spans="5:7" ht="16.149999999999999">
      <c r="E738" s="8"/>
      <c r="G738" s="2"/>
    </row>
    <row r="739" spans="5:7" ht="16.149999999999999">
      <c r="E739" s="8"/>
      <c r="G739" s="2"/>
    </row>
    <row r="740" spans="5:7" ht="16.149999999999999">
      <c r="E740" s="8"/>
      <c r="G740" s="2"/>
    </row>
    <row r="741" spans="5:7" ht="16.149999999999999">
      <c r="E741" s="8"/>
      <c r="G741" s="2"/>
    </row>
    <row r="742" spans="5:7" ht="16.149999999999999">
      <c r="E742" s="8"/>
      <c r="G742" s="2"/>
    </row>
    <row r="743" spans="5:7" ht="16.149999999999999">
      <c r="E743" s="8"/>
      <c r="G743" s="2"/>
    </row>
    <row r="744" spans="5:7" ht="16.149999999999999">
      <c r="E744" s="8"/>
      <c r="G744" s="2"/>
    </row>
    <row r="745" spans="5:7" ht="16.149999999999999">
      <c r="E745" s="8"/>
      <c r="G745" s="2"/>
    </row>
    <row r="746" spans="5:7" ht="16.149999999999999">
      <c r="E746" s="8"/>
      <c r="G746" s="2"/>
    </row>
    <row r="747" spans="5:7" ht="16.149999999999999">
      <c r="E747" s="8"/>
      <c r="G747" s="2"/>
    </row>
    <row r="748" spans="5:7" ht="16.149999999999999">
      <c r="E748" s="8"/>
      <c r="G748" s="2"/>
    </row>
    <row r="749" spans="5:7" ht="16.149999999999999">
      <c r="E749" s="8"/>
      <c r="G749" s="2"/>
    </row>
    <row r="750" spans="5:7" ht="16.149999999999999">
      <c r="E750" s="8"/>
      <c r="G750" s="2"/>
    </row>
    <row r="751" spans="5:7" ht="16.149999999999999">
      <c r="E751" s="8"/>
      <c r="G751" s="2"/>
    </row>
    <row r="752" spans="5:7" ht="16.149999999999999">
      <c r="E752" s="8"/>
      <c r="G752" s="2"/>
    </row>
    <row r="753" spans="5:7" ht="16.149999999999999">
      <c r="E753" s="8"/>
      <c r="G753" s="2"/>
    </row>
    <row r="754" spans="5:7" ht="16.149999999999999">
      <c r="E754" s="8"/>
      <c r="G754" s="2"/>
    </row>
    <row r="755" spans="5:7" ht="16.149999999999999">
      <c r="E755" s="8"/>
      <c r="G755" s="2"/>
    </row>
    <row r="756" spans="5:7" ht="16.149999999999999">
      <c r="E756" s="8"/>
      <c r="G756" s="2"/>
    </row>
    <row r="757" spans="5:7" ht="16.149999999999999">
      <c r="E757" s="8"/>
      <c r="G757" s="2"/>
    </row>
    <row r="758" spans="5:7" ht="16.149999999999999">
      <c r="E758" s="8"/>
      <c r="G758" s="2"/>
    </row>
    <row r="759" spans="5:7" ht="16.149999999999999">
      <c r="E759" s="8"/>
      <c r="G759" s="2"/>
    </row>
    <row r="760" spans="5:7" ht="16.149999999999999">
      <c r="E760" s="8"/>
      <c r="G760" s="2"/>
    </row>
    <row r="761" spans="5:7" ht="16.149999999999999">
      <c r="E761" s="8"/>
      <c r="G761" s="2"/>
    </row>
    <row r="762" spans="5:7" ht="16.149999999999999">
      <c r="E762" s="8"/>
      <c r="G762" s="2"/>
    </row>
    <row r="763" spans="5:7" ht="16.149999999999999">
      <c r="E763" s="8"/>
      <c r="G763" s="2"/>
    </row>
    <row r="764" spans="5:7" ht="16.149999999999999">
      <c r="E764" s="8"/>
      <c r="G764" s="2"/>
    </row>
    <row r="765" spans="5:7" ht="16.149999999999999">
      <c r="E765" s="8"/>
      <c r="G765" s="2"/>
    </row>
    <row r="766" spans="5:7" ht="16.149999999999999">
      <c r="E766" s="8"/>
      <c r="G766" s="2"/>
    </row>
    <row r="767" spans="5:7" ht="16.149999999999999">
      <c r="E767" s="8"/>
      <c r="G767" s="2"/>
    </row>
    <row r="768" spans="5:7" ht="16.149999999999999">
      <c r="E768" s="8"/>
      <c r="G768" s="2"/>
    </row>
    <row r="769" spans="5:7" ht="16.149999999999999">
      <c r="E769" s="8"/>
      <c r="G769" s="2"/>
    </row>
    <row r="770" spans="5:7" ht="16.149999999999999">
      <c r="E770" s="8"/>
      <c r="G770" s="2"/>
    </row>
    <row r="771" spans="5:7" ht="16.149999999999999">
      <c r="E771" s="8"/>
      <c r="G771" s="2"/>
    </row>
    <row r="772" spans="5:7" ht="16.149999999999999">
      <c r="E772" s="8"/>
      <c r="G772" s="2"/>
    </row>
    <row r="773" spans="5:7" ht="16.149999999999999">
      <c r="E773" s="8"/>
      <c r="G773" s="2"/>
    </row>
    <row r="774" spans="5:7" ht="16.149999999999999">
      <c r="E774" s="8"/>
      <c r="G774" s="2"/>
    </row>
    <row r="775" spans="5:7" ht="16.149999999999999">
      <c r="E775" s="8"/>
      <c r="G775" s="2"/>
    </row>
    <row r="776" spans="5:7" ht="16.149999999999999">
      <c r="E776" s="8"/>
      <c r="G776" s="2"/>
    </row>
    <row r="777" spans="5:7" ht="16.149999999999999">
      <c r="E777" s="8"/>
      <c r="G777" s="2"/>
    </row>
    <row r="778" spans="5:7" ht="16.149999999999999">
      <c r="E778" s="8"/>
      <c r="G778" s="2"/>
    </row>
    <row r="779" spans="5:7" ht="16.149999999999999">
      <c r="E779" s="8"/>
      <c r="G779" s="2"/>
    </row>
    <row r="780" spans="5:7" ht="16.149999999999999">
      <c r="E780" s="8"/>
      <c r="G780" s="2"/>
    </row>
    <row r="781" spans="5:7" ht="16.149999999999999">
      <c r="E781" s="8"/>
      <c r="G781" s="2"/>
    </row>
    <row r="782" spans="5:7" ht="16.149999999999999">
      <c r="E782" s="8"/>
      <c r="G782" s="2"/>
    </row>
    <row r="783" spans="5:7" ht="16.149999999999999">
      <c r="E783" s="8"/>
      <c r="G783" s="2"/>
    </row>
    <row r="784" spans="5:7" ht="16.149999999999999">
      <c r="E784" s="8"/>
      <c r="G784" s="2"/>
    </row>
    <row r="785" spans="5:7" ht="16.149999999999999">
      <c r="E785" s="8"/>
      <c r="G785" s="2"/>
    </row>
    <row r="786" spans="5:7" ht="16.149999999999999">
      <c r="E786" s="8"/>
      <c r="G786" s="2"/>
    </row>
    <row r="787" spans="5:7" ht="16.149999999999999">
      <c r="E787" s="8"/>
      <c r="G787" s="2"/>
    </row>
    <row r="788" spans="5:7" ht="16.149999999999999">
      <c r="E788" s="8"/>
      <c r="G788" s="2"/>
    </row>
    <row r="789" spans="5:7" ht="16.149999999999999">
      <c r="E789" s="8"/>
      <c r="G789" s="2"/>
    </row>
    <row r="790" spans="5:7" ht="16.149999999999999">
      <c r="E790" s="8"/>
      <c r="G790" s="2"/>
    </row>
    <row r="791" spans="5:7" ht="16.149999999999999">
      <c r="E791" s="8"/>
      <c r="G791" s="2"/>
    </row>
    <row r="792" spans="5:7" ht="16.149999999999999">
      <c r="E792" s="8"/>
      <c r="G792" s="2"/>
    </row>
    <row r="793" spans="5:7" ht="16.149999999999999">
      <c r="E793" s="8"/>
      <c r="G793" s="2"/>
    </row>
    <row r="794" spans="5:7" ht="16.149999999999999">
      <c r="E794" s="8"/>
      <c r="G794" s="2"/>
    </row>
    <row r="795" spans="5:7" ht="16.149999999999999">
      <c r="E795" s="8"/>
      <c r="G795" s="2"/>
    </row>
    <row r="796" spans="5:7" ht="16.149999999999999">
      <c r="E796" s="8"/>
      <c r="G796" s="2"/>
    </row>
    <row r="797" spans="5:7" ht="16.149999999999999">
      <c r="E797" s="8"/>
      <c r="G797" s="2"/>
    </row>
    <row r="798" spans="5:7" ht="16.149999999999999">
      <c r="E798" s="8"/>
      <c r="G798" s="2"/>
    </row>
    <row r="799" spans="5:7" ht="16.149999999999999">
      <c r="E799" s="8"/>
      <c r="G799" s="2"/>
    </row>
    <row r="800" spans="5:7" ht="16.149999999999999">
      <c r="E800" s="8"/>
      <c r="G800" s="2"/>
    </row>
    <row r="801" spans="5:7" ht="16.149999999999999">
      <c r="E801" s="8"/>
      <c r="G801" s="2"/>
    </row>
    <row r="802" spans="5:7" ht="16.149999999999999">
      <c r="E802" s="8"/>
      <c r="G802" s="2"/>
    </row>
    <row r="803" spans="5:7" ht="16.149999999999999">
      <c r="E803" s="8"/>
      <c r="G803" s="2"/>
    </row>
    <row r="804" spans="5:7" ht="16.149999999999999">
      <c r="E804" s="8"/>
      <c r="G804" s="2"/>
    </row>
    <row r="805" spans="5:7" ht="16.149999999999999">
      <c r="E805" s="8"/>
      <c r="G805" s="2"/>
    </row>
    <row r="806" spans="5:7" ht="16.149999999999999">
      <c r="E806" s="8"/>
      <c r="G806" s="2"/>
    </row>
    <row r="807" spans="5:7" ht="16.149999999999999">
      <c r="E807" s="8"/>
      <c r="G807" s="2"/>
    </row>
    <row r="808" spans="5:7" ht="16.149999999999999">
      <c r="E808" s="8"/>
      <c r="G808" s="2"/>
    </row>
    <row r="809" spans="5:7" ht="16.149999999999999">
      <c r="E809" s="8"/>
      <c r="G809" s="2"/>
    </row>
    <row r="810" spans="5:7" ht="16.149999999999999">
      <c r="E810" s="8"/>
      <c r="G810" s="2"/>
    </row>
    <row r="811" spans="5:7" ht="16.149999999999999">
      <c r="E811" s="8"/>
      <c r="G811" s="2"/>
    </row>
    <row r="812" spans="5:7" ht="16.149999999999999">
      <c r="E812" s="8"/>
      <c r="G812" s="2"/>
    </row>
    <row r="813" spans="5:7" ht="16.149999999999999">
      <c r="E813" s="8"/>
      <c r="G813" s="2"/>
    </row>
    <row r="814" spans="5:7" ht="16.149999999999999">
      <c r="E814" s="8"/>
      <c r="G814" s="2"/>
    </row>
    <row r="815" spans="5:7" ht="16.149999999999999">
      <c r="E815" s="8"/>
      <c r="G815" s="2"/>
    </row>
    <row r="816" spans="5:7" ht="16.149999999999999">
      <c r="E816" s="8"/>
      <c r="G816" s="2"/>
    </row>
    <row r="817" spans="5:7" ht="16.149999999999999">
      <c r="E817" s="8"/>
      <c r="G817" s="2"/>
    </row>
    <row r="818" spans="5:7" ht="16.149999999999999">
      <c r="E818" s="8"/>
      <c r="G818" s="2"/>
    </row>
    <row r="819" spans="5:7" ht="16.149999999999999">
      <c r="E819" s="8"/>
      <c r="G819" s="2"/>
    </row>
    <row r="820" spans="5:7" ht="16.149999999999999">
      <c r="E820" s="8"/>
      <c r="G820" s="2"/>
    </row>
    <row r="821" spans="5:7" ht="16.149999999999999">
      <c r="E821" s="8"/>
      <c r="G821" s="2"/>
    </row>
    <row r="822" spans="5:7" ht="16.149999999999999">
      <c r="E822" s="8"/>
      <c r="G822" s="2"/>
    </row>
    <row r="823" spans="5:7" ht="16.149999999999999">
      <c r="E823" s="8"/>
      <c r="G823" s="2"/>
    </row>
    <row r="824" spans="5:7" ht="16.149999999999999">
      <c r="E824" s="8"/>
      <c r="G824" s="2"/>
    </row>
    <row r="825" spans="5:7" ht="16.149999999999999">
      <c r="E825" s="8"/>
      <c r="G825" s="2"/>
    </row>
    <row r="826" spans="5:7" ht="16.149999999999999">
      <c r="E826" s="8"/>
      <c r="G826" s="2"/>
    </row>
    <row r="827" spans="5:7" ht="16.149999999999999">
      <c r="E827" s="8"/>
      <c r="G827" s="2"/>
    </row>
    <row r="828" spans="5:7" ht="16.149999999999999">
      <c r="E828" s="8"/>
      <c r="G828" s="2"/>
    </row>
    <row r="829" spans="5:7" ht="16.149999999999999">
      <c r="E829" s="8"/>
      <c r="G829" s="2"/>
    </row>
    <row r="830" spans="5:7" ht="16.149999999999999">
      <c r="E830" s="8"/>
      <c r="G830" s="2"/>
    </row>
    <row r="831" spans="5:7" ht="16.149999999999999">
      <c r="E831" s="8"/>
      <c r="G831" s="2"/>
    </row>
    <row r="832" spans="5:7" ht="16.149999999999999">
      <c r="E832" s="8"/>
      <c r="G832" s="2"/>
    </row>
    <row r="833" spans="5:7" ht="16.149999999999999">
      <c r="E833" s="8"/>
      <c r="G833" s="2"/>
    </row>
    <row r="834" spans="5:7" ht="16.149999999999999">
      <c r="E834" s="8"/>
      <c r="G834" s="2"/>
    </row>
    <row r="835" spans="5:7" ht="16.149999999999999">
      <c r="E835" s="8"/>
      <c r="G835" s="2"/>
    </row>
    <row r="836" spans="5:7" ht="16.149999999999999">
      <c r="E836" s="8"/>
      <c r="G836" s="2"/>
    </row>
    <row r="837" spans="5:7" ht="16.149999999999999">
      <c r="E837" s="8"/>
      <c r="G837" s="2"/>
    </row>
    <row r="838" spans="5:7" ht="16.149999999999999">
      <c r="E838" s="8"/>
      <c r="G838" s="2"/>
    </row>
    <row r="839" spans="5:7" ht="16.149999999999999">
      <c r="E839" s="8"/>
      <c r="G839" s="2"/>
    </row>
    <row r="840" spans="5:7" ht="16.149999999999999">
      <c r="E840" s="8"/>
      <c r="G840" s="2"/>
    </row>
    <row r="841" spans="5:7" ht="16.149999999999999">
      <c r="E841" s="8"/>
      <c r="G841" s="2"/>
    </row>
    <row r="842" spans="5:7" ht="16.149999999999999">
      <c r="E842" s="8"/>
      <c r="G842" s="2"/>
    </row>
    <row r="843" spans="5:7" ht="16.149999999999999">
      <c r="E843" s="8"/>
      <c r="G843" s="2"/>
    </row>
    <row r="844" spans="5:7" ht="16.149999999999999">
      <c r="E844" s="8"/>
      <c r="G844" s="2"/>
    </row>
    <row r="845" spans="5:7" ht="16.149999999999999">
      <c r="E845" s="8"/>
      <c r="G845" s="2"/>
    </row>
    <row r="846" spans="5:7" ht="16.149999999999999">
      <c r="E846" s="8"/>
      <c r="G846" s="2"/>
    </row>
    <row r="847" spans="5:7" ht="16.149999999999999">
      <c r="E847" s="8"/>
      <c r="G847" s="2"/>
    </row>
    <row r="848" spans="5:7" ht="16.149999999999999">
      <c r="E848" s="8"/>
      <c r="G848" s="2"/>
    </row>
    <row r="849" spans="5:7" ht="16.149999999999999">
      <c r="E849" s="8"/>
      <c r="G849" s="2"/>
    </row>
    <row r="850" spans="5:7" ht="16.149999999999999">
      <c r="E850" s="8"/>
      <c r="G850" s="2"/>
    </row>
    <row r="851" spans="5:7" ht="16.149999999999999">
      <c r="E851" s="8"/>
      <c r="G851" s="2"/>
    </row>
    <row r="852" spans="5:7" ht="16.149999999999999">
      <c r="E852" s="8"/>
      <c r="G852" s="2"/>
    </row>
    <row r="853" spans="5:7" ht="16.149999999999999">
      <c r="E853" s="8"/>
      <c r="G853" s="2"/>
    </row>
    <row r="854" spans="5:7" ht="16.149999999999999">
      <c r="E854" s="8"/>
      <c r="G854" s="2"/>
    </row>
    <row r="855" spans="5:7" ht="16.149999999999999">
      <c r="E855" s="8"/>
      <c r="G855" s="2"/>
    </row>
    <row r="856" spans="5:7" ht="16.149999999999999">
      <c r="E856" s="8"/>
      <c r="G856" s="2"/>
    </row>
    <row r="857" spans="5:7" ht="16.149999999999999">
      <c r="E857" s="8"/>
      <c r="G857" s="2"/>
    </row>
    <row r="858" spans="5:7" ht="16.149999999999999">
      <c r="E858" s="8"/>
      <c r="G858" s="2"/>
    </row>
    <row r="859" spans="5:7" ht="16.149999999999999">
      <c r="E859" s="8"/>
      <c r="G859" s="2"/>
    </row>
    <row r="860" spans="5:7" ht="16.149999999999999">
      <c r="E860" s="8"/>
      <c r="G860" s="2"/>
    </row>
    <row r="861" spans="5:7" ht="16.149999999999999">
      <c r="E861" s="8"/>
      <c r="G861" s="2"/>
    </row>
    <row r="862" spans="5:7" ht="16.149999999999999">
      <c r="E862" s="8"/>
      <c r="G862" s="2"/>
    </row>
    <row r="863" spans="5:7" ht="16.149999999999999">
      <c r="E863" s="8"/>
      <c r="G863" s="2"/>
    </row>
    <row r="864" spans="5:7" ht="16.149999999999999">
      <c r="E864" s="8"/>
      <c r="G864" s="2"/>
    </row>
    <row r="865" spans="5:7" ht="16.149999999999999">
      <c r="E865" s="8"/>
      <c r="G865" s="2"/>
    </row>
    <row r="866" spans="5:7" ht="16.149999999999999">
      <c r="E866" s="8"/>
      <c r="G866" s="2"/>
    </row>
    <row r="867" spans="5:7" ht="16.149999999999999">
      <c r="E867" s="8"/>
      <c r="G867" s="2"/>
    </row>
    <row r="868" spans="5:7" ht="16.149999999999999">
      <c r="E868" s="8"/>
      <c r="G868" s="2"/>
    </row>
    <row r="869" spans="5:7" ht="16.149999999999999">
      <c r="E869" s="8"/>
      <c r="G869" s="2"/>
    </row>
    <row r="870" spans="5:7" ht="16.149999999999999">
      <c r="E870" s="8"/>
      <c r="G870" s="2"/>
    </row>
    <row r="871" spans="5:7" ht="16.149999999999999">
      <c r="E871" s="8"/>
      <c r="G871" s="2"/>
    </row>
    <row r="872" spans="5:7" ht="16.149999999999999">
      <c r="E872" s="8"/>
      <c r="G872" s="2"/>
    </row>
    <row r="873" spans="5:7" ht="16.149999999999999">
      <c r="E873" s="8"/>
      <c r="G873" s="2"/>
    </row>
    <row r="874" spans="5:7" ht="16.149999999999999">
      <c r="E874" s="8"/>
      <c r="G874" s="2"/>
    </row>
    <row r="875" spans="5:7" ht="16.149999999999999">
      <c r="E875" s="8"/>
      <c r="G875" s="2"/>
    </row>
    <row r="876" spans="5:7" ht="16.149999999999999">
      <c r="E876" s="8"/>
      <c r="G876" s="2"/>
    </row>
    <row r="877" spans="5:7" ht="16.149999999999999">
      <c r="E877" s="8"/>
      <c r="G877" s="2"/>
    </row>
    <row r="878" spans="5:7" ht="16.149999999999999">
      <c r="E878" s="8"/>
      <c r="G878" s="2"/>
    </row>
    <row r="879" spans="5:7" ht="16.149999999999999">
      <c r="E879" s="8"/>
      <c r="G879" s="2"/>
    </row>
    <row r="880" spans="5:7" ht="16.149999999999999">
      <c r="E880" s="8"/>
      <c r="G880" s="2"/>
    </row>
    <row r="881" spans="5:7" ht="16.149999999999999">
      <c r="E881" s="8"/>
      <c r="G881" s="2"/>
    </row>
    <row r="882" spans="5:7" ht="16.149999999999999">
      <c r="E882" s="8"/>
      <c r="G882" s="2"/>
    </row>
    <row r="883" spans="5:7" ht="16.149999999999999">
      <c r="E883" s="8"/>
      <c r="G883" s="2"/>
    </row>
    <row r="884" spans="5:7" ht="16.149999999999999">
      <c r="E884" s="8"/>
      <c r="G884" s="2"/>
    </row>
    <row r="885" spans="5:7" ht="16.149999999999999">
      <c r="E885" s="8"/>
      <c r="G885" s="2"/>
    </row>
    <row r="886" spans="5:7" ht="16.149999999999999">
      <c r="E886" s="8"/>
      <c r="G886" s="2"/>
    </row>
    <row r="887" spans="5:7" ht="16.149999999999999">
      <c r="E887" s="8"/>
      <c r="G887" s="2"/>
    </row>
    <row r="888" spans="5:7" ht="16.149999999999999">
      <c r="E888" s="8"/>
      <c r="G888" s="2"/>
    </row>
    <row r="889" spans="5:7" ht="16.149999999999999">
      <c r="E889" s="8"/>
      <c r="G889" s="2"/>
    </row>
    <row r="890" spans="5:7" ht="16.149999999999999">
      <c r="E890" s="8"/>
      <c r="G890" s="2"/>
    </row>
    <row r="891" spans="5:7" ht="16.149999999999999">
      <c r="E891" s="8"/>
      <c r="G891" s="2"/>
    </row>
    <row r="892" spans="5:7" ht="16.149999999999999">
      <c r="E892" s="8"/>
      <c r="G892" s="2"/>
    </row>
    <row r="893" spans="5:7" ht="16.149999999999999">
      <c r="E893" s="8"/>
      <c r="G893" s="2"/>
    </row>
    <row r="894" spans="5:7" ht="16.149999999999999">
      <c r="E894" s="8"/>
      <c r="G894" s="2"/>
    </row>
    <row r="895" spans="5:7" ht="16.149999999999999">
      <c r="E895" s="8"/>
      <c r="G895" s="2"/>
    </row>
    <row r="896" spans="5:7" ht="16.149999999999999">
      <c r="E896" s="8"/>
      <c r="G896" s="2"/>
    </row>
    <row r="897" spans="5:7" ht="16.149999999999999">
      <c r="E897" s="8"/>
      <c r="G897" s="2"/>
    </row>
    <row r="898" spans="5:7" ht="16.149999999999999">
      <c r="E898" s="8"/>
      <c r="G898" s="2"/>
    </row>
    <row r="899" spans="5:7" ht="16.149999999999999">
      <c r="E899" s="8"/>
      <c r="G899" s="2"/>
    </row>
    <row r="900" spans="5:7" ht="16.149999999999999">
      <c r="E900" s="8"/>
      <c r="G900" s="2"/>
    </row>
    <row r="901" spans="5:7" ht="16.149999999999999">
      <c r="E901" s="8"/>
      <c r="G901" s="2"/>
    </row>
    <row r="902" spans="5:7" ht="16.149999999999999">
      <c r="E902" s="8"/>
      <c r="G902" s="2"/>
    </row>
    <row r="903" spans="5:7" ht="16.149999999999999">
      <c r="E903" s="8"/>
      <c r="G903" s="2"/>
    </row>
    <row r="904" spans="5:7" ht="16.149999999999999">
      <c r="E904" s="8"/>
      <c r="G904" s="2"/>
    </row>
    <row r="905" spans="5:7" ht="16.149999999999999">
      <c r="E905" s="8"/>
      <c r="G905" s="2"/>
    </row>
    <row r="906" spans="5:7" ht="16.149999999999999">
      <c r="E906" s="8"/>
      <c r="G906" s="2"/>
    </row>
    <row r="907" spans="5:7" ht="16.149999999999999">
      <c r="E907" s="8"/>
      <c r="G907" s="2"/>
    </row>
    <row r="908" spans="5:7" ht="16.149999999999999">
      <c r="E908" s="8"/>
      <c r="G908" s="2"/>
    </row>
    <row r="909" spans="5:7" ht="16.149999999999999">
      <c r="E909" s="8"/>
      <c r="G909" s="2"/>
    </row>
    <row r="910" spans="5:7" ht="16.149999999999999">
      <c r="E910" s="8"/>
      <c r="G910" s="2"/>
    </row>
    <row r="911" spans="5:7" ht="16.149999999999999">
      <c r="E911" s="8"/>
      <c r="G911" s="2"/>
    </row>
    <row r="912" spans="5:7" ht="16.149999999999999">
      <c r="E912" s="8"/>
      <c r="G912" s="2"/>
    </row>
    <row r="913" spans="5:7" ht="16.149999999999999">
      <c r="E913" s="8"/>
      <c r="G913" s="2"/>
    </row>
    <row r="914" spans="5:7" ht="16.149999999999999">
      <c r="E914" s="8"/>
      <c r="G914" s="2"/>
    </row>
    <row r="915" spans="5:7" ht="16.149999999999999">
      <c r="E915" s="8"/>
      <c r="G915" s="2"/>
    </row>
    <row r="916" spans="5:7" ht="16.149999999999999">
      <c r="E916" s="8"/>
      <c r="G916" s="2"/>
    </row>
    <row r="917" spans="5:7" ht="16.149999999999999">
      <c r="E917" s="8"/>
      <c r="G917" s="2"/>
    </row>
    <row r="918" spans="5:7" ht="16.149999999999999">
      <c r="E918" s="8"/>
      <c r="G918" s="2"/>
    </row>
    <row r="919" spans="5:7" ht="16.149999999999999">
      <c r="E919" s="8"/>
      <c r="G919" s="2"/>
    </row>
    <row r="920" spans="5:7" ht="16.149999999999999">
      <c r="E920" s="8"/>
      <c r="G920" s="2"/>
    </row>
    <row r="921" spans="5:7" ht="16.149999999999999">
      <c r="E921" s="8"/>
      <c r="G921" s="2"/>
    </row>
    <row r="922" spans="5:7" ht="16.149999999999999">
      <c r="E922" s="8"/>
      <c r="G922" s="2"/>
    </row>
    <row r="923" spans="5:7" ht="16.149999999999999">
      <c r="E923" s="8"/>
      <c r="G923" s="2"/>
    </row>
    <row r="924" spans="5:7" ht="16.149999999999999">
      <c r="E924" s="8"/>
      <c r="G924" s="2"/>
    </row>
    <row r="925" spans="5:7" ht="16.149999999999999">
      <c r="E925" s="8"/>
      <c r="G925" s="2"/>
    </row>
    <row r="926" spans="5:7" ht="16.149999999999999">
      <c r="E926" s="8"/>
      <c r="G926" s="2"/>
    </row>
    <row r="927" spans="5:7" ht="16.149999999999999">
      <c r="E927" s="8"/>
      <c r="G927" s="2"/>
    </row>
    <row r="928" spans="5:7" ht="16.149999999999999">
      <c r="E928" s="8"/>
      <c r="G928" s="2"/>
    </row>
    <row r="929" spans="5:7" ht="16.149999999999999">
      <c r="E929" s="8"/>
      <c r="G929" s="2"/>
    </row>
    <row r="930" spans="5:7" ht="16.149999999999999">
      <c r="E930" s="8"/>
      <c r="G930" s="2"/>
    </row>
    <row r="931" spans="5:7" ht="16.149999999999999">
      <c r="E931" s="8"/>
      <c r="G931" s="2"/>
    </row>
    <row r="932" spans="5:7" ht="16.149999999999999">
      <c r="E932" s="8"/>
      <c r="G932" s="2"/>
    </row>
    <row r="933" spans="5:7" ht="16.149999999999999">
      <c r="E933" s="8"/>
      <c r="G933" s="2"/>
    </row>
    <row r="934" spans="5:7" ht="16.149999999999999">
      <c r="E934" s="8"/>
      <c r="G934" s="2"/>
    </row>
    <row r="935" spans="5:7" ht="16.149999999999999">
      <c r="E935" s="8"/>
      <c r="G935" s="2"/>
    </row>
    <row r="936" spans="5:7" ht="16.149999999999999">
      <c r="E936" s="8"/>
      <c r="G936" s="2"/>
    </row>
    <row r="937" spans="5:7" ht="16.149999999999999">
      <c r="E937" s="8"/>
      <c r="G937" s="2"/>
    </row>
    <row r="938" spans="5:7" ht="16.149999999999999">
      <c r="E938" s="8"/>
      <c r="G938" s="2"/>
    </row>
    <row r="939" spans="5:7" ht="16.149999999999999">
      <c r="E939" s="8"/>
      <c r="G939" s="2"/>
    </row>
    <row r="940" spans="5:7" ht="16.149999999999999">
      <c r="E940" s="8"/>
      <c r="G940" s="2"/>
    </row>
    <row r="941" spans="5:7" ht="16.149999999999999">
      <c r="E941" s="8"/>
      <c r="G941" s="2"/>
    </row>
    <row r="942" spans="5:7" ht="16.149999999999999">
      <c r="E942" s="8"/>
      <c r="G942" s="2"/>
    </row>
    <row r="943" spans="5:7" ht="16.149999999999999">
      <c r="E943" s="8"/>
      <c r="G943" s="2"/>
    </row>
    <row r="944" spans="5:7" ht="16.149999999999999">
      <c r="E944" s="8"/>
      <c r="G944" s="2"/>
    </row>
    <row r="945" spans="5:7" ht="16.149999999999999">
      <c r="E945" s="8"/>
      <c r="G945" s="2"/>
    </row>
    <row r="946" spans="5:7" ht="16.149999999999999">
      <c r="E946" s="8"/>
      <c r="G946" s="2"/>
    </row>
    <row r="947" spans="5:7" ht="16.149999999999999">
      <c r="E947" s="8"/>
      <c r="G947" s="2"/>
    </row>
    <row r="948" spans="5:7" ht="16.149999999999999">
      <c r="E948" s="8"/>
      <c r="G948" s="2"/>
    </row>
    <row r="949" spans="5:7" ht="16.149999999999999">
      <c r="E949" s="8"/>
      <c r="G949" s="2"/>
    </row>
    <row r="950" spans="5:7" ht="16.149999999999999">
      <c r="E950" s="8"/>
      <c r="G950" s="2"/>
    </row>
    <row r="951" spans="5:7" ht="16.149999999999999">
      <c r="E951" s="8"/>
      <c r="G951" s="2"/>
    </row>
    <row r="952" spans="5:7" ht="16.149999999999999">
      <c r="E952" s="8"/>
      <c r="G952" s="2"/>
    </row>
    <row r="953" spans="5:7" ht="16.149999999999999">
      <c r="E953" s="8"/>
      <c r="G953" s="2"/>
    </row>
    <row r="954" spans="5:7" ht="16.149999999999999">
      <c r="E954" s="8"/>
      <c r="G954" s="2"/>
    </row>
    <row r="955" spans="5:7" ht="16.149999999999999">
      <c r="E955" s="8"/>
      <c r="G955" s="2"/>
    </row>
    <row r="956" spans="5:7" ht="16.149999999999999">
      <c r="E956" s="8"/>
      <c r="G956" s="2"/>
    </row>
    <row r="957" spans="5:7" ht="16.149999999999999">
      <c r="E957" s="8"/>
      <c r="G957" s="2"/>
    </row>
    <row r="958" spans="5:7" ht="16.149999999999999">
      <c r="E958" s="8"/>
      <c r="G958" s="2"/>
    </row>
    <row r="959" spans="5:7" ht="16.149999999999999">
      <c r="E959" s="8"/>
      <c r="G959" s="2"/>
    </row>
    <row r="960" spans="5:7" ht="16.149999999999999">
      <c r="E960" s="8"/>
      <c r="G960" s="2"/>
    </row>
    <row r="961" spans="5:7" ht="16.149999999999999">
      <c r="E961" s="8"/>
      <c r="G961" s="2"/>
    </row>
    <row r="962" spans="5:7" ht="16.149999999999999">
      <c r="E962" s="8"/>
      <c r="G962" s="2"/>
    </row>
    <row r="963" spans="5:7" ht="16.149999999999999">
      <c r="E963" s="8"/>
      <c r="G963" s="2"/>
    </row>
    <row r="964" spans="5:7" ht="16.149999999999999">
      <c r="E964" s="8"/>
      <c r="G964" s="2"/>
    </row>
    <row r="965" spans="5:7" ht="16.149999999999999">
      <c r="E965" s="8"/>
      <c r="G965" s="2"/>
    </row>
    <row r="966" spans="5:7" ht="16.149999999999999">
      <c r="E966" s="8"/>
      <c r="G966" s="2"/>
    </row>
    <row r="967" spans="5:7" ht="16.149999999999999">
      <c r="E967" s="8"/>
      <c r="G967" s="2"/>
    </row>
    <row r="968" spans="5:7" ht="16.149999999999999">
      <c r="E968" s="8"/>
      <c r="G968" s="2"/>
    </row>
    <row r="969" spans="5:7" ht="16.149999999999999">
      <c r="E969" s="8"/>
      <c r="G969" s="2"/>
    </row>
    <row r="970" spans="5:7" ht="16.149999999999999">
      <c r="E970" s="8"/>
      <c r="G970" s="2"/>
    </row>
    <row r="971" spans="5:7" ht="16.149999999999999">
      <c r="E971" s="8"/>
      <c r="G971" s="2"/>
    </row>
    <row r="972" spans="5:7" ht="16.149999999999999">
      <c r="E972" s="8"/>
      <c r="G972" s="2"/>
    </row>
    <row r="973" spans="5:7" ht="16.149999999999999">
      <c r="E973" s="8"/>
      <c r="G973" s="2"/>
    </row>
    <row r="974" spans="5:7" ht="16.149999999999999">
      <c r="E974" s="8"/>
      <c r="G974" s="2"/>
    </row>
    <row r="975" spans="5:7" ht="16.149999999999999">
      <c r="E975" s="8"/>
      <c r="G975" s="2"/>
    </row>
    <row r="976" spans="5:7" ht="16.149999999999999">
      <c r="E976" s="8"/>
      <c r="G976" s="2"/>
    </row>
    <row r="977" spans="5:7" ht="16.149999999999999">
      <c r="E977" s="8"/>
      <c r="G977" s="2"/>
    </row>
    <row r="978" spans="5:7" ht="16.149999999999999">
      <c r="E978" s="8"/>
      <c r="G978" s="2"/>
    </row>
    <row r="979" spans="5:7" ht="16.149999999999999">
      <c r="E979" s="8"/>
      <c r="G979" s="2"/>
    </row>
    <row r="980" spans="5:7" ht="16.149999999999999">
      <c r="E980" s="8"/>
      <c r="G980" s="2"/>
    </row>
    <row r="981" spans="5:7" ht="16.149999999999999">
      <c r="E981" s="8"/>
      <c r="G981" s="2"/>
    </row>
    <row r="982" spans="5:7" ht="16.149999999999999">
      <c r="E982" s="8"/>
      <c r="G982" s="2"/>
    </row>
    <row r="983" spans="5:7" ht="16.149999999999999">
      <c r="E983" s="8"/>
      <c r="G983" s="2"/>
    </row>
    <row r="984" spans="5:7" ht="16.149999999999999">
      <c r="E984" s="8"/>
      <c r="G984" s="2"/>
    </row>
    <row r="985" spans="5:7" ht="16.149999999999999">
      <c r="E985" s="8"/>
      <c r="G985" s="2"/>
    </row>
    <row r="986" spans="5:7" ht="16.149999999999999">
      <c r="E986" s="8"/>
      <c r="G986" s="2"/>
    </row>
    <row r="987" spans="5:7" ht="16.149999999999999">
      <c r="E987" s="8"/>
      <c r="G987" s="2"/>
    </row>
    <row r="988" spans="5:7" ht="16.149999999999999">
      <c r="E988" s="8"/>
      <c r="G988" s="2"/>
    </row>
    <row r="989" spans="5:7" ht="16.149999999999999">
      <c r="E989" s="8"/>
      <c r="G989" s="2"/>
    </row>
    <row r="990" spans="5:7" ht="16.149999999999999">
      <c r="E990" s="8"/>
      <c r="G990" s="2"/>
    </row>
    <row r="991" spans="5:7" ht="16.149999999999999">
      <c r="E991" s="8"/>
      <c r="G991" s="2"/>
    </row>
    <row r="992" spans="5:7" ht="16.149999999999999">
      <c r="E992" s="8"/>
      <c r="G992" s="2"/>
    </row>
    <row r="993" spans="5:7" ht="16.149999999999999">
      <c r="E993" s="8"/>
      <c r="G993" s="2"/>
    </row>
    <row r="994" spans="5:7" ht="16.149999999999999">
      <c r="E994" s="8"/>
      <c r="G994" s="2"/>
    </row>
    <row r="995" spans="5:7" ht="16.149999999999999">
      <c r="E995" s="8"/>
      <c r="G995" s="2"/>
    </row>
    <row r="996" spans="5:7" ht="16.149999999999999">
      <c r="E996" s="8"/>
      <c r="G996" s="2"/>
    </row>
    <row r="997" spans="5:7" ht="16.149999999999999">
      <c r="E997" s="8"/>
      <c r="G997" s="2"/>
    </row>
    <row r="998" spans="5:7" ht="16.149999999999999">
      <c r="E998" s="8"/>
      <c r="G998" s="2"/>
    </row>
    <row r="999" spans="5:7" ht="16.149999999999999">
      <c r="E999" s="8"/>
      <c r="G999" s="2"/>
    </row>
    <row r="1000" spans="5:7" ht="16.149999999999999">
      <c r="E1000" s="8"/>
      <c r="G100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89ED3-2E64-45FF-A102-AC1357578D99}">
  <sheetPr>
    <outlinePr summaryBelow="0" summaryRight="0"/>
  </sheetPr>
  <dimension ref="A1:L1002"/>
  <sheetViews>
    <sheetView topLeftCell="B1" zoomScale="85" zoomScaleNormal="85" workbookViewId="0">
      <pane ySplit="3" topLeftCell="A94" activePane="bottomLeft" state="frozen"/>
      <selection pane="bottomLeft" activeCell="E102" sqref="E102"/>
    </sheetView>
  </sheetViews>
  <sheetFormatPr defaultColWidth="11.1796875" defaultRowHeight="15" customHeight="1"/>
  <cols>
    <col min="1" max="2" width="10" style="94" customWidth="1"/>
    <col min="3" max="3" width="11.1796875" style="94"/>
    <col min="4" max="4" width="19.1796875" customWidth="1"/>
    <col min="5" max="5" width="23.1796875" customWidth="1"/>
    <col min="6" max="8" width="19.1796875" customWidth="1"/>
    <col min="9" max="9" width="20.81640625" customWidth="1"/>
    <col min="10" max="10" width="18.36328125" customWidth="1"/>
  </cols>
  <sheetData>
    <row r="1" spans="1:10" ht="15" customHeight="1">
      <c r="D1" s="130" t="s">
        <v>76</v>
      </c>
      <c r="E1" s="125" t="s">
        <v>77</v>
      </c>
      <c r="F1" s="125" t="s">
        <v>79</v>
      </c>
      <c r="G1" s="125" t="s">
        <v>81</v>
      </c>
      <c r="H1" s="125" t="s">
        <v>83</v>
      </c>
      <c r="I1" s="125" t="s">
        <v>85</v>
      </c>
      <c r="J1" s="125" t="s">
        <v>87</v>
      </c>
    </row>
    <row r="2" spans="1:10" ht="15" customHeight="1">
      <c r="C2" s="94">
        <v>1</v>
      </c>
      <c r="D2" s="125">
        <f t="shared" ref="D2:J2" si="0">C2+1</f>
        <v>2</v>
      </c>
      <c r="E2" s="125">
        <f t="shared" si="0"/>
        <v>3</v>
      </c>
      <c r="F2" s="125">
        <f t="shared" si="0"/>
        <v>4</v>
      </c>
      <c r="G2" s="125">
        <f t="shared" si="0"/>
        <v>5</v>
      </c>
      <c r="H2" s="125">
        <f t="shared" si="0"/>
        <v>6</v>
      </c>
      <c r="I2" s="125">
        <f t="shared" si="0"/>
        <v>7</v>
      </c>
      <c r="J2" s="125">
        <f t="shared" si="0"/>
        <v>8</v>
      </c>
    </row>
    <row r="3" spans="1:10" s="192" customFormat="1" ht="57.05" customHeight="1">
      <c r="A3" s="195" t="s">
        <v>10</v>
      </c>
      <c r="B3" s="195" t="s">
        <v>11</v>
      </c>
      <c r="C3" s="195"/>
      <c r="D3" s="195" t="s">
        <v>12</v>
      </c>
      <c r="E3" s="195" t="s">
        <v>218</v>
      </c>
      <c r="F3" s="196" t="s">
        <v>80</v>
      </c>
      <c r="G3" s="196" t="s">
        <v>82</v>
      </c>
      <c r="H3" s="196" t="s">
        <v>84</v>
      </c>
      <c r="I3" s="196" t="s">
        <v>86</v>
      </c>
      <c r="J3" s="195" t="s">
        <v>15</v>
      </c>
    </row>
    <row r="4" spans="1:10" ht="16.149999999999999">
      <c r="A4" s="181">
        <v>2017</v>
      </c>
      <c r="B4" s="177">
        <v>1</v>
      </c>
      <c r="C4" s="177" t="str">
        <f t="shared" ref="C4:C67" si="1">CONCATENATE(A4,B4)</f>
        <v>20171</v>
      </c>
      <c r="D4" s="26">
        <v>0</v>
      </c>
      <c r="E4" s="26">
        <v>0</v>
      </c>
      <c r="F4" s="27">
        <v>0</v>
      </c>
      <c r="G4" s="27"/>
      <c r="H4" s="26">
        <v>0</v>
      </c>
      <c r="I4" s="26">
        <f t="shared" ref="I4:I67" si="2">H4</f>
        <v>0</v>
      </c>
      <c r="J4" s="178">
        <v>0</v>
      </c>
    </row>
    <row r="5" spans="1:10" ht="16.149999999999999">
      <c r="A5" s="181">
        <v>2017</v>
      </c>
      <c r="B5" s="177">
        <v>2</v>
      </c>
      <c r="C5" s="177" t="str">
        <f t="shared" si="1"/>
        <v>20172</v>
      </c>
      <c r="D5" s="26">
        <v>0</v>
      </c>
      <c r="E5" s="26">
        <v>0</v>
      </c>
      <c r="F5" s="27">
        <v>0</v>
      </c>
      <c r="G5" s="27"/>
      <c r="H5" s="26">
        <v>0</v>
      </c>
      <c r="I5" s="26">
        <f t="shared" si="2"/>
        <v>0</v>
      </c>
      <c r="J5" s="178">
        <v>0</v>
      </c>
    </row>
    <row r="6" spans="1:10" ht="16.149999999999999">
      <c r="A6" s="181">
        <v>2017</v>
      </c>
      <c r="B6" s="177">
        <v>3</v>
      </c>
      <c r="C6" s="177" t="str">
        <f t="shared" si="1"/>
        <v>20173</v>
      </c>
      <c r="D6" s="26">
        <v>0</v>
      </c>
      <c r="E6" s="26">
        <v>0</v>
      </c>
      <c r="F6" s="27">
        <v>0</v>
      </c>
      <c r="G6" s="27"/>
      <c r="H6" s="26">
        <v>0</v>
      </c>
      <c r="I6" s="26">
        <f t="shared" si="2"/>
        <v>0</v>
      </c>
      <c r="J6" s="178">
        <v>0</v>
      </c>
    </row>
    <row r="7" spans="1:10" ht="16.149999999999999">
      <c r="A7" s="181">
        <v>2017</v>
      </c>
      <c r="B7" s="177">
        <v>4</v>
      </c>
      <c r="C7" s="177" t="str">
        <f t="shared" si="1"/>
        <v>20174</v>
      </c>
      <c r="D7" s="26">
        <v>0</v>
      </c>
      <c r="E7" s="26">
        <v>0</v>
      </c>
      <c r="F7" s="27">
        <v>0</v>
      </c>
      <c r="G7" s="27"/>
      <c r="H7" s="26">
        <v>0</v>
      </c>
      <c r="I7" s="26">
        <f t="shared" si="2"/>
        <v>0</v>
      </c>
      <c r="J7" s="178">
        <v>0</v>
      </c>
    </row>
    <row r="8" spans="1:10" ht="16.149999999999999">
      <c r="A8" s="181">
        <v>2017</v>
      </c>
      <c r="B8" s="177">
        <v>5</v>
      </c>
      <c r="C8" s="177" t="str">
        <f t="shared" si="1"/>
        <v>20175</v>
      </c>
      <c r="D8" s="26">
        <v>0</v>
      </c>
      <c r="E8" s="26">
        <v>0</v>
      </c>
      <c r="F8" s="27">
        <v>0</v>
      </c>
      <c r="G8" s="27"/>
      <c r="H8" s="26">
        <v>0</v>
      </c>
      <c r="I8" s="26">
        <f t="shared" si="2"/>
        <v>0</v>
      </c>
      <c r="J8" s="178">
        <v>0</v>
      </c>
    </row>
    <row r="9" spans="1:10" ht="16.149999999999999">
      <c r="A9" s="181">
        <v>2017</v>
      </c>
      <c r="B9" s="177">
        <v>6</v>
      </c>
      <c r="C9" s="177" t="str">
        <f t="shared" si="1"/>
        <v>20176</v>
      </c>
      <c r="D9" s="26">
        <v>0</v>
      </c>
      <c r="E9" s="26">
        <v>0</v>
      </c>
      <c r="F9" s="27">
        <v>0</v>
      </c>
      <c r="G9" s="27"/>
      <c r="H9" s="26">
        <v>0</v>
      </c>
      <c r="I9" s="26">
        <f t="shared" si="2"/>
        <v>0</v>
      </c>
      <c r="J9" s="178">
        <v>0</v>
      </c>
    </row>
    <row r="10" spans="1:10" ht="16.149999999999999">
      <c r="A10" s="181">
        <v>2017</v>
      </c>
      <c r="B10" s="177">
        <v>7</v>
      </c>
      <c r="C10" s="177" t="str">
        <f t="shared" si="1"/>
        <v>20177</v>
      </c>
      <c r="D10" s="26">
        <v>0</v>
      </c>
      <c r="E10" s="26">
        <v>0</v>
      </c>
      <c r="F10" s="27">
        <v>0</v>
      </c>
      <c r="G10" s="27"/>
      <c r="H10" s="26">
        <v>0</v>
      </c>
      <c r="I10" s="26">
        <f t="shared" si="2"/>
        <v>0</v>
      </c>
      <c r="J10" s="178">
        <v>0</v>
      </c>
    </row>
    <row r="11" spans="1:10" ht="16.149999999999999">
      <c r="A11" s="181">
        <v>2017</v>
      </c>
      <c r="B11" s="177">
        <v>8</v>
      </c>
      <c r="C11" s="177" t="str">
        <f t="shared" si="1"/>
        <v>20178</v>
      </c>
      <c r="D11" s="26">
        <v>0</v>
      </c>
      <c r="E11" s="26">
        <v>0</v>
      </c>
      <c r="F11" s="27">
        <v>0</v>
      </c>
      <c r="G11" s="27"/>
      <c r="H11" s="26">
        <v>0</v>
      </c>
      <c r="I11" s="26">
        <f t="shared" si="2"/>
        <v>0</v>
      </c>
      <c r="J11" s="178">
        <v>0</v>
      </c>
    </row>
    <row r="12" spans="1:10" ht="16.149999999999999">
      <c r="A12" s="181">
        <v>2017</v>
      </c>
      <c r="B12" s="177">
        <v>9</v>
      </c>
      <c r="C12" s="177" t="str">
        <f t="shared" si="1"/>
        <v>20179</v>
      </c>
      <c r="D12" s="26">
        <v>0</v>
      </c>
      <c r="E12" s="26">
        <v>0</v>
      </c>
      <c r="F12" s="27">
        <v>0</v>
      </c>
      <c r="G12" s="27"/>
      <c r="H12" s="26">
        <v>0</v>
      </c>
      <c r="I12" s="26">
        <f t="shared" si="2"/>
        <v>0</v>
      </c>
      <c r="J12" s="178">
        <v>0</v>
      </c>
    </row>
    <row r="13" spans="1:10" ht="16.149999999999999">
      <c r="A13" s="181">
        <v>2017</v>
      </c>
      <c r="B13" s="177">
        <v>10</v>
      </c>
      <c r="C13" s="177" t="str">
        <f t="shared" si="1"/>
        <v>201710</v>
      </c>
      <c r="D13" s="26">
        <v>0</v>
      </c>
      <c r="E13" s="26">
        <v>0</v>
      </c>
      <c r="F13" s="27">
        <v>0</v>
      </c>
      <c r="G13" s="27"/>
      <c r="H13" s="26">
        <v>0</v>
      </c>
      <c r="I13" s="26">
        <f t="shared" si="2"/>
        <v>0</v>
      </c>
      <c r="J13" s="178">
        <v>0</v>
      </c>
    </row>
    <row r="14" spans="1:10" ht="16.149999999999999">
      <c r="A14" s="181">
        <v>2017</v>
      </c>
      <c r="B14" s="177">
        <v>11</v>
      </c>
      <c r="C14" s="177" t="str">
        <f t="shared" si="1"/>
        <v>201711</v>
      </c>
      <c r="D14" s="26">
        <v>0</v>
      </c>
      <c r="E14" s="26">
        <v>0</v>
      </c>
      <c r="F14" s="27">
        <v>0</v>
      </c>
      <c r="G14" s="27"/>
      <c r="H14" s="26">
        <v>0</v>
      </c>
      <c r="I14" s="26">
        <f t="shared" si="2"/>
        <v>0</v>
      </c>
      <c r="J14" s="178">
        <v>0</v>
      </c>
    </row>
    <row r="15" spans="1:10" ht="16.149999999999999">
      <c r="A15" s="181">
        <v>2017</v>
      </c>
      <c r="B15" s="177">
        <v>12</v>
      </c>
      <c r="C15" s="177" t="str">
        <f t="shared" si="1"/>
        <v>201712</v>
      </c>
      <c r="D15" s="26">
        <v>0</v>
      </c>
      <c r="E15" s="26">
        <v>0</v>
      </c>
      <c r="F15" s="27">
        <v>0</v>
      </c>
      <c r="G15" s="27"/>
      <c r="H15" s="26">
        <v>0</v>
      </c>
      <c r="I15" s="26">
        <f t="shared" si="2"/>
        <v>0</v>
      </c>
      <c r="J15" s="178">
        <v>0</v>
      </c>
    </row>
    <row r="16" spans="1:10" ht="16.149999999999999">
      <c r="A16" s="181">
        <v>2018</v>
      </c>
      <c r="B16" s="177">
        <v>1</v>
      </c>
      <c r="C16" s="177" t="str">
        <f t="shared" si="1"/>
        <v>20181</v>
      </c>
      <c r="D16" s="27">
        <v>1.49E-2</v>
      </c>
      <c r="E16" s="26">
        <v>0</v>
      </c>
      <c r="F16" s="27">
        <v>0</v>
      </c>
      <c r="G16" s="27"/>
      <c r="H16" s="26">
        <v>0</v>
      </c>
      <c r="I16" s="26">
        <f t="shared" si="2"/>
        <v>0</v>
      </c>
      <c r="J16" s="178">
        <v>0</v>
      </c>
    </row>
    <row r="17" spans="1:10" ht="16.149999999999999">
      <c r="A17" s="181">
        <v>2018</v>
      </c>
      <c r="B17" s="177">
        <v>2</v>
      </c>
      <c r="C17" s="177" t="str">
        <f t="shared" si="1"/>
        <v>20182</v>
      </c>
      <c r="D17" s="27">
        <v>2.98E-2</v>
      </c>
      <c r="E17" s="26">
        <v>0</v>
      </c>
      <c r="F17" s="27">
        <v>0</v>
      </c>
      <c r="G17" s="27"/>
      <c r="H17" s="26">
        <v>0</v>
      </c>
      <c r="I17" s="26">
        <f t="shared" si="2"/>
        <v>0</v>
      </c>
      <c r="J17" s="178">
        <v>0</v>
      </c>
    </row>
    <row r="18" spans="1:10" ht="16.149999999999999">
      <c r="A18" s="181">
        <v>2018</v>
      </c>
      <c r="B18" s="177">
        <v>3</v>
      </c>
      <c r="C18" s="177" t="str">
        <f t="shared" si="1"/>
        <v>20183</v>
      </c>
      <c r="D18" s="27">
        <v>4.4699999999999997E-2</v>
      </c>
      <c r="E18" s="26">
        <v>0</v>
      </c>
      <c r="F18" s="27">
        <v>0</v>
      </c>
      <c r="G18" s="27"/>
      <c r="H18" s="26">
        <v>0</v>
      </c>
      <c r="I18" s="26">
        <f t="shared" si="2"/>
        <v>0</v>
      </c>
      <c r="J18" s="178">
        <v>0</v>
      </c>
    </row>
    <row r="19" spans="1:10" ht="16.149999999999999">
      <c r="A19" s="181">
        <v>2018</v>
      </c>
      <c r="B19" s="177">
        <v>4</v>
      </c>
      <c r="C19" s="177" t="str">
        <f t="shared" si="1"/>
        <v>20184</v>
      </c>
      <c r="D19" s="27">
        <v>5.9499999999999997E-2</v>
      </c>
      <c r="E19" s="26">
        <v>0</v>
      </c>
      <c r="F19" s="27">
        <v>0</v>
      </c>
      <c r="G19" s="27"/>
      <c r="H19" s="26">
        <v>0</v>
      </c>
      <c r="I19" s="26">
        <f t="shared" si="2"/>
        <v>0</v>
      </c>
      <c r="J19" s="178">
        <v>0</v>
      </c>
    </row>
    <row r="20" spans="1:10" ht="16.149999999999999">
      <c r="A20" s="181">
        <v>2018</v>
      </c>
      <c r="B20" s="177">
        <v>5</v>
      </c>
      <c r="C20" s="177" t="str">
        <f t="shared" si="1"/>
        <v>20185</v>
      </c>
      <c r="D20" s="27">
        <v>7.4399999999999994E-2</v>
      </c>
      <c r="E20" s="26">
        <v>0</v>
      </c>
      <c r="F20" s="27">
        <v>0</v>
      </c>
      <c r="G20" s="27"/>
      <c r="H20" s="26">
        <v>0</v>
      </c>
      <c r="I20" s="26">
        <f t="shared" si="2"/>
        <v>0</v>
      </c>
      <c r="J20" s="178">
        <v>0</v>
      </c>
    </row>
    <row r="21" spans="1:10" ht="16.149999999999999">
      <c r="A21" s="181">
        <v>2018</v>
      </c>
      <c r="B21" s="177">
        <v>6</v>
      </c>
      <c r="C21" s="177" t="str">
        <f t="shared" si="1"/>
        <v>20186</v>
      </c>
      <c r="D21" s="27">
        <v>8.9300000000000004E-2</v>
      </c>
      <c r="E21" s="26">
        <v>0</v>
      </c>
      <c r="F21" s="27">
        <v>0</v>
      </c>
      <c r="G21" s="27"/>
      <c r="H21" s="26">
        <v>0</v>
      </c>
      <c r="I21" s="26">
        <f t="shared" si="2"/>
        <v>0</v>
      </c>
      <c r="J21" s="178">
        <v>0</v>
      </c>
    </row>
    <row r="22" spans="1:10" ht="16.149999999999999">
      <c r="A22" s="181">
        <v>2018</v>
      </c>
      <c r="B22" s="177">
        <v>7</v>
      </c>
      <c r="C22" s="177" t="str">
        <f t="shared" si="1"/>
        <v>20187</v>
      </c>
      <c r="D22" s="27">
        <v>0.1042</v>
      </c>
      <c r="E22" s="26">
        <v>0</v>
      </c>
      <c r="F22" s="27">
        <v>0</v>
      </c>
      <c r="G22" s="27"/>
      <c r="H22" s="26">
        <v>0</v>
      </c>
      <c r="I22" s="26">
        <f t="shared" si="2"/>
        <v>0</v>
      </c>
      <c r="J22" s="178">
        <v>0</v>
      </c>
    </row>
    <row r="23" spans="1:10" ht="16.149999999999999">
      <c r="A23" s="181">
        <v>2018</v>
      </c>
      <c r="B23" s="177">
        <v>8</v>
      </c>
      <c r="C23" s="177" t="str">
        <f t="shared" si="1"/>
        <v>20188</v>
      </c>
      <c r="D23" s="27">
        <v>0.1191</v>
      </c>
      <c r="E23" s="26">
        <v>0</v>
      </c>
      <c r="F23" s="27">
        <v>0</v>
      </c>
      <c r="G23" s="27"/>
      <c r="H23" s="26">
        <v>0</v>
      </c>
      <c r="I23" s="26">
        <f t="shared" si="2"/>
        <v>0</v>
      </c>
      <c r="J23" s="178">
        <v>0</v>
      </c>
    </row>
    <row r="24" spans="1:10" ht="16.149999999999999">
      <c r="A24" s="181">
        <v>2018</v>
      </c>
      <c r="B24" s="177">
        <v>9</v>
      </c>
      <c r="C24" s="177" t="str">
        <f t="shared" si="1"/>
        <v>20189</v>
      </c>
      <c r="D24" s="27">
        <v>0.13400000000000001</v>
      </c>
      <c r="E24" s="26">
        <v>0</v>
      </c>
      <c r="F24" s="27">
        <v>0</v>
      </c>
      <c r="G24" s="27"/>
      <c r="H24" s="26">
        <v>0</v>
      </c>
      <c r="I24" s="26">
        <f t="shared" si="2"/>
        <v>0</v>
      </c>
      <c r="J24" s="178">
        <v>0</v>
      </c>
    </row>
    <row r="25" spans="1:10" ht="16.149999999999999">
      <c r="A25" s="181">
        <v>2018</v>
      </c>
      <c r="B25" s="177">
        <v>10</v>
      </c>
      <c r="C25" s="177" t="str">
        <f t="shared" si="1"/>
        <v>201810</v>
      </c>
      <c r="D25" s="27">
        <v>0.14879999999999999</v>
      </c>
      <c r="E25" s="26">
        <v>0</v>
      </c>
      <c r="F25" s="27">
        <v>0</v>
      </c>
      <c r="G25" s="27"/>
      <c r="H25" s="26">
        <v>0</v>
      </c>
      <c r="I25" s="26">
        <f t="shared" si="2"/>
        <v>0</v>
      </c>
      <c r="J25" s="178">
        <v>0</v>
      </c>
    </row>
    <row r="26" spans="1:10" ht="16.149999999999999">
      <c r="A26" s="181">
        <v>2018</v>
      </c>
      <c r="B26" s="177">
        <v>11</v>
      </c>
      <c r="C26" s="177" t="str">
        <f t="shared" si="1"/>
        <v>201811</v>
      </c>
      <c r="D26" s="27">
        <v>0.16370000000000001</v>
      </c>
      <c r="E26" s="26">
        <v>0</v>
      </c>
      <c r="F26" s="27">
        <v>0</v>
      </c>
      <c r="G26" s="27"/>
      <c r="H26" s="26">
        <v>0</v>
      </c>
      <c r="I26" s="26">
        <f t="shared" si="2"/>
        <v>0</v>
      </c>
      <c r="J26" s="178">
        <v>0</v>
      </c>
    </row>
    <row r="27" spans="1:10" ht="16.149999999999999">
      <c r="A27" s="181">
        <v>2018</v>
      </c>
      <c r="B27" s="177">
        <v>12</v>
      </c>
      <c r="C27" s="177" t="str">
        <f t="shared" si="1"/>
        <v>201812</v>
      </c>
      <c r="D27" s="27">
        <v>0.17860000000000001</v>
      </c>
      <c r="E27" s="26">
        <v>0</v>
      </c>
      <c r="F27" s="27">
        <v>0</v>
      </c>
      <c r="G27" s="27"/>
      <c r="H27" s="26">
        <v>0</v>
      </c>
      <c r="I27" s="26">
        <f t="shared" si="2"/>
        <v>0</v>
      </c>
      <c r="J27" s="178">
        <v>0</v>
      </c>
    </row>
    <row r="28" spans="1:10" ht="16.149999999999999">
      <c r="A28" s="181">
        <v>2019</v>
      </c>
      <c r="B28" s="177">
        <v>1</v>
      </c>
      <c r="C28" s="177" t="str">
        <f t="shared" si="1"/>
        <v>20191</v>
      </c>
      <c r="D28" s="27">
        <v>0.19209999999999999</v>
      </c>
      <c r="E28" s="26">
        <v>0</v>
      </c>
      <c r="F28" s="27">
        <v>0</v>
      </c>
      <c r="G28" s="27"/>
      <c r="H28" s="26">
        <v>0</v>
      </c>
      <c r="I28" s="26">
        <f t="shared" si="2"/>
        <v>0</v>
      </c>
      <c r="J28" s="178">
        <v>0</v>
      </c>
    </row>
    <row r="29" spans="1:10" ht="16.149999999999999">
      <c r="A29" s="181">
        <v>2019</v>
      </c>
      <c r="B29" s="177">
        <v>2</v>
      </c>
      <c r="C29" s="177" t="str">
        <f t="shared" si="1"/>
        <v>20192</v>
      </c>
      <c r="D29" s="27">
        <v>0.20549999999999999</v>
      </c>
      <c r="E29" s="26">
        <v>0</v>
      </c>
      <c r="F29" s="27">
        <v>0</v>
      </c>
      <c r="G29" s="27"/>
      <c r="H29" s="26">
        <v>0</v>
      </c>
      <c r="I29" s="26">
        <f t="shared" si="2"/>
        <v>0</v>
      </c>
      <c r="J29" s="178">
        <v>0</v>
      </c>
    </row>
    <row r="30" spans="1:10" ht="16.149999999999999">
      <c r="A30" s="181">
        <v>2019</v>
      </c>
      <c r="B30" s="177">
        <v>3</v>
      </c>
      <c r="C30" s="177" t="str">
        <f t="shared" si="1"/>
        <v>20193</v>
      </c>
      <c r="D30" s="27">
        <v>0.219</v>
      </c>
      <c r="E30" s="26">
        <v>0</v>
      </c>
      <c r="F30" s="27">
        <v>0</v>
      </c>
      <c r="G30" s="27"/>
      <c r="H30" s="26">
        <v>0</v>
      </c>
      <c r="I30" s="26">
        <f t="shared" si="2"/>
        <v>0</v>
      </c>
      <c r="J30" s="178">
        <v>0</v>
      </c>
    </row>
    <row r="31" spans="1:10" ht="16.149999999999999">
      <c r="A31" s="181">
        <v>2019</v>
      </c>
      <c r="B31" s="177">
        <v>4</v>
      </c>
      <c r="C31" s="177" t="str">
        <f t="shared" si="1"/>
        <v>20194</v>
      </c>
      <c r="D31" s="27">
        <v>0.2324</v>
      </c>
      <c r="E31" s="26">
        <v>0</v>
      </c>
      <c r="F31" s="27">
        <v>0</v>
      </c>
      <c r="G31" s="27"/>
      <c r="H31" s="26">
        <v>0</v>
      </c>
      <c r="I31" s="26">
        <f t="shared" si="2"/>
        <v>0</v>
      </c>
      <c r="J31" s="178">
        <v>0</v>
      </c>
    </row>
    <row r="32" spans="1:10" ht="16.149999999999999">
      <c r="A32" s="181">
        <v>2019</v>
      </c>
      <c r="B32" s="177">
        <v>5</v>
      </c>
      <c r="C32" s="177" t="str">
        <f t="shared" si="1"/>
        <v>20195</v>
      </c>
      <c r="D32" s="27">
        <v>0.24590000000000001</v>
      </c>
      <c r="E32" s="26">
        <v>0</v>
      </c>
      <c r="F32" s="27">
        <v>0</v>
      </c>
      <c r="G32" s="27">
        <f>F32</f>
        <v>0</v>
      </c>
      <c r="H32" s="26">
        <v>0</v>
      </c>
      <c r="I32" s="26">
        <f t="shared" si="2"/>
        <v>0</v>
      </c>
      <c r="J32" s="178">
        <v>0</v>
      </c>
    </row>
    <row r="33" spans="1:10" ht="16.149999999999999">
      <c r="A33" s="181">
        <v>2019</v>
      </c>
      <c r="B33" s="177">
        <v>6</v>
      </c>
      <c r="C33" s="177" t="str">
        <f t="shared" si="1"/>
        <v>20196</v>
      </c>
      <c r="D33" s="27">
        <v>0.25929999999999997</v>
      </c>
      <c r="E33" s="26">
        <v>0</v>
      </c>
      <c r="F33" s="27">
        <v>0</v>
      </c>
      <c r="G33" s="27">
        <f t="shared" ref="G33:G96" si="3">F33</f>
        <v>0</v>
      </c>
      <c r="H33" s="26">
        <v>0</v>
      </c>
      <c r="I33" s="26">
        <f t="shared" si="2"/>
        <v>0</v>
      </c>
      <c r="J33" s="178">
        <v>0</v>
      </c>
    </row>
    <row r="34" spans="1:10" ht="16.149999999999999">
      <c r="A34" s="181">
        <v>2019</v>
      </c>
      <c r="B34" s="177">
        <v>7</v>
      </c>
      <c r="C34" s="177" t="str">
        <f t="shared" si="1"/>
        <v>20197</v>
      </c>
      <c r="D34" s="27">
        <v>0.27279999999999999</v>
      </c>
      <c r="E34" s="26">
        <v>0</v>
      </c>
      <c r="F34" s="27">
        <v>0</v>
      </c>
      <c r="G34" s="27">
        <f t="shared" si="3"/>
        <v>0</v>
      </c>
      <c r="H34" s="26">
        <v>0</v>
      </c>
      <c r="I34" s="26">
        <f t="shared" si="2"/>
        <v>0</v>
      </c>
      <c r="J34" s="178">
        <v>0</v>
      </c>
    </row>
    <row r="35" spans="1:10" ht="16.149999999999999">
      <c r="A35" s="181">
        <v>2019</v>
      </c>
      <c r="B35" s="177">
        <v>8</v>
      </c>
      <c r="C35" s="177" t="str">
        <f t="shared" si="1"/>
        <v>20198</v>
      </c>
      <c r="D35" s="27">
        <v>0.28620000000000001</v>
      </c>
      <c r="E35" s="26">
        <v>0</v>
      </c>
      <c r="F35" s="27">
        <v>0</v>
      </c>
      <c r="G35" s="27">
        <f t="shared" si="3"/>
        <v>0</v>
      </c>
      <c r="H35" s="26">
        <v>0</v>
      </c>
      <c r="I35" s="26">
        <f t="shared" si="2"/>
        <v>0</v>
      </c>
      <c r="J35" s="178">
        <v>0</v>
      </c>
    </row>
    <row r="36" spans="1:10" ht="16.149999999999999">
      <c r="A36" s="181">
        <v>2019</v>
      </c>
      <c r="B36" s="177">
        <v>9</v>
      </c>
      <c r="C36" s="177" t="str">
        <f t="shared" si="1"/>
        <v>20199</v>
      </c>
      <c r="D36" s="27">
        <v>0.29970000000000002</v>
      </c>
      <c r="E36" s="26">
        <v>0</v>
      </c>
      <c r="F36" s="27">
        <v>0</v>
      </c>
      <c r="G36" s="27">
        <f t="shared" si="3"/>
        <v>0</v>
      </c>
      <c r="H36" s="26">
        <v>0</v>
      </c>
      <c r="I36" s="26">
        <f t="shared" si="2"/>
        <v>0</v>
      </c>
      <c r="J36" s="178">
        <v>0</v>
      </c>
    </row>
    <row r="37" spans="1:10" ht="16.149999999999999">
      <c r="A37" s="181">
        <v>2019</v>
      </c>
      <c r="B37" s="177">
        <v>10</v>
      </c>
      <c r="C37" s="177" t="str">
        <f t="shared" si="1"/>
        <v>201910</v>
      </c>
      <c r="D37" s="27">
        <v>0.31309999999999999</v>
      </c>
      <c r="E37" s="26">
        <v>0</v>
      </c>
      <c r="F37" s="27">
        <v>0</v>
      </c>
      <c r="G37" s="27">
        <f t="shared" si="3"/>
        <v>0</v>
      </c>
      <c r="H37" s="26">
        <v>0</v>
      </c>
      <c r="I37" s="26">
        <f t="shared" si="2"/>
        <v>0</v>
      </c>
      <c r="J37" s="178">
        <v>0</v>
      </c>
    </row>
    <row r="38" spans="1:10" ht="16.149999999999999">
      <c r="A38" s="181">
        <v>2019</v>
      </c>
      <c r="B38" s="177">
        <v>11</v>
      </c>
      <c r="C38" s="177" t="str">
        <f t="shared" si="1"/>
        <v>201911</v>
      </c>
      <c r="D38" s="27">
        <v>0.3266</v>
      </c>
      <c r="E38" s="26">
        <v>0</v>
      </c>
      <c r="F38" s="27">
        <v>0</v>
      </c>
      <c r="G38" s="27">
        <f t="shared" si="3"/>
        <v>0</v>
      </c>
      <c r="H38" s="26">
        <v>0</v>
      </c>
      <c r="I38" s="26">
        <f t="shared" si="2"/>
        <v>0</v>
      </c>
      <c r="J38" s="178">
        <v>0</v>
      </c>
    </row>
    <row r="39" spans="1:10" ht="16.149999999999999">
      <c r="A39" s="181">
        <v>2019</v>
      </c>
      <c r="B39" s="177">
        <v>12</v>
      </c>
      <c r="C39" s="177" t="str">
        <f t="shared" si="1"/>
        <v>201912</v>
      </c>
      <c r="D39" s="27">
        <v>0.34</v>
      </c>
      <c r="E39" s="26">
        <v>0</v>
      </c>
      <c r="F39" s="27">
        <v>0</v>
      </c>
      <c r="G39" s="27">
        <f t="shared" si="3"/>
        <v>0</v>
      </c>
      <c r="H39" s="26">
        <v>0</v>
      </c>
      <c r="I39" s="26">
        <f t="shared" si="2"/>
        <v>0</v>
      </c>
      <c r="J39" s="178">
        <v>0</v>
      </c>
    </row>
    <row r="40" spans="1:10" ht="16.149999999999999">
      <c r="A40" s="181">
        <v>2020</v>
      </c>
      <c r="B40" s="177">
        <v>1</v>
      </c>
      <c r="C40" s="177" t="str">
        <f t="shared" si="1"/>
        <v>20201</v>
      </c>
      <c r="D40" s="27">
        <v>0.36499999999999999</v>
      </c>
      <c r="E40" s="27">
        <v>3.8999999999999998E-3</v>
      </c>
      <c r="F40" s="27">
        <v>0</v>
      </c>
      <c r="G40" s="27">
        <f t="shared" si="3"/>
        <v>0</v>
      </c>
      <c r="H40" s="26">
        <v>0</v>
      </c>
      <c r="I40" s="26">
        <f t="shared" si="2"/>
        <v>0</v>
      </c>
      <c r="J40" s="178">
        <v>0</v>
      </c>
    </row>
    <row r="41" spans="1:10" ht="16.149999999999999">
      <c r="A41" s="181">
        <v>2020</v>
      </c>
      <c r="B41" s="177">
        <v>2</v>
      </c>
      <c r="C41" s="177" t="str">
        <f t="shared" si="1"/>
        <v>20202</v>
      </c>
      <c r="D41" s="27">
        <v>0.39</v>
      </c>
      <c r="E41" s="27">
        <v>7.7999999999999996E-3</v>
      </c>
      <c r="F41" s="27">
        <v>0</v>
      </c>
      <c r="G41" s="27">
        <f t="shared" si="3"/>
        <v>0</v>
      </c>
      <c r="H41" s="26">
        <v>0</v>
      </c>
      <c r="I41" s="26">
        <f t="shared" si="2"/>
        <v>0</v>
      </c>
      <c r="J41" s="178">
        <v>0</v>
      </c>
    </row>
    <row r="42" spans="1:10" ht="16.149999999999999">
      <c r="A42" s="181">
        <v>2020</v>
      </c>
      <c r="B42" s="177">
        <v>3</v>
      </c>
      <c r="C42" s="177" t="str">
        <f t="shared" si="1"/>
        <v>20203</v>
      </c>
      <c r="D42" s="27">
        <v>0.41510000000000002</v>
      </c>
      <c r="E42" s="27">
        <v>1.1599999999999999E-2</v>
      </c>
      <c r="F42" s="27">
        <v>0</v>
      </c>
      <c r="G42" s="27">
        <f t="shared" si="3"/>
        <v>0</v>
      </c>
      <c r="H42" s="26">
        <v>0</v>
      </c>
      <c r="I42" s="26">
        <f t="shared" si="2"/>
        <v>0</v>
      </c>
      <c r="J42" s="178">
        <v>0</v>
      </c>
    </row>
    <row r="43" spans="1:10" ht="16.149999999999999">
      <c r="A43" s="181">
        <v>2020</v>
      </c>
      <c r="B43" s="177">
        <v>4</v>
      </c>
      <c r="C43" s="177" t="str">
        <f t="shared" si="1"/>
        <v>20204</v>
      </c>
      <c r="D43" s="27">
        <v>0.44009999999999999</v>
      </c>
      <c r="E43" s="27">
        <v>1.55E-2</v>
      </c>
      <c r="F43" s="27">
        <v>0</v>
      </c>
      <c r="G43" s="27">
        <f t="shared" si="3"/>
        <v>0</v>
      </c>
      <c r="H43" s="26">
        <v>0</v>
      </c>
      <c r="I43" s="26">
        <f t="shared" si="2"/>
        <v>0</v>
      </c>
      <c r="J43" s="178">
        <v>0</v>
      </c>
    </row>
    <row r="44" spans="1:10" ht="16.149999999999999">
      <c r="A44" s="181">
        <v>2020</v>
      </c>
      <c r="B44" s="177">
        <v>5</v>
      </c>
      <c r="C44" s="177" t="str">
        <f t="shared" si="1"/>
        <v>20205</v>
      </c>
      <c r="D44" s="27">
        <v>0.46510000000000001</v>
      </c>
      <c r="E44" s="27">
        <v>1.9400000000000001E-2</v>
      </c>
      <c r="F44" s="27">
        <v>0</v>
      </c>
      <c r="G44" s="27">
        <f t="shared" si="3"/>
        <v>0</v>
      </c>
      <c r="H44" s="26">
        <v>0</v>
      </c>
      <c r="I44" s="26">
        <f t="shared" si="2"/>
        <v>0</v>
      </c>
      <c r="J44" s="178">
        <v>0</v>
      </c>
    </row>
    <row r="45" spans="1:10" ht="16.149999999999999">
      <c r="A45" s="181">
        <v>2020</v>
      </c>
      <c r="B45" s="177">
        <v>6</v>
      </c>
      <c r="C45" s="177" t="str">
        <f t="shared" si="1"/>
        <v>20206</v>
      </c>
      <c r="D45" s="27">
        <v>0.49009999999999998</v>
      </c>
      <c r="E45" s="27">
        <v>2.3300000000000001E-2</v>
      </c>
      <c r="F45" s="27">
        <v>0</v>
      </c>
      <c r="G45" s="27">
        <f t="shared" si="3"/>
        <v>0</v>
      </c>
      <c r="H45" s="26">
        <v>0</v>
      </c>
      <c r="I45" s="26">
        <f t="shared" si="2"/>
        <v>0</v>
      </c>
      <c r="J45" s="178">
        <v>0</v>
      </c>
    </row>
    <row r="46" spans="1:10" ht="16.149999999999999">
      <c r="A46" s="181">
        <v>2020</v>
      </c>
      <c r="B46" s="177">
        <v>7</v>
      </c>
      <c r="C46" s="177" t="str">
        <f t="shared" si="1"/>
        <v>20207</v>
      </c>
      <c r="D46" s="27">
        <v>0.5151</v>
      </c>
      <c r="E46" s="27">
        <v>2.7099999999999999E-2</v>
      </c>
      <c r="F46" s="27">
        <v>0</v>
      </c>
      <c r="G46" s="27">
        <f t="shared" si="3"/>
        <v>0</v>
      </c>
      <c r="H46" s="26">
        <v>0</v>
      </c>
      <c r="I46" s="26">
        <f t="shared" si="2"/>
        <v>0</v>
      </c>
      <c r="J46" s="178">
        <v>0</v>
      </c>
    </row>
    <row r="47" spans="1:10" ht="16.149999999999999">
      <c r="A47" s="181">
        <v>2020</v>
      </c>
      <c r="B47" s="177">
        <v>8</v>
      </c>
      <c r="C47" s="177" t="str">
        <f t="shared" si="1"/>
        <v>20208</v>
      </c>
      <c r="D47" s="27">
        <v>0.54010000000000002</v>
      </c>
      <c r="E47" s="27">
        <v>3.1E-2</v>
      </c>
      <c r="F47" s="27">
        <v>0</v>
      </c>
      <c r="G47" s="27">
        <f t="shared" si="3"/>
        <v>0</v>
      </c>
      <c r="H47" s="26">
        <v>0</v>
      </c>
      <c r="I47" s="26">
        <f t="shared" si="2"/>
        <v>0</v>
      </c>
      <c r="J47" s="178">
        <v>0</v>
      </c>
    </row>
    <row r="48" spans="1:10" ht="16.149999999999999">
      <c r="A48" s="181">
        <v>2020</v>
      </c>
      <c r="B48" s="177">
        <v>9</v>
      </c>
      <c r="C48" s="177" t="str">
        <f t="shared" si="1"/>
        <v>20209</v>
      </c>
      <c r="D48" s="27">
        <v>0.56520000000000004</v>
      </c>
      <c r="E48" s="27">
        <v>3.49E-2</v>
      </c>
      <c r="F48" s="27">
        <v>0</v>
      </c>
      <c r="G48" s="27">
        <f t="shared" si="3"/>
        <v>0</v>
      </c>
      <c r="H48" s="26">
        <v>0</v>
      </c>
      <c r="I48" s="26">
        <f t="shared" si="2"/>
        <v>0</v>
      </c>
      <c r="J48" s="178">
        <v>0</v>
      </c>
    </row>
    <row r="49" spans="1:10" ht="16.149999999999999">
      <c r="A49" s="181">
        <v>2020</v>
      </c>
      <c r="B49" s="177">
        <v>10</v>
      </c>
      <c r="C49" s="177" t="str">
        <f t="shared" si="1"/>
        <v>202010</v>
      </c>
      <c r="D49" s="27">
        <v>0.59019999999999995</v>
      </c>
      <c r="E49" s="27">
        <v>3.8800000000000001E-2</v>
      </c>
      <c r="F49" s="27">
        <v>0</v>
      </c>
      <c r="G49" s="27">
        <f t="shared" si="3"/>
        <v>0</v>
      </c>
      <c r="H49" s="26">
        <v>0</v>
      </c>
      <c r="I49" s="26">
        <f t="shared" si="2"/>
        <v>0</v>
      </c>
      <c r="J49" s="178">
        <v>0</v>
      </c>
    </row>
    <row r="50" spans="1:10" ht="16.149999999999999">
      <c r="A50" s="181">
        <v>2020</v>
      </c>
      <c r="B50" s="177">
        <v>11</v>
      </c>
      <c r="C50" s="177" t="str">
        <f t="shared" si="1"/>
        <v>202011</v>
      </c>
      <c r="D50" s="27">
        <v>0.61519999999999997</v>
      </c>
      <c r="E50" s="27">
        <v>4.2599999999999999E-2</v>
      </c>
      <c r="F50" s="27">
        <v>0</v>
      </c>
      <c r="G50" s="27">
        <f t="shared" si="3"/>
        <v>0</v>
      </c>
      <c r="H50" s="26">
        <v>0</v>
      </c>
      <c r="I50" s="26">
        <f t="shared" si="2"/>
        <v>0</v>
      </c>
      <c r="J50" s="178">
        <v>0</v>
      </c>
    </row>
    <row r="51" spans="1:10" ht="16.149999999999999">
      <c r="A51" s="181">
        <v>2020</v>
      </c>
      <c r="B51" s="177">
        <v>12</v>
      </c>
      <c r="C51" s="177" t="str">
        <f t="shared" si="1"/>
        <v>202012</v>
      </c>
      <c r="D51" s="27">
        <v>0.64019999999999999</v>
      </c>
      <c r="E51" s="27">
        <v>4.65E-2</v>
      </c>
      <c r="F51" s="27">
        <v>0</v>
      </c>
      <c r="G51" s="27">
        <f t="shared" si="3"/>
        <v>0</v>
      </c>
      <c r="H51" s="26">
        <v>0</v>
      </c>
      <c r="I51" s="26">
        <f t="shared" si="2"/>
        <v>0</v>
      </c>
      <c r="J51" s="178">
        <v>0</v>
      </c>
    </row>
    <row r="52" spans="1:10" ht="16.149999999999999">
      <c r="A52" s="181">
        <v>2021</v>
      </c>
      <c r="B52" s="177">
        <v>1</v>
      </c>
      <c r="C52" s="177" t="str">
        <f t="shared" si="1"/>
        <v>20211</v>
      </c>
      <c r="D52" s="27">
        <v>0.66639999999999999</v>
      </c>
      <c r="E52" s="27">
        <v>5.5399999999999998E-2</v>
      </c>
      <c r="F52" s="27">
        <v>1.06E-2</v>
      </c>
      <c r="G52" s="27">
        <f t="shared" si="3"/>
        <v>1.06E-2</v>
      </c>
      <c r="H52" s="26">
        <v>0</v>
      </c>
      <c r="I52" s="26">
        <f t="shared" si="2"/>
        <v>0</v>
      </c>
      <c r="J52" s="178">
        <v>0</v>
      </c>
    </row>
    <row r="53" spans="1:10" ht="16.149999999999999">
      <c r="A53" s="181">
        <v>2021</v>
      </c>
      <c r="B53" s="177">
        <v>2</v>
      </c>
      <c r="C53" s="177" t="str">
        <f t="shared" si="1"/>
        <v>20212</v>
      </c>
      <c r="D53" s="27">
        <v>0.6925</v>
      </c>
      <c r="E53" s="27">
        <v>6.4399999999999999E-2</v>
      </c>
      <c r="F53" s="27">
        <v>2.12E-2</v>
      </c>
      <c r="G53" s="27">
        <f t="shared" si="3"/>
        <v>2.12E-2</v>
      </c>
      <c r="H53" s="26">
        <v>0</v>
      </c>
      <c r="I53" s="26">
        <f t="shared" si="2"/>
        <v>0</v>
      </c>
      <c r="J53" s="178">
        <v>0</v>
      </c>
    </row>
    <row r="54" spans="1:10" ht="16.149999999999999">
      <c r="A54" s="181">
        <v>2021</v>
      </c>
      <c r="B54" s="177">
        <v>3</v>
      </c>
      <c r="C54" s="177" t="str">
        <f t="shared" si="1"/>
        <v>20213</v>
      </c>
      <c r="D54" s="27">
        <v>0.71870000000000001</v>
      </c>
      <c r="E54" s="27">
        <v>7.3300000000000004E-2</v>
      </c>
      <c r="F54" s="27">
        <v>3.1800000000000002E-2</v>
      </c>
      <c r="G54" s="27">
        <f t="shared" si="3"/>
        <v>3.1800000000000002E-2</v>
      </c>
      <c r="H54" s="26">
        <v>0</v>
      </c>
      <c r="I54" s="26">
        <f t="shared" si="2"/>
        <v>0</v>
      </c>
      <c r="J54" s="178">
        <v>0</v>
      </c>
    </row>
    <row r="55" spans="1:10" ht="16.149999999999999">
      <c r="A55" s="181">
        <v>2021</v>
      </c>
      <c r="B55" s="177">
        <v>4</v>
      </c>
      <c r="C55" s="177" t="str">
        <f t="shared" si="1"/>
        <v>20214</v>
      </c>
      <c r="D55" s="27">
        <v>0.74480000000000002</v>
      </c>
      <c r="E55" s="27">
        <v>8.2299999999999998E-2</v>
      </c>
      <c r="F55" s="27">
        <v>4.24E-2</v>
      </c>
      <c r="G55" s="27">
        <f t="shared" si="3"/>
        <v>4.24E-2</v>
      </c>
      <c r="H55" s="26">
        <v>0</v>
      </c>
      <c r="I55" s="26">
        <f t="shared" si="2"/>
        <v>0</v>
      </c>
      <c r="J55" s="178">
        <v>0</v>
      </c>
    </row>
    <row r="56" spans="1:10" ht="16.149999999999999">
      <c r="A56" s="181">
        <v>2021</v>
      </c>
      <c r="B56" s="177">
        <v>5</v>
      </c>
      <c r="C56" s="177" t="str">
        <f t="shared" si="1"/>
        <v>20215</v>
      </c>
      <c r="D56" s="27">
        <v>0.77100000000000002</v>
      </c>
      <c r="E56" s="27">
        <v>9.1200000000000003E-2</v>
      </c>
      <c r="F56" s="27">
        <v>5.2999999999999999E-2</v>
      </c>
      <c r="G56" s="27">
        <f t="shared" si="3"/>
        <v>5.2999999999999999E-2</v>
      </c>
      <c r="H56" s="26">
        <v>0</v>
      </c>
      <c r="I56" s="26">
        <f t="shared" si="2"/>
        <v>0</v>
      </c>
      <c r="J56" s="178">
        <v>0</v>
      </c>
    </row>
    <row r="57" spans="1:10" ht="16.149999999999999">
      <c r="A57" s="181">
        <v>2021</v>
      </c>
      <c r="B57" s="177">
        <v>6</v>
      </c>
      <c r="C57" s="177" t="str">
        <f t="shared" si="1"/>
        <v>20216</v>
      </c>
      <c r="D57" s="27">
        <v>0.79710000000000003</v>
      </c>
      <c r="E57" s="27">
        <v>0.1002</v>
      </c>
      <c r="F57" s="27">
        <v>6.3600000000000004E-2</v>
      </c>
      <c r="G57" s="27">
        <f t="shared" si="3"/>
        <v>6.3600000000000004E-2</v>
      </c>
      <c r="H57" s="26">
        <v>0</v>
      </c>
      <c r="I57" s="26">
        <f t="shared" si="2"/>
        <v>0</v>
      </c>
      <c r="J57" s="178">
        <v>0</v>
      </c>
    </row>
    <row r="58" spans="1:10" ht="16.149999999999999">
      <c r="A58" s="181">
        <v>2021</v>
      </c>
      <c r="B58" s="177">
        <v>7</v>
      </c>
      <c r="C58" s="177" t="str">
        <f t="shared" si="1"/>
        <v>20217</v>
      </c>
      <c r="D58" s="27">
        <v>0.82330000000000003</v>
      </c>
      <c r="E58" s="27">
        <v>0.1091</v>
      </c>
      <c r="F58" s="27">
        <v>7.4099999999999999E-2</v>
      </c>
      <c r="G58" s="27">
        <f t="shared" si="3"/>
        <v>7.4099999999999999E-2</v>
      </c>
      <c r="H58" s="26">
        <v>0</v>
      </c>
      <c r="I58" s="26">
        <f t="shared" si="2"/>
        <v>0</v>
      </c>
      <c r="J58" s="178">
        <v>0</v>
      </c>
    </row>
    <row r="59" spans="1:10" ht="16.149999999999999">
      <c r="A59" s="181">
        <v>2021</v>
      </c>
      <c r="B59" s="177">
        <v>8</v>
      </c>
      <c r="C59" s="177" t="str">
        <f t="shared" si="1"/>
        <v>20218</v>
      </c>
      <c r="D59" s="27">
        <v>0.84940000000000004</v>
      </c>
      <c r="E59" s="27">
        <v>0.11799999999999999</v>
      </c>
      <c r="F59" s="27">
        <v>8.4699999999999998E-2</v>
      </c>
      <c r="G59" s="27">
        <f t="shared" si="3"/>
        <v>8.4699999999999998E-2</v>
      </c>
      <c r="H59" s="26">
        <v>0</v>
      </c>
      <c r="I59" s="26">
        <f t="shared" si="2"/>
        <v>0</v>
      </c>
      <c r="J59" s="178">
        <v>0</v>
      </c>
    </row>
    <row r="60" spans="1:10" ht="16.149999999999999">
      <c r="A60" s="181">
        <v>2021</v>
      </c>
      <c r="B60" s="177">
        <v>9</v>
      </c>
      <c r="C60" s="177" t="str">
        <f t="shared" si="1"/>
        <v>20219</v>
      </c>
      <c r="D60" s="27">
        <v>0.87560000000000004</v>
      </c>
      <c r="E60" s="27">
        <v>0.127</v>
      </c>
      <c r="F60" s="27">
        <v>9.5299999999999996E-2</v>
      </c>
      <c r="G60" s="27">
        <f t="shared" si="3"/>
        <v>9.5299999999999996E-2</v>
      </c>
      <c r="H60" s="26">
        <v>0</v>
      </c>
      <c r="I60" s="26">
        <f t="shared" si="2"/>
        <v>0</v>
      </c>
      <c r="J60" s="178">
        <v>0</v>
      </c>
    </row>
    <row r="61" spans="1:10" ht="16.149999999999999">
      <c r="A61" s="181">
        <v>2021</v>
      </c>
      <c r="B61" s="177">
        <v>10</v>
      </c>
      <c r="C61" s="177" t="str">
        <f t="shared" si="1"/>
        <v>202110</v>
      </c>
      <c r="D61" s="27">
        <v>0.90169999999999995</v>
      </c>
      <c r="E61" s="27">
        <v>0.13589999999999999</v>
      </c>
      <c r="F61" s="27">
        <v>0.10589999999999999</v>
      </c>
      <c r="G61" s="27">
        <f t="shared" si="3"/>
        <v>0.10589999999999999</v>
      </c>
      <c r="H61" s="26">
        <v>0</v>
      </c>
      <c r="I61" s="26">
        <f t="shared" si="2"/>
        <v>0</v>
      </c>
      <c r="J61" s="178">
        <v>0</v>
      </c>
    </row>
    <row r="62" spans="1:10" ht="16.149999999999999">
      <c r="A62" s="181">
        <v>2021</v>
      </c>
      <c r="B62" s="177">
        <v>11</v>
      </c>
      <c r="C62" s="177" t="str">
        <f t="shared" si="1"/>
        <v>202111</v>
      </c>
      <c r="D62" s="27">
        <v>0.92789999999999995</v>
      </c>
      <c r="E62" s="27">
        <v>0.1449</v>
      </c>
      <c r="F62" s="27">
        <v>0.11650000000000001</v>
      </c>
      <c r="G62" s="27">
        <f t="shared" si="3"/>
        <v>0.11650000000000001</v>
      </c>
      <c r="H62" s="26">
        <v>0</v>
      </c>
      <c r="I62" s="26">
        <f t="shared" si="2"/>
        <v>0</v>
      </c>
      <c r="J62" s="178">
        <v>0</v>
      </c>
    </row>
    <row r="63" spans="1:10" ht="16.149999999999999">
      <c r="A63" s="181">
        <v>2021</v>
      </c>
      <c r="B63" s="177">
        <v>12</v>
      </c>
      <c r="C63" s="177" t="str">
        <f t="shared" si="1"/>
        <v>202112</v>
      </c>
      <c r="D63" s="27">
        <v>0.95399999999999996</v>
      </c>
      <c r="E63" s="27">
        <v>0.15379999999999999</v>
      </c>
      <c r="F63" s="27">
        <v>0.12709999999999999</v>
      </c>
      <c r="G63" s="27">
        <f t="shared" si="3"/>
        <v>0.12709999999999999</v>
      </c>
      <c r="H63" s="26">
        <v>0</v>
      </c>
      <c r="I63" s="26">
        <f t="shared" si="2"/>
        <v>0</v>
      </c>
      <c r="J63" s="178">
        <v>0</v>
      </c>
    </row>
    <row r="64" spans="1:10" ht="16.149999999999999">
      <c r="A64" s="181">
        <v>2022</v>
      </c>
      <c r="B64" s="177">
        <v>1</v>
      </c>
      <c r="C64" s="177" t="str">
        <f t="shared" si="1"/>
        <v>20221</v>
      </c>
      <c r="D64" s="27">
        <v>0.95779999999999998</v>
      </c>
      <c r="E64" s="27">
        <v>0.18609999999999999</v>
      </c>
      <c r="F64" s="27">
        <v>0.1457</v>
      </c>
      <c r="G64" s="27">
        <f t="shared" si="3"/>
        <v>0.1457</v>
      </c>
      <c r="H64" s="27">
        <v>2.5000000000000001E-3</v>
      </c>
      <c r="I64" s="27">
        <f t="shared" si="2"/>
        <v>2.5000000000000001E-3</v>
      </c>
      <c r="J64" s="178">
        <v>0</v>
      </c>
    </row>
    <row r="65" spans="1:10" ht="16.149999999999999">
      <c r="A65" s="181">
        <v>2022</v>
      </c>
      <c r="B65" s="177">
        <v>2</v>
      </c>
      <c r="C65" s="177" t="str">
        <f t="shared" si="1"/>
        <v>20222</v>
      </c>
      <c r="D65" s="27">
        <v>0.9617</v>
      </c>
      <c r="E65" s="27">
        <v>0.21840000000000001</v>
      </c>
      <c r="F65" s="27">
        <v>0.16420000000000001</v>
      </c>
      <c r="G65" s="27">
        <f t="shared" si="3"/>
        <v>0.16420000000000001</v>
      </c>
      <c r="H65" s="27">
        <v>5.0000000000000001E-3</v>
      </c>
      <c r="I65" s="27">
        <f t="shared" si="2"/>
        <v>5.0000000000000001E-3</v>
      </c>
      <c r="J65" s="178">
        <v>0</v>
      </c>
    </row>
    <row r="66" spans="1:10" ht="16.149999999999999">
      <c r="A66" s="181">
        <v>2022</v>
      </c>
      <c r="B66" s="177">
        <v>3</v>
      </c>
      <c r="C66" s="177" t="str">
        <f t="shared" si="1"/>
        <v>20223</v>
      </c>
      <c r="D66" s="27">
        <v>0.96550000000000002</v>
      </c>
      <c r="E66" s="27">
        <v>0.25069999999999998</v>
      </c>
      <c r="F66" s="27">
        <v>0.18279999999999999</v>
      </c>
      <c r="G66" s="27">
        <f t="shared" si="3"/>
        <v>0.18279999999999999</v>
      </c>
      <c r="H66" s="27">
        <v>7.4999999999999997E-3</v>
      </c>
      <c r="I66" s="27">
        <f t="shared" si="2"/>
        <v>7.4999999999999997E-3</v>
      </c>
      <c r="J66" s="178">
        <v>0</v>
      </c>
    </row>
    <row r="67" spans="1:10" ht="16.149999999999999">
      <c r="A67" s="181">
        <v>2022</v>
      </c>
      <c r="B67" s="177">
        <v>4</v>
      </c>
      <c r="C67" s="177" t="str">
        <f t="shared" si="1"/>
        <v>20224</v>
      </c>
      <c r="D67" s="27">
        <v>0.96930000000000005</v>
      </c>
      <c r="E67" s="27">
        <v>0.28289999999999998</v>
      </c>
      <c r="F67" s="27">
        <v>0.20130000000000001</v>
      </c>
      <c r="G67" s="27">
        <f t="shared" si="3"/>
        <v>0.20130000000000001</v>
      </c>
      <c r="H67" s="27">
        <v>9.9000000000000008E-3</v>
      </c>
      <c r="I67" s="27">
        <f t="shared" si="2"/>
        <v>9.9000000000000008E-3</v>
      </c>
      <c r="J67" s="178">
        <v>0</v>
      </c>
    </row>
    <row r="68" spans="1:10" ht="16.149999999999999">
      <c r="A68" s="181">
        <v>2022</v>
      </c>
      <c r="B68" s="177">
        <v>5</v>
      </c>
      <c r="C68" s="177" t="str">
        <f t="shared" ref="C68:C131" si="4">CONCATENATE(A68,B68)</f>
        <v>20225</v>
      </c>
      <c r="D68" s="27">
        <v>0.97319999999999995</v>
      </c>
      <c r="E68" s="27">
        <v>0.31519999999999998</v>
      </c>
      <c r="F68" s="27">
        <v>0.21990000000000001</v>
      </c>
      <c r="G68" s="27">
        <f t="shared" si="3"/>
        <v>0.21990000000000001</v>
      </c>
      <c r="H68" s="27">
        <v>1.24E-2</v>
      </c>
      <c r="I68" s="27">
        <f t="shared" ref="I68:I131" si="5">H68</f>
        <v>1.24E-2</v>
      </c>
      <c r="J68" s="178">
        <v>0</v>
      </c>
    </row>
    <row r="69" spans="1:10" ht="16.149999999999999">
      <c r="A69" s="181">
        <v>2022</v>
      </c>
      <c r="B69" s="177">
        <v>6</v>
      </c>
      <c r="C69" s="177" t="str">
        <f t="shared" si="4"/>
        <v>20226</v>
      </c>
      <c r="D69" s="27">
        <v>0.97699999999999998</v>
      </c>
      <c r="E69" s="27">
        <v>0.34749999999999998</v>
      </c>
      <c r="F69" s="27">
        <v>0.23849999999999999</v>
      </c>
      <c r="G69" s="27">
        <f t="shared" si="3"/>
        <v>0.23849999999999999</v>
      </c>
      <c r="H69" s="27">
        <v>1.49E-2</v>
      </c>
      <c r="I69" s="27">
        <f t="shared" si="5"/>
        <v>1.49E-2</v>
      </c>
      <c r="J69" s="178">
        <v>0</v>
      </c>
    </row>
    <row r="70" spans="1:10" ht="16.149999999999999">
      <c r="A70" s="181">
        <v>2022</v>
      </c>
      <c r="B70" s="177">
        <v>7</v>
      </c>
      <c r="C70" s="177" t="str">
        <f t="shared" si="4"/>
        <v>20227</v>
      </c>
      <c r="D70" s="27">
        <v>0.98080000000000001</v>
      </c>
      <c r="E70" s="27">
        <v>0.37980000000000003</v>
      </c>
      <c r="F70" s="27">
        <v>0.25700000000000001</v>
      </c>
      <c r="G70" s="27">
        <f t="shared" si="3"/>
        <v>0.25700000000000001</v>
      </c>
      <c r="H70" s="27">
        <v>1.7399999999999999E-2</v>
      </c>
      <c r="I70" s="27">
        <f t="shared" si="5"/>
        <v>1.7399999999999999E-2</v>
      </c>
      <c r="J70" s="178">
        <v>0</v>
      </c>
    </row>
    <row r="71" spans="1:10" ht="16.149999999999999">
      <c r="A71" s="181">
        <v>2022</v>
      </c>
      <c r="B71" s="177">
        <v>8</v>
      </c>
      <c r="C71" s="177" t="str">
        <f t="shared" si="4"/>
        <v>20228</v>
      </c>
      <c r="D71" s="27">
        <v>0.98470000000000002</v>
      </c>
      <c r="E71" s="27">
        <v>0.41210000000000002</v>
      </c>
      <c r="F71" s="27">
        <v>0.27560000000000001</v>
      </c>
      <c r="G71" s="27">
        <f t="shared" si="3"/>
        <v>0.27560000000000001</v>
      </c>
      <c r="H71" s="27">
        <v>1.9900000000000001E-2</v>
      </c>
      <c r="I71" s="27">
        <f t="shared" si="5"/>
        <v>1.9900000000000001E-2</v>
      </c>
      <c r="J71" s="178">
        <v>0</v>
      </c>
    </row>
    <row r="72" spans="1:10" ht="16.149999999999999">
      <c r="A72" s="181">
        <v>2022</v>
      </c>
      <c r="B72" s="177">
        <v>9</v>
      </c>
      <c r="C72" s="177" t="str">
        <f t="shared" si="4"/>
        <v>20229</v>
      </c>
      <c r="D72" s="27">
        <v>0.98850000000000005</v>
      </c>
      <c r="E72" s="27">
        <v>0.44440000000000002</v>
      </c>
      <c r="F72" s="27">
        <v>0.29409999999999997</v>
      </c>
      <c r="G72" s="27">
        <f t="shared" si="3"/>
        <v>0.29409999999999997</v>
      </c>
      <c r="H72" s="27">
        <v>2.24E-2</v>
      </c>
      <c r="I72" s="27">
        <f t="shared" si="5"/>
        <v>2.24E-2</v>
      </c>
      <c r="J72" s="178">
        <v>0</v>
      </c>
    </row>
    <row r="73" spans="1:10" ht="16.149999999999999">
      <c r="A73" s="181">
        <v>2022</v>
      </c>
      <c r="B73" s="177">
        <v>10</v>
      </c>
      <c r="C73" s="177" t="str">
        <f t="shared" si="4"/>
        <v>202210</v>
      </c>
      <c r="D73" s="27">
        <v>0.99229999999999996</v>
      </c>
      <c r="E73" s="27">
        <v>0.47660000000000002</v>
      </c>
      <c r="F73" s="27">
        <v>0.31269999999999998</v>
      </c>
      <c r="G73" s="27">
        <f t="shared" si="3"/>
        <v>0.31269999999999998</v>
      </c>
      <c r="H73" s="27">
        <v>2.4799999999999999E-2</v>
      </c>
      <c r="I73" s="27">
        <f t="shared" si="5"/>
        <v>2.4799999999999999E-2</v>
      </c>
      <c r="J73" s="178">
        <v>0</v>
      </c>
    </row>
    <row r="74" spans="1:10" ht="16.149999999999999">
      <c r="A74" s="181">
        <v>2022</v>
      </c>
      <c r="B74" s="177">
        <v>11</v>
      </c>
      <c r="C74" s="177" t="str">
        <f t="shared" si="4"/>
        <v>202211</v>
      </c>
      <c r="D74" s="27">
        <v>0.99619999999999997</v>
      </c>
      <c r="E74" s="27">
        <v>0.50890000000000002</v>
      </c>
      <c r="F74" s="27">
        <v>0.33119999999999999</v>
      </c>
      <c r="G74" s="27">
        <f t="shared" si="3"/>
        <v>0.33119999999999999</v>
      </c>
      <c r="H74" s="27">
        <v>2.7300000000000001E-2</v>
      </c>
      <c r="I74" s="27">
        <f t="shared" si="5"/>
        <v>2.7300000000000001E-2</v>
      </c>
      <c r="J74" s="178">
        <v>0</v>
      </c>
    </row>
    <row r="75" spans="1:10" ht="16.149999999999999">
      <c r="A75" s="181">
        <v>2022</v>
      </c>
      <c r="B75" s="177">
        <v>12</v>
      </c>
      <c r="C75" s="177" t="str">
        <f t="shared" si="4"/>
        <v>202212</v>
      </c>
      <c r="D75" s="27">
        <v>1</v>
      </c>
      <c r="E75" s="27">
        <v>0.54120000000000001</v>
      </c>
      <c r="F75" s="27">
        <v>0.3498</v>
      </c>
      <c r="G75" s="27">
        <f t="shared" si="3"/>
        <v>0.3498</v>
      </c>
      <c r="H75" s="27">
        <v>2.98E-2</v>
      </c>
      <c r="I75" s="27">
        <f t="shared" si="5"/>
        <v>2.98E-2</v>
      </c>
      <c r="J75" s="178">
        <v>0</v>
      </c>
    </row>
    <row r="76" spans="1:10" ht="16.149999999999999">
      <c r="A76" s="181">
        <v>2023</v>
      </c>
      <c r="B76" s="177">
        <v>1</v>
      </c>
      <c r="C76" s="177" t="str">
        <f t="shared" si="4"/>
        <v>20231</v>
      </c>
      <c r="D76" s="29"/>
      <c r="E76" s="27">
        <v>0.57450000000000001</v>
      </c>
      <c r="F76" s="27">
        <v>0.38109999999999999</v>
      </c>
      <c r="G76" s="27">
        <f t="shared" si="3"/>
        <v>0.38109999999999999</v>
      </c>
      <c r="H76" s="27">
        <v>4.2299999999999997E-2</v>
      </c>
      <c r="I76" s="27">
        <f t="shared" si="5"/>
        <v>4.2299999999999997E-2</v>
      </c>
      <c r="J76" s="178">
        <v>0</v>
      </c>
    </row>
    <row r="77" spans="1:10" ht="16.149999999999999">
      <c r="A77" s="181">
        <v>2023</v>
      </c>
      <c r="B77" s="177">
        <v>2</v>
      </c>
      <c r="C77" s="177" t="str">
        <f t="shared" si="4"/>
        <v>20232</v>
      </c>
      <c r="D77" s="29"/>
      <c r="E77" s="27">
        <v>0.60770000000000002</v>
      </c>
      <c r="F77" s="27">
        <v>0.41239999999999999</v>
      </c>
      <c r="G77" s="27">
        <f t="shared" si="3"/>
        <v>0.41239999999999999</v>
      </c>
      <c r="H77" s="27">
        <v>5.4800000000000001E-2</v>
      </c>
      <c r="I77" s="27">
        <f t="shared" si="5"/>
        <v>5.4800000000000001E-2</v>
      </c>
      <c r="J77" s="178">
        <v>0</v>
      </c>
    </row>
    <row r="78" spans="1:10" ht="16.149999999999999">
      <c r="A78" s="181">
        <v>2023</v>
      </c>
      <c r="B78" s="177">
        <v>3</v>
      </c>
      <c r="C78" s="177" t="str">
        <f t="shared" si="4"/>
        <v>20233</v>
      </c>
      <c r="D78" s="29"/>
      <c r="E78" s="27">
        <v>0.64100000000000001</v>
      </c>
      <c r="F78" s="27">
        <v>0.44369999999999998</v>
      </c>
      <c r="G78" s="27">
        <f t="shared" si="3"/>
        <v>0.44369999999999998</v>
      </c>
      <c r="H78" s="27">
        <v>6.7299999999999999E-2</v>
      </c>
      <c r="I78" s="27">
        <f t="shared" si="5"/>
        <v>6.7299999999999999E-2</v>
      </c>
      <c r="J78" s="178">
        <v>0</v>
      </c>
    </row>
    <row r="79" spans="1:10" ht="16.149999999999999">
      <c r="A79" s="181">
        <v>2023</v>
      </c>
      <c r="B79" s="177">
        <v>4</v>
      </c>
      <c r="C79" s="177" t="str">
        <f t="shared" si="4"/>
        <v>20234</v>
      </c>
      <c r="D79" s="29"/>
      <c r="E79" s="27">
        <v>0.67430000000000001</v>
      </c>
      <c r="F79" s="27">
        <v>0.47499999999999998</v>
      </c>
      <c r="G79" s="27">
        <f t="shared" si="3"/>
        <v>0.47499999999999998</v>
      </c>
      <c r="H79" s="27">
        <v>7.9799999999999996E-2</v>
      </c>
      <c r="I79" s="27">
        <f t="shared" si="5"/>
        <v>7.9799999999999996E-2</v>
      </c>
      <c r="J79" s="178">
        <v>0</v>
      </c>
    </row>
    <row r="80" spans="1:10" ht="16.149999999999999">
      <c r="A80" s="181">
        <v>2023</v>
      </c>
      <c r="B80" s="177">
        <v>5</v>
      </c>
      <c r="C80" s="177" t="str">
        <f t="shared" si="4"/>
        <v>20235</v>
      </c>
      <c r="D80" s="29"/>
      <c r="E80" s="27">
        <v>0.70750000000000002</v>
      </c>
      <c r="F80" s="27">
        <v>0.50629999999999997</v>
      </c>
      <c r="G80" s="27">
        <f t="shared" si="3"/>
        <v>0.50629999999999997</v>
      </c>
      <c r="H80" s="27">
        <v>9.2299999999999993E-2</v>
      </c>
      <c r="I80" s="27">
        <f t="shared" si="5"/>
        <v>9.2299999999999993E-2</v>
      </c>
      <c r="J80" s="178">
        <v>0</v>
      </c>
    </row>
    <row r="81" spans="1:10" ht="16.149999999999999">
      <c r="A81" s="181">
        <v>2023</v>
      </c>
      <c r="B81" s="177">
        <v>6</v>
      </c>
      <c r="C81" s="177" t="str">
        <f t="shared" si="4"/>
        <v>20236</v>
      </c>
      <c r="D81" s="29"/>
      <c r="E81" s="27">
        <v>0.74080000000000001</v>
      </c>
      <c r="F81" s="27">
        <v>0.53769999999999996</v>
      </c>
      <c r="G81" s="27">
        <f t="shared" si="3"/>
        <v>0.53769999999999996</v>
      </c>
      <c r="H81" s="27">
        <v>0.1048</v>
      </c>
      <c r="I81" s="27">
        <f t="shared" si="5"/>
        <v>0.1048</v>
      </c>
      <c r="J81" s="178">
        <v>0</v>
      </c>
    </row>
    <row r="82" spans="1:10" ht="16.149999999999999">
      <c r="A82" s="181">
        <v>2023</v>
      </c>
      <c r="B82" s="177">
        <v>7</v>
      </c>
      <c r="C82" s="177" t="str">
        <f t="shared" si="4"/>
        <v>20237</v>
      </c>
      <c r="D82" s="29"/>
      <c r="E82" s="27">
        <v>0.77410000000000001</v>
      </c>
      <c r="F82" s="27">
        <v>0.56899999999999995</v>
      </c>
      <c r="G82" s="27">
        <f t="shared" si="3"/>
        <v>0.56899999999999995</v>
      </c>
      <c r="H82" s="27">
        <v>0.1173</v>
      </c>
      <c r="I82" s="27">
        <f t="shared" si="5"/>
        <v>0.1173</v>
      </c>
      <c r="J82" s="178">
        <v>0</v>
      </c>
    </row>
    <row r="83" spans="1:10" ht="16.149999999999999">
      <c r="A83" s="181">
        <v>2023</v>
      </c>
      <c r="B83" s="177">
        <v>8</v>
      </c>
      <c r="C83" s="177" t="str">
        <f t="shared" si="4"/>
        <v>20238</v>
      </c>
      <c r="D83" s="29"/>
      <c r="E83" s="27">
        <v>0.80730000000000002</v>
      </c>
      <c r="F83" s="27">
        <v>0.60029999999999994</v>
      </c>
      <c r="G83" s="27">
        <f t="shared" si="3"/>
        <v>0.60029999999999994</v>
      </c>
      <c r="H83" s="27">
        <v>0.1298</v>
      </c>
      <c r="I83" s="27">
        <f t="shared" si="5"/>
        <v>0.1298</v>
      </c>
      <c r="J83" s="178">
        <v>0</v>
      </c>
    </row>
    <row r="84" spans="1:10" ht="16.149999999999999">
      <c r="A84" s="181">
        <v>2023</v>
      </c>
      <c r="B84" s="177">
        <v>9</v>
      </c>
      <c r="C84" s="177" t="str">
        <f t="shared" si="4"/>
        <v>20239</v>
      </c>
      <c r="D84" s="29"/>
      <c r="E84" s="27">
        <v>0.84060000000000001</v>
      </c>
      <c r="F84" s="27">
        <v>0.63160000000000005</v>
      </c>
      <c r="G84" s="27">
        <f t="shared" si="3"/>
        <v>0.63160000000000005</v>
      </c>
      <c r="H84" s="27">
        <v>0.14230000000000001</v>
      </c>
      <c r="I84" s="27">
        <f t="shared" si="5"/>
        <v>0.14230000000000001</v>
      </c>
      <c r="J84" s="178">
        <v>0</v>
      </c>
    </row>
    <row r="85" spans="1:10" ht="16.149999999999999">
      <c r="A85" s="181">
        <v>2023</v>
      </c>
      <c r="B85" s="177">
        <v>10</v>
      </c>
      <c r="C85" s="177" t="str">
        <f t="shared" si="4"/>
        <v>202310</v>
      </c>
      <c r="D85" s="29"/>
      <c r="E85" s="27">
        <v>0.87390000000000001</v>
      </c>
      <c r="F85" s="27">
        <v>0.66290000000000004</v>
      </c>
      <c r="G85" s="27">
        <f t="shared" si="3"/>
        <v>0.66290000000000004</v>
      </c>
      <c r="H85" s="27">
        <v>0.15479999999999999</v>
      </c>
      <c r="I85" s="27">
        <f t="shared" si="5"/>
        <v>0.15479999999999999</v>
      </c>
      <c r="J85" s="178">
        <v>0</v>
      </c>
    </row>
    <row r="86" spans="1:10" ht="16.149999999999999">
      <c r="A86" s="181">
        <v>2023</v>
      </c>
      <c r="B86" s="177">
        <v>11</v>
      </c>
      <c r="C86" s="177" t="str">
        <f t="shared" si="4"/>
        <v>202311</v>
      </c>
      <c r="D86" s="29"/>
      <c r="E86" s="27">
        <v>0.90710000000000002</v>
      </c>
      <c r="F86" s="27">
        <v>0.69420000000000004</v>
      </c>
      <c r="G86" s="27">
        <f t="shared" si="3"/>
        <v>0.69420000000000004</v>
      </c>
      <c r="H86" s="27">
        <v>0.1673</v>
      </c>
      <c r="I86" s="27">
        <f t="shared" si="5"/>
        <v>0.1673</v>
      </c>
      <c r="J86" s="178">
        <v>0</v>
      </c>
    </row>
    <row r="87" spans="1:10" ht="16.149999999999999">
      <c r="A87" s="181">
        <v>2023</v>
      </c>
      <c r="B87" s="177">
        <v>12</v>
      </c>
      <c r="C87" s="177" t="str">
        <f t="shared" si="4"/>
        <v>202312</v>
      </c>
      <c r="D87" s="29"/>
      <c r="E87" s="27">
        <v>0.94040000000000001</v>
      </c>
      <c r="F87" s="27">
        <v>0.72550000000000003</v>
      </c>
      <c r="G87" s="27">
        <f t="shared" si="3"/>
        <v>0.72550000000000003</v>
      </c>
      <c r="H87" s="27">
        <v>0.17979999999999999</v>
      </c>
      <c r="I87" s="27">
        <f t="shared" si="5"/>
        <v>0.17979999999999999</v>
      </c>
      <c r="J87" s="178">
        <v>0</v>
      </c>
    </row>
    <row r="88" spans="1:10" ht="16.149999999999999">
      <c r="A88" s="181">
        <v>2024</v>
      </c>
      <c r="B88" s="177">
        <v>1</v>
      </c>
      <c r="C88" s="177" t="str">
        <f t="shared" si="4"/>
        <v>20241</v>
      </c>
      <c r="D88" s="29"/>
      <c r="E88" s="27">
        <v>0.94040000000000001</v>
      </c>
      <c r="F88" s="27">
        <v>0.72550000000000003</v>
      </c>
      <c r="G88" s="27">
        <f t="shared" si="3"/>
        <v>0.72550000000000003</v>
      </c>
      <c r="H88" s="27">
        <v>0.19389999999999999</v>
      </c>
      <c r="I88" s="27">
        <f t="shared" si="5"/>
        <v>0.19389999999999999</v>
      </c>
      <c r="J88" s="27">
        <v>2.5000000000000001E-3</v>
      </c>
    </row>
    <row r="89" spans="1:10" ht="16.149999999999999">
      <c r="A89" s="181">
        <v>2024</v>
      </c>
      <c r="B89" s="177">
        <v>2</v>
      </c>
      <c r="C89" s="177" t="str">
        <f t="shared" si="4"/>
        <v>20242</v>
      </c>
      <c r="D89" s="29"/>
      <c r="E89" s="27">
        <v>0.94040000000000001</v>
      </c>
      <c r="F89" s="27">
        <v>0.73709999999999998</v>
      </c>
      <c r="G89" s="27">
        <f t="shared" si="3"/>
        <v>0.73709999999999998</v>
      </c>
      <c r="H89" s="27">
        <v>0.20549999999999999</v>
      </c>
      <c r="I89" s="27">
        <f t="shared" si="5"/>
        <v>0.20549999999999999</v>
      </c>
      <c r="J89" s="27">
        <v>3.56E-2</v>
      </c>
    </row>
    <row r="90" spans="1:10" ht="16.149999999999999">
      <c r="A90" s="181">
        <v>2024</v>
      </c>
      <c r="B90" s="177">
        <v>3</v>
      </c>
      <c r="C90" s="177" t="str">
        <f t="shared" si="4"/>
        <v>20243</v>
      </c>
      <c r="D90" s="29"/>
      <c r="E90" s="27">
        <v>0.94299999999999995</v>
      </c>
      <c r="F90" s="27">
        <v>0.74670000000000003</v>
      </c>
      <c r="G90" s="27">
        <f t="shared" si="3"/>
        <v>0.74670000000000003</v>
      </c>
      <c r="H90" s="27">
        <v>0.21410000000000001</v>
      </c>
      <c r="I90" s="27">
        <f t="shared" si="5"/>
        <v>0.21410000000000001</v>
      </c>
      <c r="J90" s="27">
        <v>4.7500000000000001E-2</v>
      </c>
    </row>
    <row r="91" spans="1:10" ht="16.149999999999999">
      <c r="A91" s="181">
        <v>2024</v>
      </c>
      <c r="B91" s="177">
        <v>4</v>
      </c>
      <c r="C91" s="177" t="str">
        <f t="shared" si="4"/>
        <v>20244</v>
      </c>
      <c r="D91" s="29"/>
      <c r="E91" s="27">
        <v>0.96030000000000004</v>
      </c>
      <c r="F91" s="27">
        <v>0.77480000000000004</v>
      </c>
      <c r="G91" s="27">
        <f t="shared" si="3"/>
        <v>0.77480000000000004</v>
      </c>
      <c r="H91" s="27">
        <v>0.23949999999999999</v>
      </c>
      <c r="I91" s="27">
        <f t="shared" si="5"/>
        <v>0.23949999999999999</v>
      </c>
      <c r="J91" s="27">
        <v>5.9259259259259262E-2</v>
      </c>
    </row>
    <row r="92" spans="1:10" ht="16.149999999999999">
      <c r="A92" s="181">
        <v>2024</v>
      </c>
      <c r="B92" s="177">
        <v>5</v>
      </c>
      <c r="C92" s="177" t="str">
        <f t="shared" si="4"/>
        <v>20245</v>
      </c>
      <c r="D92" s="29"/>
      <c r="E92" s="27">
        <v>0.96519999999999995</v>
      </c>
      <c r="F92" s="27">
        <v>0.80300000000000005</v>
      </c>
      <c r="G92" s="27">
        <f t="shared" si="3"/>
        <v>0.80300000000000005</v>
      </c>
      <c r="H92" s="27">
        <v>0.25440000000000002</v>
      </c>
      <c r="I92" s="27">
        <f t="shared" si="5"/>
        <v>0.25440000000000002</v>
      </c>
      <c r="J92" s="27">
        <v>7.1018518518518522E-2</v>
      </c>
    </row>
    <row r="93" spans="1:10" ht="16.149999999999999">
      <c r="A93" s="181">
        <v>2024</v>
      </c>
      <c r="B93" s="177">
        <v>6</v>
      </c>
      <c r="C93" s="177" t="str">
        <f t="shared" si="4"/>
        <v>20246</v>
      </c>
      <c r="D93" s="29"/>
      <c r="E93" s="27">
        <v>0.97019999999999995</v>
      </c>
      <c r="F93" s="27">
        <v>0.83109999999999995</v>
      </c>
      <c r="G93" s="27">
        <f t="shared" si="3"/>
        <v>0.83109999999999995</v>
      </c>
      <c r="H93" s="27">
        <v>0.26929999999999998</v>
      </c>
      <c r="I93" s="27">
        <f t="shared" si="5"/>
        <v>0.26929999999999998</v>
      </c>
      <c r="J93" s="27">
        <v>8.2777777777777783E-2</v>
      </c>
    </row>
    <row r="94" spans="1:10" ht="16.149999999999999">
      <c r="A94" s="181">
        <v>2024</v>
      </c>
      <c r="B94" s="177">
        <v>7</v>
      </c>
      <c r="C94" s="177" t="str">
        <f t="shared" si="4"/>
        <v>20247</v>
      </c>
      <c r="D94" s="29"/>
      <c r="E94" s="27">
        <v>0.97519999999999996</v>
      </c>
      <c r="F94" s="27">
        <v>0.85929999999999995</v>
      </c>
      <c r="G94" s="27">
        <f t="shared" si="3"/>
        <v>0.85929999999999995</v>
      </c>
      <c r="H94" s="27">
        <v>0.28420000000000001</v>
      </c>
      <c r="I94" s="27">
        <f t="shared" si="5"/>
        <v>0.28420000000000001</v>
      </c>
      <c r="J94" s="27">
        <v>9.4537037037037044E-2</v>
      </c>
    </row>
    <row r="95" spans="1:10" ht="16.149999999999999">
      <c r="A95" s="181">
        <v>2024</v>
      </c>
      <c r="B95" s="177">
        <v>8</v>
      </c>
      <c r="C95" s="177" t="str">
        <f t="shared" si="4"/>
        <v>20248</v>
      </c>
      <c r="D95" s="29"/>
      <c r="E95" s="27">
        <v>0.98009999999999997</v>
      </c>
      <c r="F95" s="27">
        <v>0.88739999999999997</v>
      </c>
      <c r="G95" s="27">
        <f t="shared" si="3"/>
        <v>0.88739999999999997</v>
      </c>
      <c r="H95" s="27">
        <v>0.29909999999999998</v>
      </c>
      <c r="I95" s="27">
        <f t="shared" si="5"/>
        <v>0.29909999999999998</v>
      </c>
      <c r="J95" s="27">
        <v>0.10629629629629631</v>
      </c>
    </row>
    <row r="96" spans="1:10" ht="16.149999999999999">
      <c r="A96" s="181">
        <v>2024</v>
      </c>
      <c r="B96" s="177">
        <v>9</v>
      </c>
      <c r="C96" s="177" t="str">
        <f t="shared" si="4"/>
        <v>20249</v>
      </c>
      <c r="D96" s="29"/>
      <c r="E96" s="27">
        <v>0.98509999999999998</v>
      </c>
      <c r="F96" s="27">
        <v>0.91559999999999997</v>
      </c>
      <c r="G96" s="27">
        <f t="shared" si="3"/>
        <v>0.91559999999999997</v>
      </c>
      <c r="H96" s="27">
        <v>0.31409999999999999</v>
      </c>
      <c r="I96" s="27">
        <f t="shared" si="5"/>
        <v>0.31409999999999999</v>
      </c>
      <c r="J96" s="27">
        <v>0.11805555555555557</v>
      </c>
    </row>
    <row r="97" spans="1:10" ht="16.149999999999999">
      <c r="A97" s="181">
        <v>2024</v>
      </c>
      <c r="B97" s="177">
        <v>10</v>
      </c>
      <c r="C97" s="177" t="str">
        <f t="shared" si="4"/>
        <v>202410</v>
      </c>
      <c r="D97" s="29"/>
      <c r="E97" s="27">
        <v>0.99009999999999998</v>
      </c>
      <c r="F97" s="27">
        <v>0.94369999999999998</v>
      </c>
      <c r="G97" s="27">
        <f t="shared" ref="G97:G111" si="6">F97</f>
        <v>0.94369999999999998</v>
      </c>
      <c r="H97" s="27">
        <v>0.32900000000000001</v>
      </c>
      <c r="I97" s="27">
        <f t="shared" si="5"/>
        <v>0.32900000000000001</v>
      </c>
      <c r="J97" s="27">
        <v>0.12981481481481483</v>
      </c>
    </row>
    <row r="98" spans="1:10" ht="16.149999999999999">
      <c r="A98" s="181">
        <v>2024</v>
      </c>
      <c r="B98" s="177">
        <v>11</v>
      </c>
      <c r="C98" s="177" t="str">
        <f t="shared" si="4"/>
        <v>202411</v>
      </c>
      <c r="D98" s="29"/>
      <c r="E98" s="27">
        <v>0.995</v>
      </c>
      <c r="F98" s="27">
        <v>0.97189999999999999</v>
      </c>
      <c r="G98" s="27">
        <f t="shared" si="6"/>
        <v>0.97189999999999999</v>
      </c>
      <c r="H98" s="27">
        <v>0.34389999999999998</v>
      </c>
      <c r="I98" s="27">
        <f t="shared" si="5"/>
        <v>0.34389999999999998</v>
      </c>
      <c r="J98" s="27">
        <v>0.14157407407407407</v>
      </c>
    </row>
    <row r="99" spans="1:10" ht="16.149999999999999">
      <c r="A99" s="197">
        <v>2024</v>
      </c>
      <c r="B99" s="179">
        <v>12</v>
      </c>
      <c r="C99" s="179" t="str">
        <f t="shared" si="4"/>
        <v>202412</v>
      </c>
      <c r="D99" s="180"/>
      <c r="E99" s="32">
        <v>1</v>
      </c>
      <c r="F99" s="32">
        <v>0.95220000000000005</v>
      </c>
      <c r="G99" s="32">
        <f t="shared" si="6"/>
        <v>0.95220000000000005</v>
      </c>
      <c r="H99" s="32">
        <v>0.4395</v>
      </c>
      <c r="I99" s="32">
        <f t="shared" si="5"/>
        <v>0.4395</v>
      </c>
      <c r="J99" s="32">
        <v>0.28610000000000002</v>
      </c>
    </row>
    <row r="100" spans="1:10" ht="16.149999999999999">
      <c r="A100" s="181">
        <v>2025</v>
      </c>
      <c r="B100" s="177">
        <v>1</v>
      </c>
      <c r="C100" s="177" t="str">
        <f t="shared" si="4"/>
        <v>20251</v>
      </c>
      <c r="D100" s="181"/>
      <c r="E100" s="181"/>
      <c r="F100" s="182">
        <v>0.95220000000000005</v>
      </c>
      <c r="G100" s="182">
        <f t="shared" si="6"/>
        <v>0.95220000000000005</v>
      </c>
      <c r="H100" s="27">
        <v>0.4395</v>
      </c>
      <c r="I100" s="27">
        <f t="shared" si="5"/>
        <v>0.4395</v>
      </c>
      <c r="J100" s="27">
        <v>0.28610000000000002</v>
      </c>
    </row>
    <row r="101" spans="1:10" ht="16.149999999999999">
      <c r="A101" s="181">
        <v>2025</v>
      </c>
      <c r="B101" s="177">
        <v>2</v>
      </c>
      <c r="C101" s="177" t="str">
        <f t="shared" si="4"/>
        <v>20252</v>
      </c>
      <c r="D101" s="181"/>
      <c r="E101" s="181"/>
      <c r="F101" s="182">
        <v>0.95220000000000005</v>
      </c>
      <c r="G101" s="182">
        <f t="shared" si="6"/>
        <v>0.95220000000000005</v>
      </c>
      <c r="H101" s="27">
        <v>0.4395</v>
      </c>
      <c r="I101" s="27">
        <f t="shared" si="5"/>
        <v>0.4395</v>
      </c>
      <c r="J101" s="27">
        <v>0.28610000000000002</v>
      </c>
    </row>
    <row r="102" spans="1:10" ht="16.149999999999999">
      <c r="A102" s="184">
        <v>2025</v>
      </c>
      <c r="B102" s="183">
        <v>3</v>
      </c>
      <c r="C102" s="183" t="str">
        <f t="shared" si="4"/>
        <v>20253</v>
      </c>
      <c r="D102" s="184"/>
      <c r="E102" s="184"/>
      <c r="F102" s="185">
        <v>0.95220000000000005</v>
      </c>
      <c r="G102" s="185">
        <f t="shared" si="6"/>
        <v>0.95220000000000005</v>
      </c>
      <c r="H102" s="48">
        <v>0.4395</v>
      </c>
      <c r="I102" s="48">
        <f t="shared" si="5"/>
        <v>0.4395</v>
      </c>
      <c r="J102" s="48">
        <v>0.28610000000000002</v>
      </c>
    </row>
    <row r="103" spans="1:10" ht="16.149999999999999">
      <c r="A103" s="181">
        <v>2025</v>
      </c>
      <c r="B103" s="177">
        <v>4</v>
      </c>
      <c r="C103" s="177" t="str">
        <f t="shared" si="4"/>
        <v>20254</v>
      </c>
      <c r="D103" s="181"/>
      <c r="E103" s="181"/>
      <c r="F103" s="186">
        <v>0.95750000000000002</v>
      </c>
      <c r="G103" s="186">
        <f t="shared" si="6"/>
        <v>0.95750000000000002</v>
      </c>
      <c r="H103" s="35">
        <v>0.45200000000000001</v>
      </c>
      <c r="I103" s="35">
        <f t="shared" si="5"/>
        <v>0.45200000000000001</v>
      </c>
      <c r="J103" s="35">
        <v>0.2964</v>
      </c>
    </row>
    <row r="104" spans="1:10" ht="16.149999999999999">
      <c r="A104" s="181">
        <v>2025</v>
      </c>
      <c r="B104" s="177">
        <v>5</v>
      </c>
      <c r="C104" s="177" t="str">
        <f t="shared" si="4"/>
        <v>20255</v>
      </c>
      <c r="D104" s="181"/>
      <c r="E104" s="181"/>
      <c r="F104" s="186">
        <v>0.96279999999999999</v>
      </c>
      <c r="G104" s="186">
        <f t="shared" si="6"/>
        <v>0.96279999999999999</v>
      </c>
      <c r="H104" s="35">
        <v>0.46450000000000002</v>
      </c>
      <c r="I104" s="35">
        <f t="shared" si="5"/>
        <v>0.46450000000000002</v>
      </c>
      <c r="J104" s="35">
        <v>0.30669999999999997</v>
      </c>
    </row>
    <row r="105" spans="1:10" ht="16.149999999999999">
      <c r="A105" s="181">
        <v>2025</v>
      </c>
      <c r="B105" s="177">
        <v>6</v>
      </c>
      <c r="C105" s="177" t="str">
        <f t="shared" si="4"/>
        <v>20256</v>
      </c>
      <c r="D105" s="181"/>
      <c r="E105" s="181"/>
      <c r="F105" s="186">
        <v>0.96809999999999996</v>
      </c>
      <c r="G105" s="186">
        <f t="shared" si="6"/>
        <v>0.96809999999999996</v>
      </c>
      <c r="H105" s="35">
        <v>0.47700000000000004</v>
      </c>
      <c r="I105" s="35">
        <f t="shared" si="5"/>
        <v>0.47700000000000004</v>
      </c>
      <c r="J105" s="35">
        <v>0.31699999999999995</v>
      </c>
    </row>
    <row r="106" spans="1:10" ht="16.149999999999999">
      <c r="A106" s="181">
        <v>2025</v>
      </c>
      <c r="B106" s="177">
        <v>7</v>
      </c>
      <c r="C106" s="177" t="str">
        <f t="shared" si="4"/>
        <v>20257</v>
      </c>
      <c r="D106" s="181"/>
      <c r="E106" s="181"/>
      <c r="F106" s="186">
        <v>0.97339999999999993</v>
      </c>
      <c r="G106" s="186">
        <f t="shared" si="6"/>
        <v>0.97339999999999993</v>
      </c>
      <c r="H106" s="35">
        <v>0.48950000000000005</v>
      </c>
      <c r="I106" s="35">
        <f t="shared" si="5"/>
        <v>0.48950000000000005</v>
      </c>
      <c r="J106" s="35">
        <v>0.32729999999999992</v>
      </c>
    </row>
    <row r="107" spans="1:10" ht="16.149999999999999">
      <c r="A107" s="181">
        <v>2025</v>
      </c>
      <c r="B107" s="177">
        <v>8</v>
      </c>
      <c r="C107" s="177" t="str">
        <f t="shared" si="4"/>
        <v>20258</v>
      </c>
      <c r="D107" s="181"/>
      <c r="E107" s="181"/>
      <c r="F107" s="186">
        <v>0.9786999999999999</v>
      </c>
      <c r="G107" s="186">
        <f t="shared" si="6"/>
        <v>0.9786999999999999</v>
      </c>
      <c r="H107" s="35">
        <v>0.502</v>
      </c>
      <c r="I107" s="35">
        <f t="shared" si="5"/>
        <v>0.502</v>
      </c>
      <c r="J107" s="35">
        <v>0.3375999999999999</v>
      </c>
    </row>
    <row r="108" spans="1:10" ht="16.149999999999999">
      <c r="A108" s="181">
        <v>2025</v>
      </c>
      <c r="B108" s="177">
        <v>9</v>
      </c>
      <c r="C108" s="177" t="str">
        <f t="shared" si="4"/>
        <v>20259</v>
      </c>
      <c r="D108" s="181"/>
      <c r="E108" s="181"/>
      <c r="F108" s="186">
        <v>0.98399999999999987</v>
      </c>
      <c r="G108" s="186">
        <f t="shared" si="6"/>
        <v>0.98399999999999987</v>
      </c>
      <c r="H108" s="35">
        <v>0.51449999999999996</v>
      </c>
      <c r="I108" s="35">
        <f t="shared" si="5"/>
        <v>0.51449999999999996</v>
      </c>
      <c r="J108" s="35">
        <v>0.34789999999999988</v>
      </c>
    </row>
    <row r="109" spans="1:10" ht="16.149999999999999">
      <c r="A109" s="181">
        <v>2025</v>
      </c>
      <c r="B109" s="177">
        <v>10</v>
      </c>
      <c r="C109" s="177" t="str">
        <f t="shared" si="4"/>
        <v>202510</v>
      </c>
      <c r="D109" s="181"/>
      <c r="E109" s="181"/>
      <c r="F109" s="186">
        <v>0.98929999999999985</v>
      </c>
      <c r="G109" s="186">
        <f t="shared" si="6"/>
        <v>0.98929999999999985</v>
      </c>
      <c r="H109" s="35">
        <v>0.52699999999999991</v>
      </c>
      <c r="I109" s="35">
        <f t="shared" si="5"/>
        <v>0.52699999999999991</v>
      </c>
      <c r="J109" s="35">
        <v>0.35819999999999985</v>
      </c>
    </row>
    <row r="110" spans="1:10" ht="16.149999999999999">
      <c r="A110" s="181">
        <v>2025</v>
      </c>
      <c r="B110" s="177">
        <v>11</v>
      </c>
      <c r="C110" s="177" t="str">
        <f t="shared" si="4"/>
        <v>202511</v>
      </c>
      <c r="D110" s="181"/>
      <c r="E110" s="181"/>
      <c r="F110" s="186">
        <v>0.99459999999999982</v>
      </c>
      <c r="G110" s="186">
        <f t="shared" si="6"/>
        <v>0.99459999999999982</v>
      </c>
      <c r="H110" s="35">
        <v>0.53949999999999987</v>
      </c>
      <c r="I110" s="35">
        <f t="shared" si="5"/>
        <v>0.53949999999999987</v>
      </c>
      <c r="J110" s="35">
        <v>0.36849999999999983</v>
      </c>
    </row>
    <row r="111" spans="1:10" ht="16.149999999999999">
      <c r="A111" s="181">
        <v>2025</v>
      </c>
      <c r="B111" s="177">
        <v>12</v>
      </c>
      <c r="C111" s="177" t="str">
        <f t="shared" si="4"/>
        <v>202512</v>
      </c>
      <c r="D111" s="181"/>
      <c r="E111" s="181"/>
      <c r="F111" s="186">
        <v>1</v>
      </c>
      <c r="G111" s="186">
        <f t="shared" si="6"/>
        <v>1</v>
      </c>
      <c r="H111" s="35">
        <v>0.55199999999999982</v>
      </c>
      <c r="I111" s="35">
        <f t="shared" si="5"/>
        <v>0.55199999999999982</v>
      </c>
      <c r="J111" s="35">
        <v>0.3787999999999998</v>
      </c>
    </row>
    <row r="112" spans="1:10" ht="16.149999999999999">
      <c r="A112" s="181">
        <v>2026</v>
      </c>
      <c r="B112" s="177">
        <v>1</v>
      </c>
      <c r="C112" s="177" t="str">
        <f t="shared" si="4"/>
        <v>20261</v>
      </c>
      <c r="D112" s="181"/>
      <c r="E112" s="181"/>
      <c r="F112" s="182"/>
      <c r="G112" s="182"/>
      <c r="H112" s="35">
        <v>0.56449999999999978</v>
      </c>
      <c r="I112" s="35">
        <f t="shared" si="5"/>
        <v>0.56449999999999978</v>
      </c>
      <c r="J112" s="35">
        <v>0.38909999999999978</v>
      </c>
    </row>
    <row r="113" spans="1:10" ht="16.149999999999999">
      <c r="A113" s="181">
        <v>2026</v>
      </c>
      <c r="B113" s="177">
        <v>2</v>
      </c>
      <c r="C113" s="177" t="str">
        <f t="shared" si="4"/>
        <v>20262</v>
      </c>
      <c r="D113" s="181"/>
      <c r="E113" s="181"/>
      <c r="F113" s="187"/>
      <c r="G113" s="187"/>
      <c r="H113" s="35">
        <v>0.57699999999999974</v>
      </c>
      <c r="I113" s="35">
        <f t="shared" si="5"/>
        <v>0.57699999999999974</v>
      </c>
      <c r="J113" s="35">
        <v>0.39939999999999976</v>
      </c>
    </row>
    <row r="114" spans="1:10" ht="16.149999999999999">
      <c r="A114" s="181">
        <v>2026</v>
      </c>
      <c r="B114" s="177">
        <v>3</v>
      </c>
      <c r="C114" s="177" t="str">
        <f t="shared" si="4"/>
        <v>20263</v>
      </c>
      <c r="D114" s="181"/>
      <c r="E114" s="181"/>
      <c r="F114" s="187"/>
      <c r="G114" s="187"/>
      <c r="H114" s="35">
        <v>0.58949999999999969</v>
      </c>
      <c r="I114" s="35">
        <f t="shared" si="5"/>
        <v>0.58949999999999969</v>
      </c>
      <c r="J114" s="35">
        <v>0.40969999999999973</v>
      </c>
    </row>
    <row r="115" spans="1:10" ht="16.149999999999999">
      <c r="A115" s="181">
        <v>2026</v>
      </c>
      <c r="B115" s="177">
        <v>4</v>
      </c>
      <c r="C115" s="177" t="str">
        <f t="shared" si="4"/>
        <v>20264</v>
      </c>
      <c r="D115" s="181"/>
      <c r="E115" s="181"/>
      <c r="F115" s="187"/>
      <c r="G115" s="187"/>
      <c r="H115" s="35">
        <v>0.60199999999999965</v>
      </c>
      <c r="I115" s="35">
        <f t="shared" si="5"/>
        <v>0.60199999999999965</v>
      </c>
      <c r="J115" s="35">
        <v>0.41999999999999971</v>
      </c>
    </row>
    <row r="116" spans="1:10" ht="16.149999999999999">
      <c r="A116" s="181">
        <v>2026</v>
      </c>
      <c r="B116" s="177">
        <v>5</v>
      </c>
      <c r="C116" s="177" t="str">
        <f t="shared" si="4"/>
        <v>20265</v>
      </c>
      <c r="D116" s="181"/>
      <c r="E116" s="181"/>
      <c r="F116" s="187"/>
      <c r="G116" s="187"/>
      <c r="H116" s="35">
        <v>0.6144999999999996</v>
      </c>
      <c r="I116" s="35">
        <f t="shared" si="5"/>
        <v>0.6144999999999996</v>
      </c>
      <c r="J116" s="35">
        <v>0.43029999999999968</v>
      </c>
    </row>
    <row r="117" spans="1:10" ht="16.149999999999999">
      <c r="A117" s="181">
        <v>2026</v>
      </c>
      <c r="B117" s="177">
        <v>6</v>
      </c>
      <c r="C117" s="177" t="str">
        <f t="shared" si="4"/>
        <v>20266</v>
      </c>
      <c r="D117" s="181"/>
      <c r="E117" s="181"/>
      <c r="F117" s="187"/>
      <c r="G117" s="187"/>
      <c r="H117" s="35">
        <v>0.62699999999999956</v>
      </c>
      <c r="I117" s="35">
        <f t="shared" si="5"/>
        <v>0.62699999999999956</v>
      </c>
      <c r="J117" s="35">
        <v>0.44059999999999966</v>
      </c>
    </row>
    <row r="118" spans="1:10" ht="16.149999999999999">
      <c r="A118" s="181">
        <v>2026</v>
      </c>
      <c r="B118" s="177">
        <v>7</v>
      </c>
      <c r="C118" s="177" t="str">
        <f t="shared" si="4"/>
        <v>20267</v>
      </c>
      <c r="D118" s="181"/>
      <c r="E118" s="181"/>
      <c r="F118" s="187"/>
      <c r="G118" s="187"/>
      <c r="H118" s="35">
        <v>0.63949999999999951</v>
      </c>
      <c r="I118" s="35">
        <f t="shared" si="5"/>
        <v>0.63949999999999951</v>
      </c>
      <c r="J118" s="35">
        <v>0.45089999999999963</v>
      </c>
    </row>
    <row r="119" spans="1:10" ht="16.149999999999999">
      <c r="A119" s="181">
        <v>2026</v>
      </c>
      <c r="B119" s="177">
        <v>8</v>
      </c>
      <c r="C119" s="177" t="str">
        <f t="shared" si="4"/>
        <v>20268</v>
      </c>
      <c r="D119" s="181"/>
      <c r="E119" s="181"/>
      <c r="F119" s="187"/>
      <c r="G119" s="187"/>
      <c r="H119" s="35">
        <v>0.65199999999999947</v>
      </c>
      <c r="I119" s="35">
        <f t="shared" si="5"/>
        <v>0.65199999999999947</v>
      </c>
      <c r="J119" s="35">
        <v>0.46119999999999961</v>
      </c>
    </row>
    <row r="120" spans="1:10" ht="16.149999999999999">
      <c r="A120" s="181">
        <v>2026</v>
      </c>
      <c r="B120" s="177">
        <v>9</v>
      </c>
      <c r="C120" s="177" t="str">
        <f t="shared" si="4"/>
        <v>20269</v>
      </c>
      <c r="D120" s="181"/>
      <c r="E120" s="181"/>
      <c r="F120" s="187"/>
      <c r="G120" s="187"/>
      <c r="H120" s="35">
        <v>0.66449999999999942</v>
      </c>
      <c r="I120" s="35">
        <f t="shared" si="5"/>
        <v>0.66449999999999942</v>
      </c>
      <c r="J120" s="35">
        <v>0.47149999999999959</v>
      </c>
    </row>
    <row r="121" spans="1:10" ht="16.149999999999999">
      <c r="A121" s="181">
        <v>2026</v>
      </c>
      <c r="B121" s="177">
        <v>10</v>
      </c>
      <c r="C121" s="177" t="str">
        <f t="shared" si="4"/>
        <v>202610</v>
      </c>
      <c r="D121" s="181"/>
      <c r="E121" s="181"/>
      <c r="F121" s="187"/>
      <c r="G121" s="187"/>
      <c r="H121" s="35">
        <v>0.67699999999999938</v>
      </c>
      <c r="I121" s="35">
        <f t="shared" si="5"/>
        <v>0.67699999999999938</v>
      </c>
      <c r="J121" s="35">
        <v>0.48179999999999956</v>
      </c>
    </row>
    <row r="122" spans="1:10" ht="16.149999999999999">
      <c r="A122" s="181">
        <v>2026</v>
      </c>
      <c r="B122" s="177">
        <v>11</v>
      </c>
      <c r="C122" s="177" t="str">
        <f t="shared" si="4"/>
        <v>202611</v>
      </c>
      <c r="D122" s="181"/>
      <c r="E122" s="181"/>
      <c r="F122" s="187"/>
      <c r="G122" s="187"/>
      <c r="H122" s="35">
        <v>0.68949999999999934</v>
      </c>
      <c r="I122" s="35">
        <f t="shared" si="5"/>
        <v>0.68949999999999934</v>
      </c>
      <c r="J122" s="35">
        <v>0.49209999999999954</v>
      </c>
    </row>
    <row r="123" spans="1:10" ht="16.149999999999999">
      <c r="A123" s="181">
        <v>2026</v>
      </c>
      <c r="B123" s="177">
        <v>12</v>
      </c>
      <c r="C123" s="177" t="str">
        <f t="shared" si="4"/>
        <v>202612</v>
      </c>
      <c r="D123" s="181"/>
      <c r="E123" s="181"/>
      <c r="F123" s="187"/>
      <c r="G123" s="187"/>
      <c r="H123" s="35">
        <v>0.70199999999999929</v>
      </c>
      <c r="I123" s="35">
        <f t="shared" si="5"/>
        <v>0.70199999999999929</v>
      </c>
      <c r="J123" s="35">
        <v>0.50239999999999951</v>
      </c>
    </row>
    <row r="124" spans="1:10" ht="16.149999999999999">
      <c r="A124" s="181">
        <v>2027</v>
      </c>
      <c r="B124" s="177">
        <v>1</v>
      </c>
      <c r="C124" s="177" t="str">
        <f t="shared" si="4"/>
        <v>20271</v>
      </c>
      <c r="D124" s="181"/>
      <c r="E124" s="181"/>
      <c r="F124" s="187"/>
      <c r="G124" s="187"/>
      <c r="H124" s="35">
        <v>0.71449999999999925</v>
      </c>
      <c r="I124" s="35">
        <f t="shared" si="5"/>
        <v>0.71449999999999925</v>
      </c>
      <c r="J124" s="35">
        <v>0.51269999999999949</v>
      </c>
    </row>
    <row r="125" spans="1:10" ht="16.149999999999999">
      <c r="A125" s="181">
        <v>2027</v>
      </c>
      <c r="B125" s="177">
        <v>2</v>
      </c>
      <c r="C125" s="177" t="str">
        <f t="shared" si="4"/>
        <v>20272</v>
      </c>
      <c r="D125" s="181"/>
      <c r="E125" s="181"/>
      <c r="F125" s="187"/>
      <c r="G125" s="187"/>
      <c r="H125" s="35">
        <v>0.7269999999999992</v>
      </c>
      <c r="I125" s="35">
        <f t="shared" si="5"/>
        <v>0.7269999999999992</v>
      </c>
      <c r="J125" s="35">
        <v>0.52299999999999947</v>
      </c>
    </row>
    <row r="126" spans="1:10" ht="16.149999999999999">
      <c r="A126" s="181">
        <v>2027</v>
      </c>
      <c r="B126" s="177">
        <v>3</v>
      </c>
      <c r="C126" s="177" t="str">
        <f t="shared" si="4"/>
        <v>20273</v>
      </c>
      <c r="D126" s="181"/>
      <c r="E126" s="181"/>
      <c r="F126" s="187"/>
      <c r="G126" s="187"/>
      <c r="H126" s="35">
        <v>0.73949999999999916</v>
      </c>
      <c r="I126" s="35">
        <f t="shared" si="5"/>
        <v>0.73949999999999916</v>
      </c>
      <c r="J126" s="35">
        <v>0.53329999999999944</v>
      </c>
    </row>
    <row r="127" spans="1:10" ht="16.149999999999999">
      <c r="A127" s="181">
        <v>2027</v>
      </c>
      <c r="B127" s="177">
        <v>4</v>
      </c>
      <c r="C127" s="177" t="str">
        <f t="shared" si="4"/>
        <v>20274</v>
      </c>
      <c r="D127" s="181"/>
      <c r="E127" s="181"/>
      <c r="F127" s="187"/>
      <c r="G127" s="187"/>
      <c r="H127" s="35">
        <v>0.75199999999999911</v>
      </c>
      <c r="I127" s="35">
        <f t="shared" si="5"/>
        <v>0.75199999999999911</v>
      </c>
      <c r="J127" s="35">
        <v>0.54359999999999942</v>
      </c>
    </row>
    <row r="128" spans="1:10" ht="16.149999999999999">
      <c r="A128" s="181">
        <v>2027</v>
      </c>
      <c r="B128" s="177">
        <v>5</v>
      </c>
      <c r="C128" s="177" t="str">
        <f t="shared" si="4"/>
        <v>20275</v>
      </c>
      <c r="D128" s="181"/>
      <c r="E128" s="181"/>
      <c r="F128" s="187"/>
      <c r="G128" s="187"/>
      <c r="H128" s="35">
        <v>0.76449999999999907</v>
      </c>
      <c r="I128" s="35">
        <f t="shared" si="5"/>
        <v>0.76449999999999907</v>
      </c>
      <c r="J128" s="35">
        <v>0.55389999999999939</v>
      </c>
    </row>
    <row r="129" spans="1:10" ht="16.149999999999999">
      <c r="A129" s="181">
        <v>2027</v>
      </c>
      <c r="B129" s="177">
        <v>6</v>
      </c>
      <c r="C129" s="177" t="str">
        <f t="shared" si="4"/>
        <v>20276</v>
      </c>
      <c r="D129" s="181"/>
      <c r="E129" s="181"/>
      <c r="F129" s="187"/>
      <c r="G129" s="187"/>
      <c r="H129" s="35">
        <v>0.77699999999999902</v>
      </c>
      <c r="I129" s="35">
        <f t="shared" si="5"/>
        <v>0.77699999999999902</v>
      </c>
      <c r="J129" s="35">
        <v>0.56419999999999937</v>
      </c>
    </row>
    <row r="130" spans="1:10" ht="16.149999999999999">
      <c r="A130" s="181">
        <v>2027</v>
      </c>
      <c r="B130" s="177">
        <v>7</v>
      </c>
      <c r="C130" s="177" t="str">
        <f t="shared" si="4"/>
        <v>20277</v>
      </c>
      <c r="D130" s="181"/>
      <c r="E130" s="181"/>
      <c r="F130" s="187"/>
      <c r="G130" s="187"/>
      <c r="H130" s="35">
        <v>0.78949999999999898</v>
      </c>
      <c r="I130" s="35">
        <f t="shared" si="5"/>
        <v>0.78949999999999898</v>
      </c>
      <c r="J130" s="35">
        <v>0.57449999999999934</v>
      </c>
    </row>
    <row r="131" spans="1:10" ht="16.149999999999999">
      <c r="A131" s="181">
        <v>2027</v>
      </c>
      <c r="B131" s="177">
        <v>8</v>
      </c>
      <c r="C131" s="177" t="str">
        <f t="shared" si="4"/>
        <v>20278</v>
      </c>
      <c r="D131" s="181"/>
      <c r="E131" s="181"/>
      <c r="F131" s="187"/>
      <c r="G131" s="187"/>
      <c r="H131" s="35">
        <v>0.80199999999999894</v>
      </c>
      <c r="I131" s="35">
        <f t="shared" si="5"/>
        <v>0.80199999999999894</v>
      </c>
      <c r="J131" s="35">
        <v>0.58479999999999932</v>
      </c>
    </row>
    <row r="132" spans="1:10" ht="16.149999999999999">
      <c r="A132" s="181">
        <v>2027</v>
      </c>
      <c r="B132" s="177">
        <v>9</v>
      </c>
      <c r="C132" s="177" t="str">
        <f t="shared" ref="C132:C171" si="7">CONCATENATE(A132,B132)</f>
        <v>20279</v>
      </c>
      <c r="D132" s="181"/>
      <c r="E132" s="181"/>
      <c r="F132" s="187"/>
      <c r="G132" s="187"/>
      <c r="H132" s="35">
        <v>0.81449999999999889</v>
      </c>
      <c r="I132" s="35">
        <f t="shared" ref="I132:I146" si="8">H132</f>
        <v>0.81449999999999889</v>
      </c>
      <c r="J132" s="35">
        <v>0.5950999999999993</v>
      </c>
    </row>
    <row r="133" spans="1:10" ht="16.149999999999999">
      <c r="A133" s="181">
        <v>2027</v>
      </c>
      <c r="B133" s="177">
        <v>10</v>
      </c>
      <c r="C133" s="177" t="str">
        <f t="shared" si="7"/>
        <v>202710</v>
      </c>
      <c r="D133" s="181"/>
      <c r="E133" s="181"/>
      <c r="F133" s="187"/>
      <c r="G133" s="187"/>
      <c r="H133" s="35">
        <v>0.82699999999999885</v>
      </c>
      <c r="I133" s="35">
        <f t="shared" si="8"/>
        <v>0.82699999999999885</v>
      </c>
      <c r="J133" s="35">
        <v>0.60539999999999927</v>
      </c>
    </row>
    <row r="134" spans="1:10" ht="16.149999999999999">
      <c r="A134" s="181">
        <v>2027</v>
      </c>
      <c r="B134" s="177">
        <v>11</v>
      </c>
      <c r="C134" s="177" t="str">
        <f t="shared" si="7"/>
        <v>202711</v>
      </c>
      <c r="D134" s="181"/>
      <c r="E134" s="181"/>
      <c r="F134" s="187"/>
      <c r="G134" s="187"/>
      <c r="H134" s="35">
        <v>0.8394999999999988</v>
      </c>
      <c r="I134" s="35">
        <f t="shared" si="8"/>
        <v>0.8394999999999988</v>
      </c>
      <c r="J134" s="35">
        <v>0.61569999999999925</v>
      </c>
    </row>
    <row r="135" spans="1:10" ht="16.149999999999999">
      <c r="A135" s="181">
        <v>2027</v>
      </c>
      <c r="B135" s="177">
        <v>12</v>
      </c>
      <c r="C135" s="177" t="str">
        <f t="shared" si="7"/>
        <v>202712</v>
      </c>
      <c r="D135" s="181"/>
      <c r="E135" s="181"/>
      <c r="F135" s="187"/>
      <c r="G135" s="187"/>
      <c r="H135" s="35">
        <v>0.85199999999999876</v>
      </c>
      <c r="I135" s="35">
        <f t="shared" si="8"/>
        <v>0.85199999999999876</v>
      </c>
      <c r="J135" s="35">
        <v>0.62599999999999922</v>
      </c>
    </row>
    <row r="136" spans="1:10" ht="16.149999999999999">
      <c r="A136" s="181">
        <v>2028</v>
      </c>
      <c r="B136" s="177">
        <v>1</v>
      </c>
      <c r="C136" s="177" t="str">
        <f t="shared" si="7"/>
        <v>20281</v>
      </c>
      <c r="D136" s="181"/>
      <c r="E136" s="181"/>
      <c r="F136" s="187"/>
      <c r="G136" s="187"/>
      <c r="H136" s="35">
        <v>0.86449999999999871</v>
      </c>
      <c r="I136" s="35">
        <f t="shared" si="8"/>
        <v>0.86449999999999871</v>
      </c>
      <c r="J136" s="35">
        <v>0.6362999999999992</v>
      </c>
    </row>
    <row r="137" spans="1:10" ht="16.149999999999999">
      <c r="A137" s="181">
        <v>2028</v>
      </c>
      <c r="B137" s="177">
        <v>2</v>
      </c>
      <c r="C137" s="177" t="str">
        <f t="shared" si="7"/>
        <v>20282</v>
      </c>
      <c r="D137" s="181"/>
      <c r="E137" s="181"/>
      <c r="F137" s="187"/>
      <c r="G137" s="187"/>
      <c r="H137" s="35">
        <v>0.87699999999999867</v>
      </c>
      <c r="I137" s="35">
        <f t="shared" si="8"/>
        <v>0.87699999999999867</v>
      </c>
      <c r="J137" s="35">
        <v>0.64659999999999918</v>
      </c>
    </row>
    <row r="138" spans="1:10" ht="16.149999999999999">
      <c r="A138" s="181">
        <v>2028</v>
      </c>
      <c r="B138" s="177">
        <v>3</v>
      </c>
      <c r="C138" s="177" t="str">
        <f t="shared" si="7"/>
        <v>20283</v>
      </c>
      <c r="D138" s="181"/>
      <c r="E138" s="181"/>
      <c r="F138" s="187"/>
      <c r="G138" s="187"/>
      <c r="H138" s="35">
        <v>0.88949999999999863</v>
      </c>
      <c r="I138" s="35">
        <f t="shared" si="8"/>
        <v>0.88949999999999863</v>
      </c>
      <c r="J138" s="35">
        <v>0.65689999999999915</v>
      </c>
    </row>
    <row r="139" spans="1:10" ht="16.149999999999999">
      <c r="A139" s="181">
        <v>2028</v>
      </c>
      <c r="B139" s="177">
        <v>4</v>
      </c>
      <c r="C139" s="177" t="str">
        <f t="shared" si="7"/>
        <v>20284</v>
      </c>
      <c r="D139" s="181"/>
      <c r="E139" s="181"/>
      <c r="F139" s="187"/>
      <c r="G139" s="187"/>
      <c r="H139" s="35">
        <v>0.90199999999999858</v>
      </c>
      <c r="I139" s="35">
        <f t="shared" si="8"/>
        <v>0.90199999999999858</v>
      </c>
      <c r="J139" s="35">
        <v>0.66719999999999913</v>
      </c>
    </row>
    <row r="140" spans="1:10" ht="16.149999999999999">
      <c r="A140" s="181">
        <v>2028</v>
      </c>
      <c r="B140" s="177">
        <v>5</v>
      </c>
      <c r="C140" s="177" t="str">
        <f t="shared" si="7"/>
        <v>20285</v>
      </c>
      <c r="D140" s="181"/>
      <c r="E140" s="181"/>
      <c r="F140" s="187"/>
      <c r="G140" s="187"/>
      <c r="H140" s="35">
        <v>0.91449999999999854</v>
      </c>
      <c r="I140" s="35">
        <f t="shared" si="8"/>
        <v>0.91449999999999854</v>
      </c>
      <c r="J140" s="35">
        <v>0.6774999999999991</v>
      </c>
    </row>
    <row r="141" spans="1:10" ht="16.149999999999999">
      <c r="A141" s="181">
        <v>2028</v>
      </c>
      <c r="B141" s="177">
        <v>6</v>
      </c>
      <c r="C141" s="177" t="str">
        <f t="shared" si="7"/>
        <v>20286</v>
      </c>
      <c r="D141" s="181"/>
      <c r="E141" s="181"/>
      <c r="F141" s="187"/>
      <c r="G141" s="187"/>
      <c r="H141" s="35">
        <v>0.92699999999999849</v>
      </c>
      <c r="I141" s="35">
        <f t="shared" si="8"/>
        <v>0.92699999999999849</v>
      </c>
      <c r="J141" s="35">
        <v>0.68779999999999908</v>
      </c>
    </row>
    <row r="142" spans="1:10" ht="16.149999999999999">
      <c r="A142" s="181">
        <v>2028</v>
      </c>
      <c r="B142" s="177">
        <v>7</v>
      </c>
      <c r="C142" s="177" t="str">
        <f t="shared" si="7"/>
        <v>20287</v>
      </c>
      <c r="D142" s="181"/>
      <c r="E142" s="181"/>
      <c r="F142" s="187"/>
      <c r="G142" s="187"/>
      <c r="H142" s="35">
        <v>0.93949999999999845</v>
      </c>
      <c r="I142" s="35">
        <f t="shared" si="8"/>
        <v>0.93949999999999845</v>
      </c>
      <c r="J142" s="35">
        <v>0.69809999999999905</v>
      </c>
    </row>
    <row r="143" spans="1:10" ht="16.149999999999999">
      <c r="A143" s="181">
        <v>2028</v>
      </c>
      <c r="B143" s="177">
        <v>8</v>
      </c>
      <c r="C143" s="177" t="str">
        <f t="shared" si="7"/>
        <v>20288</v>
      </c>
      <c r="D143" s="181"/>
      <c r="E143" s="181"/>
      <c r="F143" s="187"/>
      <c r="G143" s="187"/>
      <c r="H143" s="35">
        <v>0.9519999999999984</v>
      </c>
      <c r="I143" s="35">
        <f t="shared" si="8"/>
        <v>0.9519999999999984</v>
      </c>
      <c r="J143" s="35">
        <v>0.70839999999999903</v>
      </c>
    </row>
    <row r="144" spans="1:10" ht="16.149999999999999">
      <c r="A144" s="181">
        <v>2028</v>
      </c>
      <c r="B144" s="177">
        <v>9</v>
      </c>
      <c r="C144" s="177" t="str">
        <f t="shared" si="7"/>
        <v>20289</v>
      </c>
      <c r="D144" s="181"/>
      <c r="E144" s="181"/>
      <c r="F144" s="187"/>
      <c r="G144" s="187"/>
      <c r="H144" s="35">
        <v>0.96449999999999836</v>
      </c>
      <c r="I144" s="35">
        <f t="shared" si="8"/>
        <v>0.96449999999999836</v>
      </c>
      <c r="J144" s="35">
        <v>0.71869999999999901</v>
      </c>
    </row>
    <row r="145" spans="1:11" ht="16.149999999999999">
      <c r="A145" s="181">
        <v>2028</v>
      </c>
      <c r="B145" s="177">
        <v>10</v>
      </c>
      <c r="C145" s="177" t="str">
        <f t="shared" si="7"/>
        <v>202810</v>
      </c>
      <c r="D145" s="181"/>
      <c r="E145" s="181"/>
      <c r="F145" s="187"/>
      <c r="G145" s="187"/>
      <c r="H145" s="35">
        <v>0.97699999999999831</v>
      </c>
      <c r="I145" s="35">
        <f t="shared" si="8"/>
        <v>0.97699999999999831</v>
      </c>
      <c r="J145" s="35">
        <v>0.72899999999999898</v>
      </c>
    </row>
    <row r="146" spans="1:11" ht="16.149999999999999">
      <c r="A146" s="181">
        <v>2028</v>
      </c>
      <c r="B146" s="177">
        <v>11</v>
      </c>
      <c r="C146" s="177" t="str">
        <f t="shared" si="7"/>
        <v>202811</v>
      </c>
      <c r="D146" s="181"/>
      <c r="E146" s="181"/>
      <c r="F146" s="187"/>
      <c r="G146" s="187"/>
      <c r="H146" s="35">
        <v>0.98949999999999827</v>
      </c>
      <c r="I146" s="35">
        <f t="shared" si="8"/>
        <v>0.98949999999999827</v>
      </c>
      <c r="J146" s="35">
        <v>0.73929999999999896</v>
      </c>
    </row>
    <row r="147" spans="1:11" ht="16.149999999999999">
      <c r="A147" s="181">
        <v>2028</v>
      </c>
      <c r="B147" s="177">
        <v>12</v>
      </c>
      <c r="C147" s="177" t="str">
        <f t="shared" si="7"/>
        <v>202812</v>
      </c>
      <c r="D147" s="181"/>
      <c r="E147" s="181"/>
      <c r="F147" s="187"/>
      <c r="G147" s="187"/>
      <c r="H147" s="35">
        <v>1</v>
      </c>
      <c r="I147" s="35">
        <f>H147</f>
        <v>1</v>
      </c>
      <c r="J147" s="35">
        <v>0.74959999999999893</v>
      </c>
    </row>
    <row r="148" spans="1:11" ht="16.149999999999999">
      <c r="A148" s="190">
        <v>2029</v>
      </c>
      <c r="B148" s="177">
        <v>1</v>
      </c>
      <c r="C148" s="177" t="str">
        <f t="shared" si="7"/>
        <v>20291</v>
      </c>
      <c r="F148" s="188"/>
      <c r="G148" s="188"/>
      <c r="J148" s="35">
        <v>0.75989999999999891</v>
      </c>
      <c r="K148" s="189"/>
    </row>
    <row r="149" spans="1:11" ht="16.149999999999999">
      <c r="A149" s="190">
        <v>2029</v>
      </c>
      <c r="B149" s="177">
        <v>2</v>
      </c>
      <c r="C149" s="177" t="str">
        <f t="shared" si="7"/>
        <v>20292</v>
      </c>
      <c r="F149" s="188"/>
      <c r="G149" s="188"/>
      <c r="J149" s="35">
        <v>0.77019999999999889</v>
      </c>
    </row>
    <row r="150" spans="1:11" ht="16.149999999999999">
      <c r="A150" s="190">
        <v>2029</v>
      </c>
      <c r="B150" s="177">
        <v>3</v>
      </c>
      <c r="C150" s="177" t="str">
        <f t="shared" si="7"/>
        <v>20293</v>
      </c>
      <c r="F150" s="188"/>
      <c r="G150" s="188"/>
      <c r="J150" s="35">
        <v>0.78049999999999886</v>
      </c>
    </row>
    <row r="151" spans="1:11" ht="16.149999999999999">
      <c r="A151" s="190">
        <v>2029</v>
      </c>
      <c r="B151" s="177">
        <v>4</v>
      </c>
      <c r="C151" s="177" t="str">
        <f t="shared" si="7"/>
        <v>20294</v>
      </c>
      <c r="F151" s="188"/>
      <c r="G151" s="188"/>
      <c r="J151" s="35">
        <v>0.79079999999999884</v>
      </c>
    </row>
    <row r="152" spans="1:11" ht="16.149999999999999">
      <c r="A152" s="190">
        <v>2029</v>
      </c>
      <c r="B152" s="177">
        <v>5</v>
      </c>
      <c r="C152" s="177" t="str">
        <f t="shared" si="7"/>
        <v>20295</v>
      </c>
      <c r="F152" s="188"/>
      <c r="G152" s="188"/>
      <c r="J152" s="35">
        <v>0.80109999999999881</v>
      </c>
    </row>
    <row r="153" spans="1:11" ht="16.149999999999999">
      <c r="A153" s="190">
        <v>2029</v>
      </c>
      <c r="B153" s="177">
        <v>6</v>
      </c>
      <c r="C153" s="177" t="str">
        <f t="shared" si="7"/>
        <v>20296</v>
      </c>
      <c r="F153" s="188"/>
      <c r="G153" s="188"/>
      <c r="J153" s="35">
        <v>0.81139999999999879</v>
      </c>
    </row>
    <row r="154" spans="1:11" ht="16.149999999999999">
      <c r="A154" s="190">
        <v>2029</v>
      </c>
      <c r="B154" s="177">
        <v>7</v>
      </c>
      <c r="C154" s="177" t="str">
        <f t="shared" si="7"/>
        <v>20297</v>
      </c>
      <c r="F154" s="188"/>
      <c r="G154" s="188"/>
      <c r="J154" s="35">
        <v>0.82169999999999876</v>
      </c>
    </row>
    <row r="155" spans="1:11" ht="16.149999999999999">
      <c r="A155" s="190">
        <v>2029</v>
      </c>
      <c r="B155" s="177">
        <v>8</v>
      </c>
      <c r="C155" s="177" t="str">
        <f t="shared" si="7"/>
        <v>20298</v>
      </c>
      <c r="F155" s="188"/>
      <c r="G155" s="188"/>
      <c r="J155" s="35">
        <v>0.83199999999999874</v>
      </c>
    </row>
    <row r="156" spans="1:11" ht="16.149999999999999">
      <c r="A156" s="190">
        <v>2029</v>
      </c>
      <c r="B156" s="177">
        <v>9</v>
      </c>
      <c r="C156" s="177" t="str">
        <f t="shared" si="7"/>
        <v>20299</v>
      </c>
      <c r="F156" s="188"/>
      <c r="G156" s="188"/>
      <c r="J156" s="35">
        <v>0.84229999999999872</v>
      </c>
    </row>
    <row r="157" spans="1:11" ht="16.149999999999999">
      <c r="A157" s="190">
        <v>2029</v>
      </c>
      <c r="B157" s="177">
        <v>10</v>
      </c>
      <c r="C157" s="177" t="str">
        <f t="shared" si="7"/>
        <v>202910</v>
      </c>
      <c r="F157" s="188"/>
      <c r="G157" s="188"/>
      <c r="J157" s="35">
        <v>0.85259999999999869</v>
      </c>
    </row>
    <row r="158" spans="1:11" ht="16.149999999999999">
      <c r="A158" s="190">
        <v>2029</v>
      </c>
      <c r="B158" s="177">
        <v>11</v>
      </c>
      <c r="C158" s="177" t="str">
        <f t="shared" si="7"/>
        <v>202911</v>
      </c>
      <c r="F158" s="188"/>
      <c r="G158" s="188"/>
      <c r="J158" s="35">
        <v>0.86289999999999867</v>
      </c>
    </row>
    <row r="159" spans="1:11" ht="16.149999999999999">
      <c r="A159" s="190">
        <v>2029</v>
      </c>
      <c r="B159" s="177">
        <v>12</v>
      </c>
      <c r="C159" s="177" t="str">
        <f t="shared" si="7"/>
        <v>202912</v>
      </c>
      <c r="F159" s="188"/>
      <c r="G159" s="188"/>
      <c r="J159" s="35">
        <v>0.87319999999999864</v>
      </c>
    </row>
    <row r="160" spans="1:11" ht="16.149999999999999">
      <c r="A160" s="190">
        <v>2030</v>
      </c>
      <c r="B160" s="177">
        <v>1</v>
      </c>
      <c r="C160" s="177" t="str">
        <f t="shared" si="7"/>
        <v>20301</v>
      </c>
      <c r="F160" s="188"/>
      <c r="G160" s="188"/>
      <c r="J160" s="35">
        <v>0.88349999999999862</v>
      </c>
    </row>
    <row r="161" spans="1:12" ht="16.149999999999999">
      <c r="A161" s="190">
        <v>2030</v>
      </c>
      <c r="B161" s="177">
        <v>2</v>
      </c>
      <c r="C161" s="177" t="str">
        <f t="shared" si="7"/>
        <v>20302</v>
      </c>
      <c r="F161" s="188"/>
      <c r="G161" s="188"/>
      <c r="J161" s="35">
        <v>0.8937999999999986</v>
      </c>
    </row>
    <row r="162" spans="1:12" ht="16.149999999999999">
      <c r="A162" s="190">
        <v>2030</v>
      </c>
      <c r="B162" s="177">
        <v>3</v>
      </c>
      <c r="C162" s="177" t="str">
        <f t="shared" si="7"/>
        <v>20303</v>
      </c>
      <c r="F162" s="188"/>
      <c r="G162" s="188"/>
      <c r="J162" s="35">
        <v>0.90409999999999857</v>
      </c>
    </row>
    <row r="163" spans="1:12" ht="16.149999999999999">
      <c r="A163" s="190">
        <v>2030</v>
      </c>
      <c r="B163" s="177">
        <v>4</v>
      </c>
      <c r="C163" s="177" t="str">
        <f t="shared" si="7"/>
        <v>20304</v>
      </c>
      <c r="F163" s="188"/>
      <c r="G163" s="188"/>
      <c r="J163" s="35">
        <v>0.91439999999999855</v>
      </c>
    </row>
    <row r="164" spans="1:12" ht="16.149999999999999">
      <c r="A164" s="190">
        <v>2030</v>
      </c>
      <c r="B164" s="177">
        <v>5</v>
      </c>
      <c r="C164" s="177" t="str">
        <f t="shared" si="7"/>
        <v>20305</v>
      </c>
      <c r="F164" s="188"/>
      <c r="G164" s="188"/>
      <c r="J164" s="35">
        <v>0.92469999999999852</v>
      </c>
    </row>
    <row r="165" spans="1:12" ht="16.149999999999999">
      <c r="A165" s="190">
        <v>2030</v>
      </c>
      <c r="B165" s="177">
        <v>6</v>
      </c>
      <c r="C165" s="177" t="str">
        <f t="shared" si="7"/>
        <v>20306</v>
      </c>
      <c r="F165" s="188"/>
      <c r="G165" s="188"/>
      <c r="J165" s="35">
        <v>0.9349999999999985</v>
      </c>
    </row>
    <row r="166" spans="1:12" ht="16.149999999999999">
      <c r="A166" s="190">
        <v>2030</v>
      </c>
      <c r="B166" s="177">
        <v>7</v>
      </c>
      <c r="C166" s="177" t="str">
        <f t="shared" si="7"/>
        <v>20307</v>
      </c>
      <c r="F166" s="188"/>
      <c r="G166" s="188"/>
      <c r="J166" s="35">
        <v>0.94529999999999847</v>
      </c>
    </row>
    <row r="167" spans="1:12" ht="16.149999999999999">
      <c r="A167" s="190">
        <v>2030</v>
      </c>
      <c r="B167" s="177">
        <v>8</v>
      </c>
      <c r="C167" s="177" t="str">
        <f t="shared" si="7"/>
        <v>20308</v>
      </c>
      <c r="F167" s="188"/>
      <c r="G167" s="188"/>
      <c r="J167" s="35">
        <v>0.95559999999999845</v>
      </c>
    </row>
    <row r="168" spans="1:12" ht="16.149999999999999">
      <c r="A168" s="190">
        <v>2030</v>
      </c>
      <c r="B168" s="177">
        <v>9</v>
      </c>
      <c r="C168" s="177" t="str">
        <f t="shared" si="7"/>
        <v>20309</v>
      </c>
      <c r="F168" s="188"/>
      <c r="G168" s="188"/>
      <c r="J168" s="35">
        <v>0.96589999999999843</v>
      </c>
    </row>
    <row r="169" spans="1:12" ht="16.149999999999999">
      <c r="A169" s="190">
        <v>2030</v>
      </c>
      <c r="B169" s="177">
        <v>10</v>
      </c>
      <c r="C169" s="177" t="str">
        <f t="shared" si="7"/>
        <v>203010</v>
      </c>
      <c r="F169" s="188"/>
      <c r="G169" s="188"/>
      <c r="J169" s="35">
        <v>0.9761999999999984</v>
      </c>
    </row>
    <row r="170" spans="1:12" ht="16.149999999999999">
      <c r="A170" s="190">
        <v>2030</v>
      </c>
      <c r="B170" s="177">
        <v>11</v>
      </c>
      <c r="C170" s="177" t="str">
        <f t="shared" si="7"/>
        <v>203011</v>
      </c>
      <c r="F170" s="188"/>
      <c r="G170" s="188"/>
      <c r="J170" s="35">
        <v>0.98649999999999838</v>
      </c>
    </row>
    <row r="171" spans="1:12" ht="16.149999999999999">
      <c r="A171" s="190">
        <v>2030</v>
      </c>
      <c r="B171" s="177">
        <v>12</v>
      </c>
      <c r="C171" s="177" t="str">
        <f t="shared" si="7"/>
        <v>203012</v>
      </c>
      <c r="F171" s="188"/>
      <c r="G171" s="188"/>
      <c r="J171" s="35">
        <v>1</v>
      </c>
      <c r="L171" s="188"/>
    </row>
    <row r="172" spans="1:12" ht="16.149999999999999">
      <c r="F172" s="188"/>
      <c r="G172" s="188"/>
      <c r="J172" s="190"/>
      <c r="K172" s="189"/>
    </row>
    <row r="173" spans="1:12" ht="16.149999999999999">
      <c r="F173" s="188"/>
      <c r="G173" s="188"/>
      <c r="J173" s="190"/>
    </row>
    <row r="174" spans="1:12" ht="16.149999999999999">
      <c r="F174" s="188"/>
      <c r="G174" s="188"/>
      <c r="J174" s="190"/>
    </row>
    <row r="175" spans="1:12" ht="16.149999999999999">
      <c r="F175" s="188"/>
      <c r="G175" s="188"/>
      <c r="J175" s="190"/>
    </row>
    <row r="176" spans="1:12" ht="16.149999999999999">
      <c r="F176" s="188"/>
      <c r="G176" s="188"/>
      <c r="J176" s="190"/>
    </row>
    <row r="177" spans="6:10" ht="16.149999999999999">
      <c r="F177" s="188"/>
      <c r="G177" s="188"/>
      <c r="J177" s="190"/>
    </row>
    <row r="178" spans="6:10" ht="16.149999999999999">
      <c r="F178" s="188"/>
      <c r="G178" s="188"/>
      <c r="J178" s="190"/>
    </row>
    <row r="179" spans="6:10" ht="16.149999999999999">
      <c r="F179" s="188"/>
      <c r="G179" s="188"/>
      <c r="J179" s="190"/>
    </row>
    <row r="180" spans="6:10" ht="16.149999999999999">
      <c r="F180" s="188"/>
      <c r="G180" s="188"/>
      <c r="J180" s="190"/>
    </row>
    <row r="181" spans="6:10" ht="16.149999999999999">
      <c r="F181" s="188"/>
      <c r="G181" s="188"/>
      <c r="J181" s="190"/>
    </row>
    <row r="182" spans="6:10" ht="16.149999999999999">
      <c r="F182" s="188"/>
      <c r="G182" s="188"/>
      <c r="J182" s="190"/>
    </row>
    <row r="183" spans="6:10" ht="16.149999999999999">
      <c r="F183" s="188"/>
      <c r="G183" s="188"/>
      <c r="J183" s="190"/>
    </row>
    <row r="184" spans="6:10" ht="16.149999999999999">
      <c r="F184" s="188"/>
      <c r="G184" s="188"/>
      <c r="J184" s="190"/>
    </row>
    <row r="185" spans="6:10" ht="16.149999999999999">
      <c r="F185" s="188"/>
      <c r="G185" s="188"/>
      <c r="J185" s="190"/>
    </row>
    <row r="186" spans="6:10" ht="16.149999999999999">
      <c r="F186" s="188"/>
      <c r="G186" s="188"/>
      <c r="J186" s="190"/>
    </row>
    <row r="187" spans="6:10" ht="16.149999999999999">
      <c r="F187" s="188"/>
      <c r="G187" s="188"/>
      <c r="J187" s="190"/>
    </row>
    <row r="188" spans="6:10" ht="16.149999999999999">
      <c r="F188" s="188"/>
      <c r="G188" s="188"/>
      <c r="J188" s="190"/>
    </row>
    <row r="189" spans="6:10" ht="16.149999999999999">
      <c r="F189" s="188"/>
      <c r="G189" s="188"/>
      <c r="J189" s="190"/>
    </row>
    <row r="190" spans="6:10" ht="16.149999999999999">
      <c r="F190" s="188"/>
      <c r="G190" s="188"/>
      <c r="J190" s="190"/>
    </row>
    <row r="191" spans="6:10" ht="16.149999999999999">
      <c r="F191" s="188"/>
      <c r="G191" s="188"/>
      <c r="J191" s="190"/>
    </row>
    <row r="192" spans="6:10" ht="16.149999999999999">
      <c r="F192" s="188"/>
      <c r="G192" s="188"/>
      <c r="J192" s="190"/>
    </row>
    <row r="193" spans="6:10" ht="16.149999999999999">
      <c r="F193" s="188"/>
      <c r="G193" s="188"/>
      <c r="J193" s="190"/>
    </row>
    <row r="194" spans="6:10" ht="16.149999999999999">
      <c r="F194" s="188"/>
      <c r="G194" s="188"/>
      <c r="J194" s="190"/>
    </row>
    <row r="195" spans="6:10" ht="16.149999999999999">
      <c r="F195" s="188"/>
      <c r="G195" s="188"/>
      <c r="J195" s="190"/>
    </row>
    <row r="196" spans="6:10" ht="16.149999999999999">
      <c r="F196" s="188"/>
      <c r="G196" s="188"/>
      <c r="J196" s="190"/>
    </row>
    <row r="197" spans="6:10" ht="16.149999999999999">
      <c r="F197" s="188"/>
      <c r="G197" s="188"/>
      <c r="J197" s="190"/>
    </row>
    <row r="198" spans="6:10" ht="16.149999999999999">
      <c r="F198" s="188"/>
      <c r="G198" s="188"/>
      <c r="J198" s="190"/>
    </row>
    <row r="199" spans="6:10" ht="16.149999999999999">
      <c r="F199" s="188"/>
      <c r="G199" s="188"/>
      <c r="J199" s="190"/>
    </row>
    <row r="200" spans="6:10" ht="16.149999999999999">
      <c r="F200" s="188"/>
      <c r="G200" s="188"/>
      <c r="J200" s="190"/>
    </row>
    <row r="201" spans="6:10" ht="16.149999999999999">
      <c r="F201" s="188"/>
      <c r="G201" s="188"/>
      <c r="J201" s="190"/>
    </row>
    <row r="202" spans="6:10" ht="16.149999999999999">
      <c r="F202" s="188"/>
      <c r="G202" s="188"/>
      <c r="J202" s="190"/>
    </row>
    <row r="203" spans="6:10" ht="16.149999999999999">
      <c r="F203" s="188"/>
      <c r="G203" s="188"/>
      <c r="J203" s="190"/>
    </row>
    <row r="204" spans="6:10" ht="16.149999999999999">
      <c r="F204" s="188"/>
      <c r="G204" s="188"/>
      <c r="J204" s="190"/>
    </row>
    <row r="205" spans="6:10" ht="16.149999999999999">
      <c r="F205" s="188"/>
      <c r="G205" s="188"/>
      <c r="J205" s="190"/>
    </row>
    <row r="206" spans="6:10" ht="16.149999999999999">
      <c r="F206" s="188"/>
      <c r="G206" s="188"/>
      <c r="J206" s="190"/>
    </row>
    <row r="207" spans="6:10" ht="16.149999999999999">
      <c r="F207" s="188"/>
      <c r="G207" s="188"/>
      <c r="J207" s="190"/>
    </row>
    <row r="208" spans="6:10" ht="16.149999999999999">
      <c r="F208" s="188"/>
      <c r="G208" s="188"/>
      <c r="J208" s="190"/>
    </row>
    <row r="209" spans="6:10" ht="16.149999999999999">
      <c r="F209" s="188"/>
      <c r="G209" s="188"/>
      <c r="J209" s="190"/>
    </row>
    <row r="210" spans="6:10" ht="16.149999999999999">
      <c r="F210" s="188"/>
      <c r="G210" s="188"/>
      <c r="J210" s="190"/>
    </row>
    <row r="211" spans="6:10" ht="16.149999999999999">
      <c r="F211" s="188"/>
      <c r="G211" s="188"/>
      <c r="J211" s="190"/>
    </row>
    <row r="212" spans="6:10" ht="16.149999999999999">
      <c r="F212" s="188"/>
      <c r="G212" s="188"/>
      <c r="J212" s="190"/>
    </row>
    <row r="213" spans="6:10" ht="16.149999999999999">
      <c r="F213" s="188"/>
      <c r="G213" s="188"/>
      <c r="J213" s="190"/>
    </row>
    <row r="214" spans="6:10" ht="16.149999999999999">
      <c r="F214" s="188"/>
      <c r="G214" s="188"/>
      <c r="J214" s="190"/>
    </row>
    <row r="215" spans="6:10" ht="16.149999999999999">
      <c r="F215" s="188"/>
      <c r="G215" s="188"/>
      <c r="J215" s="190"/>
    </row>
    <row r="216" spans="6:10" ht="16.149999999999999">
      <c r="F216" s="188"/>
      <c r="G216" s="188"/>
      <c r="J216" s="190"/>
    </row>
    <row r="217" spans="6:10" ht="16.149999999999999">
      <c r="F217" s="188"/>
      <c r="G217" s="188"/>
      <c r="J217" s="190"/>
    </row>
    <row r="218" spans="6:10" ht="16.149999999999999">
      <c r="F218" s="188"/>
      <c r="G218" s="188"/>
      <c r="J218" s="190"/>
    </row>
    <row r="219" spans="6:10" ht="16.149999999999999">
      <c r="F219" s="188"/>
      <c r="G219" s="188"/>
      <c r="J219" s="190"/>
    </row>
    <row r="220" spans="6:10" ht="16.149999999999999">
      <c r="F220" s="188"/>
      <c r="G220" s="188"/>
      <c r="J220" s="190"/>
    </row>
    <row r="221" spans="6:10" ht="16.149999999999999">
      <c r="F221" s="188"/>
      <c r="G221" s="188"/>
      <c r="J221" s="190"/>
    </row>
    <row r="222" spans="6:10" ht="16.149999999999999">
      <c r="F222" s="188"/>
      <c r="G222" s="188"/>
      <c r="J222" s="190"/>
    </row>
    <row r="223" spans="6:10" ht="16.149999999999999">
      <c r="F223" s="188"/>
      <c r="G223" s="188"/>
      <c r="J223" s="190"/>
    </row>
    <row r="224" spans="6:10" ht="16.149999999999999">
      <c r="F224" s="188"/>
      <c r="G224" s="188"/>
      <c r="J224" s="190"/>
    </row>
    <row r="225" spans="6:10" ht="16.149999999999999">
      <c r="F225" s="188"/>
      <c r="G225" s="188"/>
      <c r="J225" s="190"/>
    </row>
    <row r="226" spans="6:10" ht="16.149999999999999">
      <c r="F226" s="188"/>
      <c r="G226" s="188"/>
      <c r="J226" s="190"/>
    </row>
    <row r="227" spans="6:10" ht="16.149999999999999">
      <c r="F227" s="188"/>
      <c r="G227" s="188"/>
      <c r="J227" s="190"/>
    </row>
    <row r="228" spans="6:10" ht="16.149999999999999">
      <c r="F228" s="188"/>
      <c r="G228" s="188"/>
      <c r="J228" s="190"/>
    </row>
    <row r="229" spans="6:10" ht="16.149999999999999">
      <c r="F229" s="188"/>
      <c r="G229" s="188"/>
      <c r="J229" s="190"/>
    </row>
    <row r="230" spans="6:10" ht="16.149999999999999">
      <c r="F230" s="188"/>
      <c r="G230" s="188"/>
      <c r="J230" s="190"/>
    </row>
    <row r="231" spans="6:10" ht="16.149999999999999">
      <c r="F231" s="188"/>
      <c r="G231" s="188"/>
      <c r="J231" s="190"/>
    </row>
    <row r="232" spans="6:10" ht="16.149999999999999">
      <c r="F232" s="188"/>
      <c r="G232" s="188"/>
      <c r="J232" s="190"/>
    </row>
    <row r="233" spans="6:10" ht="16.149999999999999">
      <c r="F233" s="188"/>
      <c r="G233" s="188"/>
      <c r="J233" s="190"/>
    </row>
    <row r="234" spans="6:10" ht="16.149999999999999">
      <c r="F234" s="188"/>
      <c r="G234" s="188"/>
      <c r="J234" s="190"/>
    </row>
    <row r="235" spans="6:10" ht="16.149999999999999">
      <c r="F235" s="188"/>
      <c r="G235" s="188"/>
      <c r="J235" s="190"/>
    </row>
    <row r="236" spans="6:10" ht="16.149999999999999">
      <c r="F236" s="188"/>
      <c r="G236" s="188"/>
      <c r="J236" s="190"/>
    </row>
    <row r="237" spans="6:10" ht="16.149999999999999">
      <c r="F237" s="188"/>
      <c r="G237" s="188"/>
      <c r="J237" s="190"/>
    </row>
    <row r="238" spans="6:10" ht="16.149999999999999">
      <c r="F238" s="188"/>
      <c r="G238" s="188"/>
      <c r="J238" s="190"/>
    </row>
    <row r="239" spans="6:10" ht="16.149999999999999">
      <c r="F239" s="188"/>
      <c r="G239" s="188"/>
      <c r="J239" s="190"/>
    </row>
    <row r="240" spans="6:10" ht="16.149999999999999">
      <c r="F240" s="188"/>
      <c r="G240" s="188"/>
      <c r="J240" s="190"/>
    </row>
    <row r="241" spans="6:10" ht="16.149999999999999">
      <c r="F241" s="188"/>
      <c r="G241" s="188"/>
      <c r="J241" s="190"/>
    </row>
    <row r="242" spans="6:10" ht="16.149999999999999">
      <c r="F242" s="188"/>
      <c r="G242" s="188"/>
      <c r="J242" s="190"/>
    </row>
    <row r="243" spans="6:10" ht="16.149999999999999">
      <c r="F243" s="188"/>
      <c r="G243" s="188"/>
      <c r="J243" s="190"/>
    </row>
    <row r="244" spans="6:10" ht="16.149999999999999">
      <c r="F244" s="188"/>
      <c r="G244" s="188"/>
      <c r="J244" s="190"/>
    </row>
    <row r="245" spans="6:10" ht="16.149999999999999">
      <c r="F245" s="188"/>
      <c r="G245" s="188"/>
      <c r="J245" s="190"/>
    </row>
    <row r="246" spans="6:10" ht="16.149999999999999">
      <c r="F246" s="188"/>
      <c r="G246" s="188"/>
      <c r="J246" s="190"/>
    </row>
    <row r="247" spans="6:10" ht="16.149999999999999">
      <c r="F247" s="188"/>
      <c r="G247" s="188"/>
      <c r="J247" s="190"/>
    </row>
    <row r="248" spans="6:10" ht="16.149999999999999">
      <c r="F248" s="188"/>
      <c r="G248" s="188"/>
      <c r="J248" s="190"/>
    </row>
    <row r="249" spans="6:10" ht="16.149999999999999">
      <c r="F249" s="188"/>
      <c r="G249" s="188"/>
      <c r="J249" s="190"/>
    </row>
    <row r="250" spans="6:10" ht="16.149999999999999">
      <c r="F250" s="188"/>
      <c r="G250" s="188"/>
      <c r="J250" s="190"/>
    </row>
    <row r="251" spans="6:10" ht="16.149999999999999">
      <c r="F251" s="188"/>
      <c r="G251" s="188"/>
      <c r="J251" s="190"/>
    </row>
    <row r="252" spans="6:10" ht="16.149999999999999">
      <c r="F252" s="188"/>
      <c r="G252" s="188"/>
      <c r="J252" s="190"/>
    </row>
    <row r="253" spans="6:10" ht="16.149999999999999">
      <c r="F253" s="188"/>
      <c r="G253" s="188"/>
      <c r="J253" s="190"/>
    </row>
    <row r="254" spans="6:10" ht="16.149999999999999">
      <c r="F254" s="188"/>
      <c r="G254" s="188"/>
      <c r="J254" s="190"/>
    </row>
    <row r="255" spans="6:10" ht="16.149999999999999">
      <c r="F255" s="188"/>
      <c r="G255" s="188"/>
      <c r="J255" s="190"/>
    </row>
    <row r="256" spans="6:10" ht="16.149999999999999">
      <c r="F256" s="188"/>
      <c r="G256" s="188"/>
      <c r="J256" s="190"/>
    </row>
    <row r="257" spans="6:10" ht="16.149999999999999">
      <c r="F257" s="188"/>
      <c r="G257" s="188"/>
      <c r="J257" s="190"/>
    </row>
    <row r="258" spans="6:10" ht="16.149999999999999">
      <c r="F258" s="188"/>
      <c r="G258" s="188"/>
      <c r="J258" s="190"/>
    </row>
    <row r="259" spans="6:10" ht="16.149999999999999">
      <c r="F259" s="188"/>
      <c r="G259" s="188"/>
      <c r="J259" s="190"/>
    </row>
    <row r="260" spans="6:10" ht="16.149999999999999">
      <c r="F260" s="188"/>
      <c r="G260" s="188"/>
      <c r="J260" s="190"/>
    </row>
    <row r="261" spans="6:10" ht="16.149999999999999">
      <c r="F261" s="188"/>
      <c r="G261" s="188"/>
      <c r="J261" s="190"/>
    </row>
    <row r="262" spans="6:10" ht="16.149999999999999">
      <c r="F262" s="188"/>
      <c r="G262" s="188"/>
      <c r="J262" s="190"/>
    </row>
    <row r="263" spans="6:10" ht="16.149999999999999">
      <c r="F263" s="188"/>
      <c r="G263" s="188"/>
      <c r="J263" s="190"/>
    </row>
    <row r="264" spans="6:10" ht="16.149999999999999">
      <c r="F264" s="188"/>
      <c r="G264" s="188"/>
      <c r="J264" s="190"/>
    </row>
    <row r="265" spans="6:10" ht="16.149999999999999">
      <c r="F265" s="188"/>
      <c r="G265" s="188"/>
      <c r="J265" s="190"/>
    </row>
    <row r="266" spans="6:10" ht="16.149999999999999">
      <c r="F266" s="188"/>
      <c r="G266" s="188"/>
      <c r="J266" s="190"/>
    </row>
    <row r="267" spans="6:10" ht="16.149999999999999">
      <c r="F267" s="188"/>
      <c r="G267" s="188"/>
      <c r="J267" s="190"/>
    </row>
    <row r="268" spans="6:10" ht="16.149999999999999">
      <c r="F268" s="188"/>
      <c r="G268" s="188"/>
      <c r="J268" s="190"/>
    </row>
    <row r="269" spans="6:10" ht="16.149999999999999">
      <c r="F269" s="188"/>
      <c r="G269" s="188"/>
      <c r="J269" s="190"/>
    </row>
    <row r="270" spans="6:10" ht="16.149999999999999">
      <c r="F270" s="188"/>
      <c r="G270" s="188"/>
      <c r="J270" s="190"/>
    </row>
    <row r="271" spans="6:10" ht="16.149999999999999">
      <c r="F271" s="188"/>
      <c r="G271" s="188"/>
      <c r="J271" s="190"/>
    </row>
    <row r="272" spans="6:10" ht="16.149999999999999">
      <c r="F272" s="188"/>
      <c r="G272" s="188"/>
      <c r="J272" s="190"/>
    </row>
    <row r="273" spans="6:10" ht="16.149999999999999">
      <c r="F273" s="188"/>
      <c r="G273" s="188"/>
      <c r="J273" s="190"/>
    </row>
    <row r="274" spans="6:10" ht="16.149999999999999">
      <c r="F274" s="188"/>
      <c r="G274" s="188"/>
      <c r="J274" s="190"/>
    </row>
    <row r="275" spans="6:10" ht="16.149999999999999">
      <c r="F275" s="188"/>
      <c r="G275" s="188"/>
      <c r="J275" s="190"/>
    </row>
    <row r="276" spans="6:10" ht="16.149999999999999">
      <c r="F276" s="188"/>
      <c r="G276" s="188"/>
      <c r="J276" s="190"/>
    </row>
    <row r="277" spans="6:10" ht="16.149999999999999">
      <c r="F277" s="188"/>
      <c r="G277" s="188"/>
      <c r="J277" s="190"/>
    </row>
    <row r="278" spans="6:10" ht="16.149999999999999">
      <c r="F278" s="188"/>
      <c r="G278" s="188"/>
      <c r="J278" s="190"/>
    </row>
    <row r="279" spans="6:10" ht="16.149999999999999">
      <c r="F279" s="188"/>
      <c r="G279" s="188"/>
      <c r="J279" s="190"/>
    </row>
    <row r="280" spans="6:10" ht="16.149999999999999">
      <c r="F280" s="188"/>
      <c r="G280" s="188"/>
      <c r="J280" s="190"/>
    </row>
    <row r="281" spans="6:10" ht="16.149999999999999">
      <c r="F281" s="188"/>
      <c r="G281" s="188"/>
      <c r="J281" s="190"/>
    </row>
    <row r="282" spans="6:10" ht="16.149999999999999">
      <c r="F282" s="188"/>
      <c r="G282" s="188"/>
      <c r="J282" s="190"/>
    </row>
    <row r="283" spans="6:10" ht="16.149999999999999">
      <c r="F283" s="188"/>
      <c r="G283" s="188"/>
      <c r="J283" s="190"/>
    </row>
    <row r="284" spans="6:10" ht="16.149999999999999">
      <c r="F284" s="188"/>
      <c r="G284" s="188"/>
      <c r="J284" s="190"/>
    </row>
    <row r="285" spans="6:10" ht="16.149999999999999">
      <c r="F285" s="188"/>
      <c r="G285" s="188"/>
      <c r="J285" s="190"/>
    </row>
    <row r="286" spans="6:10" ht="16.149999999999999">
      <c r="F286" s="188"/>
      <c r="G286" s="188"/>
      <c r="J286" s="190"/>
    </row>
    <row r="287" spans="6:10" ht="16.149999999999999">
      <c r="F287" s="188"/>
      <c r="G287" s="188"/>
      <c r="J287" s="190"/>
    </row>
    <row r="288" spans="6:10" ht="16.149999999999999">
      <c r="F288" s="188"/>
      <c r="G288" s="188"/>
      <c r="J288" s="190"/>
    </row>
    <row r="289" spans="6:10" ht="16.149999999999999">
      <c r="F289" s="188"/>
      <c r="G289" s="188"/>
      <c r="J289" s="190"/>
    </row>
    <row r="290" spans="6:10" ht="16.149999999999999">
      <c r="F290" s="188"/>
      <c r="G290" s="188"/>
      <c r="J290" s="190"/>
    </row>
    <row r="291" spans="6:10" ht="16.149999999999999">
      <c r="F291" s="188"/>
      <c r="G291" s="188"/>
      <c r="J291" s="190"/>
    </row>
    <row r="292" spans="6:10" ht="16.149999999999999">
      <c r="F292" s="188"/>
      <c r="G292" s="188"/>
      <c r="J292" s="190"/>
    </row>
    <row r="293" spans="6:10" ht="16.149999999999999">
      <c r="F293" s="188"/>
      <c r="G293" s="188"/>
      <c r="J293" s="190"/>
    </row>
    <row r="294" spans="6:10" ht="16.149999999999999">
      <c r="F294" s="188"/>
      <c r="G294" s="188"/>
      <c r="J294" s="190"/>
    </row>
    <row r="295" spans="6:10" ht="16.149999999999999">
      <c r="F295" s="188"/>
      <c r="G295" s="188"/>
      <c r="J295" s="190"/>
    </row>
    <row r="296" spans="6:10" ht="16.149999999999999">
      <c r="F296" s="188"/>
      <c r="G296" s="188"/>
      <c r="J296" s="190"/>
    </row>
    <row r="297" spans="6:10" ht="16.149999999999999">
      <c r="F297" s="188"/>
      <c r="G297" s="188"/>
      <c r="J297" s="190"/>
    </row>
    <row r="298" spans="6:10" ht="16.149999999999999">
      <c r="F298" s="188"/>
      <c r="G298" s="188"/>
      <c r="J298" s="190"/>
    </row>
    <row r="299" spans="6:10" ht="16.149999999999999">
      <c r="F299" s="188"/>
      <c r="G299" s="188"/>
      <c r="J299" s="190"/>
    </row>
    <row r="300" spans="6:10" ht="16.149999999999999">
      <c r="F300" s="188"/>
      <c r="G300" s="188"/>
      <c r="J300" s="190"/>
    </row>
    <row r="301" spans="6:10" ht="16.149999999999999">
      <c r="F301" s="188"/>
      <c r="G301" s="188"/>
      <c r="J301" s="190"/>
    </row>
    <row r="302" spans="6:10" ht="16.149999999999999">
      <c r="F302" s="188"/>
      <c r="G302" s="188"/>
      <c r="J302" s="190"/>
    </row>
    <row r="303" spans="6:10" ht="16.149999999999999">
      <c r="F303" s="188"/>
      <c r="G303" s="188"/>
      <c r="J303" s="190"/>
    </row>
    <row r="304" spans="6:10" ht="16.149999999999999">
      <c r="F304" s="188"/>
      <c r="G304" s="188"/>
      <c r="J304" s="190"/>
    </row>
    <row r="305" spans="6:10" ht="16.149999999999999">
      <c r="F305" s="188"/>
      <c r="G305" s="188"/>
      <c r="J305" s="190"/>
    </row>
    <row r="306" spans="6:10" ht="16.149999999999999">
      <c r="F306" s="188"/>
      <c r="G306" s="188"/>
      <c r="J306" s="190"/>
    </row>
    <row r="307" spans="6:10" ht="16.149999999999999">
      <c r="F307" s="188"/>
      <c r="G307" s="188"/>
      <c r="J307" s="190"/>
    </row>
    <row r="308" spans="6:10" ht="16.149999999999999">
      <c r="F308" s="188"/>
      <c r="G308" s="188"/>
      <c r="J308" s="190"/>
    </row>
    <row r="309" spans="6:10" ht="16.149999999999999">
      <c r="F309" s="188"/>
      <c r="G309" s="188"/>
      <c r="J309" s="190"/>
    </row>
    <row r="310" spans="6:10" ht="16.149999999999999">
      <c r="F310" s="188"/>
      <c r="G310" s="188"/>
      <c r="J310" s="190"/>
    </row>
    <row r="311" spans="6:10" ht="16.149999999999999">
      <c r="F311" s="188"/>
      <c r="G311" s="188"/>
      <c r="J311" s="190"/>
    </row>
    <row r="312" spans="6:10" ht="16.149999999999999">
      <c r="F312" s="188"/>
      <c r="G312" s="188"/>
      <c r="J312" s="190"/>
    </row>
    <row r="313" spans="6:10" ht="16.149999999999999">
      <c r="F313" s="188"/>
      <c r="G313" s="188"/>
      <c r="J313" s="190"/>
    </row>
    <row r="314" spans="6:10" ht="16.149999999999999">
      <c r="F314" s="188"/>
      <c r="G314" s="188"/>
      <c r="J314" s="190"/>
    </row>
    <row r="315" spans="6:10" ht="16.149999999999999">
      <c r="F315" s="188"/>
      <c r="G315" s="188"/>
      <c r="J315" s="190"/>
    </row>
    <row r="316" spans="6:10" ht="16.149999999999999">
      <c r="F316" s="188"/>
      <c r="G316" s="188"/>
      <c r="J316" s="190"/>
    </row>
    <row r="317" spans="6:10" ht="16.149999999999999">
      <c r="F317" s="188"/>
      <c r="G317" s="188"/>
      <c r="J317" s="190"/>
    </row>
    <row r="318" spans="6:10" ht="16.149999999999999">
      <c r="F318" s="188"/>
      <c r="G318" s="188"/>
      <c r="J318" s="190"/>
    </row>
    <row r="319" spans="6:10" ht="16.149999999999999">
      <c r="F319" s="188"/>
      <c r="G319" s="188"/>
      <c r="J319" s="190"/>
    </row>
    <row r="320" spans="6:10" ht="16.149999999999999">
      <c r="F320" s="188"/>
      <c r="G320" s="188"/>
      <c r="J320" s="190"/>
    </row>
    <row r="321" spans="6:10" ht="16.149999999999999">
      <c r="F321" s="188"/>
      <c r="G321" s="188"/>
      <c r="J321" s="190"/>
    </row>
    <row r="322" spans="6:10" ht="16.149999999999999">
      <c r="F322" s="188"/>
      <c r="G322" s="188"/>
      <c r="J322" s="190"/>
    </row>
    <row r="323" spans="6:10" ht="16.149999999999999">
      <c r="F323" s="188"/>
      <c r="G323" s="188"/>
      <c r="J323" s="190"/>
    </row>
    <row r="324" spans="6:10" ht="16.149999999999999">
      <c r="F324" s="188"/>
      <c r="G324" s="188"/>
      <c r="J324" s="190"/>
    </row>
    <row r="325" spans="6:10" ht="16.149999999999999">
      <c r="F325" s="188"/>
      <c r="G325" s="188"/>
      <c r="J325" s="190"/>
    </row>
    <row r="326" spans="6:10" ht="16.149999999999999">
      <c r="F326" s="188"/>
      <c r="G326" s="188"/>
      <c r="J326" s="190"/>
    </row>
    <row r="327" spans="6:10" ht="16.149999999999999">
      <c r="F327" s="188"/>
      <c r="G327" s="188"/>
      <c r="J327" s="190"/>
    </row>
    <row r="328" spans="6:10" ht="16.149999999999999">
      <c r="F328" s="188"/>
      <c r="G328" s="188"/>
      <c r="J328" s="190"/>
    </row>
    <row r="329" spans="6:10" ht="16.149999999999999">
      <c r="F329" s="188"/>
      <c r="G329" s="188"/>
      <c r="J329" s="190"/>
    </row>
    <row r="330" spans="6:10" ht="16.149999999999999">
      <c r="F330" s="188"/>
      <c r="G330" s="188"/>
      <c r="J330" s="190"/>
    </row>
    <row r="331" spans="6:10" ht="16.149999999999999">
      <c r="F331" s="188"/>
      <c r="G331" s="188"/>
      <c r="J331" s="190"/>
    </row>
    <row r="332" spans="6:10" ht="16.149999999999999">
      <c r="F332" s="188"/>
      <c r="G332" s="188"/>
      <c r="J332" s="190"/>
    </row>
    <row r="333" spans="6:10" ht="16.149999999999999">
      <c r="F333" s="188"/>
      <c r="G333" s="188"/>
      <c r="J333" s="190"/>
    </row>
    <row r="334" spans="6:10" ht="16.149999999999999">
      <c r="F334" s="188"/>
      <c r="G334" s="188"/>
      <c r="J334" s="190"/>
    </row>
    <row r="335" spans="6:10" ht="16.149999999999999">
      <c r="F335" s="188"/>
      <c r="G335" s="188"/>
      <c r="J335" s="190"/>
    </row>
    <row r="336" spans="6:10" ht="16.149999999999999">
      <c r="F336" s="188"/>
      <c r="G336" s="188"/>
      <c r="J336" s="190"/>
    </row>
    <row r="337" spans="6:10" ht="16.149999999999999">
      <c r="F337" s="188"/>
      <c r="G337" s="188"/>
      <c r="J337" s="190"/>
    </row>
    <row r="338" spans="6:10" ht="16.149999999999999">
      <c r="F338" s="188"/>
      <c r="G338" s="188"/>
      <c r="J338" s="190"/>
    </row>
    <row r="339" spans="6:10" ht="16.149999999999999">
      <c r="F339" s="188"/>
      <c r="G339" s="188"/>
      <c r="J339" s="190"/>
    </row>
    <row r="340" spans="6:10" ht="16.149999999999999">
      <c r="F340" s="188"/>
      <c r="G340" s="188"/>
      <c r="J340" s="190"/>
    </row>
    <row r="341" spans="6:10" ht="16.149999999999999">
      <c r="F341" s="188"/>
      <c r="G341" s="188"/>
      <c r="J341" s="190"/>
    </row>
    <row r="342" spans="6:10" ht="16.149999999999999">
      <c r="F342" s="188"/>
      <c r="G342" s="188"/>
      <c r="J342" s="190"/>
    </row>
    <row r="343" spans="6:10" ht="16.149999999999999">
      <c r="F343" s="188"/>
      <c r="G343" s="188"/>
      <c r="J343" s="190"/>
    </row>
    <row r="344" spans="6:10" ht="16.149999999999999">
      <c r="F344" s="188"/>
      <c r="G344" s="188"/>
      <c r="J344" s="190"/>
    </row>
    <row r="345" spans="6:10" ht="16.149999999999999">
      <c r="F345" s="188"/>
      <c r="G345" s="188"/>
      <c r="J345" s="190"/>
    </row>
    <row r="346" spans="6:10" ht="16.149999999999999">
      <c r="F346" s="188"/>
      <c r="G346" s="188"/>
      <c r="J346" s="190"/>
    </row>
    <row r="347" spans="6:10" ht="16.149999999999999">
      <c r="F347" s="188"/>
      <c r="G347" s="188"/>
      <c r="J347" s="190"/>
    </row>
    <row r="348" spans="6:10" ht="16.149999999999999">
      <c r="F348" s="188"/>
      <c r="G348" s="188"/>
      <c r="J348" s="190"/>
    </row>
    <row r="349" spans="6:10" ht="16.149999999999999">
      <c r="F349" s="188"/>
      <c r="G349" s="188"/>
      <c r="J349" s="190"/>
    </row>
    <row r="350" spans="6:10" ht="16.149999999999999">
      <c r="F350" s="188"/>
      <c r="G350" s="188"/>
      <c r="J350" s="190"/>
    </row>
    <row r="351" spans="6:10" ht="16.149999999999999">
      <c r="F351" s="188"/>
      <c r="G351" s="188"/>
      <c r="J351" s="190"/>
    </row>
    <row r="352" spans="6:10" ht="16.149999999999999">
      <c r="F352" s="188"/>
      <c r="G352" s="188"/>
      <c r="J352" s="190"/>
    </row>
    <row r="353" spans="6:10" ht="16.149999999999999">
      <c r="F353" s="188"/>
      <c r="G353" s="188"/>
      <c r="J353" s="190"/>
    </row>
    <row r="354" spans="6:10" ht="16.149999999999999">
      <c r="F354" s="188"/>
      <c r="G354" s="188"/>
      <c r="J354" s="190"/>
    </row>
    <row r="355" spans="6:10" ht="16.149999999999999">
      <c r="F355" s="188"/>
      <c r="G355" s="188"/>
      <c r="J355" s="190"/>
    </row>
    <row r="356" spans="6:10" ht="16.149999999999999">
      <c r="F356" s="188"/>
      <c r="G356" s="188"/>
      <c r="J356" s="190"/>
    </row>
    <row r="357" spans="6:10" ht="16.149999999999999">
      <c r="F357" s="188"/>
      <c r="G357" s="188"/>
      <c r="J357" s="190"/>
    </row>
    <row r="358" spans="6:10" ht="16.149999999999999">
      <c r="F358" s="188"/>
      <c r="G358" s="188"/>
      <c r="J358" s="190"/>
    </row>
    <row r="359" spans="6:10" ht="16.149999999999999">
      <c r="F359" s="188"/>
      <c r="G359" s="188"/>
      <c r="J359" s="190"/>
    </row>
    <row r="360" spans="6:10" ht="16.149999999999999">
      <c r="F360" s="188"/>
      <c r="G360" s="188"/>
      <c r="J360" s="190"/>
    </row>
    <row r="361" spans="6:10" ht="16.149999999999999">
      <c r="F361" s="188"/>
      <c r="G361" s="188"/>
      <c r="J361" s="190"/>
    </row>
    <row r="362" spans="6:10" ht="16.149999999999999">
      <c r="F362" s="188"/>
      <c r="G362" s="188"/>
      <c r="J362" s="190"/>
    </row>
    <row r="363" spans="6:10" ht="16.149999999999999">
      <c r="F363" s="188"/>
      <c r="G363" s="188"/>
      <c r="J363" s="190"/>
    </row>
    <row r="364" spans="6:10" ht="16.149999999999999">
      <c r="F364" s="188"/>
      <c r="G364" s="188"/>
      <c r="J364" s="190"/>
    </row>
    <row r="365" spans="6:10" ht="16.149999999999999">
      <c r="F365" s="188"/>
      <c r="G365" s="188"/>
      <c r="J365" s="190"/>
    </row>
    <row r="366" spans="6:10" ht="16.149999999999999">
      <c r="F366" s="188"/>
      <c r="G366" s="188"/>
      <c r="J366" s="190"/>
    </row>
    <row r="367" spans="6:10" ht="16.149999999999999">
      <c r="F367" s="188"/>
      <c r="G367" s="188"/>
      <c r="J367" s="190"/>
    </row>
    <row r="368" spans="6:10" ht="16.149999999999999">
      <c r="F368" s="188"/>
      <c r="G368" s="188"/>
      <c r="J368" s="190"/>
    </row>
    <row r="369" spans="6:10" ht="16.149999999999999">
      <c r="F369" s="188"/>
      <c r="G369" s="188"/>
      <c r="J369" s="190"/>
    </row>
    <row r="370" spans="6:10" ht="16.149999999999999">
      <c r="F370" s="188"/>
      <c r="G370" s="188"/>
      <c r="J370" s="190"/>
    </row>
    <row r="371" spans="6:10" ht="16.149999999999999">
      <c r="F371" s="188"/>
      <c r="G371" s="188"/>
      <c r="J371" s="190"/>
    </row>
    <row r="372" spans="6:10" ht="16.149999999999999">
      <c r="F372" s="188"/>
      <c r="G372" s="188"/>
      <c r="J372" s="190"/>
    </row>
    <row r="373" spans="6:10" ht="16.149999999999999">
      <c r="F373" s="188"/>
      <c r="G373" s="188"/>
      <c r="J373" s="190"/>
    </row>
    <row r="374" spans="6:10" ht="16.149999999999999">
      <c r="F374" s="188"/>
      <c r="G374" s="188"/>
      <c r="J374" s="190"/>
    </row>
    <row r="375" spans="6:10" ht="16.149999999999999">
      <c r="F375" s="188"/>
      <c r="G375" s="188"/>
      <c r="J375" s="190"/>
    </row>
    <row r="376" spans="6:10" ht="16.149999999999999">
      <c r="F376" s="188"/>
      <c r="G376" s="188"/>
      <c r="J376" s="190"/>
    </row>
    <row r="377" spans="6:10" ht="16.149999999999999">
      <c r="F377" s="188"/>
      <c r="G377" s="188"/>
      <c r="J377" s="190"/>
    </row>
    <row r="378" spans="6:10" ht="16.149999999999999">
      <c r="F378" s="188"/>
      <c r="G378" s="188"/>
      <c r="J378" s="190"/>
    </row>
    <row r="379" spans="6:10" ht="16.149999999999999">
      <c r="F379" s="188"/>
      <c r="G379" s="188"/>
      <c r="J379" s="190"/>
    </row>
    <row r="380" spans="6:10" ht="16.149999999999999">
      <c r="F380" s="188"/>
      <c r="G380" s="188"/>
      <c r="J380" s="190"/>
    </row>
    <row r="381" spans="6:10" ht="16.149999999999999">
      <c r="F381" s="188"/>
      <c r="G381" s="188"/>
      <c r="J381" s="190"/>
    </row>
    <row r="382" spans="6:10" ht="16.149999999999999">
      <c r="F382" s="188"/>
      <c r="G382" s="188"/>
      <c r="J382" s="190"/>
    </row>
    <row r="383" spans="6:10" ht="16.149999999999999">
      <c r="F383" s="188"/>
      <c r="G383" s="188"/>
      <c r="J383" s="190"/>
    </row>
    <row r="384" spans="6:10" ht="16.149999999999999">
      <c r="F384" s="188"/>
      <c r="G384" s="188"/>
      <c r="J384" s="190"/>
    </row>
    <row r="385" spans="6:10" ht="16.149999999999999">
      <c r="F385" s="188"/>
      <c r="G385" s="188"/>
      <c r="J385" s="190"/>
    </row>
    <row r="386" spans="6:10" ht="16.149999999999999">
      <c r="F386" s="188"/>
      <c r="G386" s="188"/>
      <c r="J386" s="190"/>
    </row>
    <row r="387" spans="6:10" ht="16.149999999999999">
      <c r="F387" s="188"/>
      <c r="G387" s="188"/>
      <c r="J387" s="190"/>
    </row>
    <row r="388" spans="6:10" ht="16.149999999999999">
      <c r="F388" s="188"/>
      <c r="G388" s="188"/>
      <c r="J388" s="190"/>
    </row>
    <row r="389" spans="6:10" ht="16.149999999999999">
      <c r="F389" s="188"/>
      <c r="G389" s="188"/>
      <c r="J389" s="190"/>
    </row>
    <row r="390" spans="6:10" ht="16.149999999999999">
      <c r="F390" s="188"/>
      <c r="G390" s="188"/>
      <c r="J390" s="190"/>
    </row>
    <row r="391" spans="6:10" ht="16.149999999999999">
      <c r="F391" s="188"/>
      <c r="G391" s="188"/>
      <c r="J391" s="190"/>
    </row>
    <row r="392" spans="6:10" ht="16.149999999999999">
      <c r="F392" s="188"/>
      <c r="G392" s="188"/>
      <c r="J392" s="190"/>
    </row>
    <row r="393" spans="6:10" ht="16.149999999999999">
      <c r="F393" s="188"/>
      <c r="G393" s="188"/>
      <c r="J393" s="190"/>
    </row>
    <row r="394" spans="6:10" ht="16.149999999999999">
      <c r="F394" s="188"/>
      <c r="G394" s="188"/>
      <c r="J394" s="190"/>
    </row>
    <row r="395" spans="6:10" ht="16.149999999999999">
      <c r="F395" s="188"/>
      <c r="G395" s="188"/>
      <c r="J395" s="190"/>
    </row>
    <row r="396" spans="6:10" ht="16.149999999999999">
      <c r="F396" s="188"/>
      <c r="G396" s="188"/>
      <c r="J396" s="190"/>
    </row>
    <row r="397" spans="6:10" ht="16.149999999999999">
      <c r="F397" s="188"/>
      <c r="G397" s="188"/>
      <c r="J397" s="190"/>
    </row>
    <row r="398" spans="6:10" ht="16.149999999999999">
      <c r="F398" s="188"/>
      <c r="G398" s="188"/>
      <c r="J398" s="190"/>
    </row>
    <row r="399" spans="6:10" ht="16.149999999999999">
      <c r="F399" s="188"/>
      <c r="G399" s="188"/>
      <c r="J399" s="190"/>
    </row>
    <row r="400" spans="6:10" ht="16.149999999999999">
      <c r="F400" s="188"/>
      <c r="G400" s="188"/>
      <c r="J400" s="190"/>
    </row>
    <row r="401" spans="6:10" ht="16.149999999999999">
      <c r="F401" s="188"/>
      <c r="G401" s="188"/>
      <c r="J401" s="190"/>
    </row>
    <row r="402" spans="6:10" ht="16.149999999999999">
      <c r="F402" s="188"/>
      <c r="G402" s="188"/>
      <c r="J402" s="190"/>
    </row>
    <row r="403" spans="6:10" ht="16.149999999999999">
      <c r="F403" s="188"/>
      <c r="G403" s="188"/>
      <c r="J403" s="190"/>
    </row>
    <row r="404" spans="6:10" ht="16.149999999999999">
      <c r="F404" s="188"/>
      <c r="G404" s="188"/>
      <c r="J404" s="190"/>
    </row>
    <row r="405" spans="6:10" ht="16.149999999999999">
      <c r="F405" s="188"/>
      <c r="G405" s="188"/>
      <c r="J405" s="190"/>
    </row>
    <row r="406" spans="6:10" ht="16.149999999999999">
      <c r="F406" s="188"/>
      <c r="G406" s="188"/>
      <c r="J406" s="190"/>
    </row>
    <row r="407" spans="6:10" ht="16.149999999999999">
      <c r="F407" s="188"/>
      <c r="G407" s="188"/>
      <c r="J407" s="190"/>
    </row>
    <row r="408" spans="6:10" ht="16.149999999999999">
      <c r="F408" s="188"/>
      <c r="G408" s="188"/>
      <c r="J408" s="190"/>
    </row>
    <row r="409" spans="6:10" ht="16.149999999999999">
      <c r="F409" s="188"/>
      <c r="G409" s="188"/>
      <c r="J409" s="190"/>
    </row>
    <row r="410" spans="6:10" ht="16.149999999999999">
      <c r="F410" s="188"/>
      <c r="G410" s="188"/>
      <c r="J410" s="190"/>
    </row>
    <row r="411" spans="6:10" ht="16.149999999999999">
      <c r="F411" s="188"/>
      <c r="G411" s="188"/>
      <c r="J411" s="190"/>
    </row>
    <row r="412" spans="6:10" ht="16.149999999999999">
      <c r="F412" s="188"/>
      <c r="G412" s="188"/>
      <c r="J412" s="190"/>
    </row>
    <row r="413" spans="6:10" ht="16.149999999999999">
      <c r="F413" s="188"/>
      <c r="G413" s="188"/>
      <c r="J413" s="190"/>
    </row>
    <row r="414" spans="6:10" ht="16.149999999999999">
      <c r="F414" s="188"/>
      <c r="G414" s="188"/>
      <c r="J414" s="190"/>
    </row>
    <row r="415" spans="6:10" ht="16.149999999999999">
      <c r="F415" s="188"/>
      <c r="G415" s="188"/>
      <c r="J415" s="190"/>
    </row>
    <row r="416" spans="6:10" ht="16.149999999999999">
      <c r="F416" s="188"/>
      <c r="G416" s="188"/>
      <c r="J416" s="190"/>
    </row>
    <row r="417" spans="6:10" ht="16.149999999999999">
      <c r="F417" s="188"/>
      <c r="G417" s="188"/>
      <c r="J417" s="190"/>
    </row>
    <row r="418" spans="6:10" ht="16.149999999999999">
      <c r="F418" s="188"/>
      <c r="G418" s="188"/>
      <c r="J418" s="190"/>
    </row>
    <row r="419" spans="6:10" ht="16.149999999999999">
      <c r="F419" s="188"/>
      <c r="G419" s="188"/>
      <c r="J419" s="190"/>
    </row>
    <row r="420" spans="6:10" ht="16.149999999999999">
      <c r="F420" s="188"/>
      <c r="G420" s="188"/>
      <c r="J420" s="190"/>
    </row>
    <row r="421" spans="6:10" ht="16.149999999999999">
      <c r="F421" s="188"/>
      <c r="G421" s="188"/>
      <c r="J421" s="190"/>
    </row>
    <row r="422" spans="6:10" ht="16.149999999999999">
      <c r="F422" s="188"/>
      <c r="G422" s="188"/>
      <c r="J422" s="190"/>
    </row>
    <row r="423" spans="6:10" ht="16.149999999999999">
      <c r="F423" s="188"/>
      <c r="G423" s="188"/>
      <c r="J423" s="190"/>
    </row>
    <row r="424" spans="6:10" ht="16.149999999999999">
      <c r="F424" s="188"/>
      <c r="G424" s="188"/>
      <c r="J424" s="190"/>
    </row>
    <row r="425" spans="6:10" ht="16.149999999999999">
      <c r="F425" s="188"/>
      <c r="G425" s="188"/>
      <c r="J425" s="190"/>
    </row>
    <row r="426" spans="6:10" ht="16.149999999999999">
      <c r="F426" s="188"/>
      <c r="G426" s="188"/>
      <c r="J426" s="190"/>
    </row>
    <row r="427" spans="6:10" ht="16.149999999999999">
      <c r="F427" s="188"/>
      <c r="G427" s="188"/>
      <c r="J427" s="190"/>
    </row>
    <row r="428" spans="6:10" ht="16.149999999999999">
      <c r="F428" s="188"/>
      <c r="G428" s="188"/>
      <c r="J428" s="190"/>
    </row>
    <row r="429" spans="6:10" ht="16.149999999999999">
      <c r="F429" s="188"/>
      <c r="G429" s="188"/>
      <c r="J429" s="190"/>
    </row>
    <row r="430" spans="6:10" ht="16.149999999999999">
      <c r="F430" s="188"/>
      <c r="G430" s="188"/>
      <c r="J430" s="190"/>
    </row>
    <row r="431" spans="6:10" ht="16.149999999999999">
      <c r="F431" s="188"/>
      <c r="G431" s="188"/>
      <c r="J431" s="190"/>
    </row>
    <row r="432" spans="6:10" ht="16.149999999999999">
      <c r="F432" s="188"/>
      <c r="G432" s="188"/>
      <c r="J432" s="190"/>
    </row>
    <row r="433" spans="6:10" ht="16.149999999999999">
      <c r="F433" s="188"/>
      <c r="G433" s="188"/>
      <c r="J433" s="190"/>
    </row>
    <row r="434" spans="6:10" ht="16.149999999999999">
      <c r="F434" s="188"/>
      <c r="G434" s="188"/>
      <c r="J434" s="190"/>
    </row>
    <row r="435" spans="6:10" ht="16.149999999999999">
      <c r="F435" s="188"/>
      <c r="G435" s="188"/>
      <c r="J435" s="190"/>
    </row>
    <row r="436" spans="6:10" ht="16.149999999999999">
      <c r="F436" s="188"/>
      <c r="G436" s="188"/>
      <c r="J436" s="190"/>
    </row>
    <row r="437" spans="6:10" ht="16.149999999999999">
      <c r="F437" s="188"/>
      <c r="G437" s="188"/>
      <c r="J437" s="190"/>
    </row>
    <row r="438" spans="6:10" ht="16.149999999999999">
      <c r="F438" s="188"/>
      <c r="G438" s="188"/>
      <c r="J438" s="190"/>
    </row>
    <row r="439" spans="6:10" ht="16.149999999999999">
      <c r="F439" s="188"/>
      <c r="G439" s="188"/>
      <c r="J439" s="190"/>
    </row>
    <row r="440" spans="6:10" ht="16.149999999999999">
      <c r="F440" s="188"/>
      <c r="G440" s="188"/>
      <c r="J440" s="190"/>
    </row>
    <row r="441" spans="6:10" ht="16.149999999999999">
      <c r="F441" s="188"/>
      <c r="G441" s="188"/>
      <c r="J441" s="190"/>
    </row>
    <row r="442" spans="6:10" ht="16.149999999999999">
      <c r="F442" s="188"/>
      <c r="G442" s="188"/>
      <c r="J442" s="190"/>
    </row>
    <row r="443" spans="6:10" ht="16.149999999999999">
      <c r="F443" s="188"/>
      <c r="G443" s="188"/>
      <c r="J443" s="190"/>
    </row>
    <row r="444" spans="6:10" ht="16.149999999999999">
      <c r="F444" s="188"/>
      <c r="G444" s="188"/>
      <c r="J444" s="190"/>
    </row>
    <row r="445" spans="6:10" ht="16.149999999999999">
      <c r="F445" s="188"/>
      <c r="G445" s="188"/>
      <c r="J445" s="190"/>
    </row>
    <row r="446" spans="6:10" ht="16.149999999999999">
      <c r="F446" s="188"/>
      <c r="G446" s="188"/>
      <c r="J446" s="190"/>
    </row>
    <row r="447" spans="6:10" ht="16.149999999999999">
      <c r="F447" s="188"/>
      <c r="G447" s="188"/>
      <c r="J447" s="190"/>
    </row>
    <row r="448" spans="6:10" ht="16.149999999999999">
      <c r="F448" s="188"/>
      <c r="G448" s="188"/>
      <c r="J448" s="190"/>
    </row>
    <row r="449" spans="6:10" ht="16.149999999999999">
      <c r="F449" s="188"/>
      <c r="G449" s="188"/>
      <c r="J449" s="190"/>
    </row>
    <row r="450" spans="6:10" ht="16.149999999999999">
      <c r="F450" s="188"/>
      <c r="G450" s="188"/>
      <c r="J450" s="190"/>
    </row>
    <row r="451" spans="6:10" ht="16.149999999999999">
      <c r="F451" s="188"/>
      <c r="G451" s="188"/>
      <c r="J451" s="190"/>
    </row>
    <row r="452" spans="6:10" ht="16.149999999999999">
      <c r="F452" s="188"/>
      <c r="G452" s="188"/>
      <c r="J452" s="190"/>
    </row>
    <row r="453" spans="6:10" ht="16.149999999999999">
      <c r="F453" s="188"/>
      <c r="G453" s="188"/>
      <c r="J453" s="190"/>
    </row>
    <row r="454" spans="6:10" ht="16.149999999999999">
      <c r="F454" s="188"/>
      <c r="G454" s="188"/>
      <c r="J454" s="190"/>
    </row>
    <row r="455" spans="6:10" ht="16.149999999999999">
      <c r="F455" s="188"/>
      <c r="G455" s="188"/>
      <c r="J455" s="190"/>
    </row>
    <row r="456" spans="6:10" ht="16.149999999999999">
      <c r="F456" s="188"/>
      <c r="G456" s="188"/>
      <c r="J456" s="190"/>
    </row>
    <row r="457" spans="6:10" ht="16.149999999999999">
      <c r="F457" s="188"/>
      <c r="G457" s="188"/>
      <c r="J457" s="190"/>
    </row>
    <row r="458" spans="6:10" ht="16.149999999999999">
      <c r="F458" s="188"/>
      <c r="G458" s="188"/>
      <c r="J458" s="190"/>
    </row>
    <row r="459" spans="6:10" ht="16.149999999999999">
      <c r="F459" s="188"/>
      <c r="G459" s="188"/>
      <c r="J459" s="190"/>
    </row>
    <row r="460" spans="6:10" ht="16.149999999999999">
      <c r="F460" s="188"/>
      <c r="G460" s="188"/>
      <c r="J460" s="190"/>
    </row>
    <row r="461" spans="6:10" ht="16.149999999999999">
      <c r="F461" s="188"/>
      <c r="G461" s="188"/>
      <c r="J461" s="190"/>
    </row>
    <row r="462" spans="6:10" ht="16.149999999999999">
      <c r="F462" s="188"/>
      <c r="G462" s="188"/>
      <c r="J462" s="190"/>
    </row>
    <row r="463" spans="6:10" ht="16.149999999999999">
      <c r="F463" s="188"/>
      <c r="G463" s="188"/>
      <c r="J463" s="190"/>
    </row>
    <row r="464" spans="6:10" ht="16.149999999999999">
      <c r="F464" s="188"/>
      <c r="G464" s="188"/>
      <c r="J464" s="190"/>
    </row>
    <row r="465" spans="6:10" ht="16.149999999999999">
      <c r="F465" s="188"/>
      <c r="G465" s="188"/>
      <c r="J465" s="190"/>
    </row>
    <row r="466" spans="6:10" ht="16.149999999999999">
      <c r="F466" s="188"/>
      <c r="G466" s="188"/>
      <c r="J466" s="190"/>
    </row>
    <row r="467" spans="6:10" ht="16.149999999999999">
      <c r="F467" s="188"/>
      <c r="G467" s="188"/>
      <c r="J467" s="190"/>
    </row>
    <row r="468" spans="6:10" ht="16.149999999999999">
      <c r="F468" s="188"/>
      <c r="G468" s="188"/>
      <c r="J468" s="190"/>
    </row>
    <row r="469" spans="6:10" ht="16.149999999999999">
      <c r="F469" s="188"/>
      <c r="G469" s="188"/>
      <c r="J469" s="190"/>
    </row>
    <row r="470" spans="6:10" ht="16.149999999999999">
      <c r="F470" s="188"/>
      <c r="G470" s="188"/>
      <c r="J470" s="190"/>
    </row>
    <row r="471" spans="6:10" ht="16.149999999999999">
      <c r="F471" s="188"/>
      <c r="G471" s="188"/>
      <c r="J471" s="190"/>
    </row>
    <row r="472" spans="6:10" ht="16.149999999999999">
      <c r="F472" s="188"/>
      <c r="G472" s="188"/>
      <c r="J472" s="190"/>
    </row>
    <row r="473" spans="6:10" ht="16.149999999999999">
      <c r="F473" s="188"/>
      <c r="G473" s="188"/>
      <c r="J473" s="190"/>
    </row>
    <row r="474" spans="6:10" ht="16.149999999999999">
      <c r="F474" s="188"/>
      <c r="G474" s="188"/>
      <c r="J474" s="190"/>
    </row>
    <row r="475" spans="6:10" ht="16.149999999999999">
      <c r="F475" s="188"/>
      <c r="G475" s="188"/>
      <c r="J475" s="190"/>
    </row>
    <row r="476" spans="6:10" ht="16.149999999999999">
      <c r="F476" s="188"/>
      <c r="G476" s="188"/>
      <c r="J476" s="190"/>
    </row>
    <row r="477" spans="6:10" ht="16.149999999999999">
      <c r="F477" s="188"/>
      <c r="G477" s="188"/>
      <c r="J477" s="190"/>
    </row>
    <row r="478" spans="6:10" ht="16.149999999999999">
      <c r="F478" s="188"/>
      <c r="G478" s="188"/>
      <c r="J478" s="190"/>
    </row>
    <row r="479" spans="6:10" ht="16.149999999999999">
      <c r="F479" s="188"/>
      <c r="G479" s="188"/>
      <c r="J479" s="190"/>
    </row>
    <row r="480" spans="6:10" ht="16.149999999999999">
      <c r="F480" s="188"/>
      <c r="G480" s="188"/>
      <c r="J480" s="190"/>
    </row>
    <row r="481" spans="6:10" ht="16.149999999999999">
      <c r="F481" s="188"/>
      <c r="G481" s="188"/>
      <c r="J481" s="190"/>
    </row>
    <row r="482" spans="6:10" ht="16.149999999999999">
      <c r="F482" s="188"/>
      <c r="G482" s="188"/>
      <c r="J482" s="190"/>
    </row>
    <row r="483" spans="6:10" ht="16.149999999999999">
      <c r="F483" s="188"/>
      <c r="G483" s="188"/>
      <c r="J483" s="190"/>
    </row>
    <row r="484" spans="6:10" ht="16.149999999999999">
      <c r="F484" s="188"/>
      <c r="G484" s="188"/>
      <c r="J484" s="190"/>
    </row>
    <row r="485" spans="6:10" ht="16.149999999999999">
      <c r="F485" s="188"/>
      <c r="G485" s="188"/>
      <c r="J485" s="190"/>
    </row>
    <row r="486" spans="6:10" ht="16.149999999999999">
      <c r="F486" s="188"/>
      <c r="G486" s="188"/>
      <c r="J486" s="190"/>
    </row>
    <row r="487" spans="6:10" ht="16.149999999999999">
      <c r="F487" s="188"/>
      <c r="G487" s="188"/>
      <c r="J487" s="190"/>
    </row>
    <row r="488" spans="6:10" ht="16.149999999999999">
      <c r="F488" s="188"/>
      <c r="G488" s="188"/>
      <c r="J488" s="190"/>
    </row>
    <row r="489" spans="6:10" ht="16.149999999999999">
      <c r="F489" s="188"/>
      <c r="G489" s="188"/>
      <c r="J489" s="190"/>
    </row>
    <row r="490" spans="6:10" ht="16.149999999999999">
      <c r="F490" s="188"/>
      <c r="G490" s="188"/>
      <c r="J490" s="190"/>
    </row>
    <row r="491" spans="6:10" ht="16.149999999999999">
      <c r="F491" s="188"/>
      <c r="G491" s="188"/>
      <c r="J491" s="190"/>
    </row>
    <row r="492" spans="6:10" ht="16.149999999999999">
      <c r="F492" s="188"/>
      <c r="G492" s="188"/>
      <c r="J492" s="190"/>
    </row>
    <row r="493" spans="6:10" ht="16.149999999999999">
      <c r="F493" s="188"/>
      <c r="G493" s="188"/>
      <c r="J493" s="190"/>
    </row>
    <row r="494" spans="6:10" ht="16.149999999999999">
      <c r="F494" s="188"/>
      <c r="G494" s="188"/>
      <c r="J494" s="190"/>
    </row>
    <row r="495" spans="6:10" ht="16.149999999999999">
      <c r="F495" s="188"/>
      <c r="G495" s="188"/>
      <c r="J495" s="190"/>
    </row>
    <row r="496" spans="6:10" ht="16.149999999999999">
      <c r="F496" s="188"/>
      <c r="G496" s="188"/>
      <c r="J496" s="190"/>
    </row>
    <row r="497" spans="6:10" ht="16.149999999999999">
      <c r="F497" s="188"/>
      <c r="G497" s="188"/>
      <c r="J497" s="190"/>
    </row>
    <row r="498" spans="6:10" ht="16.149999999999999">
      <c r="F498" s="188"/>
      <c r="G498" s="188"/>
      <c r="J498" s="190"/>
    </row>
    <row r="499" spans="6:10" ht="16.149999999999999">
      <c r="F499" s="188"/>
      <c r="G499" s="188"/>
      <c r="J499" s="190"/>
    </row>
    <row r="500" spans="6:10" ht="16.149999999999999">
      <c r="F500" s="188"/>
      <c r="G500" s="188"/>
      <c r="J500" s="190"/>
    </row>
    <row r="501" spans="6:10" ht="16.149999999999999">
      <c r="F501" s="188"/>
      <c r="G501" s="188"/>
      <c r="J501" s="190"/>
    </row>
    <row r="502" spans="6:10" ht="16.149999999999999">
      <c r="F502" s="188"/>
      <c r="G502" s="188"/>
      <c r="J502" s="190"/>
    </row>
    <row r="503" spans="6:10" ht="16.149999999999999">
      <c r="F503" s="188"/>
      <c r="G503" s="188"/>
      <c r="J503" s="190"/>
    </row>
    <row r="504" spans="6:10" ht="16.149999999999999">
      <c r="F504" s="188"/>
      <c r="G504" s="188"/>
      <c r="J504" s="190"/>
    </row>
    <row r="505" spans="6:10" ht="16.149999999999999">
      <c r="F505" s="188"/>
      <c r="G505" s="188"/>
      <c r="J505" s="190"/>
    </row>
    <row r="506" spans="6:10" ht="16.149999999999999">
      <c r="F506" s="188"/>
      <c r="G506" s="188"/>
      <c r="J506" s="190"/>
    </row>
    <row r="507" spans="6:10" ht="16.149999999999999">
      <c r="F507" s="188"/>
      <c r="G507" s="188"/>
      <c r="J507" s="190"/>
    </row>
    <row r="508" spans="6:10" ht="16.149999999999999">
      <c r="F508" s="188"/>
      <c r="G508" s="188"/>
      <c r="J508" s="190"/>
    </row>
    <row r="509" spans="6:10" ht="16.149999999999999">
      <c r="F509" s="188"/>
      <c r="G509" s="188"/>
      <c r="J509" s="190"/>
    </row>
    <row r="510" spans="6:10" ht="16.149999999999999">
      <c r="F510" s="188"/>
      <c r="G510" s="188"/>
      <c r="J510" s="190"/>
    </row>
    <row r="511" spans="6:10" ht="16.149999999999999">
      <c r="F511" s="188"/>
      <c r="G511" s="188"/>
      <c r="J511" s="190"/>
    </row>
    <row r="512" spans="6:10" ht="16.149999999999999">
      <c r="F512" s="188"/>
      <c r="G512" s="188"/>
      <c r="J512" s="190"/>
    </row>
    <row r="513" spans="6:10" ht="16.149999999999999">
      <c r="F513" s="188"/>
      <c r="G513" s="188"/>
      <c r="J513" s="190"/>
    </row>
    <row r="514" spans="6:10" ht="16.149999999999999">
      <c r="F514" s="188"/>
      <c r="G514" s="188"/>
      <c r="J514" s="190"/>
    </row>
    <row r="515" spans="6:10" ht="16.149999999999999">
      <c r="F515" s="188"/>
      <c r="G515" s="188"/>
      <c r="J515" s="190"/>
    </row>
    <row r="516" spans="6:10" ht="16.149999999999999">
      <c r="F516" s="188"/>
      <c r="G516" s="188"/>
      <c r="J516" s="190"/>
    </row>
    <row r="517" spans="6:10" ht="16.149999999999999">
      <c r="F517" s="188"/>
      <c r="G517" s="188"/>
      <c r="J517" s="190"/>
    </row>
    <row r="518" spans="6:10" ht="16.149999999999999">
      <c r="F518" s="188"/>
      <c r="G518" s="188"/>
      <c r="J518" s="190"/>
    </row>
    <row r="519" spans="6:10" ht="16.149999999999999">
      <c r="F519" s="188"/>
      <c r="G519" s="188"/>
      <c r="J519" s="190"/>
    </row>
    <row r="520" spans="6:10" ht="16.149999999999999">
      <c r="F520" s="188"/>
      <c r="G520" s="188"/>
      <c r="J520" s="190"/>
    </row>
    <row r="521" spans="6:10" ht="16.149999999999999">
      <c r="F521" s="188"/>
      <c r="G521" s="188"/>
      <c r="J521" s="190"/>
    </row>
    <row r="522" spans="6:10" ht="16.149999999999999">
      <c r="F522" s="188"/>
      <c r="G522" s="188"/>
      <c r="J522" s="190"/>
    </row>
    <row r="523" spans="6:10" ht="16.149999999999999">
      <c r="F523" s="188"/>
      <c r="G523" s="188"/>
      <c r="J523" s="190"/>
    </row>
    <row r="524" spans="6:10" ht="16.149999999999999">
      <c r="F524" s="188"/>
      <c r="G524" s="188"/>
      <c r="J524" s="190"/>
    </row>
    <row r="525" spans="6:10" ht="16.149999999999999">
      <c r="F525" s="188"/>
      <c r="G525" s="188"/>
      <c r="J525" s="190"/>
    </row>
    <row r="526" spans="6:10" ht="16.149999999999999">
      <c r="F526" s="188"/>
      <c r="G526" s="188"/>
      <c r="J526" s="190"/>
    </row>
    <row r="527" spans="6:10" ht="16.149999999999999">
      <c r="F527" s="188"/>
      <c r="G527" s="188"/>
      <c r="J527" s="190"/>
    </row>
    <row r="528" spans="6:10" ht="16.149999999999999">
      <c r="F528" s="188"/>
      <c r="G528" s="188"/>
      <c r="J528" s="190"/>
    </row>
    <row r="529" spans="6:10" ht="16.149999999999999">
      <c r="F529" s="188"/>
      <c r="G529" s="188"/>
      <c r="J529" s="190"/>
    </row>
    <row r="530" spans="6:10" ht="16.149999999999999">
      <c r="F530" s="188"/>
      <c r="G530" s="188"/>
      <c r="J530" s="190"/>
    </row>
    <row r="531" spans="6:10" ht="16.149999999999999">
      <c r="F531" s="188"/>
      <c r="G531" s="188"/>
      <c r="J531" s="190"/>
    </row>
    <row r="532" spans="6:10" ht="16.149999999999999">
      <c r="F532" s="188"/>
      <c r="G532" s="188"/>
      <c r="J532" s="190"/>
    </row>
    <row r="533" spans="6:10" ht="16.149999999999999">
      <c r="F533" s="188"/>
      <c r="G533" s="188"/>
      <c r="J533" s="190"/>
    </row>
    <row r="534" spans="6:10" ht="16.149999999999999">
      <c r="F534" s="188"/>
      <c r="G534" s="188"/>
      <c r="J534" s="190"/>
    </row>
    <row r="535" spans="6:10" ht="16.149999999999999">
      <c r="F535" s="188"/>
      <c r="G535" s="188"/>
      <c r="J535" s="190"/>
    </row>
    <row r="536" spans="6:10" ht="16.149999999999999">
      <c r="F536" s="188"/>
      <c r="G536" s="188"/>
      <c r="J536" s="190"/>
    </row>
    <row r="537" spans="6:10" ht="16.149999999999999">
      <c r="F537" s="188"/>
      <c r="G537" s="188"/>
      <c r="J537" s="190"/>
    </row>
    <row r="538" spans="6:10" ht="16.149999999999999">
      <c r="F538" s="188"/>
      <c r="G538" s="188"/>
      <c r="J538" s="190"/>
    </row>
    <row r="539" spans="6:10" ht="16.149999999999999">
      <c r="F539" s="188"/>
      <c r="G539" s="188"/>
      <c r="J539" s="190"/>
    </row>
    <row r="540" spans="6:10" ht="16.149999999999999">
      <c r="F540" s="188"/>
      <c r="G540" s="188"/>
      <c r="J540" s="190"/>
    </row>
    <row r="541" spans="6:10" ht="16.149999999999999">
      <c r="F541" s="188"/>
      <c r="G541" s="188"/>
      <c r="J541" s="190"/>
    </row>
    <row r="542" spans="6:10" ht="16.149999999999999">
      <c r="F542" s="188"/>
      <c r="G542" s="188"/>
      <c r="J542" s="190"/>
    </row>
    <row r="543" spans="6:10" ht="16.149999999999999">
      <c r="F543" s="188"/>
      <c r="G543" s="188"/>
      <c r="J543" s="190"/>
    </row>
    <row r="544" spans="6:10" ht="16.149999999999999">
      <c r="F544" s="188"/>
      <c r="G544" s="188"/>
      <c r="J544" s="190"/>
    </row>
    <row r="545" spans="6:10" ht="16.149999999999999">
      <c r="F545" s="188"/>
      <c r="G545" s="188"/>
      <c r="J545" s="190"/>
    </row>
    <row r="546" spans="6:10" ht="16.149999999999999">
      <c r="F546" s="188"/>
      <c r="G546" s="188"/>
      <c r="J546" s="190"/>
    </row>
    <row r="547" spans="6:10" ht="16.149999999999999">
      <c r="F547" s="188"/>
      <c r="G547" s="188"/>
      <c r="J547" s="190"/>
    </row>
    <row r="548" spans="6:10" ht="16.149999999999999">
      <c r="F548" s="188"/>
      <c r="G548" s="188"/>
      <c r="J548" s="190"/>
    </row>
    <row r="549" spans="6:10" ht="16.149999999999999">
      <c r="F549" s="188"/>
      <c r="G549" s="188"/>
      <c r="J549" s="190"/>
    </row>
    <row r="550" spans="6:10" ht="16.149999999999999">
      <c r="F550" s="188"/>
      <c r="G550" s="188"/>
      <c r="J550" s="190"/>
    </row>
    <row r="551" spans="6:10" ht="16.149999999999999">
      <c r="F551" s="188"/>
      <c r="G551" s="188"/>
      <c r="J551" s="190"/>
    </row>
    <row r="552" spans="6:10" ht="16.149999999999999">
      <c r="F552" s="188"/>
      <c r="G552" s="188"/>
      <c r="J552" s="190"/>
    </row>
    <row r="553" spans="6:10" ht="16.149999999999999">
      <c r="F553" s="188"/>
      <c r="G553" s="188"/>
      <c r="J553" s="190"/>
    </row>
    <row r="554" spans="6:10" ht="16.149999999999999">
      <c r="F554" s="188"/>
      <c r="G554" s="188"/>
      <c r="J554" s="190"/>
    </row>
    <row r="555" spans="6:10" ht="16.149999999999999">
      <c r="F555" s="188"/>
      <c r="G555" s="188"/>
      <c r="J555" s="190"/>
    </row>
    <row r="556" spans="6:10" ht="16.149999999999999">
      <c r="F556" s="188"/>
      <c r="G556" s="188"/>
      <c r="J556" s="190"/>
    </row>
    <row r="557" spans="6:10" ht="16.149999999999999">
      <c r="F557" s="188"/>
      <c r="G557" s="188"/>
      <c r="J557" s="190"/>
    </row>
    <row r="558" spans="6:10" ht="16.149999999999999">
      <c r="F558" s="188"/>
      <c r="G558" s="188"/>
      <c r="J558" s="190"/>
    </row>
    <row r="559" spans="6:10" ht="16.149999999999999">
      <c r="F559" s="188"/>
      <c r="G559" s="188"/>
      <c r="J559" s="190"/>
    </row>
    <row r="560" spans="6:10" ht="16.149999999999999">
      <c r="F560" s="188"/>
      <c r="G560" s="188"/>
      <c r="J560" s="190"/>
    </row>
    <row r="561" spans="6:10" ht="16.149999999999999">
      <c r="F561" s="188"/>
      <c r="G561" s="188"/>
      <c r="J561" s="190"/>
    </row>
    <row r="562" spans="6:10" ht="16.149999999999999">
      <c r="F562" s="188"/>
      <c r="G562" s="188"/>
      <c r="J562" s="190"/>
    </row>
    <row r="563" spans="6:10" ht="16.149999999999999">
      <c r="F563" s="188"/>
      <c r="G563" s="188"/>
      <c r="J563" s="190"/>
    </row>
    <row r="564" spans="6:10" ht="16.149999999999999">
      <c r="F564" s="188"/>
      <c r="G564" s="188"/>
      <c r="J564" s="190"/>
    </row>
    <row r="565" spans="6:10" ht="16.149999999999999">
      <c r="F565" s="188"/>
      <c r="G565" s="188"/>
      <c r="J565" s="190"/>
    </row>
    <row r="566" spans="6:10" ht="16.149999999999999">
      <c r="F566" s="188"/>
      <c r="G566" s="188"/>
      <c r="J566" s="190"/>
    </row>
    <row r="567" spans="6:10" ht="16.149999999999999">
      <c r="F567" s="188"/>
      <c r="G567" s="188"/>
      <c r="J567" s="190"/>
    </row>
    <row r="568" spans="6:10" ht="16.149999999999999">
      <c r="F568" s="188"/>
      <c r="G568" s="188"/>
      <c r="J568" s="190"/>
    </row>
    <row r="569" spans="6:10" ht="16.149999999999999">
      <c r="F569" s="188"/>
      <c r="G569" s="188"/>
      <c r="J569" s="190"/>
    </row>
    <row r="570" spans="6:10" ht="16.149999999999999">
      <c r="F570" s="188"/>
      <c r="G570" s="188"/>
      <c r="J570" s="190"/>
    </row>
    <row r="571" spans="6:10" ht="16.149999999999999">
      <c r="F571" s="188"/>
      <c r="G571" s="188"/>
      <c r="J571" s="190"/>
    </row>
    <row r="572" spans="6:10" ht="16.149999999999999">
      <c r="F572" s="188"/>
      <c r="G572" s="188"/>
      <c r="J572" s="190"/>
    </row>
    <row r="573" spans="6:10" ht="16.149999999999999">
      <c r="F573" s="188"/>
      <c r="G573" s="188"/>
      <c r="J573" s="190"/>
    </row>
    <row r="574" spans="6:10" ht="16.149999999999999">
      <c r="F574" s="188"/>
      <c r="G574" s="188"/>
      <c r="J574" s="190"/>
    </row>
    <row r="575" spans="6:10" ht="16.149999999999999">
      <c r="F575" s="188"/>
      <c r="G575" s="188"/>
      <c r="J575" s="190"/>
    </row>
    <row r="576" spans="6:10" ht="16.149999999999999">
      <c r="F576" s="188"/>
      <c r="G576" s="188"/>
      <c r="J576" s="190"/>
    </row>
    <row r="577" spans="6:10" ht="16.149999999999999">
      <c r="F577" s="188"/>
      <c r="G577" s="188"/>
      <c r="J577" s="190"/>
    </row>
    <row r="578" spans="6:10" ht="16.149999999999999">
      <c r="F578" s="188"/>
      <c r="G578" s="188"/>
      <c r="J578" s="190"/>
    </row>
    <row r="579" spans="6:10" ht="16.149999999999999">
      <c r="F579" s="188"/>
      <c r="G579" s="188"/>
      <c r="J579" s="190"/>
    </row>
    <row r="580" spans="6:10" ht="16.149999999999999">
      <c r="F580" s="188"/>
      <c r="G580" s="188"/>
      <c r="J580" s="190"/>
    </row>
    <row r="581" spans="6:10" ht="16.149999999999999">
      <c r="F581" s="188"/>
      <c r="G581" s="188"/>
      <c r="J581" s="190"/>
    </row>
    <row r="582" spans="6:10" ht="16.149999999999999">
      <c r="F582" s="188"/>
      <c r="G582" s="188"/>
      <c r="J582" s="190"/>
    </row>
    <row r="583" spans="6:10" ht="16.149999999999999">
      <c r="F583" s="188"/>
      <c r="G583" s="188"/>
      <c r="J583" s="190"/>
    </row>
    <row r="584" spans="6:10" ht="16.149999999999999">
      <c r="F584" s="188"/>
      <c r="G584" s="188"/>
      <c r="J584" s="190"/>
    </row>
    <row r="585" spans="6:10" ht="16.149999999999999">
      <c r="F585" s="188"/>
      <c r="G585" s="188"/>
      <c r="J585" s="190"/>
    </row>
    <row r="586" spans="6:10" ht="16.149999999999999">
      <c r="F586" s="188"/>
      <c r="G586" s="188"/>
      <c r="J586" s="190"/>
    </row>
    <row r="587" spans="6:10" ht="16.149999999999999">
      <c r="F587" s="188"/>
      <c r="G587" s="188"/>
      <c r="J587" s="190"/>
    </row>
    <row r="588" spans="6:10" ht="16.149999999999999">
      <c r="F588" s="188"/>
      <c r="G588" s="188"/>
      <c r="J588" s="190"/>
    </row>
    <row r="589" spans="6:10" ht="16.149999999999999">
      <c r="F589" s="188"/>
      <c r="G589" s="188"/>
      <c r="J589" s="190"/>
    </row>
    <row r="590" spans="6:10" ht="16.149999999999999">
      <c r="F590" s="188"/>
      <c r="G590" s="188"/>
      <c r="J590" s="190"/>
    </row>
    <row r="591" spans="6:10" ht="16.149999999999999">
      <c r="F591" s="188"/>
      <c r="G591" s="188"/>
      <c r="J591" s="190"/>
    </row>
    <row r="592" spans="6:10" ht="16.149999999999999">
      <c r="F592" s="188"/>
      <c r="G592" s="188"/>
      <c r="J592" s="190"/>
    </row>
    <row r="593" spans="6:10" ht="16.149999999999999">
      <c r="F593" s="188"/>
      <c r="G593" s="188"/>
      <c r="J593" s="190"/>
    </row>
    <row r="594" spans="6:10" ht="16.149999999999999">
      <c r="F594" s="188"/>
      <c r="G594" s="188"/>
      <c r="J594" s="190"/>
    </row>
    <row r="595" spans="6:10" ht="16.149999999999999">
      <c r="F595" s="188"/>
      <c r="G595" s="188"/>
      <c r="J595" s="190"/>
    </row>
    <row r="596" spans="6:10" ht="16.149999999999999">
      <c r="F596" s="188"/>
      <c r="G596" s="188"/>
      <c r="J596" s="190"/>
    </row>
    <row r="597" spans="6:10" ht="16.149999999999999">
      <c r="F597" s="188"/>
      <c r="G597" s="188"/>
      <c r="J597" s="190"/>
    </row>
    <row r="598" spans="6:10" ht="16.149999999999999">
      <c r="F598" s="188"/>
      <c r="G598" s="188"/>
      <c r="J598" s="190"/>
    </row>
    <row r="599" spans="6:10" ht="16.149999999999999">
      <c r="F599" s="188"/>
      <c r="G599" s="188"/>
      <c r="J599" s="190"/>
    </row>
    <row r="600" spans="6:10" ht="16.149999999999999">
      <c r="F600" s="188"/>
      <c r="G600" s="188"/>
      <c r="J600" s="190"/>
    </row>
    <row r="601" spans="6:10" ht="16.149999999999999">
      <c r="F601" s="188"/>
      <c r="G601" s="188"/>
      <c r="J601" s="190"/>
    </row>
    <row r="602" spans="6:10" ht="16.149999999999999">
      <c r="F602" s="188"/>
      <c r="G602" s="188"/>
      <c r="J602" s="190"/>
    </row>
    <row r="603" spans="6:10" ht="16.149999999999999">
      <c r="F603" s="188"/>
      <c r="G603" s="188"/>
      <c r="J603" s="190"/>
    </row>
    <row r="604" spans="6:10" ht="16.149999999999999">
      <c r="F604" s="188"/>
      <c r="G604" s="188"/>
      <c r="J604" s="190"/>
    </row>
    <row r="605" spans="6:10" ht="16.149999999999999">
      <c r="F605" s="188"/>
      <c r="G605" s="188"/>
      <c r="J605" s="190"/>
    </row>
    <row r="606" spans="6:10" ht="16.149999999999999">
      <c r="F606" s="188"/>
      <c r="G606" s="188"/>
      <c r="J606" s="190"/>
    </row>
    <row r="607" spans="6:10" ht="16.149999999999999">
      <c r="F607" s="188"/>
      <c r="G607" s="188"/>
      <c r="J607" s="190"/>
    </row>
    <row r="608" spans="6:10" ht="16.149999999999999">
      <c r="F608" s="188"/>
      <c r="G608" s="188"/>
      <c r="J608" s="190"/>
    </row>
    <row r="609" spans="6:10" ht="16.149999999999999">
      <c r="F609" s="188"/>
      <c r="G609" s="188"/>
      <c r="J609" s="190"/>
    </row>
    <row r="610" spans="6:10" ht="16.149999999999999">
      <c r="F610" s="188"/>
      <c r="G610" s="188"/>
      <c r="J610" s="190"/>
    </row>
    <row r="611" spans="6:10" ht="16.149999999999999">
      <c r="F611" s="188"/>
      <c r="G611" s="188"/>
      <c r="J611" s="190"/>
    </row>
    <row r="612" spans="6:10" ht="16.149999999999999">
      <c r="F612" s="188"/>
      <c r="G612" s="188"/>
      <c r="J612" s="190"/>
    </row>
    <row r="613" spans="6:10" ht="16.149999999999999">
      <c r="F613" s="188"/>
      <c r="G613" s="188"/>
      <c r="J613" s="190"/>
    </row>
    <row r="614" spans="6:10" ht="16.149999999999999">
      <c r="F614" s="188"/>
      <c r="G614" s="188"/>
      <c r="J614" s="190"/>
    </row>
    <row r="615" spans="6:10" ht="16.149999999999999">
      <c r="F615" s="188"/>
      <c r="G615" s="188"/>
      <c r="J615" s="190"/>
    </row>
    <row r="616" spans="6:10" ht="16.149999999999999">
      <c r="F616" s="188"/>
      <c r="G616" s="188"/>
      <c r="J616" s="190"/>
    </row>
    <row r="617" spans="6:10" ht="16.149999999999999">
      <c r="F617" s="188"/>
      <c r="G617" s="188"/>
      <c r="J617" s="190"/>
    </row>
    <row r="618" spans="6:10" ht="16.149999999999999">
      <c r="F618" s="188"/>
      <c r="G618" s="188"/>
      <c r="J618" s="190"/>
    </row>
    <row r="619" spans="6:10" ht="16.149999999999999">
      <c r="F619" s="188"/>
      <c r="G619" s="188"/>
      <c r="J619" s="190"/>
    </row>
    <row r="620" spans="6:10" ht="16.149999999999999">
      <c r="F620" s="188"/>
      <c r="G620" s="188"/>
      <c r="J620" s="190"/>
    </row>
    <row r="621" spans="6:10" ht="16.149999999999999">
      <c r="F621" s="188"/>
      <c r="G621" s="188"/>
      <c r="J621" s="190"/>
    </row>
    <row r="622" spans="6:10" ht="16.149999999999999">
      <c r="F622" s="188"/>
      <c r="G622" s="188"/>
      <c r="J622" s="190"/>
    </row>
    <row r="623" spans="6:10" ht="16.149999999999999">
      <c r="F623" s="188"/>
      <c r="G623" s="188"/>
      <c r="J623" s="190"/>
    </row>
    <row r="624" spans="6:10" ht="16.149999999999999">
      <c r="F624" s="188"/>
      <c r="G624" s="188"/>
      <c r="J624" s="190"/>
    </row>
    <row r="625" spans="6:10" ht="16.149999999999999">
      <c r="F625" s="188"/>
      <c r="G625" s="188"/>
      <c r="J625" s="190"/>
    </row>
    <row r="626" spans="6:10" ht="16.149999999999999">
      <c r="F626" s="188"/>
      <c r="G626" s="188"/>
      <c r="J626" s="190"/>
    </row>
    <row r="627" spans="6:10" ht="16.149999999999999">
      <c r="F627" s="188"/>
      <c r="G627" s="188"/>
      <c r="J627" s="190"/>
    </row>
    <row r="628" spans="6:10" ht="16.149999999999999">
      <c r="F628" s="188"/>
      <c r="G628" s="188"/>
      <c r="J628" s="190"/>
    </row>
    <row r="629" spans="6:10" ht="16.149999999999999">
      <c r="F629" s="188"/>
      <c r="G629" s="188"/>
      <c r="J629" s="190"/>
    </row>
    <row r="630" spans="6:10" ht="16.149999999999999">
      <c r="F630" s="188"/>
      <c r="G630" s="188"/>
      <c r="J630" s="190"/>
    </row>
    <row r="631" spans="6:10" ht="16.149999999999999">
      <c r="F631" s="188"/>
      <c r="G631" s="188"/>
      <c r="J631" s="190"/>
    </row>
    <row r="632" spans="6:10" ht="16.149999999999999">
      <c r="F632" s="188"/>
      <c r="G632" s="188"/>
      <c r="J632" s="190"/>
    </row>
    <row r="633" spans="6:10" ht="16.149999999999999">
      <c r="F633" s="188"/>
      <c r="G633" s="188"/>
      <c r="J633" s="190"/>
    </row>
    <row r="634" spans="6:10" ht="16.149999999999999">
      <c r="F634" s="188"/>
      <c r="G634" s="188"/>
      <c r="J634" s="190"/>
    </row>
    <row r="635" spans="6:10" ht="16.149999999999999">
      <c r="F635" s="188"/>
      <c r="G635" s="188"/>
      <c r="J635" s="190"/>
    </row>
    <row r="636" spans="6:10" ht="16.149999999999999">
      <c r="F636" s="188"/>
      <c r="G636" s="188"/>
      <c r="J636" s="190"/>
    </row>
    <row r="637" spans="6:10" ht="16.149999999999999">
      <c r="F637" s="188"/>
      <c r="G637" s="188"/>
      <c r="J637" s="190"/>
    </row>
    <row r="638" spans="6:10" ht="16.149999999999999">
      <c r="F638" s="188"/>
      <c r="G638" s="188"/>
      <c r="J638" s="190"/>
    </row>
    <row r="639" spans="6:10" ht="16.149999999999999">
      <c r="F639" s="188"/>
      <c r="G639" s="188"/>
      <c r="J639" s="190"/>
    </row>
    <row r="640" spans="6:10" ht="16.149999999999999">
      <c r="F640" s="188"/>
      <c r="G640" s="188"/>
      <c r="J640" s="190"/>
    </row>
    <row r="641" spans="6:10" ht="16.149999999999999">
      <c r="F641" s="188"/>
      <c r="G641" s="188"/>
      <c r="J641" s="190"/>
    </row>
    <row r="642" spans="6:10" ht="16.149999999999999">
      <c r="F642" s="188"/>
      <c r="G642" s="188"/>
      <c r="J642" s="190"/>
    </row>
    <row r="643" spans="6:10" ht="16.149999999999999">
      <c r="F643" s="188"/>
      <c r="G643" s="188"/>
      <c r="J643" s="190"/>
    </row>
    <row r="644" spans="6:10" ht="16.149999999999999">
      <c r="F644" s="188"/>
      <c r="G644" s="188"/>
      <c r="J644" s="190"/>
    </row>
    <row r="645" spans="6:10" ht="16.149999999999999">
      <c r="F645" s="188"/>
      <c r="G645" s="188"/>
      <c r="J645" s="190"/>
    </row>
    <row r="646" spans="6:10" ht="16.149999999999999">
      <c r="F646" s="188"/>
      <c r="G646" s="188"/>
      <c r="J646" s="190"/>
    </row>
    <row r="647" spans="6:10" ht="16.149999999999999">
      <c r="F647" s="188"/>
      <c r="G647" s="188"/>
      <c r="J647" s="190"/>
    </row>
    <row r="648" spans="6:10" ht="16.149999999999999">
      <c r="F648" s="188"/>
      <c r="G648" s="188"/>
      <c r="J648" s="190"/>
    </row>
    <row r="649" spans="6:10" ht="16.149999999999999">
      <c r="F649" s="188"/>
      <c r="G649" s="188"/>
      <c r="J649" s="190"/>
    </row>
    <row r="650" spans="6:10" ht="16.149999999999999">
      <c r="F650" s="188"/>
      <c r="G650" s="188"/>
      <c r="J650" s="190"/>
    </row>
    <row r="651" spans="6:10" ht="16.149999999999999">
      <c r="F651" s="188"/>
      <c r="G651" s="188"/>
      <c r="J651" s="190"/>
    </row>
    <row r="652" spans="6:10" ht="16.149999999999999">
      <c r="F652" s="188"/>
      <c r="G652" s="188"/>
      <c r="J652" s="190"/>
    </row>
    <row r="653" spans="6:10" ht="16.149999999999999">
      <c r="F653" s="188"/>
      <c r="G653" s="188"/>
      <c r="J653" s="190"/>
    </row>
    <row r="654" spans="6:10" ht="16.149999999999999">
      <c r="F654" s="188"/>
      <c r="G654" s="188"/>
      <c r="J654" s="190"/>
    </row>
    <row r="655" spans="6:10" ht="16.149999999999999">
      <c r="F655" s="188"/>
      <c r="G655" s="188"/>
      <c r="J655" s="190"/>
    </row>
    <row r="656" spans="6:10" ht="16.149999999999999">
      <c r="F656" s="188"/>
      <c r="G656" s="188"/>
      <c r="J656" s="190"/>
    </row>
    <row r="657" spans="6:10" ht="16.149999999999999">
      <c r="F657" s="188"/>
      <c r="G657" s="188"/>
      <c r="J657" s="190"/>
    </row>
    <row r="658" spans="6:10" ht="16.149999999999999">
      <c r="F658" s="188"/>
      <c r="G658" s="188"/>
      <c r="J658" s="190"/>
    </row>
    <row r="659" spans="6:10" ht="16.149999999999999">
      <c r="F659" s="188"/>
      <c r="G659" s="188"/>
      <c r="J659" s="190"/>
    </row>
    <row r="660" spans="6:10" ht="16.149999999999999">
      <c r="F660" s="188"/>
      <c r="G660" s="188"/>
      <c r="J660" s="190"/>
    </row>
    <row r="661" spans="6:10" ht="16.149999999999999">
      <c r="F661" s="188"/>
      <c r="G661" s="188"/>
      <c r="J661" s="190"/>
    </row>
    <row r="662" spans="6:10" ht="16.149999999999999">
      <c r="F662" s="188"/>
      <c r="G662" s="188"/>
      <c r="J662" s="190"/>
    </row>
    <row r="663" spans="6:10" ht="16.149999999999999">
      <c r="F663" s="188"/>
      <c r="G663" s="188"/>
      <c r="J663" s="190"/>
    </row>
    <row r="664" spans="6:10" ht="16.149999999999999">
      <c r="F664" s="188"/>
      <c r="G664" s="188"/>
      <c r="J664" s="190"/>
    </row>
    <row r="665" spans="6:10" ht="16.149999999999999">
      <c r="F665" s="188"/>
      <c r="G665" s="188"/>
      <c r="J665" s="190"/>
    </row>
    <row r="666" spans="6:10" ht="16.149999999999999">
      <c r="F666" s="188"/>
      <c r="G666" s="188"/>
      <c r="J666" s="190"/>
    </row>
    <row r="667" spans="6:10" ht="16.149999999999999">
      <c r="F667" s="188"/>
      <c r="G667" s="188"/>
      <c r="J667" s="190"/>
    </row>
    <row r="668" spans="6:10" ht="16.149999999999999">
      <c r="F668" s="188"/>
      <c r="G668" s="188"/>
      <c r="J668" s="190"/>
    </row>
    <row r="669" spans="6:10" ht="16.149999999999999">
      <c r="F669" s="188"/>
      <c r="G669" s="188"/>
      <c r="J669" s="190"/>
    </row>
    <row r="670" spans="6:10" ht="16.149999999999999">
      <c r="F670" s="188"/>
      <c r="G670" s="188"/>
      <c r="J670" s="190"/>
    </row>
    <row r="671" spans="6:10" ht="16.149999999999999">
      <c r="F671" s="188"/>
      <c r="G671" s="188"/>
      <c r="J671" s="190"/>
    </row>
    <row r="672" spans="6:10" ht="16.149999999999999">
      <c r="F672" s="188"/>
      <c r="G672" s="188"/>
      <c r="J672" s="190"/>
    </row>
    <row r="673" spans="6:10" ht="16.149999999999999">
      <c r="F673" s="188"/>
      <c r="G673" s="188"/>
      <c r="J673" s="190"/>
    </row>
    <row r="674" spans="6:10" ht="16.149999999999999">
      <c r="F674" s="188"/>
      <c r="G674" s="188"/>
      <c r="J674" s="190"/>
    </row>
    <row r="675" spans="6:10" ht="16.149999999999999">
      <c r="F675" s="188"/>
      <c r="G675" s="188"/>
      <c r="J675" s="190"/>
    </row>
    <row r="676" spans="6:10" ht="16.149999999999999">
      <c r="F676" s="188"/>
      <c r="G676" s="188"/>
      <c r="J676" s="190"/>
    </row>
    <row r="677" spans="6:10" ht="16.149999999999999">
      <c r="F677" s="188"/>
      <c r="G677" s="188"/>
      <c r="J677" s="190"/>
    </row>
    <row r="678" spans="6:10" ht="16.149999999999999">
      <c r="F678" s="188"/>
      <c r="G678" s="188"/>
      <c r="J678" s="190"/>
    </row>
    <row r="679" spans="6:10" ht="16.149999999999999">
      <c r="F679" s="188"/>
      <c r="G679" s="188"/>
      <c r="J679" s="190"/>
    </row>
    <row r="680" spans="6:10" ht="16.149999999999999">
      <c r="F680" s="188"/>
      <c r="G680" s="188"/>
      <c r="J680" s="190"/>
    </row>
    <row r="681" spans="6:10" ht="16.149999999999999">
      <c r="F681" s="188"/>
      <c r="G681" s="188"/>
      <c r="J681" s="190"/>
    </row>
    <row r="682" spans="6:10" ht="16.149999999999999">
      <c r="F682" s="188"/>
      <c r="G682" s="188"/>
      <c r="J682" s="190"/>
    </row>
    <row r="683" spans="6:10" ht="16.149999999999999">
      <c r="F683" s="188"/>
      <c r="G683" s="188"/>
      <c r="J683" s="190"/>
    </row>
    <row r="684" spans="6:10" ht="16.149999999999999">
      <c r="F684" s="188"/>
      <c r="G684" s="188"/>
      <c r="J684" s="190"/>
    </row>
    <row r="685" spans="6:10" ht="16.149999999999999">
      <c r="F685" s="188"/>
      <c r="G685" s="188"/>
      <c r="J685" s="190"/>
    </row>
    <row r="686" spans="6:10" ht="16.149999999999999">
      <c r="F686" s="188"/>
      <c r="G686" s="188"/>
      <c r="J686" s="190"/>
    </row>
    <row r="687" spans="6:10" ht="16.149999999999999">
      <c r="F687" s="188"/>
      <c r="G687" s="188"/>
      <c r="J687" s="190"/>
    </row>
    <row r="688" spans="6:10" ht="16.149999999999999">
      <c r="F688" s="188"/>
      <c r="G688" s="188"/>
      <c r="J688" s="190"/>
    </row>
    <row r="689" spans="6:10" ht="16.149999999999999">
      <c r="F689" s="188"/>
      <c r="G689" s="188"/>
      <c r="J689" s="190"/>
    </row>
    <row r="690" spans="6:10" ht="16.149999999999999">
      <c r="F690" s="188"/>
      <c r="G690" s="188"/>
      <c r="J690" s="190"/>
    </row>
    <row r="691" spans="6:10" ht="16.149999999999999">
      <c r="F691" s="188"/>
      <c r="G691" s="188"/>
      <c r="J691" s="190"/>
    </row>
    <row r="692" spans="6:10" ht="16.149999999999999">
      <c r="F692" s="188"/>
      <c r="G692" s="188"/>
      <c r="J692" s="190"/>
    </row>
    <row r="693" spans="6:10" ht="16.149999999999999">
      <c r="F693" s="188"/>
      <c r="G693" s="188"/>
      <c r="J693" s="190"/>
    </row>
    <row r="694" spans="6:10" ht="16.149999999999999">
      <c r="F694" s="188"/>
      <c r="G694" s="188"/>
      <c r="J694" s="190"/>
    </row>
    <row r="695" spans="6:10" ht="16.149999999999999">
      <c r="F695" s="188"/>
      <c r="G695" s="188"/>
      <c r="J695" s="190"/>
    </row>
    <row r="696" spans="6:10" ht="16.149999999999999">
      <c r="F696" s="188"/>
      <c r="G696" s="188"/>
      <c r="J696" s="190"/>
    </row>
    <row r="697" spans="6:10" ht="16.149999999999999">
      <c r="F697" s="188"/>
      <c r="G697" s="188"/>
      <c r="J697" s="190"/>
    </row>
    <row r="698" spans="6:10" ht="16.149999999999999">
      <c r="F698" s="188"/>
      <c r="G698" s="188"/>
      <c r="J698" s="190"/>
    </row>
    <row r="699" spans="6:10" ht="16.149999999999999">
      <c r="F699" s="188"/>
      <c r="G699" s="188"/>
      <c r="J699" s="190"/>
    </row>
    <row r="700" spans="6:10" ht="16.149999999999999">
      <c r="F700" s="188"/>
      <c r="G700" s="188"/>
      <c r="J700" s="190"/>
    </row>
    <row r="701" spans="6:10" ht="16.149999999999999">
      <c r="F701" s="188"/>
      <c r="G701" s="188"/>
      <c r="J701" s="190"/>
    </row>
    <row r="702" spans="6:10" ht="16.149999999999999">
      <c r="F702" s="188"/>
      <c r="G702" s="188"/>
      <c r="J702" s="190"/>
    </row>
    <row r="703" spans="6:10" ht="16.149999999999999">
      <c r="F703" s="188"/>
      <c r="G703" s="188"/>
      <c r="J703" s="190"/>
    </row>
    <row r="704" spans="6:10" ht="16.149999999999999">
      <c r="F704" s="188"/>
      <c r="G704" s="188"/>
      <c r="J704" s="190"/>
    </row>
    <row r="705" spans="6:10" ht="16.149999999999999">
      <c r="F705" s="188"/>
      <c r="G705" s="188"/>
      <c r="J705" s="190"/>
    </row>
    <row r="706" spans="6:10" ht="16.149999999999999">
      <c r="F706" s="188"/>
      <c r="G706" s="188"/>
      <c r="J706" s="190"/>
    </row>
    <row r="707" spans="6:10" ht="16.149999999999999">
      <c r="F707" s="188"/>
      <c r="G707" s="188"/>
      <c r="J707" s="190"/>
    </row>
    <row r="708" spans="6:10" ht="16.149999999999999">
      <c r="F708" s="188"/>
      <c r="G708" s="188"/>
      <c r="J708" s="190"/>
    </row>
    <row r="709" spans="6:10" ht="16.149999999999999">
      <c r="F709" s="188"/>
      <c r="G709" s="188"/>
      <c r="J709" s="190"/>
    </row>
    <row r="710" spans="6:10" ht="16.149999999999999">
      <c r="F710" s="188"/>
      <c r="G710" s="188"/>
      <c r="J710" s="190"/>
    </row>
    <row r="711" spans="6:10" ht="16.149999999999999">
      <c r="F711" s="188"/>
      <c r="G711" s="188"/>
      <c r="J711" s="190"/>
    </row>
    <row r="712" spans="6:10" ht="16.149999999999999">
      <c r="F712" s="188"/>
      <c r="G712" s="188"/>
      <c r="J712" s="190"/>
    </row>
    <row r="713" spans="6:10" ht="16.149999999999999">
      <c r="F713" s="188"/>
      <c r="G713" s="188"/>
      <c r="J713" s="190"/>
    </row>
    <row r="714" spans="6:10" ht="16.149999999999999">
      <c r="F714" s="188"/>
      <c r="G714" s="188"/>
      <c r="J714" s="190"/>
    </row>
    <row r="715" spans="6:10" ht="16.149999999999999">
      <c r="F715" s="188"/>
      <c r="G715" s="188"/>
      <c r="J715" s="190"/>
    </row>
    <row r="716" spans="6:10" ht="16.149999999999999">
      <c r="F716" s="188"/>
      <c r="G716" s="188"/>
      <c r="J716" s="190"/>
    </row>
    <row r="717" spans="6:10" ht="16.149999999999999">
      <c r="F717" s="188"/>
      <c r="G717" s="188"/>
      <c r="J717" s="190"/>
    </row>
    <row r="718" spans="6:10" ht="16.149999999999999">
      <c r="F718" s="188"/>
      <c r="G718" s="188"/>
      <c r="J718" s="190"/>
    </row>
    <row r="719" spans="6:10" ht="16.149999999999999">
      <c r="F719" s="188"/>
      <c r="G719" s="188"/>
      <c r="J719" s="190"/>
    </row>
    <row r="720" spans="6:10" ht="16.149999999999999">
      <c r="F720" s="188"/>
      <c r="G720" s="188"/>
      <c r="J720" s="190"/>
    </row>
    <row r="721" spans="6:10" ht="16.149999999999999">
      <c r="F721" s="188"/>
      <c r="G721" s="188"/>
      <c r="J721" s="190"/>
    </row>
    <row r="722" spans="6:10" ht="16.149999999999999">
      <c r="F722" s="188"/>
      <c r="G722" s="188"/>
      <c r="J722" s="190"/>
    </row>
    <row r="723" spans="6:10" ht="16.149999999999999">
      <c r="F723" s="188"/>
      <c r="G723" s="188"/>
      <c r="J723" s="190"/>
    </row>
    <row r="724" spans="6:10" ht="16.149999999999999">
      <c r="F724" s="188"/>
      <c r="G724" s="188"/>
      <c r="J724" s="190"/>
    </row>
    <row r="725" spans="6:10" ht="16.149999999999999">
      <c r="F725" s="188"/>
      <c r="G725" s="188"/>
      <c r="J725" s="190"/>
    </row>
    <row r="726" spans="6:10" ht="16.149999999999999">
      <c r="F726" s="188"/>
      <c r="G726" s="188"/>
      <c r="J726" s="190"/>
    </row>
    <row r="727" spans="6:10" ht="16.149999999999999">
      <c r="F727" s="188"/>
      <c r="G727" s="188"/>
      <c r="J727" s="190"/>
    </row>
    <row r="728" spans="6:10" ht="16.149999999999999">
      <c r="F728" s="188"/>
      <c r="G728" s="188"/>
      <c r="J728" s="190"/>
    </row>
    <row r="729" spans="6:10" ht="16.149999999999999">
      <c r="F729" s="188"/>
      <c r="G729" s="188"/>
      <c r="J729" s="190"/>
    </row>
    <row r="730" spans="6:10" ht="16.149999999999999">
      <c r="F730" s="188"/>
      <c r="G730" s="188"/>
      <c r="J730" s="190"/>
    </row>
    <row r="731" spans="6:10" ht="16.149999999999999">
      <c r="F731" s="188"/>
      <c r="G731" s="188"/>
      <c r="J731" s="190"/>
    </row>
    <row r="732" spans="6:10" ht="16.149999999999999">
      <c r="F732" s="188"/>
      <c r="G732" s="188"/>
      <c r="J732" s="190"/>
    </row>
    <row r="733" spans="6:10" ht="16.149999999999999">
      <c r="F733" s="188"/>
      <c r="G733" s="188"/>
      <c r="J733" s="190"/>
    </row>
    <row r="734" spans="6:10" ht="16.149999999999999">
      <c r="F734" s="188"/>
      <c r="G734" s="188"/>
      <c r="J734" s="190"/>
    </row>
    <row r="735" spans="6:10" ht="16.149999999999999">
      <c r="F735" s="188"/>
      <c r="G735" s="188"/>
      <c r="J735" s="190"/>
    </row>
    <row r="736" spans="6:10" ht="16.149999999999999">
      <c r="F736" s="188"/>
      <c r="G736" s="188"/>
      <c r="J736" s="190"/>
    </row>
    <row r="737" spans="6:10" ht="16.149999999999999">
      <c r="F737" s="188"/>
      <c r="G737" s="188"/>
      <c r="J737" s="190"/>
    </row>
    <row r="738" spans="6:10" ht="16.149999999999999">
      <c r="F738" s="188"/>
      <c r="G738" s="188"/>
      <c r="J738" s="190"/>
    </row>
    <row r="739" spans="6:10" ht="16.149999999999999">
      <c r="F739" s="188"/>
      <c r="G739" s="188"/>
      <c r="J739" s="190"/>
    </row>
    <row r="740" spans="6:10" ht="16.149999999999999">
      <c r="F740" s="188"/>
      <c r="G740" s="188"/>
      <c r="J740" s="190"/>
    </row>
    <row r="741" spans="6:10" ht="16.149999999999999">
      <c r="F741" s="188"/>
      <c r="G741" s="188"/>
      <c r="J741" s="190"/>
    </row>
    <row r="742" spans="6:10" ht="16.149999999999999">
      <c r="F742" s="188"/>
      <c r="G742" s="188"/>
      <c r="J742" s="190"/>
    </row>
    <row r="743" spans="6:10" ht="16.149999999999999">
      <c r="F743" s="188"/>
      <c r="G743" s="188"/>
      <c r="J743" s="190"/>
    </row>
    <row r="744" spans="6:10" ht="16.149999999999999">
      <c r="F744" s="188"/>
      <c r="G744" s="188"/>
      <c r="J744" s="190"/>
    </row>
    <row r="745" spans="6:10" ht="16.149999999999999">
      <c r="F745" s="188"/>
      <c r="G745" s="188"/>
      <c r="J745" s="190"/>
    </row>
    <row r="746" spans="6:10" ht="16.149999999999999">
      <c r="F746" s="188"/>
      <c r="G746" s="188"/>
      <c r="J746" s="190"/>
    </row>
    <row r="747" spans="6:10" ht="16.149999999999999">
      <c r="F747" s="188"/>
      <c r="G747" s="188"/>
      <c r="J747" s="190"/>
    </row>
    <row r="748" spans="6:10" ht="16.149999999999999">
      <c r="F748" s="188"/>
      <c r="G748" s="188"/>
      <c r="J748" s="190"/>
    </row>
    <row r="749" spans="6:10" ht="16.149999999999999">
      <c r="F749" s="188"/>
      <c r="G749" s="188"/>
      <c r="J749" s="190"/>
    </row>
    <row r="750" spans="6:10" ht="16.149999999999999">
      <c r="F750" s="188"/>
      <c r="G750" s="188"/>
      <c r="J750" s="190"/>
    </row>
    <row r="751" spans="6:10" ht="16.149999999999999">
      <c r="F751" s="188"/>
      <c r="G751" s="188"/>
      <c r="J751" s="190"/>
    </row>
    <row r="752" spans="6:10" ht="16.149999999999999">
      <c r="F752" s="188"/>
      <c r="G752" s="188"/>
      <c r="J752" s="190"/>
    </row>
    <row r="753" spans="6:10" ht="16.149999999999999">
      <c r="F753" s="188"/>
      <c r="G753" s="188"/>
      <c r="J753" s="190"/>
    </row>
    <row r="754" spans="6:10" ht="16.149999999999999">
      <c r="F754" s="188"/>
      <c r="G754" s="188"/>
      <c r="J754" s="190"/>
    </row>
    <row r="755" spans="6:10" ht="16.149999999999999">
      <c r="F755" s="188"/>
      <c r="G755" s="188"/>
      <c r="J755" s="190"/>
    </row>
    <row r="756" spans="6:10" ht="16.149999999999999">
      <c r="F756" s="188"/>
      <c r="G756" s="188"/>
      <c r="J756" s="190"/>
    </row>
    <row r="757" spans="6:10" ht="16.149999999999999">
      <c r="F757" s="188"/>
      <c r="G757" s="188"/>
      <c r="J757" s="190"/>
    </row>
    <row r="758" spans="6:10" ht="16.149999999999999">
      <c r="F758" s="188"/>
      <c r="G758" s="188"/>
      <c r="J758" s="190"/>
    </row>
    <row r="759" spans="6:10" ht="16.149999999999999">
      <c r="F759" s="188"/>
      <c r="G759" s="188"/>
      <c r="J759" s="190"/>
    </row>
    <row r="760" spans="6:10" ht="16.149999999999999">
      <c r="F760" s="188"/>
      <c r="G760" s="188"/>
      <c r="J760" s="190"/>
    </row>
    <row r="761" spans="6:10" ht="16.149999999999999">
      <c r="F761" s="188"/>
      <c r="G761" s="188"/>
      <c r="J761" s="190"/>
    </row>
    <row r="762" spans="6:10" ht="16.149999999999999">
      <c r="F762" s="188"/>
      <c r="G762" s="188"/>
      <c r="J762" s="190"/>
    </row>
    <row r="763" spans="6:10" ht="16.149999999999999">
      <c r="F763" s="188"/>
      <c r="G763" s="188"/>
      <c r="J763" s="190"/>
    </row>
    <row r="764" spans="6:10" ht="16.149999999999999">
      <c r="F764" s="188"/>
      <c r="G764" s="188"/>
      <c r="J764" s="190"/>
    </row>
    <row r="765" spans="6:10" ht="16.149999999999999">
      <c r="F765" s="188"/>
      <c r="G765" s="188"/>
      <c r="J765" s="190"/>
    </row>
    <row r="766" spans="6:10" ht="16.149999999999999">
      <c r="F766" s="188"/>
      <c r="G766" s="188"/>
      <c r="J766" s="190"/>
    </row>
    <row r="767" spans="6:10" ht="16.149999999999999">
      <c r="F767" s="188"/>
      <c r="G767" s="188"/>
      <c r="J767" s="190"/>
    </row>
    <row r="768" spans="6:10" ht="16.149999999999999">
      <c r="F768" s="188"/>
      <c r="G768" s="188"/>
      <c r="J768" s="190"/>
    </row>
    <row r="769" spans="6:10" ht="16.149999999999999">
      <c r="F769" s="188"/>
      <c r="G769" s="188"/>
      <c r="J769" s="190"/>
    </row>
    <row r="770" spans="6:10" ht="16.149999999999999">
      <c r="F770" s="188"/>
      <c r="G770" s="188"/>
      <c r="J770" s="190"/>
    </row>
    <row r="771" spans="6:10" ht="16.149999999999999">
      <c r="F771" s="188"/>
      <c r="G771" s="188"/>
      <c r="J771" s="190"/>
    </row>
    <row r="772" spans="6:10" ht="16.149999999999999">
      <c r="F772" s="188"/>
      <c r="G772" s="188"/>
      <c r="J772" s="190"/>
    </row>
    <row r="773" spans="6:10" ht="16.149999999999999">
      <c r="F773" s="188"/>
      <c r="G773" s="188"/>
      <c r="J773" s="190"/>
    </row>
    <row r="774" spans="6:10" ht="16.149999999999999">
      <c r="F774" s="188"/>
      <c r="G774" s="188"/>
      <c r="J774" s="190"/>
    </row>
    <row r="775" spans="6:10" ht="16.149999999999999">
      <c r="F775" s="188"/>
      <c r="G775" s="188"/>
      <c r="J775" s="190"/>
    </row>
    <row r="776" spans="6:10" ht="16.149999999999999">
      <c r="F776" s="188"/>
      <c r="G776" s="188"/>
      <c r="J776" s="190"/>
    </row>
    <row r="777" spans="6:10" ht="16.149999999999999">
      <c r="F777" s="188"/>
      <c r="G777" s="188"/>
      <c r="J777" s="190"/>
    </row>
    <row r="778" spans="6:10" ht="16.149999999999999">
      <c r="F778" s="188"/>
      <c r="G778" s="188"/>
      <c r="J778" s="190"/>
    </row>
    <row r="779" spans="6:10" ht="16.149999999999999">
      <c r="F779" s="188"/>
      <c r="G779" s="188"/>
      <c r="J779" s="190"/>
    </row>
    <row r="780" spans="6:10" ht="16.149999999999999">
      <c r="F780" s="188"/>
      <c r="G780" s="188"/>
      <c r="J780" s="190"/>
    </row>
    <row r="781" spans="6:10" ht="16.149999999999999">
      <c r="F781" s="188"/>
      <c r="G781" s="188"/>
      <c r="J781" s="190"/>
    </row>
    <row r="782" spans="6:10" ht="16.149999999999999">
      <c r="F782" s="188"/>
      <c r="G782" s="188"/>
      <c r="J782" s="190"/>
    </row>
    <row r="783" spans="6:10" ht="16.149999999999999">
      <c r="F783" s="188"/>
      <c r="G783" s="188"/>
      <c r="J783" s="190"/>
    </row>
    <row r="784" spans="6:10" ht="16.149999999999999">
      <c r="F784" s="188"/>
      <c r="G784" s="188"/>
      <c r="J784" s="190"/>
    </row>
    <row r="785" spans="6:10" ht="16.149999999999999">
      <c r="F785" s="188"/>
      <c r="G785" s="188"/>
      <c r="J785" s="190"/>
    </row>
    <row r="786" spans="6:10" ht="16.149999999999999">
      <c r="F786" s="188"/>
      <c r="G786" s="188"/>
      <c r="J786" s="190"/>
    </row>
    <row r="787" spans="6:10" ht="16.149999999999999">
      <c r="F787" s="188"/>
      <c r="G787" s="188"/>
      <c r="J787" s="190"/>
    </row>
    <row r="788" spans="6:10" ht="16.149999999999999">
      <c r="F788" s="188"/>
      <c r="G788" s="188"/>
      <c r="J788" s="190"/>
    </row>
    <row r="789" spans="6:10" ht="16.149999999999999">
      <c r="F789" s="188"/>
      <c r="G789" s="188"/>
      <c r="J789" s="190"/>
    </row>
    <row r="790" spans="6:10" ht="16.149999999999999">
      <c r="F790" s="188"/>
      <c r="G790" s="188"/>
      <c r="J790" s="190"/>
    </row>
    <row r="791" spans="6:10" ht="16.149999999999999">
      <c r="F791" s="188"/>
      <c r="G791" s="188"/>
      <c r="J791" s="190"/>
    </row>
    <row r="792" spans="6:10" ht="16.149999999999999">
      <c r="F792" s="188"/>
      <c r="G792" s="188"/>
      <c r="J792" s="190"/>
    </row>
    <row r="793" spans="6:10" ht="16.149999999999999">
      <c r="F793" s="188"/>
      <c r="G793" s="188"/>
      <c r="J793" s="190"/>
    </row>
    <row r="794" spans="6:10" ht="16.149999999999999">
      <c r="F794" s="188"/>
      <c r="G794" s="188"/>
      <c r="J794" s="190"/>
    </row>
    <row r="795" spans="6:10" ht="16.149999999999999">
      <c r="F795" s="188"/>
      <c r="G795" s="188"/>
      <c r="J795" s="190"/>
    </row>
    <row r="796" spans="6:10" ht="16.149999999999999">
      <c r="F796" s="188"/>
      <c r="G796" s="188"/>
      <c r="J796" s="190"/>
    </row>
    <row r="797" spans="6:10" ht="16.149999999999999">
      <c r="F797" s="188"/>
      <c r="G797" s="188"/>
      <c r="J797" s="190"/>
    </row>
    <row r="798" spans="6:10" ht="16.149999999999999">
      <c r="F798" s="188"/>
      <c r="G798" s="188"/>
      <c r="J798" s="190"/>
    </row>
    <row r="799" spans="6:10" ht="16.149999999999999">
      <c r="F799" s="188"/>
      <c r="G799" s="188"/>
      <c r="J799" s="190"/>
    </row>
    <row r="800" spans="6:10" ht="16.149999999999999">
      <c r="F800" s="188"/>
      <c r="G800" s="188"/>
      <c r="J800" s="190"/>
    </row>
    <row r="801" spans="6:10" ht="16.149999999999999">
      <c r="F801" s="188"/>
      <c r="G801" s="188"/>
      <c r="J801" s="190"/>
    </row>
    <row r="802" spans="6:10" ht="16.149999999999999">
      <c r="F802" s="188"/>
      <c r="G802" s="188"/>
      <c r="J802" s="190"/>
    </row>
    <row r="803" spans="6:10" ht="16.149999999999999">
      <c r="F803" s="188"/>
      <c r="G803" s="188"/>
      <c r="J803" s="190"/>
    </row>
    <row r="804" spans="6:10" ht="16.149999999999999">
      <c r="F804" s="188"/>
      <c r="G804" s="188"/>
      <c r="J804" s="190"/>
    </row>
    <row r="805" spans="6:10" ht="16.149999999999999">
      <c r="F805" s="188"/>
      <c r="G805" s="188"/>
      <c r="J805" s="190"/>
    </row>
    <row r="806" spans="6:10" ht="16.149999999999999">
      <c r="F806" s="188"/>
      <c r="G806" s="188"/>
      <c r="J806" s="190"/>
    </row>
    <row r="807" spans="6:10" ht="16.149999999999999">
      <c r="F807" s="188"/>
      <c r="G807" s="188"/>
      <c r="J807" s="190"/>
    </row>
    <row r="808" spans="6:10" ht="16.149999999999999">
      <c r="F808" s="188"/>
      <c r="G808" s="188"/>
      <c r="J808" s="190"/>
    </row>
    <row r="809" spans="6:10" ht="16.149999999999999">
      <c r="F809" s="188"/>
      <c r="G809" s="188"/>
      <c r="J809" s="190"/>
    </row>
    <row r="810" spans="6:10" ht="16.149999999999999">
      <c r="F810" s="188"/>
      <c r="G810" s="188"/>
      <c r="J810" s="190"/>
    </row>
    <row r="811" spans="6:10" ht="16.149999999999999">
      <c r="F811" s="188"/>
      <c r="G811" s="188"/>
      <c r="J811" s="190"/>
    </row>
    <row r="812" spans="6:10" ht="16.149999999999999">
      <c r="F812" s="188"/>
      <c r="G812" s="188"/>
      <c r="J812" s="190"/>
    </row>
    <row r="813" spans="6:10" ht="16.149999999999999">
      <c r="F813" s="188"/>
      <c r="G813" s="188"/>
      <c r="J813" s="190"/>
    </row>
    <row r="814" spans="6:10" ht="16.149999999999999">
      <c r="F814" s="188"/>
      <c r="G814" s="188"/>
      <c r="J814" s="190"/>
    </row>
    <row r="815" spans="6:10" ht="16.149999999999999">
      <c r="F815" s="188"/>
      <c r="G815" s="188"/>
      <c r="J815" s="190"/>
    </row>
    <row r="816" spans="6:10" ht="16.149999999999999">
      <c r="F816" s="188"/>
      <c r="G816" s="188"/>
      <c r="J816" s="190"/>
    </row>
    <row r="817" spans="6:10" ht="16.149999999999999">
      <c r="F817" s="188"/>
      <c r="G817" s="188"/>
      <c r="J817" s="190"/>
    </row>
    <row r="818" spans="6:10" ht="16.149999999999999">
      <c r="F818" s="188"/>
      <c r="G818" s="188"/>
      <c r="J818" s="190"/>
    </row>
    <row r="819" spans="6:10" ht="16.149999999999999">
      <c r="F819" s="188"/>
      <c r="G819" s="188"/>
      <c r="J819" s="190"/>
    </row>
    <row r="820" spans="6:10" ht="16.149999999999999">
      <c r="F820" s="188"/>
      <c r="G820" s="188"/>
      <c r="J820" s="190"/>
    </row>
    <row r="821" spans="6:10" ht="16.149999999999999">
      <c r="F821" s="188"/>
      <c r="G821" s="188"/>
      <c r="J821" s="190"/>
    </row>
    <row r="822" spans="6:10" ht="16.149999999999999">
      <c r="F822" s="188"/>
      <c r="G822" s="188"/>
      <c r="J822" s="190"/>
    </row>
    <row r="823" spans="6:10" ht="16.149999999999999">
      <c r="F823" s="188"/>
      <c r="G823" s="188"/>
      <c r="J823" s="190"/>
    </row>
    <row r="824" spans="6:10" ht="16.149999999999999">
      <c r="F824" s="188"/>
      <c r="G824" s="188"/>
      <c r="J824" s="190"/>
    </row>
    <row r="825" spans="6:10" ht="16.149999999999999">
      <c r="F825" s="188"/>
      <c r="G825" s="188"/>
      <c r="J825" s="190"/>
    </row>
    <row r="826" spans="6:10" ht="16.149999999999999">
      <c r="F826" s="188"/>
      <c r="G826" s="188"/>
      <c r="J826" s="190"/>
    </row>
    <row r="827" spans="6:10" ht="16.149999999999999">
      <c r="F827" s="188"/>
      <c r="G827" s="188"/>
      <c r="J827" s="190"/>
    </row>
    <row r="828" spans="6:10" ht="16.149999999999999">
      <c r="F828" s="188"/>
      <c r="G828" s="188"/>
      <c r="J828" s="190"/>
    </row>
    <row r="829" spans="6:10" ht="16.149999999999999">
      <c r="F829" s="188"/>
      <c r="G829" s="188"/>
      <c r="J829" s="190"/>
    </row>
    <row r="830" spans="6:10" ht="16.149999999999999">
      <c r="F830" s="188"/>
      <c r="G830" s="188"/>
      <c r="J830" s="190"/>
    </row>
    <row r="831" spans="6:10" ht="16.149999999999999">
      <c r="F831" s="188"/>
      <c r="G831" s="188"/>
      <c r="J831" s="190"/>
    </row>
    <row r="832" spans="6:10" ht="16.149999999999999">
      <c r="F832" s="188"/>
      <c r="G832" s="188"/>
      <c r="J832" s="190"/>
    </row>
    <row r="833" spans="6:10" ht="16.149999999999999">
      <c r="F833" s="188"/>
      <c r="G833" s="188"/>
      <c r="J833" s="190"/>
    </row>
    <row r="834" spans="6:10" ht="16.149999999999999">
      <c r="F834" s="188"/>
      <c r="G834" s="188"/>
      <c r="J834" s="190"/>
    </row>
    <row r="835" spans="6:10" ht="16.149999999999999">
      <c r="F835" s="188"/>
      <c r="G835" s="188"/>
      <c r="J835" s="190"/>
    </row>
    <row r="836" spans="6:10" ht="16.149999999999999">
      <c r="F836" s="188"/>
      <c r="G836" s="188"/>
      <c r="J836" s="190"/>
    </row>
    <row r="837" spans="6:10" ht="16.149999999999999">
      <c r="F837" s="188"/>
      <c r="G837" s="188"/>
      <c r="J837" s="190"/>
    </row>
    <row r="838" spans="6:10" ht="16.149999999999999">
      <c r="F838" s="188"/>
      <c r="G838" s="188"/>
      <c r="J838" s="190"/>
    </row>
    <row r="839" spans="6:10" ht="16.149999999999999">
      <c r="F839" s="188"/>
      <c r="G839" s="188"/>
      <c r="J839" s="190"/>
    </row>
    <row r="840" spans="6:10" ht="16.149999999999999">
      <c r="F840" s="188"/>
      <c r="G840" s="188"/>
      <c r="J840" s="190"/>
    </row>
    <row r="841" spans="6:10" ht="16.149999999999999">
      <c r="F841" s="188"/>
      <c r="G841" s="188"/>
      <c r="J841" s="190"/>
    </row>
    <row r="842" spans="6:10" ht="16.149999999999999">
      <c r="F842" s="188"/>
      <c r="G842" s="188"/>
      <c r="J842" s="190"/>
    </row>
    <row r="843" spans="6:10" ht="16.149999999999999">
      <c r="F843" s="188"/>
      <c r="G843" s="188"/>
      <c r="J843" s="190"/>
    </row>
    <row r="844" spans="6:10" ht="16.149999999999999">
      <c r="F844" s="188"/>
      <c r="G844" s="188"/>
      <c r="J844" s="190"/>
    </row>
    <row r="845" spans="6:10" ht="16.149999999999999">
      <c r="F845" s="188"/>
      <c r="G845" s="188"/>
      <c r="J845" s="190"/>
    </row>
    <row r="846" spans="6:10" ht="16.149999999999999">
      <c r="F846" s="188"/>
      <c r="G846" s="188"/>
      <c r="J846" s="190"/>
    </row>
    <row r="847" spans="6:10" ht="16.149999999999999">
      <c r="F847" s="188"/>
      <c r="G847" s="188"/>
      <c r="J847" s="190"/>
    </row>
    <row r="848" spans="6:10" ht="16.149999999999999">
      <c r="F848" s="188"/>
      <c r="G848" s="188"/>
      <c r="J848" s="190"/>
    </row>
    <row r="849" spans="6:10" ht="16.149999999999999">
      <c r="F849" s="188"/>
      <c r="G849" s="188"/>
      <c r="J849" s="190"/>
    </row>
    <row r="850" spans="6:10" ht="16.149999999999999">
      <c r="F850" s="188"/>
      <c r="G850" s="188"/>
      <c r="J850" s="190"/>
    </row>
    <row r="851" spans="6:10" ht="16.149999999999999">
      <c r="F851" s="188"/>
      <c r="G851" s="188"/>
      <c r="J851" s="190"/>
    </row>
    <row r="852" spans="6:10" ht="16.149999999999999">
      <c r="F852" s="188"/>
      <c r="G852" s="188"/>
      <c r="J852" s="190"/>
    </row>
    <row r="853" spans="6:10" ht="16.149999999999999">
      <c r="F853" s="188"/>
      <c r="G853" s="188"/>
      <c r="J853" s="190"/>
    </row>
    <row r="854" spans="6:10" ht="16.149999999999999">
      <c r="F854" s="188"/>
      <c r="G854" s="188"/>
      <c r="J854" s="190"/>
    </row>
    <row r="855" spans="6:10" ht="16.149999999999999">
      <c r="F855" s="188"/>
      <c r="G855" s="188"/>
      <c r="J855" s="190"/>
    </row>
    <row r="856" spans="6:10" ht="16.149999999999999">
      <c r="F856" s="188"/>
      <c r="G856" s="188"/>
      <c r="J856" s="190"/>
    </row>
    <row r="857" spans="6:10" ht="16.149999999999999">
      <c r="F857" s="188"/>
      <c r="G857" s="188"/>
      <c r="J857" s="190"/>
    </row>
    <row r="858" spans="6:10" ht="16.149999999999999">
      <c r="F858" s="188"/>
      <c r="G858" s="188"/>
      <c r="J858" s="190"/>
    </row>
    <row r="859" spans="6:10" ht="16.149999999999999">
      <c r="F859" s="188"/>
      <c r="G859" s="188"/>
      <c r="J859" s="190"/>
    </row>
    <row r="860" spans="6:10" ht="16.149999999999999">
      <c r="F860" s="188"/>
      <c r="G860" s="188"/>
      <c r="J860" s="190"/>
    </row>
    <row r="861" spans="6:10" ht="16.149999999999999">
      <c r="F861" s="188"/>
      <c r="G861" s="188"/>
      <c r="J861" s="190"/>
    </row>
    <row r="862" spans="6:10" ht="16.149999999999999">
      <c r="F862" s="188"/>
      <c r="G862" s="188"/>
      <c r="J862" s="190"/>
    </row>
    <row r="863" spans="6:10" ht="16.149999999999999">
      <c r="F863" s="188"/>
      <c r="G863" s="188"/>
      <c r="J863" s="190"/>
    </row>
    <row r="864" spans="6:10" ht="16.149999999999999">
      <c r="F864" s="188"/>
      <c r="G864" s="188"/>
      <c r="J864" s="190"/>
    </row>
    <row r="865" spans="6:10" ht="16.149999999999999">
      <c r="F865" s="188"/>
      <c r="G865" s="188"/>
      <c r="J865" s="190"/>
    </row>
    <row r="866" spans="6:10" ht="16.149999999999999">
      <c r="F866" s="188"/>
      <c r="G866" s="188"/>
      <c r="J866" s="190"/>
    </row>
    <row r="867" spans="6:10" ht="16.149999999999999">
      <c r="F867" s="188"/>
      <c r="G867" s="188"/>
      <c r="J867" s="190"/>
    </row>
    <row r="868" spans="6:10" ht="16.149999999999999">
      <c r="F868" s="188"/>
      <c r="G868" s="188"/>
      <c r="J868" s="190"/>
    </row>
    <row r="869" spans="6:10" ht="16.149999999999999">
      <c r="F869" s="188"/>
      <c r="G869" s="188"/>
      <c r="J869" s="190"/>
    </row>
    <row r="870" spans="6:10" ht="16.149999999999999">
      <c r="F870" s="188"/>
      <c r="G870" s="188"/>
      <c r="J870" s="190"/>
    </row>
    <row r="871" spans="6:10" ht="16.149999999999999">
      <c r="F871" s="188"/>
      <c r="G871" s="188"/>
      <c r="J871" s="190"/>
    </row>
    <row r="872" spans="6:10" ht="16.149999999999999">
      <c r="F872" s="188"/>
      <c r="G872" s="188"/>
      <c r="J872" s="190"/>
    </row>
    <row r="873" spans="6:10" ht="16.149999999999999">
      <c r="F873" s="188"/>
      <c r="G873" s="188"/>
      <c r="J873" s="190"/>
    </row>
    <row r="874" spans="6:10" ht="16.149999999999999">
      <c r="F874" s="188"/>
      <c r="G874" s="188"/>
      <c r="J874" s="190"/>
    </row>
    <row r="875" spans="6:10" ht="16.149999999999999">
      <c r="F875" s="188"/>
      <c r="G875" s="188"/>
      <c r="J875" s="190"/>
    </row>
    <row r="876" spans="6:10" ht="16.149999999999999">
      <c r="F876" s="188"/>
      <c r="G876" s="188"/>
      <c r="J876" s="190"/>
    </row>
    <row r="877" spans="6:10" ht="16.149999999999999">
      <c r="F877" s="188"/>
      <c r="G877" s="188"/>
      <c r="J877" s="190"/>
    </row>
    <row r="878" spans="6:10" ht="16.149999999999999">
      <c r="F878" s="188"/>
      <c r="G878" s="188"/>
      <c r="J878" s="190"/>
    </row>
    <row r="879" spans="6:10" ht="16.149999999999999">
      <c r="F879" s="188"/>
      <c r="G879" s="188"/>
      <c r="J879" s="190"/>
    </row>
    <row r="880" spans="6:10" ht="16.149999999999999">
      <c r="F880" s="188"/>
      <c r="G880" s="188"/>
      <c r="J880" s="190"/>
    </row>
    <row r="881" spans="6:10" ht="16.149999999999999">
      <c r="F881" s="188"/>
      <c r="G881" s="188"/>
      <c r="J881" s="190"/>
    </row>
    <row r="882" spans="6:10" ht="16.149999999999999">
      <c r="F882" s="188"/>
      <c r="G882" s="188"/>
      <c r="J882" s="190"/>
    </row>
    <row r="883" spans="6:10" ht="16.149999999999999">
      <c r="F883" s="188"/>
      <c r="G883" s="188"/>
      <c r="J883" s="190"/>
    </row>
    <row r="884" spans="6:10" ht="16.149999999999999">
      <c r="F884" s="188"/>
      <c r="G884" s="188"/>
      <c r="J884" s="190"/>
    </row>
    <row r="885" spans="6:10" ht="16.149999999999999">
      <c r="F885" s="188"/>
      <c r="G885" s="188"/>
      <c r="J885" s="190"/>
    </row>
    <row r="886" spans="6:10" ht="16.149999999999999">
      <c r="F886" s="188"/>
      <c r="G886" s="188"/>
      <c r="J886" s="190"/>
    </row>
    <row r="887" spans="6:10" ht="16.149999999999999">
      <c r="F887" s="188"/>
      <c r="G887" s="188"/>
      <c r="J887" s="190"/>
    </row>
    <row r="888" spans="6:10" ht="16.149999999999999">
      <c r="F888" s="188"/>
      <c r="G888" s="188"/>
      <c r="J888" s="190"/>
    </row>
    <row r="889" spans="6:10" ht="16.149999999999999">
      <c r="F889" s="188"/>
      <c r="G889" s="188"/>
      <c r="J889" s="190"/>
    </row>
    <row r="890" spans="6:10" ht="16.149999999999999">
      <c r="F890" s="188"/>
      <c r="G890" s="188"/>
      <c r="J890" s="190"/>
    </row>
    <row r="891" spans="6:10" ht="16.149999999999999">
      <c r="F891" s="188"/>
      <c r="G891" s="188"/>
      <c r="J891" s="190"/>
    </row>
    <row r="892" spans="6:10" ht="16.149999999999999">
      <c r="F892" s="188"/>
      <c r="G892" s="188"/>
      <c r="J892" s="190"/>
    </row>
    <row r="893" spans="6:10" ht="16.149999999999999">
      <c r="F893" s="188"/>
      <c r="G893" s="188"/>
      <c r="J893" s="190"/>
    </row>
    <row r="894" spans="6:10" ht="16.149999999999999">
      <c r="F894" s="188"/>
      <c r="G894" s="188"/>
      <c r="J894" s="190"/>
    </row>
    <row r="895" spans="6:10" ht="16.149999999999999">
      <c r="F895" s="188"/>
      <c r="G895" s="188"/>
      <c r="J895" s="190"/>
    </row>
    <row r="896" spans="6:10" ht="16.149999999999999">
      <c r="F896" s="188"/>
      <c r="G896" s="188"/>
      <c r="J896" s="190"/>
    </row>
    <row r="897" spans="6:10" ht="16.149999999999999">
      <c r="F897" s="188"/>
      <c r="G897" s="188"/>
      <c r="J897" s="190"/>
    </row>
    <row r="898" spans="6:10" ht="16.149999999999999">
      <c r="F898" s="188"/>
      <c r="G898" s="188"/>
      <c r="J898" s="190"/>
    </row>
    <row r="899" spans="6:10" ht="16.149999999999999">
      <c r="F899" s="188"/>
      <c r="G899" s="188"/>
      <c r="J899" s="190"/>
    </row>
    <row r="900" spans="6:10" ht="16.149999999999999">
      <c r="F900" s="188"/>
      <c r="G900" s="188"/>
      <c r="J900" s="190"/>
    </row>
    <row r="901" spans="6:10" ht="16.149999999999999">
      <c r="F901" s="188"/>
      <c r="G901" s="188"/>
      <c r="J901" s="190"/>
    </row>
    <row r="902" spans="6:10" ht="16.149999999999999">
      <c r="F902" s="188"/>
      <c r="G902" s="188"/>
      <c r="J902" s="190"/>
    </row>
    <row r="903" spans="6:10" ht="16.149999999999999">
      <c r="F903" s="188"/>
      <c r="G903" s="188"/>
      <c r="J903" s="190"/>
    </row>
    <row r="904" spans="6:10" ht="16.149999999999999">
      <c r="F904" s="188"/>
      <c r="G904" s="188"/>
      <c r="J904" s="190"/>
    </row>
    <row r="905" spans="6:10" ht="16.149999999999999">
      <c r="F905" s="188"/>
      <c r="G905" s="188"/>
      <c r="J905" s="190"/>
    </row>
    <row r="906" spans="6:10" ht="16.149999999999999">
      <c r="F906" s="188"/>
      <c r="G906" s="188"/>
      <c r="J906" s="190"/>
    </row>
    <row r="907" spans="6:10" ht="16.149999999999999">
      <c r="F907" s="188"/>
      <c r="G907" s="188"/>
      <c r="J907" s="190"/>
    </row>
    <row r="908" spans="6:10" ht="16.149999999999999">
      <c r="F908" s="188"/>
      <c r="G908" s="188"/>
      <c r="J908" s="190"/>
    </row>
    <row r="909" spans="6:10" ht="16.149999999999999">
      <c r="F909" s="188"/>
      <c r="G909" s="188"/>
      <c r="J909" s="190"/>
    </row>
    <row r="910" spans="6:10" ht="16.149999999999999">
      <c r="F910" s="188"/>
      <c r="G910" s="188"/>
      <c r="J910" s="190"/>
    </row>
    <row r="911" spans="6:10" ht="16.149999999999999">
      <c r="F911" s="188"/>
      <c r="G911" s="188"/>
      <c r="J911" s="190"/>
    </row>
    <row r="912" spans="6:10" ht="16.149999999999999">
      <c r="F912" s="188"/>
      <c r="G912" s="188"/>
      <c r="J912" s="190"/>
    </row>
    <row r="913" spans="6:10" ht="16.149999999999999">
      <c r="F913" s="188"/>
      <c r="G913" s="188"/>
      <c r="J913" s="190"/>
    </row>
    <row r="914" spans="6:10" ht="16.149999999999999">
      <c r="F914" s="188"/>
      <c r="G914" s="188"/>
      <c r="J914" s="190"/>
    </row>
    <row r="915" spans="6:10" ht="16.149999999999999">
      <c r="F915" s="188"/>
      <c r="G915" s="188"/>
      <c r="J915" s="190"/>
    </row>
    <row r="916" spans="6:10" ht="16.149999999999999">
      <c r="F916" s="188"/>
      <c r="G916" s="188"/>
      <c r="J916" s="190"/>
    </row>
    <row r="917" spans="6:10" ht="16.149999999999999">
      <c r="F917" s="188"/>
      <c r="G917" s="188"/>
      <c r="J917" s="190"/>
    </row>
    <row r="918" spans="6:10" ht="16.149999999999999">
      <c r="F918" s="188"/>
      <c r="G918" s="188"/>
      <c r="J918" s="190"/>
    </row>
    <row r="919" spans="6:10" ht="16.149999999999999">
      <c r="F919" s="188"/>
      <c r="G919" s="188"/>
      <c r="J919" s="190"/>
    </row>
    <row r="920" spans="6:10" ht="16.149999999999999">
      <c r="F920" s="188"/>
      <c r="G920" s="188"/>
      <c r="J920" s="190"/>
    </row>
    <row r="921" spans="6:10" ht="16.149999999999999">
      <c r="F921" s="188"/>
      <c r="G921" s="188"/>
      <c r="J921" s="190"/>
    </row>
    <row r="922" spans="6:10" ht="16.149999999999999">
      <c r="F922" s="188"/>
      <c r="G922" s="188"/>
      <c r="J922" s="190"/>
    </row>
    <row r="923" spans="6:10" ht="16.149999999999999">
      <c r="F923" s="188"/>
      <c r="G923" s="188"/>
      <c r="J923" s="190"/>
    </row>
    <row r="924" spans="6:10" ht="16.149999999999999">
      <c r="F924" s="188"/>
      <c r="G924" s="188"/>
      <c r="J924" s="190"/>
    </row>
    <row r="925" spans="6:10" ht="16.149999999999999">
      <c r="F925" s="188"/>
      <c r="G925" s="188"/>
      <c r="J925" s="190"/>
    </row>
    <row r="926" spans="6:10" ht="16.149999999999999">
      <c r="F926" s="188"/>
      <c r="G926" s="188"/>
      <c r="J926" s="190"/>
    </row>
    <row r="927" spans="6:10" ht="16.149999999999999">
      <c r="F927" s="188"/>
      <c r="G927" s="188"/>
      <c r="J927" s="190"/>
    </row>
    <row r="928" spans="6:10" ht="16.149999999999999">
      <c r="F928" s="188"/>
      <c r="G928" s="188"/>
      <c r="J928" s="190"/>
    </row>
    <row r="929" spans="6:10" ht="16.149999999999999">
      <c r="F929" s="188"/>
      <c r="G929" s="188"/>
      <c r="J929" s="190"/>
    </row>
    <row r="930" spans="6:10" ht="16.149999999999999">
      <c r="F930" s="188"/>
      <c r="G930" s="188"/>
      <c r="J930" s="190"/>
    </row>
    <row r="931" spans="6:10" ht="16.149999999999999">
      <c r="F931" s="188"/>
      <c r="G931" s="188"/>
      <c r="J931" s="190"/>
    </row>
    <row r="932" spans="6:10" ht="16.149999999999999">
      <c r="F932" s="188"/>
      <c r="G932" s="188"/>
      <c r="J932" s="190"/>
    </row>
    <row r="933" spans="6:10" ht="16.149999999999999">
      <c r="F933" s="188"/>
      <c r="G933" s="188"/>
      <c r="J933" s="190"/>
    </row>
    <row r="934" spans="6:10" ht="16.149999999999999">
      <c r="F934" s="188"/>
      <c r="G934" s="188"/>
      <c r="J934" s="190"/>
    </row>
    <row r="935" spans="6:10" ht="16.149999999999999">
      <c r="F935" s="188"/>
      <c r="G935" s="188"/>
      <c r="J935" s="190"/>
    </row>
    <row r="936" spans="6:10" ht="16.149999999999999">
      <c r="F936" s="188"/>
      <c r="G936" s="188"/>
      <c r="J936" s="190"/>
    </row>
    <row r="937" spans="6:10" ht="16.149999999999999">
      <c r="F937" s="188"/>
      <c r="G937" s="188"/>
      <c r="J937" s="190"/>
    </row>
    <row r="938" spans="6:10" ht="16.149999999999999">
      <c r="F938" s="188"/>
      <c r="G938" s="188"/>
      <c r="J938" s="190"/>
    </row>
    <row r="939" spans="6:10" ht="16.149999999999999">
      <c r="F939" s="188"/>
      <c r="G939" s="188"/>
      <c r="J939" s="190"/>
    </row>
    <row r="940" spans="6:10" ht="16.149999999999999">
      <c r="F940" s="188"/>
      <c r="G940" s="188"/>
      <c r="J940" s="190"/>
    </row>
    <row r="941" spans="6:10" ht="16.149999999999999">
      <c r="F941" s="188"/>
      <c r="G941" s="188"/>
      <c r="J941" s="190"/>
    </row>
    <row r="942" spans="6:10" ht="16.149999999999999">
      <c r="F942" s="188"/>
      <c r="G942" s="188"/>
      <c r="J942" s="190"/>
    </row>
    <row r="943" spans="6:10" ht="16.149999999999999">
      <c r="F943" s="188"/>
      <c r="G943" s="188"/>
      <c r="J943" s="190"/>
    </row>
    <row r="944" spans="6:10" ht="16.149999999999999">
      <c r="F944" s="188"/>
      <c r="G944" s="188"/>
      <c r="J944" s="190"/>
    </row>
    <row r="945" spans="6:10" ht="16.149999999999999">
      <c r="F945" s="188"/>
      <c r="G945" s="188"/>
      <c r="J945" s="190"/>
    </row>
    <row r="946" spans="6:10" ht="16.149999999999999">
      <c r="F946" s="188"/>
      <c r="G946" s="188"/>
      <c r="J946" s="190"/>
    </row>
    <row r="947" spans="6:10" ht="16.149999999999999">
      <c r="F947" s="188"/>
      <c r="G947" s="188"/>
      <c r="J947" s="190"/>
    </row>
    <row r="948" spans="6:10" ht="16.149999999999999">
      <c r="F948" s="188"/>
      <c r="G948" s="188"/>
      <c r="J948" s="190"/>
    </row>
    <row r="949" spans="6:10" ht="16.149999999999999">
      <c r="F949" s="188"/>
      <c r="G949" s="188"/>
      <c r="J949" s="190"/>
    </row>
    <row r="950" spans="6:10" ht="16.149999999999999">
      <c r="F950" s="188"/>
      <c r="G950" s="188"/>
      <c r="J950" s="190"/>
    </row>
    <row r="951" spans="6:10" ht="16.149999999999999">
      <c r="F951" s="188"/>
      <c r="G951" s="188"/>
      <c r="J951" s="190"/>
    </row>
    <row r="952" spans="6:10" ht="16.149999999999999">
      <c r="F952" s="188"/>
      <c r="G952" s="188"/>
      <c r="J952" s="190"/>
    </row>
    <row r="953" spans="6:10" ht="16.149999999999999">
      <c r="F953" s="188"/>
      <c r="G953" s="188"/>
      <c r="J953" s="190"/>
    </row>
    <row r="954" spans="6:10" ht="16.149999999999999">
      <c r="F954" s="188"/>
      <c r="G954" s="188"/>
      <c r="J954" s="190"/>
    </row>
    <row r="955" spans="6:10" ht="16.149999999999999">
      <c r="F955" s="188"/>
      <c r="G955" s="188"/>
      <c r="J955" s="190"/>
    </row>
    <row r="956" spans="6:10" ht="16.149999999999999">
      <c r="F956" s="188"/>
      <c r="G956" s="188"/>
      <c r="J956" s="190"/>
    </row>
    <row r="957" spans="6:10" ht="16.149999999999999">
      <c r="F957" s="188"/>
      <c r="G957" s="188"/>
      <c r="J957" s="190"/>
    </row>
    <row r="958" spans="6:10" ht="16.149999999999999">
      <c r="F958" s="188"/>
      <c r="G958" s="188"/>
      <c r="J958" s="190"/>
    </row>
    <row r="959" spans="6:10" ht="16.149999999999999">
      <c r="F959" s="188"/>
      <c r="G959" s="188"/>
      <c r="J959" s="190"/>
    </row>
    <row r="960" spans="6:10" ht="16.149999999999999">
      <c r="F960" s="188"/>
      <c r="G960" s="188"/>
      <c r="J960" s="190"/>
    </row>
    <row r="961" spans="6:10" ht="16.149999999999999">
      <c r="F961" s="188"/>
      <c r="G961" s="188"/>
      <c r="J961" s="190"/>
    </row>
    <row r="962" spans="6:10" ht="16.149999999999999">
      <c r="F962" s="188"/>
      <c r="G962" s="188"/>
      <c r="J962" s="190"/>
    </row>
    <row r="963" spans="6:10" ht="16.149999999999999">
      <c r="F963" s="188"/>
      <c r="G963" s="188"/>
      <c r="J963" s="190"/>
    </row>
    <row r="964" spans="6:10" ht="16.149999999999999">
      <c r="F964" s="188"/>
      <c r="G964" s="188"/>
      <c r="J964" s="190"/>
    </row>
    <row r="965" spans="6:10" ht="16.149999999999999">
      <c r="F965" s="188"/>
      <c r="G965" s="188"/>
      <c r="J965" s="190"/>
    </row>
    <row r="966" spans="6:10" ht="16.149999999999999">
      <c r="F966" s="188"/>
      <c r="G966" s="188"/>
      <c r="J966" s="190"/>
    </row>
    <row r="967" spans="6:10" ht="16.149999999999999">
      <c r="F967" s="188"/>
      <c r="G967" s="188"/>
      <c r="J967" s="190"/>
    </row>
    <row r="968" spans="6:10" ht="16.149999999999999">
      <c r="F968" s="188"/>
      <c r="G968" s="188"/>
      <c r="J968" s="190"/>
    </row>
    <row r="969" spans="6:10" ht="16.149999999999999">
      <c r="F969" s="188"/>
      <c r="G969" s="188"/>
      <c r="J969" s="190"/>
    </row>
    <row r="970" spans="6:10" ht="16.149999999999999">
      <c r="F970" s="188"/>
      <c r="G970" s="188"/>
      <c r="J970" s="190"/>
    </row>
    <row r="971" spans="6:10" ht="16.149999999999999">
      <c r="F971" s="188"/>
      <c r="G971" s="188"/>
      <c r="J971" s="190"/>
    </row>
    <row r="972" spans="6:10" ht="16.149999999999999">
      <c r="F972" s="188"/>
      <c r="G972" s="188"/>
      <c r="J972" s="190"/>
    </row>
    <row r="973" spans="6:10" ht="16.149999999999999">
      <c r="F973" s="188"/>
      <c r="G973" s="188"/>
      <c r="J973" s="190"/>
    </row>
    <row r="974" spans="6:10" ht="16.149999999999999">
      <c r="F974" s="188"/>
      <c r="G974" s="188"/>
      <c r="J974" s="190"/>
    </row>
    <row r="975" spans="6:10" ht="16.149999999999999">
      <c r="F975" s="188"/>
      <c r="G975" s="188"/>
      <c r="J975" s="190"/>
    </row>
    <row r="976" spans="6:10" ht="16.149999999999999">
      <c r="F976" s="188"/>
      <c r="G976" s="188"/>
      <c r="J976" s="190"/>
    </row>
    <row r="977" spans="6:10" ht="16.149999999999999">
      <c r="F977" s="188"/>
      <c r="G977" s="188"/>
      <c r="J977" s="190"/>
    </row>
    <row r="978" spans="6:10" ht="16.149999999999999">
      <c r="F978" s="188"/>
      <c r="G978" s="188"/>
      <c r="J978" s="190"/>
    </row>
    <row r="979" spans="6:10" ht="16.149999999999999">
      <c r="F979" s="188"/>
      <c r="G979" s="188"/>
      <c r="J979" s="190"/>
    </row>
    <row r="980" spans="6:10" ht="16.149999999999999">
      <c r="F980" s="188"/>
      <c r="G980" s="188"/>
      <c r="J980" s="190"/>
    </row>
    <row r="981" spans="6:10" ht="16.149999999999999">
      <c r="F981" s="188"/>
      <c r="G981" s="188"/>
      <c r="J981" s="190"/>
    </row>
    <row r="982" spans="6:10" ht="16.149999999999999">
      <c r="F982" s="188"/>
      <c r="G982" s="188"/>
      <c r="J982" s="190"/>
    </row>
    <row r="983" spans="6:10" ht="16.149999999999999">
      <c r="F983" s="188"/>
      <c r="G983" s="188"/>
      <c r="J983" s="190"/>
    </row>
    <row r="984" spans="6:10" ht="16.149999999999999">
      <c r="F984" s="188"/>
      <c r="G984" s="188"/>
      <c r="J984" s="190"/>
    </row>
    <row r="985" spans="6:10" ht="16.149999999999999">
      <c r="F985" s="188"/>
      <c r="G985" s="188"/>
      <c r="J985" s="190"/>
    </row>
    <row r="986" spans="6:10" ht="16.149999999999999">
      <c r="F986" s="188"/>
      <c r="G986" s="188"/>
      <c r="J986" s="190"/>
    </row>
    <row r="987" spans="6:10" ht="16.149999999999999">
      <c r="F987" s="188"/>
      <c r="G987" s="188"/>
      <c r="J987" s="190"/>
    </row>
    <row r="988" spans="6:10" ht="16.149999999999999">
      <c r="F988" s="188"/>
      <c r="G988" s="188"/>
      <c r="J988" s="190"/>
    </row>
    <row r="989" spans="6:10" ht="16.149999999999999">
      <c r="F989" s="188"/>
      <c r="G989" s="188"/>
      <c r="J989" s="190"/>
    </row>
    <row r="990" spans="6:10" ht="16.149999999999999">
      <c r="F990" s="188"/>
      <c r="G990" s="188"/>
      <c r="J990" s="190"/>
    </row>
    <row r="991" spans="6:10" ht="16.149999999999999">
      <c r="F991" s="188"/>
      <c r="G991" s="188"/>
      <c r="J991" s="190"/>
    </row>
    <row r="992" spans="6:10" ht="16.149999999999999">
      <c r="F992" s="188"/>
      <c r="G992" s="188"/>
      <c r="J992" s="190"/>
    </row>
    <row r="993" spans="6:10" ht="16.149999999999999">
      <c r="F993" s="188"/>
      <c r="G993" s="188"/>
      <c r="J993" s="190"/>
    </row>
    <row r="994" spans="6:10" ht="16.149999999999999">
      <c r="F994" s="188"/>
      <c r="G994" s="188"/>
      <c r="J994" s="190"/>
    </row>
    <row r="995" spans="6:10" ht="16.149999999999999">
      <c r="F995" s="188"/>
      <c r="G995" s="188"/>
      <c r="J995" s="190"/>
    </row>
    <row r="996" spans="6:10" ht="16.149999999999999">
      <c r="F996" s="188"/>
      <c r="G996" s="188"/>
      <c r="J996" s="190"/>
    </row>
    <row r="997" spans="6:10" ht="16.149999999999999">
      <c r="F997" s="188"/>
      <c r="G997" s="188"/>
      <c r="J997" s="190"/>
    </row>
    <row r="998" spans="6:10" ht="16.149999999999999">
      <c r="F998" s="188"/>
      <c r="G998" s="188"/>
      <c r="J998" s="190"/>
    </row>
    <row r="999" spans="6:10" ht="16.149999999999999">
      <c r="F999" s="188"/>
      <c r="G999" s="188"/>
      <c r="J999" s="190"/>
    </row>
    <row r="1000" spans="6:10" ht="16.149999999999999">
      <c r="F1000" s="188"/>
      <c r="G1000" s="188"/>
      <c r="J1000" s="190"/>
    </row>
    <row r="1001" spans="6:10" ht="16.149999999999999">
      <c r="F1001" s="188"/>
      <c r="G1001" s="188"/>
      <c r="J1001" s="190"/>
    </row>
    <row r="1002" spans="6:10" ht="16.149999999999999">
      <c r="F1002" s="188"/>
      <c r="G1002" s="188"/>
      <c r="J1002" s="19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outlinePr summaryBelow="0" summaryRight="0"/>
  </sheetPr>
  <dimension ref="A1:E50"/>
  <sheetViews>
    <sheetView workbookViewId="0">
      <selection activeCell="E18" sqref="E18"/>
    </sheetView>
  </sheetViews>
  <sheetFormatPr defaultColWidth="11.1796875" defaultRowHeight="15" customHeight="1"/>
  <cols>
    <col min="3" max="3" width="16.36328125" customWidth="1"/>
    <col min="5" max="5" width="11.1796875" style="156"/>
  </cols>
  <sheetData>
    <row r="1" spans="1:5" ht="16.149999999999999">
      <c r="A1" s="49" t="s">
        <v>10</v>
      </c>
      <c r="B1" s="49" t="s">
        <v>11</v>
      </c>
      <c r="C1" s="49" t="s">
        <v>17</v>
      </c>
    </row>
    <row r="2" spans="1:5" ht="16.149999999999999">
      <c r="A2" s="50">
        <v>2022</v>
      </c>
      <c r="B2" s="51">
        <v>1</v>
      </c>
      <c r="C2" s="52">
        <v>0</v>
      </c>
      <c r="D2" t="str">
        <f>CONCATENATE(A2,B2)</f>
        <v>20221</v>
      </c>
      <c r="E2" s="156">
        <f>C2</f>
        <v>0</v>
      </c>
    </row>
    <row r="3" spans="1:5" ht="16.149999999999999">
      <c r="A3" s="50">
        <v>2022</v>
      </c>
      <c r="B3" s="51">
        <v>2</v>
      </c>
      <c r="C3" s="52">
        <v>0</v>
      </c>
      <c r="D3" t="str">
        <f t="shared" ref="D3:D13" si="0">CONCATENATE(A3,B3)</f>
        <v>20222</v>
      </c>
      <c r="E3" s="156">
        <f t="shared" ref="E3:E13" si="1">C3</f>
        <v>0</v>
      </c>
    </row>
    <row r="4" spans="1:5" ht="16.149999999999999">
      <c r="A4" s="50">
        <v>2022</v>
      </c>
      <c r="B4" s="51">
        <v>3</v>
      </c>
      <c r="C4" s="52">
        <v>0</v>
      </c>
      <c r="D4" t="str">
        <f t="shared" si="0"/>
        <v>20223</v>
      </c>
      <c r="E4" s="156">
        <f t="shared" si="1"/>
        <v>0</v>
      </c>
    </row>
    <row r="5" spans="1:5" ht="16.149999999999999">
      <c r="A5" s="50">
        <v>2022</v>
      </c>
      <c r="B5" s="51">
        <v>4</v>
      </c>
      <c r="C5" s="52">
        <v>0</v>
      </c>
      <c r="D5" t="str">
        <f t="shared" si="0"/>
        <v>20224</v>
      </c>
      <c r="E5" s="156">
        <f t="shared" si="1"/>
        <v>0</v>
      </c>
    </row>
    <row r="6" spans="1:5" ht="16.149999999999999">
      <c r="A6" s="50">
        <v>2022</v>
      </c>
      <c r="B6" s="51">
        <v>5</v>
      </c>
      <c r="C6" s="52">
        <v>0</v>
      </c>
      <c r="D6" t="str">
        <f t="shared" si="0"/>
        <v>20225</v>
      </c>
      <c r="E6" s="156">
        <f t="shared" si="1"/>
        <v>0</v>
      </c>
    </row>
    <row r="7" spans="1:5" ht="16.149999999999999">
      <c r="A7" s="50">
        <v>2022</v>
      </c>
      <c r="B7" s="51">
        <v>6</v>
      </c>
      <c r="C7" s="52">
        <v>0</v>
      </c>
      <c r="D7" t="str">
        <f t="shared" si="0"/>
        <v>20226</v>
      </c>
      <c r="E7" s="156">
        <f t="shared" si="1"/>
        <v>0</v>
      </c>
    </row>
    <row r="8" spans="1:5" ht="16.149999999999999">
      <c r="A8" s="50">
        <v>2022</v>
      </c>
      <c r="B8" s="51">
        <v>7</v>
      </c>
      <c r="C8" s="52">
        <v>0</v>
      </c>
      <c r="D8" t="str">
        <f t="shared" si="0"/>
        <v>20227</v>
      </c>
      <c r="E8" s="156">
        <f t="shared" si="1"/>
        <v>0</v>
      </c>
    </row>
    <row r="9" spans="1:5" ht="16.149999999999999">
      <c r="A9" s="50">
        <v>2022</v>
      </c>
      <c r="B9" s="51">
        <v>8</v>
      </c>
      <c r="C9" s="52">
        <v>0</v>
      </c>
      <c r="D9" t="str">
        <f t="shared" si="0"/>
        <v>20228</v>
      </c>
      <c r="E9" s="156">
        <f t="shared" si="1"/>
        <v>0</v>
      </c>
    </row>
    <row r="10" spans="1:5" ht="16.149999999999999">
      <c r="A10" s="50">
        <v>2022</v>
      </c>
      <c r="B10" s="51">
        <v>9</v>
      </c>
      <c r="C10" s="52">
        <v>0</v>
      </c>
      <c r="D10" t="str">
        <f t="shared" si="0"/>
        <v>20229</v>
      </c>
      <c r="E10" s="156">
        <f t="shared" si="1"/>
        <v>0</v>
      </c>
    </row>
    <row r="11" spans="1:5" ht="16.149999999999999">
      <c r="A11" s="50">
        <v>2022</v>
      </c>
      <c r="B11" s="51">
        <v>10</v>
      </c>
      <c r="C11" s="52">
        <v>0</v>
      </c>
      <c r="D11" t="str">
        <f t="shared" si="0"/>
        <v>202210</v>
      </c>
      <c r="E11" s="156">
        <f t="shared" si="1"/>
        <v>0</v>
      </c>
    </row>
    <row r="12" spans="1:5" ht="16.149999999999999">
      <c r="A12" s="50">
        <v>2022</v>
      </c>
      <c r="B12" s="51">
        <v>11</v>
      </c>
      <c r="C12" s="52">
        <v>0</v>
      </c>
      <c r="D12" t="str">
        <f t="shared" si="0"/>
        <v>202211</v>
      </c>
      <c r="E12" s="156">
        <f t="shared" si="1"/>
        <v>0</v>
      </c>
    </row>
    <row r="13" spans="1:5" ht="16.149999999999999">
      <c r="A13" s="50">
        <v>2022</v>
      </c>
      <c r="B13" s="51">
        <v>12</v>
      </c>
      <c r="C13" s="53">
        <v>0</v>
      </c>
      <c r="D13" t="str">
        <f t="shared" si="0"/>
        <v>202212</v>
      </c>
      <c r="E13" s="156">
        <f t="shared" si="1"/>
        <v>0</v>
      </c>
    </row>
    <row r="14" spans="1:5" ht="16.149999999999999" hidden="1">
      <c r="A14" s="54"/>
      <c r="B14" s="54"/>
      <c r="C14" s="55"/>
      <c r="E14"/>
    </row>
    <row r="15" spans="1:5" ht="16.149999999999999">
      <c r="A15" s="50">
        <v>2023</v>
      </c>
      <c r="B15" s="51">
        <v>1</v>
      </c>
      <c r="C15" s="52">
        <v>0</v>
      </c>
      <c r="D15" t="str">
        <f t="shared" ref="D15:D26" si="2">CONCATENATE(A15,B15)</f>
        <v>20231</v>
      </c>
      <c r="E15" s="156">
        <f t="shared" ref="E15:E26" si="3">C15</f>
        <v>0</v>
      </c>
    </row>
    <row r="16" spans="1:5" ht="16.149999999999999">
      <c r="A16" s="50">
        <v>2023</v>
      </c>
      <c r="B16" s="51">
        <v>2</v>
      </c>
      <c r="C16" s="52">
        <v>0</v>
      </c>
      <c r="D16" t="str">
        <f t="shared" si="2"/>
        <v>20232</v>
      </c>
      <c r="E16" s="156">
        <f t="shared" si="3"/>
        <v>0</v>
      </c>
    </row>
    <row r="17" spans="1:5" ht="16.149999999999999">
      <c r="A17" s="50">
        <v>2023</v>
      </c>
      <c r="B17" s="51">
        <v>3</v>
      </c>
      <c r="C17" s="52">
        <v>0</v>
      </c>
      <c r="D17" t="str">
        <f t="shared" si="2"/>
        <v>20233</v>
      </c>
      <c r="E17" s="156">
        <f t="shared" si="3"/>
        <v>0</v>
      </c>
    </row>
    <row r="18" spans="1:5" ht="16.149999999999999">
      <c r="A18" s="50">
        <v>2023</v>
      </c>
      <c r="B18" s="51">
        <v>4</v>
      </c>
      <c r="C18" s="56">
        <v>5.3800000000000001E-2</v>
      </c>
      <c r="D18" t="str">
        <f t="shared" si="2"/>
        <v>20234</v>
      </c>
      <c r="E18" s="156">
        <f t="shared" si="3"/>
        <v>5.3800000000000001E-2</v>
      </c>
    </row>
    <row r="19" spans="1:5" ht="16.149999999999999">
      <c r="A19" s="50">
        <v>2023</v>
      </c>
      <c r="B19" s="51">
        <v>5</v>
      </c>
      <c r="C19" s="56">
        <v>8.3400000000000002E-2</v>
      </c>
      <c r="D19" t="str">
        <f t="shared" si="2"/>
        <v>20235</v>
      </c>
      <c r="E19" s="156">
        <f t="shared" si="3"/>
        <v>8.3400000000000002E-2</v>
      </c>
    </row>
    <row r="20" spans="1:5" ht="16.149999999999999">
      <c r="A20" s="50">
        <v>2023</v>
      </c>
      <c r="B20" s="51">
        <v>6</v>
      </c>
      <c r="C20" s="56">
        <v>0.1222</v>
      </c>
      <c r="D20" t="str">
        <f t="shared" si="2"/>
        <v>20236</v>
      </c>
      <c r="E20" s="156">
        <f t="shared" si="3"/>
        <v>0.1222</v>
      </c>
    </row>
    <row r="21" spans="1:5" ht="16.149999999999999">
      <c r="A21" s="50">
        <v>2023</v>
      </c>
      <c r="B21" s="51">
        <v>7</v>
      </c>
      <c r="C21" s="56">
        <v>0.14829999999999999</v>
      </c>
      <c r="D21" t="str">
        <f t="shared" si="2"/>
        <v>20237</v>
      </c>
      <c r="E21" s="156">
        <f t="shared" si="3"/>
        <v>0.14829999999999999</v>
      </c>
    </row>
    <row r="22" spans="1:5" ht="16.149999999999999">
      <c r="A22" s="50">
        <v>2023</v>
      </c>
      <c r="B22" s="51">
        <v>8</v>
      </c>
      <c r="C22" s="56">
        <v>0.16220000000000001</v>
      </c>
      <c r="D22" t="str">
        <f t="shared" si="2"/>
        <v>20238</v>
      </c>
      <c r="E22" s="156">
        <f t="shared" si="3"/>
        <v>0.16220000000000001</v>
      </c>
    </row>
    <row r="23" spans="1:5" ht="16.149999999999999">
      <c r="A23" s="50">
        <v>2023</v>
      </c>
      <c r="B23" s="51">
        <v>9</v>
      </c>
      <c r="C23" s="56">
        <v>0.1797</v>
      </c>
      <c r="D23" t="str">
        <f t="shared" si="2"/>
        <v>20239</v>
      </c>
      <c r="E23" s="156">
        <f t="shared" si="3"/>
        <v>0.1797</v>
      </c>
    </row>
    <row r="24" spans="1:5" ht="16.149999999999999">
      <c r="A24" s="50">
        <v>2023</v>
      </c>
      <c r="B24" s="51">
        <v>10</v>
      </c>
      <c r="C24" s="56">
        <v>0.1996</v>
      </c>
      <c r="D24" t="str">
        <f t="shared" si="2"/>
        <v>202310</v>
      </c>
      <c r="E24" s="156">
        <f t="shared" si="3"/>
        <v>0.1996</v>
      </c>
    </row>
    <row r="25" spans="1:5" ht="16.149999999999999">
      <c r="A25" s="50">
        <v>2023</v>
      </c>
      <c r="B25" s="51">
        <v>11</v>
      </c>
      <c r="C25" s="56">
        <v>0.223</v>
      </c>
      <c r="D25" t="str">
        <f t="shared" si="2"/>
        <v>202311</v>
      </c>
      <c r="E25" s="156">
        <f t="shared" si="3"/>
        <v>0.223</v>
      </c>
    </row>
    <row r="26" spans="1:5" ht="16.149999999999999">
      <c r="A26" s="50">
        <v>2023</v>
      </c>
      <c r="B26" s="51">
        <v>12</v>
      </c>
      <c r="C26" s="57">
        <v>0.25679999999999997</v>
      </c>
      <c r="D26" t="str">
        <f t="shared" si="2"/>
        <v>202312</v>
      </c>
      <c r="E26" s="156">
        <f t="shared" si="3"/>
        <v>0.25679999999999997</v>
      </c>
    </row>
    <row r="27" spans="1:5" ht="16.149999999999999" hidden="1">
      <c r="A27" s="54"/>
      <c r="B27" s="54"/>
      <c r="C27" s="58"/>
      <c r="E27"/>
    </row>
    <row r="28" spans="1:5" ht="16.149999999999999">
      <c r="A28" s="50">
        <v>2024</v>
      </c>
      <c r="B28" s="51">
        <v>1</v>
      </c>
      <c r="C28" s="56">
        <v>0.32519999999999999</v>
      </c>
      <c r="D28" t="str">
        <f t="shared" ref="D28:D39" si="4">CONCATENATE(A28,B28)</f>
        <v>20241</v>
      </c>
      <c r="E28" s="156">
        <f t="shared" ref="E28:E39" si="5">C28</f>
        <v>0.32519999999999999</v>
      </c>
    </row>
    <row r="29" spans="1:5" ht="16.149999999999999">
      <c r="A29" s="50">
        <v>2024</v>
      </c>
      <c r="B29" s="51">
        <v>2</v>
      </c>
      <c r="C29" s="56">
        <v>0.35099999999999998</v>
      </c>
      <c r="D29" t="str">
        <f t="shared" si="4"/>
        <v>20242</v>
      </c>
      <c r="E29" s="156">
        <f t="shared" si="5"/>
        <v>0.35099999999999998</v>
      </c>
    </row>
    <row r="30" spans="1:5" ht="16.149999999999999">
      <c r="A30" s="50">
        <v>2024</v>
      </c>
      <c r="B30" s="51">
        <v>3</v>
      </c>
      <c r="C30" s="56">
        <v>0.36709999999999998</v>
      </c>
      <c r="D30" t="str">
        <f t="shared" si="4"/>
        <v>20243</v>
      </c>
      <c r="E30" s="156">
        <f t="shared" si="5"/>
        <v>0.36709999999999998</v>
      </c>
    </row>
    <row r="31" spans="1:5" ht="16.149999999999999">
      <c r="A31" s="50">
        <v>2024</v>
      </c>
      <c r="B31" s="51">
        <v>4</v>
      </c>
      <c r="C31" s="56">
        <v>0.4042</v>
      </c>
      <c r="D31" t="str">
        <f t="shared" si="4"/>
        <v>20244</v>
      </c>
      <c r="E31" s="156">
        <f t="shared" si="5"/>
        <v>0.4042</v>
      </c>
    </row>
    <row r="32" spans="1:5" ht="16.149999999999999">
      <c r="A32" s="50">
        <v>2024</v>
      </c>
      <c r="B32" s="51">
        <v>5</v>
      </c>
      <c r="C32" s="56">
        <v>0.43049999999999999</v>
      </c>
      <c r="D32" t="str">
        <f t="shared" si="4"/>
        <v>20245</v>
      </c>
      <c r="E32" s="156">
        <f t="shared" si="5"/>
        <v>0.43049999999999999</v>
      </c>
    </row>
    <row r="33" spans="1:5" ht="16.149999999999999">
      <c r="A33" s="50">
        <v>2024</v>
      </c>
      <c r="B33" s="51">
        <v>6</v>
      </c>
      <c r="C33" s="56">
        <v>0.54220000000000002</v>
      </c>
      <c r="D33" t="str">
        <f t="shared" si="4"/>
        <v>20246</v>
      </c>
      <c r="E33" s="156">
        <f t="shared" si="5"/>
        <v>0.54220000000000002</v>
      </c>
    </row>
    <row r="34" spans="1:5" ht="16.149999999999999">
      <c r="A34" s="50">
        <v>2024</v>
      </c>
      <c r="B34" s="51">
        <v>7</v>
      </c>
      <c r="C34" s="56">
        <v>0.62419999999999998</v>
      </c>
      <c r="D34" t="str">
        <f t="shared" si="4"/>
        <v>20247</v>
      </c>
      <c r="E34" s="156">
        <f t="shared" si="5"/>
        <v>0.62419999999999998</v>
      </c>
    </row>
    <row r="35" spans="1:5" ht="16.149999999999999">
      <c r="A35" s="50">
        <v>2024</v>
      </c>
      <c r="B35" s="51">
        <v>8</v>
      </c>
      <c r="C35" s="56">
        <v>0.63109999999999999</v>
      </c>
      <c r="D35" t="str">
        <f t="shared" si="4"/>
        <v>20248</v>
      </c>
      <c r="E35" s="156">
        <f t="shared" si="5"/>
        <v>0.63109999999999999</v>
      </c>
    </row>
    <row r="36" spans="1:5" ht="16.149999999999999">
      <c r="A36" s="50">
        <v>2024</v>
      </c>
      <c r="B36" s="51">
        <v>9</v>
      </c>
      <c r="C36" s="56">
        <v>0.67</v>
      </c>
      <c r="D36" t="str">
        <f t="shared" si="4"/>
        <v>20249</v>
      </c>
      <c r="E36" s="156">
        <f t="shared" si="5"/>
        <v>0.67</v>
      </c>
    </row>
    <row r="37" spans="1:5" ht="16.149999999999999">
      <c r="A37" s="50">
        <v>2024</v>
      </c>
      <c r="B37" s="51">
        <v>10</v>
      </c>
      <c r="C37" s="56">
        <v>0.71860000000000002</v>
      </c>
      <c r="D37" t="str">
        <f t="shared" si="4"/>
        <v>202410</v>
      </c>
      <c r="E37" s="156">
        <f t="shared" si="5"/>
        <v>0.71860000000000002</v>
      </c>
    </row>
    <row r="38" spans="1:5" ht="16.149999999999999">
      <c r="A38" s="50">
        <v>2024</v>
      </c>
      <c r="B38" s="51">
        <v>11</v>
      </c>
      <c r="C38" s="56">
        <v>0.753</v>
      </c>
      <c r="D38" t="str">
        <f t="shared" si="4"/>
        <v>202411</v>
      </c>
      <c r="E38" s="156">
        <f t="shared" si="5"/>
        <v>0.753</v>
      </c>
    </row>
    <row r="39" spans="1:5" ht="16.149999999999999">
      <c r="A39" s="50">
        <v>2024</v>
      </c>
      <c r="B39" s="51">
        <v>12</v>
      </c>
      <c r="C39" s="57">
        <v>0.79710000000000003</v>
      </c>
      <c r="D39" t="str">
        <f t="shared" si="4"/>
        <v>202412</v>
      </c>
      <c r="E39" s="156">
        <f t="shared" si="5"/>
        <v>0.79710000000000003</v>
      </c>
    </row>
    <row r="40" spans="1:5" ht="16.149999999999999" hidden="1">
      <c r="A40" s="54"/>
      <c r="B40" s="54"/>
      <c r="C40" s="58"/>
      <c r="E40"/>
    </row>
    <row r="41" spans="1:5" ht="16.149999999999999">
      <c r="A41" s="50">
        <v>2025</v>
      </c>
      <c r="B41" s="51">
        <v>1</v>
      </c>
      <c r="C41" s="56">
        <v>0.81659999999999999</v>
      </c>
      <c r="D41" t="str">
        <f t="shared" ref="D41:D50" si="6">CONCATENATE(A41,B41)</f>
        <v>20251</v>
      </c>
      <c r="E41" s="156">
        <f t="shared" ref="E41:E50" si="7">C41</f>
        <v>0.81659999999999999</v>
      </c>
    </row>
    <row r="42" spans="1:5" ht="16.149999999999999">
      <c r="A42" s="50">
        <v>2025</v>
      </c>
      <c r="B42" s="51">
        <v>2</v>
      </c>
      <c r="C42" s="56">
        <v>0.84160000000000001</v>
      </c>
      <c r="D42" t="str">
        <f t="shared" si="6"/>
        <v>20252</v>
      </c>
      <c r="E42" s="156">
        <f t="shared" si="7"/>
        <v>0.84160000000000001</v>
      </c>
    </row>
    <row r="43" spans="1:5" ht="16.149999999999999">
      <c r="A43" s="50">
        <v>2025</v>
      </c>
      <c r="B43" s="51">
        <v>3</v>
      </c>
      <c r="C43" s="56">
        <v>0.84309999999999996</v>
      </c>
      <c r="D43" t="str">
        <f t="shared" si="6"/>
        <v>20253</v>
      </c>
      <c r="E43" s="156">
        <f t="shared" si="7"/>
        <v>0.84309999999999996</v>
      </c>
    </row>
    <row r="44" spans="1:5" ht="16.149999999999999">
      <c r="A44" s="50">
        <v>2025</v>
      </c>
      <c r="B44" s="51">
        <v>4</v>
      </c>
      <c r="C44" s="56">
        <v>0.86550000000000005</v>
      </c>
      <c r="D44" t="str">
        <f t="shared" si="6"/>
        <v>20254</v>
      </c>
      <c r="E44" s="156">
        <f t="shared" si="7"/>
        <v>0.86550000000000005</v>
      </c>
    </row>
    <row r="45" spans="1:5" ht="16.149999999999999">
      <c r="A45" s="50">
        <v>2025</v>
      </c>
      <c r="B45" s="51">
        <v>5</v>
      </c>
      <c r="C45" s="56">
        <v>0.88790000000000002</v>
      </c>
      <c r="D45" t="str">
        <f t="shared" si="6"/>
        <v>20255</v>
      </c>
      <c r="E45" s="156">
        <f t="shared" si="7"/>
        <v>0.88790000000000002</v>
      </c>
    </row>
    <row r="46" spans="1:5" ht="16.149999999999999">
      <c r="A46" s="50">
        <v>2025</v>
      </c>
      <c r="B46" s="51">
        <v>6</v>
      </c>
      <c r="C46" s="56">
        <v>0.9103</v>
      </c>
      <c r="D46" t="str">
        <f t="shared" si="6"/>
        <v>20256</v>
      </c>
      <c r="E46" s="156">
        <f t="shared" si="7"/>
        <v>0.9103</v>
      </c>
    </row>
    <row r="47" spans="1:5" ht="16.149999999999999">
      <c r="A47" s="50">
        <v>2025</v>
      </c>
      <c r="B47" s="51">
        <v>7</v>
      </c>
      <c r="C47" s="56">
        <v>0.93279999999999996</v>
      </c>
      <c r="D47" t="str">
        <f t="shared" si="6"/>
        <v>20257</v>
      </c>
      <c r="E47" s="156">
        <f t="shared" si="7"/>
        <v>0.93279999999999996</v>
      </c>
    </row>
    <row r="48" spans="1:5" ht="16.149999999999999">
      <c r="A48" s="50">
        <v>2025</v>
      </c>
      <c r="B48" s="51">
        <v>8</v>
      </c>
      <c r="C48" s="56">
        <v>0.95520000000000005</v>
      </c>
      <c r="D48" t="str">
        <f t="shared" si="6"/>
        <v>20258</v>
      </c>
      <c r="E48" s="156">
        <f t="shared" si="7"/>
        <v>0.95520000000000005</v>
      </c>
    </row>
    <row r="49" spans="1:5" ht="16.149999999999999">
      <c r="A49" s="50">
        <v>2025</v>
      </c>
      <c r="B49" s="51">
        <v>9</v>
      </c>
      <c r="C49" s="56">
        <v>0.97760000000000002</v>
      </c>
      <c r="D49" t="str">
        <f t="shared" si="6"/>
        <v>20259</v>
      </c>
      <c r="E49" s="156">
        <f t="shared" si="7"/>
        <v>0.97760000000000002</v>
      </c>
    </row>
    <row r="50" spans="1:5" ht="16.149999999999999">
      <c r="A50" s="50">
        <v>2025</v>
      </c>
      <c r="B50" s="51">
        <v>10</v>
      </c>
      <c r="C50" s="57">
        <v>1</v>
      </c>
      <c r="D50" t="str">
        <f t="shared" si="6"/>
        <v>202510</v>
      </c>
      <c r="E50" s="156">
        <f t="shared" si="7"/>
        <v>1</v>
      </c>
    </row>
  </sheetData>
  <autoFilter ref="A1:C50" xr:uid="{00000000-0001-0000-0400-000000000000}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82"/>
  <sheetViews>
    <sheetView workbookViewId="0">
      <selection activeCell="D76" sqref="D76"/>
    </sheetView>
  </sheetViews>
  <sheetFormatPr defaultColWidth="11.1796875" defaultRowHeight="15" customHeight="1"/>
  <cols>
    <col min="4" max="4" width="25.81640625" customWidth="1"/>
    <col min="5" max="5" width="24.81640625" customWidth="1"/>
  </cols>
  <sheetData>
    <row r="1" spans="1:5" ht="16.149999999999999">
      <c r="A1" s="59" t="s">
        <v>18</v>
      </c>
      <c r="B1" s="54"/>
      <c r="C1" s="54"/>
      <c r="D1" s="58"/>
      <c r="E1" s="58"/>
    </row>
    <row r="2" spans="1:5" ht="16.149999999999999">
      <c r="A2" s="54"/>
      <c r="B2" s="54"/>
      <c r="C2" s="50"/>
      <c r="D2" s="125" t="str">
        <f>IFERROR(VLOOKUP(D4,'[1]TO year'!$B:$C,2,FALSE),"")</f>
        <v>TUEC</v>
      </c>
      <c r="E2" s="125" t="str">
        <f>IFERROR(VLOOKUP(E4,'[1]TO year'!$B:$C,2,FALSE),"")</f>
        <v>UER5</v>
      </c>
    </row>
    <row r="3" spans="1:5" ht="16.149999999999999">
      <c r="A3" s="54"/>
      <c r="B3" s="54"/>
      <c r="C3" s="50">
        <v>1</v>
      </c>
      <c r="D3" s="50">
        <v>2</v>
      </c>
      <c r="E3" s="50">
        <v>3</v>
      </c>
    </row>
    <row r="4" spans="1:5" ht="16.149999999999999">
      <c r="A4" s="60"/>
      <c r="B4" s="60"/>
      <c r="C4" s="60"/>
      <c r="D4" s="61" t="s">
        <v>19</v>
      </c>
      <c r="E4" s="62" t="s">
        <v>20</v>
      </c>
    </row>
    <row r="5" spans="1:5" ht="16.149999999999999">
      <c r="A5" s="54"/>
      <c r="B5" s="54"/>
      <c r="C5" s="54"/>
      <c r="D5" s="58"/>
      <c r="E5" s="58"/>
    </row>
    <row r="6" spans="1:5" ht="16.149999999999999">
      <c r="A6" s="50">
        <v>2023</v>
      </c>
      <c r="B6" s="50">
        <v>1</v>
      </c>
      <c r="C6" s="127" t="str">
        <f t="shared" ref="C6:C71" si="0">CONCATENATE(A6,B6)</f>
        <v>20231</v>
      </c>
      <c r="D6" s="56">
        <v>0</v>
      </c>
      <c r="E6" s="56">
        <v>0</v>
      </c>
    </row>
    <row r="7" spans="1:5" ht="16.149999999999999">
      <c r="A7" s="50">
        <v>2023</v>
      </c>
      <c r="B7" s="50">
        <v>2</v>
      </c>
      <c r="C7" s="127" t="str">
        <f t="shared" si="0"/>
        <v>20232</v>
      </c>
      <c r="D7" s="56">
        <v>0</v>
      </c>
      <c r="E7" s="56">
        <v>0</v>
      </c>
    </row>
    <row r="8" spans="1:5" ht="16.149999999999999">
      <c r="A8" s="50">
        <v>2023</v>
      </c>
      <c r="B8" s="50">
        <v>3</v>
      </c>
      <c r="C8" s="127" t="str">
        <f t="shared" si="0"/>
        <v>20233</v>
      </c>
      <c r="D8" s="56">
        <v>0</v>
      </c>
      <c r="E8" s="56">
        <v>0</v>
      </c>
    </row>
    <row r="9" spans="1:5" ht="16.149999999999999">
      <c r="A9" s="50">
        <v>2023</v>
      </c>
      <c r="B9" s="50">
        <v>4</v>
      </c>
      <c r="C9" s="127" t="str">
        <f t="shared" si="0"/>
        <v>20234</v>
      </c>
      <c r="D9" s="56">
        <v>0</v>
      </c>
      <c r="E9" s="56">
        <v>0</v>
      </c>
    </row>
    <row r="10" spans="1:5" ht="16.149999999999999">
      <c r="A10" s="50">
        <v>2023</v>
      </c>
      <c r="B10" s="50">
        <v>5</v>
      </c>
      <c r="C10" s="127" t="str">
        <f t="shared" si="0"/>
        <v>20235</v>
      </c>
      <c r="D10" s="56">
        <v>0</v>
      </c>
      <c r="E10" s="56">
        <v>0</v>
      </c>
    </row>
    <row r="11" spans="1:5" ht="16.149999999999999">
      <c r="A11" s="50">
        <v>2023</v>
      </c>
      <c r="B11" s="50">
        <v>6</v>
      </c>
      <c r="C11" s="127" t="str">
        <f t="shared" si="0"/>
        <v>20236</v>
      </c>
      <c r="D11" s="56">
        <v>0</v>
      </c>
      <c r="E11" s="56">
        <v>0</v>
      </c>
    </row>
    <row r="12" spans="1:5" ht="16.149999999999999">
      <c r="A12" s="50">
        <v>2023</v>
      </c>
      <c r="B12" s="50">
        <v>7</v>
      </c>
      <c r="C12" s="127" t="str">
        <f t="shared" si="0"/>
        <v>20237</v>
      </c>
      <c r="D12" s="56">
        <v>0</v>
      </c>
      <c r="E12" s="56">
        <v>0</v>
      </c>
    </row>
    <row r="13" spans="1:5" ht="16.149999999999999">
      <c r="A13" s="50">
        <v>2023</v>
      </c>
      <c r="B13" s="50">
        <v>8</v>
      </c>
      <c r="C13" s="127" t="str">
        <f t="shared" si="0"/>
        <v>20238</v>
      </c>
      <c r="D13" s="56">
        <v>0</v>
      </c>
      <c r="E13" s="56">
        <v>0</v>
      </c>
    </row>
    <row r="14" spans="1:5" ht="16.149999999999999">
      <c r="A14" s="50">
        <v>2023</v>
      </c>
      <c r="B14" s="50">
        <v>9</v>
      </c>
      <c r="C14" s="127" t="str">
        <f t="shared" si="0"/>
        <v>20239</v>
      </c>
      <c r="D14" s="56">
        <v>0</v>
      </c>
      <c r="E14" s="56">
        <v>0</v>
      </c>
    </row>
    <row r="15" spans="1:5" ht="16.149999999999999">
      <c r="A15" s="50">
        <v>2023</v>
      </c>
      <c r="B15" s="50">
        <v>10</v>
      </c>
      <c r="C15" s="127" t="str">
        <f t="shared" si="0"/>
        <v>202310</v>
      </c>
      <c r="D15" s="56">
        <v>0</v>
      </c>
      <c r="E15" s="56">
        <v>0</v>
      </c>
    </row>
    <row r="16" spans="1:5" ht="16.149999999999999">
      <c r="A16" s="50">
        <v>2023</v>
      </c>
      <c r="B16" s="50">
        <v>11</v>
      </c>
      <c r="C16" s="127" t="str">
        <f t="shared" si="0"/>
        <v>202311</v>
      </c>
      <c r="D16" s="56">
        <v>0</v>
      </c>
      <c r="E16" s="56">
        <v>0</v>
      </c>
    </row>
    <row r="17" spans="1:9" ht="16.149999999999999">
      <c r="A17" s="50">
        <v>2023</v>
      </c>
      <c r="B17" s="50">
        <v>12</v>
      </c>
      <c r="C17" s="127" t="str">
        <f t="shared" si="0"/>
        <v>202312</v>
      </c>
      <c r="D17" s="57">
        <v>0</v>
      </c>
      <c r="E17" s="57">
        <v>0</v>
      </c>
    </row>
    <row r="18" spans="1:9" ht="16.149999999999999">
      <c r="A18" s="54"/>
      <c r="B18" s="54"/>
      <c r="C18" s="54"/>
      <c r="D18" s="58"/>
      <c r="E18" s="58"/>
    </row>
    <row r="19" spans="1:9" ht="16.149999999999999">
      <c r="A19" s="50">
        <v>2024</v>
      </c>
      <c r="B19" s="50">
        <v>1</v>
      </c>
      <c r="C19" s="127" t="str">
        <f t="shared" si="0"/>
        <v>20241</v>
      </c>
      <c r="D19" s="63">
        <v>0</v>
      </c>
      <c r="E19" s="63">
        <v>0</v>
      </c>
    </row>
    <row r="20" spans="1:9" ht="16.149999999999999">
      <c r="A20" s="50">
        <v>2024</v>
      </c>
      <c r="B20" s="50">
        <v>2</v>
      </c>
      <c r="C20" s="127" t="str">
        <f t="shared" si="0"/>
        <v>20242</v>
      </c>
      <c r="D20" s="63">
        <v>0</v>
      </c>
      <c r="E20" s="63">
        <v>0</v>
      </c>
    </row>
    <row r="21" spans="1:9" ht="16.149999999999999">
      <c r="A21" s="50">
        <v>2024</v>
      </c>
      <c r="B21" s="50">
        <v>3</v>
      </c>
      <c r="C21" s="127" t="str">
        <f t="shared" si="0"/>
        <v>20243</v>
      </c>
      <c r="D21" s="63">
        <v>0</v>
      </c>
      <c r="E21" s="63">
        <v>0</v>
      </c>
    </row>
    <row r="22" spans="1:9" ht="16.149999999999999">
      <c r="A22" s="50">
        <v>2024</v>
      </c>
      <c r="B22" s="50">
        <v>4</v>
      </c>
      <c r="C22" s="127" t="str">
        <f t="shared" si="0"/>
        <v>20244</v>
      </c>
      <c r="D22" s="63">
        <v>0</v>
      </c>
      <c r="E22" s="63">
        <v>0</v>
      </c>
    </row>
    <row r="23" spans="1:9" ht="16.149999999999999">
      <c r="A23" s="50">
        <v>2024</v>
      </c>
      <c r="B23" s="50">
        <v>5</v>
      </c>
      <c r="C23" s="127" t="str">
        <f t="shared" si="0"/>
        <v>20245</v>
      </c>
      <c r="D23" s="63">
        <v>0</v>
      </c>
      <c r="E23" s="63">
        <v>0</v>
      </c>
    </row>
    <row r="24" spans="1:9" ht="16.149999999999999">
      <c r="A24" s="50">
        <v>2024</v>
      </c>
      <c r="B24" s="50">
        <v>6</v>
      </c>
      <c r="C24" s="127" t="str">
        <f t="shared" si="0"/>
        <v>20246</v>
      </c>
      <c r="D24" s="56">
        <v>3.15E-2</v>
      </c>
      <c r="E24" s="63">
        <v>0</v>
      </c>
    </row>
    <row r="25" spans="1:9" ht="16.149999999999999">
      <c r="A25" s="50">
        <v>2024</v>
      </c>
      <c r="B25" s="50">
        <v>7</v>
      </c>
      <c r="C25" s="127" t="str">
        <f t="shared" si="0"/>
        <v>20247</v>
      </c>
      <c r="D25" s="56">
        <v>4.0300000000000002E-2</v>
      </c>
      <c r="E25" s="63">
        <v>0</v>
      </c>
    </row>
    <row r="26" spans="1:9" ht="16.149999999999999">
      <c r="A26" s="50">
        <v>2024</v>
      </c>
      <c r="B26" s="50">
        <v>8</v>
      </c>
      <c r="C26" s="127" t="str">
        <f t="shared" si="0"/>
        <v>20248</v>
      </c>
      <c r="D26" s="56">
        <v>4.0300000000000002E-2</v>
      </c>
      <c r="E26" s="63">
        <v>0</v>
      </c>
    </row>
    <row r="27" spans="1:9" ht="16.149999999999999">
      <c r="A27" s="50">
        <v>2024</v>
      </c>
      <c r="B27" s="50">
        <v>9</v>
      </c>
      <c r="C27" s="127" t="str">
        <f t="shared" si="0"/>
        <v>20249</v>
      </c>
      <c r="D27" s="56">
        <v>4.2599999999999999E-2</v>
      </c>
      <c r="E27" s="63">
        <v>0</v>
      </c>
    </row>
    <row r="28" spans="1:9" ht="16.149999999999999">
      <c r="A28" s="50">
        <v>2024</v>
      </c>
      <c r="B28" s="50">
        <v>10</v>
      </c>
      <c r="C28" s="127" t="str">
        <f t="shared" si="0"/>
        <v>202410</v>
      </c>
      <c r="D28" s="56">
        <v>4.4600000000000001E-2</v>
      </c>
      <c r="E28" s="56">
        <v>0</v>
      </c>
    </row>
    <row r="29" spans="1:9" ht="16.149999999999999">
      <c r="A29" s="50">
        <v>2024</v>
      </c>
      <c r="B29" s="50">
        <v>11</v>
      </c>
      <c r="C29" s="127" t="str">
        <f t="shared" si="0"/>
        <v>202411</v>
      </c>
      <c r="D29" s="56">
        <v>6.0100000000000001E-2</v>
      </c>
      <c r="E29" s="56">
        <v>1.3299999999999999E-2</v>
      </c>
    </row>
    <row r="30" spans="1:9" ht="16.149999999999999">
      <c r="A30" s="50">
        <v>2024</v>
      </c>
      <c r="B30" s="50">
        <v>12</v>
      </c>
      <c r="C30" s="127" t="str">
        <f t="shared" si="0"/>
        <v>202412</v>
      </c>
      <c r="D30" s="57">
        <v>7.4200000000000002E-2</v>
      </c>
      <c r="E30" s="57">
        <v>1.41E-2</v>
      </c>
    </row>
    <row r="31" spans="1:9" ht="16.149999999999999">
      <c r="A31" s="54"/>
      <c r="B31" s="54"/>
      <c r="C31" s="54"/>
      <c r="D31" s="58"/>
      <c r="E31" s="58"/>
    </row>
    <row r="32" spans="1:9" ht="16.149999999999999">
      <c r="A32" s="50">
        <v>2025</v>
      </c>
      <c r="B32" s="50">
        <v>1</v>
      </c>
      <c r="C32" s="127" t="str">
        <f t="shared" si="0"/>
        <v>20251</v>
      </c>
      <c r="D32" s="4">
        <v>8.1199999999999994E-2</v>
      </c>
      <c r="E32" s="4">
        <v>1.8100000000000002E-2</v>
      </c>
      <c r="G32" s="8"/>
      <c r="I32" s="8"/>
    </row>
    <row r="33" spans="1:9" ht="16.149999999999999">
      <c r="A33" s="50">
        <v>2025</v>
      </c>
      <c r="B33" s="50">
        <v>2</v>
      </c>
      <c r="C33" s="127" t="str">
        <f t="shared" si="0"/>
        <v>20252</v>
      </c>
      <c r="D33" s="4">
        <v>9.4899999999999998E-2</v>
      </c>
      <c r="E33" s="4">
        <v>2.01E-2</v>
      </c>
      <c r="G33" s="8"/>
      <c r="I33" s="8"/>
    </row>
    <row r="34" spans="1:9" ht="16.149999999999999">
      <c r="A34" s="50">
        <v>2025</v>
      </c>
      <c r="B34" s="50">
        <v>3</v>
      </c>
      <c r="C34" s="127" t="str">
        <f t="shared" si="0"/>
        <v>20253</v>
      </c>
      <c r="D34" s="4">
        <v>0.10639999999999999</v>
      </c>
      <c r="E34" s="4">
        <v>3.9399999999999998E-2</v>
      </c>
      <c r="G34" s="8"/>
      <c r="I34" s="8"/>
    </row>
    <row r="35" spans="1:9" ht="16.149999999999999">
      <c r="A35" s="50">
        <v>2025</v>
      </c>
      <c r="B35" s="50">
        <v>4</v>
      </c>
      <c r="C35" s="127" t="str">
        <f t="shared" si="0"/>
        <v>20254</v>
      </c>
      <c r="D35" s="4">
        <v>0.12625777777777777</v>
      </c>
      <c r="E35" s="64">
        <v>6.0746666666666636E-2</v>
      </c>
      <c r="F35" s="12"/>
      <c r="G35" s="8"/>
      <c r="I35" s="8"/>
    </row>
    <row r="36" spans="1:9" ht="16.149999999999999">
      <c r="A36" s="50">
        <v>2025</v>
      </c>
      <c r="B36" s="50">
        <v>5</v>
      </c>
      <c r="C36" s="127" t="str">
        <f t="shared" si="0"/>
        <v>20255</v>
      </c>
      <c r="D36" s="4">
        <v>0.14611555555555555</v>
      </c>
      <c r="E36" s="64">
        <v>8.2093333333333268E-2</v>
      </c>
      <c r="F36" s="12"/>
      <c r="G36" s="8"/>
      <c r="I36" s="8"/>
    </row>
    <row r="37" spans="1:9" ht="16.149999999999999">
      <c r="A37" s="50">
        <v>2025</v>
      </c>
      <c r="B37" s="50">
        <v>6</v>
      </c>
      <c r="C37" s="127" t="str">
        <f t="shared" si="0"/>
        <v>20256</v>
      </c>
      <c r="D37" s="4">
        <v>0.16597333333333333</v>
      </c>
      <c r="E37" s="64">
        <v>0.10343999999999991</v>
      </c>
      <c r="F37" s="12"/>
      <c r="G37" s="8"/>
      <c r="I37" s="8"/>
    </row>
    <row r="38" spans="1:9" ht="16.149999999999999">
      <c r="A38" s="50">
        <v>2025</v>
      </c>
      <c r="B38" s="50">
        <v>7</v>
      </c>
      <c r="C38" s="127" t="str">
        <f t="shared" si="0"/>
        <v>20257</v>
      </c>
      <c r="D38" s="4">
        <v>0.18583111111111111</v>
      </c>
      <c r="E38" s="64">
        <v>0.12478666666666655</v>
      </c>
      <c r="F38" s="12"/>
      <c r="G38" s="8"/>
      <c r="I38" s="8"/>
    </row>
    <row r="39" spans="1:9" ht="16.149999999999999">
      <c r="A39" s="50">
        <v>2025</v>
      </c>
      <c r="B39" s="50">
        <v>8</v>
      </c>
      <c r="C39" s="127" t="str">
        <f t="shared" si="0"/>
        <v>20258</v>
      </c>
      <c r="D39" s="4">
        <v>0.20568888888888889</v>
      </c>
      <c r="E39" s="64">
        <v>0.14613333333333317</v>
      </c>
      <c r="F39" s="12"/>
      <c r="G39" s="8"/>
      <c r="I39" s="8"/>
    </row>
    <row r="40" spans="1:9" ht="16.149999999999999">
      <c r="A40" s="50">
        <v>2025</v>
      </c>
      <c r="B40" s="50">
        <v>9</v>
      </c>
      <c r="C40" s="127" t="str">
        <f t="shared" si="0"/>
        <v>20259</v>
      </c>
      <c r="D40" s="4">
        <v>0.22554666666666667</v>
      </c>
      <c r="E40" s="64">
        <v>0.1674799999999998</v>
      </c>
      <c r="F40" s="12"/>
      <c r="G40" s="8"/>
      <c r="I40" s="8"/>
    </row>
    <row r="41" spans="1:9" ht="16.149999999999999">
      <c r="A41" s="50">
        <v>2025</v>
      </c>
      <c r="B41" s="50">
        <v>10</v>
      </c>
      <c r="C41" s="127" t="str">
        <f t="shared" si="0"/>
        <v>202510</v>
      </c>
      <c r="D41" s="4">
        <v>0.24540444444444445</v>
      </c>
      <c r="E41" s="64">
        <v>0.18882666666666642</v>
      </c>
      <c r="F41" s="12"/>
      <c r="G41" s="8"/>
      <c r="I41" s="8"/>
    </row>
    <row r="42" spans="1:9" ht="16.149999999999999">
      <c r="A42" s="50">
        <v>2025</v>
      </c>
      <c r="B42" s="50">
        <v>11</v>
      </c>
      <c r="C42" s="127" t="str">
        <f t="shared" si="0"/>
        <v>202511</v>
      </c>
      <c r="D42" s="4">
        <v>0.26526222222222223</v>
      </c>
      <c r="E42" s="64">
        <v>0.21017333333333305</v>
      </c>
      <c r="F42" s="12"/>
      <c r="G42" s="8"/>
      <c r="I42" s="8"/>
    </row>
    <row r="43" spans="1:9" ht="16.149999999999999">
      <c r="A43" s="50">
        <v>2025</v>
      </c>
      <c r="B43" s="50">
        <v>12</v>
      </c>
      <c r="C43" s="127" t="str">
        <f t="shared" si="0"/>
        <v>202512</v>
      </c>
      <c r="D43" s="6">
        <v>0.28512000000000004</v>
      </c>
      <c r="E43" s="65">
        <v>0.23151999999999967</v>
      </c>
      <c r="F43" s="12"/>
      <c r="G43" s="8"/>
      <c r="I43" s="8"/>
    </row>
    <row r="44" spans="1:9" ht="16.149999999999999">
      <c r="A44" s="54"/>
      <c r="B44" s="54"/>
      <c r="C44" s="54"/>
      <c r="D44" s="54"/>
      <c r="E44" s="58"/>
    </row>
    <row r="45" spans="1:9" ht="16.149999999999999">
      <c r="A45" s="50">
        <v>2026</v>
      </c>
      <c r="B45" s="50">
        <v>1</v>
      </c>
      <c r="C45" s="127" t="str">
        <f t="shared" si="0"/>
        <v>20261</v>
      </c>
      <c r="D45" s="4">
        <v>0.30497777777777785</v>
      </c>
      <c r="E45" s="64">
        <v>0.2528666666666663</v>
      </c>
      <c r="F45" s="12"/>
      <c r="G45" s="8"/>
      <c r="I45" s="8"/>
    </row>
    <row r="46" spans="1:9" ht="16.149999999999999">
      <c r="A46" s="50">
        <v>2026</v>
      </c>
      <c r="B46" s="50">
        <v>2</v>
      </c>
      <c r="C46" s="127" t="str">
        <f t="shared" si="0"/>
        <v>20262</v>
      </c>
      <c r="D46" s="4">
        <v>0.32483555555555566</v>
      </c>
      <c r="E46" s="64">
        <v>0.27421333333333292</v>
      </c>
      <c r="F46" s="12"/>
      <c r="G46" s="8"/>
      <c r="I46" s="8"/>
    </row>
    <row r="47" spans="1:9" ht="16.149999999999999">
      <c r="A47" s="50">
        <v>2026</v>
      </c>
      <c r="B47" s="50">
        <v>3</v>
      </c>
      <c r="C47" s="127" t="str">
        <f t="shared" si="0"/>
        <v>20263</v>
      </c>
      <c r="D47" s="4">
        <v>0.34469333333333346</v>
      </c>
      <c r="E47" s="64">
        <v>0.29555999999999955</v>
      </c>
      <c r="F47" s="12"/>
      <c r="G47" s="8"/>
      <c r="I47" s="8"/>
    </row>
    <row r="48" spans="1:9" ht="16.149999999999999">
      <c r="A48" s="50">
        <v>2026</v>
      </c>
      <c r="B48" s="50">
        <v>4</v>
      </c>
      <c r="C48" s="127" t="str">
        <f t="shared" si="0"/>
        <v>20264</v>
      </c>
      <c r="D48" s="4">
        <v>0.36455111111111127</v>
      </c>
      <c r="E48" s="64">
        <v>0.31690666666666617</v>
      </c>
      <c r="F48" s="12"/>
      <c r="G48" s="8"/>
      <c r="I48" s="8"/>
    </row>
    <row r="49" spans="1:9" ht="16.149999999999999">
      <c r="A49" s="50">
        <v>2026</v>
      </c>
      <c r="B49" s="50">
        <v>5</v>
      </c>
      <c r="C49" s="127" t="str">
        <f t="shared" si="0"/>
        <v>20265</v>
      </c>
      <c r="D49" s="4">
        <v>0.38440888888888908</v>
      </c>
      <c r="E49" s="64">
        <v>0.3382533333333328</v>
      </c>
      <c r="F49" s="12"/>
      <c r="G49" s="8"/>
      <c r="I49" s="8"/>
    </row>
    <row r="50" spans="1:9" ht="16.149999999999999">
      <c r="A50" s="50">
        <v>2026</v>
      </c>
      <c r="B50" s="50">
        <v>6</v>
      </c>
      <c r="C50" s="127" t="str">
        <f t="shared" si="0"/>
        <v>20266</v>
      </c>
      <c r="D50" s="4">
        <v>0.40426666666666689</v>
      </c>
      <c r="E50" s="64">
        <v>0.35959999999999942</v>
      </c>
      <c r="F50" s="12"/>
      <c r="G50" s="8"/>
      <c r="I50" s="8"/>
    </row>
    <row r="51" spans="1:9" ht="16.149999999999999">
      <c r="A51" s="50">
        <v>2026</v>
      </c>
      <c r="B51" s="50">
        <v>7</v>
      </c>
      <c r="C51" s="127" t="str">
        <f t="shared" si="0"/>
        <v>20267</v>
      </c>
      <c r="D51" s="4">
        <v>0.42412444444444469</v>
      </c>
      <c r="E51" s="64">
        <v>0.38094666666666605</v>
      </c>
      <c r="F51" s="12"/>
      <c r="G51" s="8"/>
      <c r="I51" s="8"/>
    </row>
    <row r="52" spans="1:9" ht="16.149999999999999">
      <c r="A52" s="50">
        <v>2026</v>
      </c>
      <c r="B52" s="50">
        <v>8</v>
      </c>
      <c r="C52" s="127" t="str">
        <f t="shared" si="0"/>
        <v>20268</v>
      </c>
      <c r="D52" s="4">
        <v>0.4439822222222225</v>
      </c>
      <c r="E52" s="64">
        <v>0.40229333333333267</v>
      </c>
      <c r="F52" s="12"/>
      <c r="G52" s="8"/>
      <c r="I52" s="8"/>
    </row>
    <row r="53" spans="1:9" ht="16.149999999999999">
      <c r="A53" s="50">
        <v>2026</v>
      </c>
      <c r="B53" s="50">
        <v>9</v>
      </c>
      <c r="C53" s="127" t="str">
        <f t="shared" si="0"/>
        <v>20269</v>
      </c>
      <c r="D53" s="4">
        <v>0.46384000000000031</v>
      </c>
      <c r="E53" s="64">
        <v>0.42363999999999929</v>
      </c>
      <c r="F53" s="12"/>
      <c r="G53" s="8"/>
      <c r="I53" s="8"/>
    </row>
    <row r="54" spans="1:9" ht="16.149999999999999">
      <c r="A54" s="50">
        <v>2026</v>
      </c>
      <c r="B54" s="50">
        <v>10</v>
      </c>
      <c r="C54" s="127" t="str">
        <f t="shared" si="0"/>
        <v>202610</v>
      </c>
      <c r="D54" s="4">
        <v>0.48369777777777812</v>
      </c>
      <c r="E54" s="64">
        <v>0.44498666666666592</v>
      </c>
      <c r="F54" s="12"/>
      <c r="G54" s="8"/>
      <c r="I54" s="8"/>
    </row>
    <row r="55" spans="1:9" ht="16.149999999999999">
      <c r="A55" s="50">
        <v>2026</v>
      </c>
      <c r="B55" s="50">
        <v>11</v>
      </c>
      <c r="C55" s="127" t="str">
        <f t="shared" si="0"/>
        <v>202611</v>
      </c>
      <c r="D55" s="4">
        <v>0.50355555555555587</v>
      </c>
      <c r="E55" s="64">
        <v>0.46633333333333254</v>
      </c>
      <c r="F55" s="12"/>
      <c r="G55" s="8"/>
      <c r="I55" s="8"/>
    </row>
    <row r="56" spans="1:9" ht="16.149999999999999">
      <c r="A56" s="50">
        <v>2026</v>
      </c>
      <c r="B56" s="50">
        <v>12</v>
      </c>
      <c r="C56" s="127" t="str">
        <f t="shared" si="0"/>
        <v>202612</v>
      </c>
      <c r="D56" s="6">
        <v>0.52341333333333362</v>
      </c>
      <c r="E56" s="65">
        <v>0.48767999999999917</v>
      </c>
      <c r="F56" s="12"/>
      <c r="G56" s="8"/>
      <c r="I56" s="8"/>
    </row>
    <row r="57" spans="1:9" ht="16.149999999999999">
      <c r="A57" s="54"/>
      <c r="B57" s="54"/>
      <c r="C57" s="54"/>
      <c r="D57" s="54"/>
      <c r="E57" s="58"/>
    </row>
    <row r="58" spans="1:9" ht="16.149999999999999">
      <c r="A58" s="50">
        <v>2027</v>
      </c>
      <c r="B58" s="50">
        <v>1</v>
      </c>
      <c r="C58" s="127" t="str">
        <f t="shared" si="0"/>
        <v>20271</v>
      </c>
      <c r="D58" s="4">
        <v>0.54327111111111137</v>
      </c>
      <c r="E58" s="4">
        <v>0.50902666666666585</v>
      </c>
      <c r="F58" s="12"/>
      <c r="G58" s="8"/>
      <c r="I58" s="8"/>
    </row>
    <row r="59" spans="1:9" ht="16.149999999999999">
      <c r="A59" s="50">
        <v>2027</v>
      </c>
      <c r="B59" s="50">
        <v>2</v>
      </c>
      <c r="C59" s="127" t="str">
        <f t="shared" si="0"/>
        <v>20272</v>
      </c>
      <c r="D59" s="4">
        <v>0.56312888888888912</v>
      </c>
      <c r="E59" s="4">
        <v>0.53037333333333248</v>
      </c>
      <c r="F59" s="12"/>
      <c r="G59" s="8"/>
      <c r="I59" s="8"/>
    </row>
    <row r="60" spans="1:9" ht="16.149999999999999">
      <c r="A60" s="50">
        <v>2027</v>
      </c>
      <c r="B60" s="50">
        <v>3</v>
      </c>
      <c r="C60" s="127" t="str">
        <f t="shared" si="0"/>
        <v>20273</v>
      </c>
      <c r="D60" s="4">
        <v>0.58298666666666688</v>
      </c>
      <c r="E60" s="4">
        <v>0.5517199999999991</v>
      </c>
      <c r="F60" s="12"/>
      <c r="G60" s="8"/>
      <c r="I60" s="8"/>
    </row>
    <row r="61" spans="1:9" ht="16.149999999999999">
      <c r="A61" s="50">
        <v>2027</v>
      </c>
      <c r="B61" s="50">
        <v>4</v>
      </c>
      <c r="C61" s="127" t="str">
        <f t="shared" si="0"/>
        <v>20274</v>
      </c>
      <c r="D61" s="4">
        <v>0.60284444444444463</v>
      </c>
      <c r="E61" s="4">
        <v>0.57306666666666572</v>
      </c>
      <c r="F61" s="12"/>
      <c r="G61" s="8"/>
      <c r="I61" s="8"/>
    </row>
    <row r="62" spans="1:9" ht="16.149999999999999">
      <c r="A62" s="50">
        <v>2027</v>
      </c>
      <c r="B62" s="50">
        <v>5</v>
      </c>
      <c r="C62" s="127" t="str">
        <f t="shared" si="0"/>
        <v>20275</v>
      </c>
      <c r="D62" s="4">
        <v>0.62270222222222238</v>
      </c>
      <c r="E62" s="4">
        <v>0.59441333333333235</v>
      </c>
      <c r="F62" s="12"/>
      <c r="G62" s="8"/>
      <c r="I62" s="8"/>
    </row>
    <row r="63" spans="1:9" ht="16.149999999999999">
      <c r="A63" s="50">
        <v>2027</v>
      </c>
      <c r="B63" s="50">
        <v>6</v>
      </c>
      <c r="C63" s="127" t="str">
        <f t="shared" si="0"/>
        <v>20276</v>
      </c>
      <c r="D63" s="4">
        <v>0.64256000000000013</v>
      </c>
      <c r="E63" s="4">
        <v>0.61575999999999897</v>
      </c>
      <c r="F63" s="12"/>
      <c r="G63" s="8"/>
      <c r="I63" s="8"/>
    </row>
    <row r="64" spans="1:9" ht="16.149999999999999">
      <c r="A64" s="50">
        <v>2027</v>
      </c>
      <c r="B64" s="50">
        <v>7</v>
      </c>
      <c r="C64" s="127" t="str">
        <f t="shared" si="0"/>
        <v>20277</v>
      </c>
      <c r="D64" s="4">
        <v>0.66241777777777788</v>
      </c>
      <c r="E64" s="4">
        <v>0.6371066666666656</v>
      </c>
      <c r="F64" s="12"/>
      <c r="G64" s="8"/>
      <c r="I64" s="8"/>
    </row>
    <row r="65" spans="1:9" ht="16.149999999999999">
      <c r="A65" s="50">
        <v>2027</v>
      </c>
      <c r="B65" s="50">
        <v>8</v>
      </c>
      <c r="C65" s="127" t="str">
        <f t="shared" si="0"/>
        <v>20278</v>
      </c>
      <c r="D65" s="4">
        <v>0.68227555555555564</v>
      </c>
      <c r="E65" s="4">
        <v>0.65845333333333222</v>
      </c>
      <c r="F65" s="12"/>
      <c r="G65" s="8"/>
      <c r="I65" s="8"/>
    </row>
    <row r="66" spans="1:9" ht="16.149999999999999">
      <c r="A66" s="50">
        <v>2027</v>
      </c>
      <c r="B66" s="50">
        <v>9</v>
      </c>
      <c r="C66" s="127" t="str">
        <f t="shared" si="0"/>
        <v>20279</v>
      </c>
      <c r="D66" s="4">
        <v>0.70213333333333339</v>
      </c>
      <c r="E66" s="4">
        <v>0.67979999999999885</v>
      </c>
      <c r="F66" s="12"/>
      <c r="G66" s="8"/>
      <c r="I66" s="8"/>
    </row>
    <row r="67" spans="1:9" ht="16.149999999999999">
      <c r="A67" s="50">
        <v>2027</v>
      </c>
      <c r="B67" s="50">
        <v>10</v>
      </c>
      <c r="C67" s="127" t="str">
        <f t="shared" si="0"/>
        <v>202710</v>
      </c>
      <c r="D67" s="4">
        <v>0.72199111111111114</v>
      </c>
      <c r="E67" s="4">
        <v>0.70114666666666547</v>
      </c>
      <c r="F67" s="12"/>
      <c r="G67" s="8"/>
      <c r="I67" s="8"/>
    </row>
    <row r="68" spans="1:9" ht="16.149999999999999">
      <c r="A68" s="50">
        <v>2027</v>
      </c>
      <c r="B68" s="50">
        <v>11</v>
      </c>
      <c r="C68" s="127" t="str">
        <f t="shared" si="0"/>
        <v>202711</v>
      </c>
      <c r="D68" s="4">
        <v>0.74184888888888889</v>
      </c>
      <c r="E68" s="4">
        <v>0.7224933333333321</v>
      </c>
      <c r="F68" s="12"/>
      <c r="G68" s="8"/>
      <c r="I68" s="8"/>
    </row>
    <row r="69" spans="1:9" ht="16.149999999999999">
      <c r="A69" s="50">
        <v>2027</v>
      </c>
      <c r="B69" s="50">
        <v>12</v>
      </c>
      <c r="C69" s="127" t="str">
        <f t="shared" si="0"/>
        <v>202712</v>
      </c>
      <c r="D69" s="6">
        <v>0.76170666666666664</v>
      </c>
      <c r="E69" s="6">
        <v>0.74383999999999872</v>
      </c>
      <c r="F69" s="12"/>
      <c r="G69" s="8"/>
      <c r="I69" s="8"/>
    </row>
    <row r="70" spans="1:9" ht="16.149999999999999">
      <c r="A70" s="54"/>
      <c r="B70" s="54"/>
      <c r="C70" s="54"/>
      <c r="D70" s="54"/>
      <c r="E70" s="58"/>
    </row>
    <row r="71" spans="1:9" ht="16.149999999999999">
      <c r="A71" s="50">
        <v>2028</v>
      </c>
      <c r="B71" s="50">
        <v>1</v>
      </c>
      <c r="C71" s="127" t="str">
        <f t="shared" si="0"/>
        <v>20281</v>
      </c>
      <c r="D71" s="4">
        <v>0.7815644444444444</v>
      </c>
      <c r="E71" s="4">
        <v>0.76518666666666535</v>
      </c>
      <c r="F71" s="12"/>
      <c r="G71" s="8"/>
      <c r="I71" s="8"/>
    </row>
    <row r="72" spans="1:9" ht="16.149999999999999">
      <c r="A72" s="50">
        <v>2028</v>
      </c>
      <c r="B72" s="50">
        <v>2</v>
      </c>
      <c r="C72" s="127" t="str">
        <f t="shared" ref="C72:C82" si="1">CONCATENATE(A72,B72)</f>
        <v>20282</v>
      </c>
      <c r="D72" s="4">
        <v>0.80142222222222215</v>
      </c>
      <c r="E72" s="4">
        <v>0.78653333333333197</v>
      </c>
      <c r="F72" s="12"/>
      <c r="G72" s="8"/>
      <c r="I72" s="8"/>
    </row>
    <row r="73" spans="1:9" ht="16.149999999999999">
      <c r="A73" s="50">
        <v>2028</v>
      </c>
      <c r="B73" s="50">
        <v>3</v>
      </c>
      <c r="C73" s="127" t="str">
        <f t="shared" si="1"/>
        <v>20283</v>
      </c>
      <c r="D73" s="4">
        <v>0.8212799999999999</v>
      </c>
      <c r="E73" s="4">
        <v>0.8078799999999986</v>
      </c>
      <c r="F73" s="12"/>
      <c r="G73" s="8"/>
      <c r="I73" s="8"/>
    </row>
    <row r="74" spans="1:9" ht="16.149999999999999">
      <c r="A74" s="50">
        <v>2028</v>
      </c>
      <c r="B74" s="50">
        <v>4</v>
      </c>
      <c r="C74" s="127" t="str">
        <f t="shared" si="1"/>
        <v>20284</v>
      </c>
      <c r="D74" s="4">
        <v>0.84113777777777765</v>
      </c>
      <c r="E74" s="4">
        <v>0.82922666666666522</v>
      </c>
      <c r="F74" s="12"/>
      <c r="G74" s="8"/>
      <c r="I74" s="8"/>
    </row>
    <row r="75" spans="1:9" ht="16.149999999999999">
      <c r="A75" s="50">
        <v>2028</v>
      </c>
      <c r="B75" s="50">
        <v>5</v>
      </c>
      <c r="C75" s="127" t="str">
        <f t="shared" si="1"/>
        <v>20285</v>
      </c>
      <c r="D75" s="4">
        <v>0.8609955555555554</v>
      </c>
      <c r="E75" s="4">
        <v>0.85057333333333185</v>
      </c>
      <c r="F75" s="12"/>
      <c r="G75" s="8"/>
      <c r="I75" s="8"/>
    </row>
    <row r="76" spans="1:9" ht="16.149999999999999">
      <c r="A76" s="50">
        <v>2028</v>
      </c>
      <c r="B76" s="50">
        <v>6</v>
      </c>
      <c r="C76" s="127" t="str">
        <f t="shared" si="1"/>
        <v>20286</v>
      </c>
      <c r="D76" s="4">
        <v>0.88085333333333315</v>
      </c>
      <c r="E76" s="4">
        <v>0.87191999999999847</v>
      </c>
      <c r="F76" s="12"/>
      <c r="G76" s="8"/>
      <c r="I76" s="8"/>
    </row>
    <row r="77" spans="1:9" ht="16.149999999999999">
      <c r="A77" s="50">
        <v>2028</v>
      </c>
      <c r="B77" s="50">
        <v>7</v>
      </c>
      <c r="C77" s="127" t="str">
        <f t="shared" si="1"/>
        <v>20287</v>
      </c>
      <c r="D77" s="4">
        <v>0.90071111111111091</v>
      </c>
      <c r="E77" s="4">
        <v>0.8932666666666651</v>
      </c>
      <c r="F77" s="12"/>
      <c r="G77" s="8"/>
      <c r="I77" s="8"/>
    </row>
    <row r="78" spans="1:9" ht="16.149999999999999">
      <c r="A78" s="50">
        <v>2028</v>
      </c>
      <c r="B78" s="50">
        <v>8</v>
      </c>
      <c r="C78" s="127" t="str">
        <f t="shared" si="1"/>
        <v>20288</v>
      </c>
      <c r="D78" s="4">
        <v>0.92056888888888866</v>
      </c>
      <c r="E78" s="4">
        <v>0.91461333333333172</v>
      </c>
      <c r="F78" s="12"/>
      <c r="G78" s="8"/>
      <c r="I78" s="8"/>
    </row>
    <row r="79" spans="1:9" ht="16.149999999999999">
      <c r="A79" s="50">
        <v>2028</v>
      </c>
      <c r="B79" s="50">
        <v>9</v>
      </c>
      <c r="C79" s="127" t="str">
        <f t="shared" si="1"/>
        <v>20289</v>
      </c>
      <c r="D79" s="4">
        <v>0.94042666666666641</v>
      </c>
      <c r="E79" s="4">
        <v>0.93595999999999835</v>
      </c>
      <c r="F79" s="12"/>
      <c r="G79" s="8"/>
      <c r="I79" s="8"/>
    </row>
    <row r="80" spans="1:9" ht="16.149999999999999">
      <c r="A80" s="50">
        <v>2028</v>
      </c>
      <c r="B80" s="50">
        <v>10</v>
      </c>
      <c r="C80" s="127" t="str">
        <f t="shared" si="1"/>
        <v>202810</v>
      </c>
      <c r="D80" s="4">
        <v>0.96028444444444416</v>
      </c>
      <c r="E80" s="4">
        <v>0.95730666666666497</v>
      </c>
      <c r="F80" s="12"/>
      <c r="G80" s="8"/>
      <c r="I80" s="8"/>
    </row>
    <row r="81" spans="1:9" ht="16.149999999999999">
      <c r="A81" s="50">
        <v>2028</v>
      </c>
      <c r="B81" s="50">
        <v>11</v>
      </c>
      <c r="C81" s="127" t="str">
        <f t="shared" si="1"/>
        <v>202811</v>
      </c>
      <c r="D81" s="4">
        <v>0.98014222222222191</v>
      </c>
      <c r="E81" s="4">
        <v>0.9786533333333316</v>
      </c>
      <c r="F81" s="12"/>
      <c r="G81" s="8"/>
      <c r="I81" s="8"/>
    </row>
    <row r="82" spans="1:9" ht="16.149999999999999">
      <c r="A82" s="50">
        <v>2028</v>
      </c>
      <c r="B82" s="50">
        <v>12</v>
      </c>
      <c r="C82" s="127" t="str">
        <f t="shared" si="1"/>
        <v>202812</v>
      </c>
      <c r="D82" s="6">
        <v>0.99999999999999967</v>
      </c>
      <c r="E82" s="6">
        <v>0.99999999999999822</v>
      </c>
      <c r="F82" s="12"/>
      <c r="G82" s="8"/>
      <c r="I82" s="8"/>
    </row>
  </sheetData>
  <autoFilter ref="A2:I82" xr:uid="{00000000-0001-0000-0500-000000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0988-0827-4204-9F5D-125CE01D6C24}">
  <sheetPr>
    <outlinePr summaryBelow="0" summaryRight="0"/>
  </sheetPr>
  <dimension ref="A1:G132"/>
  <sheetViews>
    <sheetView workbookViewId="0">
      <selection activeCell="E38" sqref="E38:G38"/>
    </sheetView>
  </sheetViews>
  <sheetFormatPr defaultColWidth="11.1796875" defaultRowHeight="15" customHeight="1"/>
  <cols>
    <col min="3" max="5" width="11.1796875" style="94"/>
    <col min="6" max="6" width="14.7265625" customWidth="1"/>
  </cols>
  <sheetData>
    <row r="1" spans="1:7" ht="15" customHeight="1">
      <c r="E1" s="125"/>
      <c r="F1" s="125" t="s">
        <v>101</v>
      </c>
      <c r="G1" s="125" t="s">
        <v>102</v>
      </c>
    </row>
    <row r="2" spans="1:7" ht="15" customHeight="1">
      <c r="C2"/>
      <c r="D2"/>
      <c r="E2" s="131">
        <v>1</v>
      </c>
      <c r="F2" s="125">
        <v>2</v>
      </c>
      <c r="G2" s="125">
        <v>3</v>
      </c>
    </row>
    <row r="3" spans="1:7" ht="16.149999999999999">
      <c r="A3" s="162" t="s">
        <v>10</v>
      </c>
      <c r="B3" s="162" t="s">
        <v>11</v>
      </c>
      <c r="C3" s="66"/>
      <c r="D3" s="66"/>
      <c r="E3" s="66"/>
      <c r="F3" s="162" t="s">
        <v>21</v>
      </c>
      <c r="G3" s="162" t="s">
        <v>22</v>
      </c>
    </row>
    <row r="4" spans="1:7" ht="16.149999999999999">
      <c r="A4" s="163">
        <v>2023</v>
      </c>
      <c r="B4" s="164" t="s">
        <v>23</v>
      </c>
      <c r="C4" s="116">
        <f>A4</f>
        <v>2023</v>
      </c>
      <c r="D4" s="116">
        <v>1</v>
      </c>
      <c r="E4" s="116" t="str">
        <f>CONCATENATE(C4,D4)</f>
        <v>20231</v>
      </c>
      <c r="F4" s="165">
        <v>0</v>
      </c>
      <c r="G4" s="166"/>
    </row>
    <row r="5" spans="1:7" ht="16.149999999999999">
      <c r="A5" s="163">
        <v>2023</v>
      </c>
      <c r="B5" s="164" t="s">
        <v>24</v>
      </c>
      <c r="C5" s="116">
        <f t="shared" ref="C5:C15" si="0">A5</f>
        <v>2023</v>
      </c>
      <c r="D5" s="116">
        <v>2</v>
      </c>
      <c r="E5" s="116" t="str">
        <f t="shared" ref="E5:E15" si="1">CONCATENATE(C5,D5)</f>
        <v>20232</v>
      </c>
      <c r="F5" s="165">
        <v>0</v>
      </c>
      <c r="G5" s="166"/>
    </row>
    <row r="6" spans="1:7" ht="16.149999999999999">
      <c r="A6" s="163">
        <v>2023</v>
      </c>
      <c r="B6" s="164" t="s">
        <v>25</v>
      </c>
      <c r="C6" s="116">
        <f t="shared" si="0"/>
        <v>2023</v>
      </c>
      <c r="D6" s="116">
        <v>3</v>
      </c>
      <c r="E6" s="116" t="str">
        <f t="shared" si="1"/>
        <v>20233</v>
      </c>
      <c r="F6" s="165">
        <v>0</v>
      </c>
      <c r="G6" s="166"/>
    </row>
    <row r="7" spans="1:7" ht="16.149999999999999">
      <c r="A7" s="163">
        <v>2023</v>
      </c>
      <c r="B7" s="164" t="s">
        <v>26</v>
      </c>
      <c r="C7" s="116">
        <f t="shared" si="0"/>
        <v>2023</v>
      </c>
      <c r="D7" s="116">
        <v>4</v>
      </c>
      <c r="E7" s="116" t="str">
        <f t="shared" si="1"/>
        <v>20234</v>
      </c>
      <c r="F7" s="165">
        <v>8.3000000000000001E-3</v>
      </c>
      <c r="G7" s="166"/>
    </row>
    <row r="8" spans="1:7" ht="16.149999999999999">
      <c r="A8" s="163">
        <v>2023</v>
      </c>
      <c r="B8" s="164" t="s">
        <v>27</v>
      </c>
      <c r="C8" s="116">
        <f t="shared" si="0"/>
        <v>2023</v>
      </c>
      <c r="D8" s="116">
        <v>5</v>
      </c>
      <c r="E8" s="116" t="str">
        <f t="shared" si="1"/>
        <v>20235</v>
      </c>
      <c r="F8" s="165">
        <v>9.1000000000000004E-3</v>
      </c>
      <c r="G8" s="166"/>
    </row>
    <row r="9" spans="1:7" ht="16.149999999999999">
      <c r="A9" s="163">
        <v>2023</v>
      </c>
      <c r="B9" s="164" t="s">
        <v>28</v>
      </c>
      <c r="C9" s="116">
        <f t="shared" si="0"/>
        <v>2023</v>
      </c>
      <c r="D9" s="116">
        <v>6</v>
      </c>
      <c r="E9" s="116" t="str">
        <f t="shared" si="1"/>
        <v>20236</v>
      </c>
      <c r="F9" s="165">
        <v>9.7000000000000003E-3</v>
      </c>
      <c r="G9" s="166"/>
    </row>
    <row r="10" spans="1:7" ht="16.149999999999999">
      <c r="A10" s="163">
        <v>2023</v>
      </c>
      <c r="B10" s="164" t="s">
        <v>29</v>
      </c>
      <c r="C10" s="116">
        <f t="shared" si="0"/>
        <v>2023</v>
      </c>
      <c r="D10" s="116">
        <v>7</v>
      </c>
      <c r="E10" s="116" t="str">
        <f t="shared" si="1"/>
        <v>20237</v>
      </c>
      <c r="F10" s="165">
        <v>1.0200000000000001E-2</v>
      </c>
      <c r="G10" s="166"/>
    </row>
    <row r="11" spans="1:7" ht="16.149999999999999">
      <c r="A11" s="163">
        <v>2023</v>
      </c>
      <c r="B11" s="164" t="s">
        <v>30</v>
      </c>
      <c r="C11" s="116">
        <f t="shared" si="0"/>
        <v>2023</v>
      </c>
      <c r="D11" s="116">
        <v>8</v>
      </c>
      <c r="E11" s="116" t="str">
        <f t="shared" si="1"/>
        <v>20238</v>
      </c>
      <c r="F11" s="165">
        <v>1.06E-2</v>
      </c>
      <c r="G11" s="166"/>
    </row>
    <row r="12" spans="1:7" ht="16.149999999999999">
      <c r="A12" s="163">
        <v>2023</v>
      </c>
      <c r="B12" s="164" t="s">
        <v>31</v>
      </c>
      <c r="C12" s="116">
        <f t="shared" si="0"/>
        <v>2023</v>
      </c>
      <c r="D12" s="116">
        <v>9</v>
      </c>
      <c r="E12" s="116" t="str">
        <f t="shared" si="1"/>
        <v>20239</v>
      </c>
      <c r="F12" s="165">
        <v>1.2E-2</v>
      </c>
      <c r="G12" s="166"/>
    </row>
    <row r="13" spans="1:7" ht="16.149999999999999">
      <c r="A13" s="163">
        <v>2023</v>
      </c>
      <c r="B13" s="164" t="s">
        <v>32</v>
      </c>
      <c r="C13" s="116">
        <f t="shared" si="0"/>
        <v>2023</v>
      </c>
      <c r="D13" s="116">
        <v>10</v>
      </c>
      <c r="E13" s="116" t="str">
        <f t="shared" si="1"/>
        <v>202310</v>
      </c>
      <c r="F13" s="165">
        <v>1.2699999999999999E-2</v>
      </c>
      <c r="G13" s="166"/>
    </row>
    <row r="14" spans="1:7" ht="16.149999999999999">
      <c r="A14" s="163">
        <v>2023</v>
      </c>
      <c r="B14" s="164" t="s">
        <v>33</v>
      </c>
      <c r="C14" s="116">
        <f t="shared" si="0"/>
        <v>2023</v>
      </c>
      <c r="D14" s="116">
        <v>11</v>
      </c>
      <c r="E14" s="116" t="str">
        <f t="shared" si="1"/>
        <v>202311</v>
      </c>
      <c r="F14" s="165">
        <v>1.2999999999999999E-2</v>
      </c>
      <c r="G14" s="166"/>
    </row>
    <row r="15" spans="1:7" ht="16.149999999999999">
      <c r="A15" s="163">
        <v>2023</v>
      </c>
      <c r="B15" s="164" t="s">
        <v>34</v>
      </c>
      <c r="C15" s="116">
        <f t="shared" si="0"/>
        <v>2023</v>
      </c>
      <c r="D15" s="116">
        <v>12</v>
      </c>
      <c r="E15" s="116" t="str">
        <f t="shared" si="1"/>
        <v>202312</v>
      </c>
      <c r="F15" s="165">
        <v>1.37E-2</v>
      </c>
      <c r="G15" s="166"/>
    </row>
    <row r="16" spans="1:7" ht="16.149999999999999">
      <c r="A16" s="167"/>
      <c r="B16" s="167"/>
      <c r="C16" s="54"/>
      <c r="D16" s="54"/>
      <c r="E16" s="54"/>
      <c r="F16" s="166"/>
      <c r="G16" s="166"/>
    </row>
    <row r="17" spans="1:7" ht="16.149999999999999">
      <c r="A17" s="163">
        <v>2024</v>
      </c>
      <c r="B17" s="164" t="s">
        <v>23</v>
      </c>
      <c r="C17" s="116">
        <f t="shared" ref="C17:C28" si="2">A17</f>
        <v>2024</v>
      </c>
      <c r="D17" s="116">
        <v>1</v>
      </c>
      <c r="E17" s="116" t="str">
        <f t="shared" ref="E17:E28" si="3">CONCATENATE(C17,D17)</f>
        <v>20241</v>
      </c>
      <c r="F17" s="165">
        <v>1.43E-2</v>
      </c>
      <c r="G17" s="166"/>
    </row>
    <row r="18" spans="1:7" ht="16.149999999999999">
      <c r="A18" s="163">
        <v>2024</v>
      </c>
      <c r="B18" s="164" t="s">
        <v>24</v>
      </c>
      <c r="C18" s="116">
        <f t="shared" si="2"/>
        <v>2024</v>
      </c>
      <c r="D18" s="116">
        <v>2</v>
      </c>
      <c r="E18" s="116" t="str">
        <f t="shared" si="3"/>
        <v>20242</v>
      </c>
      <c r="F18" s="165">
        <v>2.0899999999999998E-2</v>
      </c>
      <c r="G18" s="166"/>
    </row>
    <row r="19" spans="1:7" ht="16.149999999999999">
      <c r="A19" s="163">
        <v>2024</v>
      </c>
      <c r="B19" s="164" t="s">
        <v>25</v>
      </c>
      <c r="C19" s="116">
        <f t="shared" si="2"/>
        <v>2024</v>
      </c>
      <c r="D19" s="116">
        <v>3</v>
      </c>
      <c r="E19" s="116" t="str">
        <f t="shared" si="3"/>
        <v>20243</v>
      </c>
      <c r="F19" s="165">
        <v>2.18E-2</v>
      </c>
      <c r="G19" s="166"/>
    </row>
    <row r="20" spans="1:7" ht="16.149999999999999">
      <c r="A20" s="163">
        <v>2024</v>
      </c>
      <c r="B20" s="164" t="s">
        <v>26</v>
      </c>
      <c r="C20" s="116">
        <f t="shared" si="2"/>
        <v>2024</v>
      </c>
      <c r="D20" s="116">
        <v>4</v>
      </c>
      <c r="E20" s="116" t="str">
        <f t="shared" si="3"/>
        <v>20244</v>
      </c>
      <c r="F20" s="165">
        <v>3.6200000000000003E-2</v>
      </c>
      <c r="G20" s="166"/>
    </row>
    <row r="21" spans="1:7" ht="16.149999999999999">
      <c r="A21" s="163">
        <v>2024</v>
      </c>
      <c r="B21" s="164" t="s">
        <v>27</v>
      </c>
      <c r="C21" s="116">
        <f t="shared" si="2"/>
        <v>2024</v>
      </c>
      <c r="D21" s="116">
        <v>5</v>
      </c>
      <c r="E21" s="116" t="str">
        <f t="shared" si="3"/>
        <v>20245</v>
      </c>
      <c r="F21" s="165">
        <v>6.8699999999999997E-2</v>
      </c>
      <c r="G21" s="166"/>
    </row>
    <row r="22" spans="1:7" ht="16.149999999999999">
      <c r="A22" s="163">
        <v>2024</v>
      </c>
      <c r="B22" s="164" t="s">
        <v>28</v>
      </c>
      <c r="C22" s="116">
        <f t="shared" si="2"/>
        <v>2024</v>
      </c>
      <c r="D22" s="116">
        <v>6</v>
      </c>
      <c r="E22" s="116" t="str">
        <f t="shared" si="3"/>
        <v>20246</v>
      </c>
      <c r="F22" s="165">
        <v>7.51E-2</v>
      </c>
      <c r="G22" s="166"/>
    </row>
    <row r="23" spans="1:7" ht="16.149999999999999">
      <c r="A23" s="163">
        <v>2024</v>
      </c>
      <c r="B23" s="164" t="s">
        <v>29</v>
      </c>
      <c r="C23" s="116">
        <f t="shared" si="2"/>
        <v>2024</v>
      </c>
      <c r="D23" s="116">
        <v>7</v>
      </c>
      <c r="E23" s="116" t="str">
        <f t="shared" si="3"/>
        <v>20247</v>
      </c>
      <c r="F23" s="165">
        <v>8.8800000000000004E-2</v>
      </c>
      <c r="G23" s="166"/>
    </row>
    <row r="24" spans="1:7" ht="16.149999999999999">
      <c r="A24" s="163">
        <v>2024</v>
      </c>
      <c r="B24" s="164" t="s">
        <v>30</v>
      </c>
      <c r="C24" s="116">
        <f t="shared" si="2"/>
        <v>2024</v>
      </c>
      <c r="D24" s="116">
        <v>8</v>
      </c>
      <c r="E24" s="116" t="str">
        <f t="shared" si="3"/>
        <v>20248</v>
      </c>
      <c r="F24" s="165">
        <v>9.8000000000000004E-2</v>
      </c>
      <c r="G24" s="166"/>
    </row>
    <row r="25" spans="1:7" ht="16.149999999999999">
      <c r="A25" s="163">
        <v>2024</v>
      </c>
      <c r="B25" s="164" t="s">
        <v>31</v>
      </c>
      <c r="C25" s="116">
        <f t="shared" si="2"/>
        <v>2024</v>
      </c>
      <c r="D25" s="116">
        <v>9</v>
      </c>
      <c r="E25" s="116" t="str">
        <f t="shared" si="3"/>
        <v>20249</v>
      </c>
      <c r="F25" s="165">
        <v>0.1137</v>
      </c>
      <c r="G25" s="166"/>
    </row>
    <row r="26" spans="1:7" ht="16.149999999999999">
      <c r="A26" s="163">
        <v>2024</v>
      </c>
      <c r="B26" s="164" t="s">
        <v>32</v>
      </c>
      <c r="C26" s="116">
        <f t="shared" si="2"/>
        <v>2024</v>
      </c>
      <c r="D26" s="116">
        <v>10</v>
      </c>
      <c r="E26" s="116" t="str">
        <f t="shared" si="3"/>
        <v>202410</v>
      </c>
      <c r="F26" s="168">
        <v>0.12479999999999999</v>
      </c>
      <c r="G26" s="167"/>
    </row>
    <row r="27" spans="1:7" ht="16.149999999999999">
      <c r="A27" s="163">
        <v>2024</v>
      </c>
      <c r="B27" s="164" t="s">
        <v>33</v>
      </c>
      <c r="C27" s="116">
        <f t="shared" si="2"/>
        <v>2024</v>
      </c>
      <c r="D27" s="116">
        <v>11</v>
      </c>
      <c r="E27" s="116" t="str">
        <f t="shared" si="3"/>
        <v>202411</v>
      </c>
      <c r="F27" s="168">
        <v>0.15040000000000001</v>
      </c>
      <c r="G27" s="167"/>
    </row>
    <row r="28" spans="1:7" ht="16.149999999999999">
      <c r="A28" s="163">
        <v>2024</v>
      </c>
      <c r="B28" s="164" t="s">
        <v>34</v>
      </c>
      <c r="C28" s="116">
        <f t="shared" si="2"/>
        <v>2024</v>
      </c>
      <c r="D28" s="116">
        <v>12</v>
      </c>
      <c r="E28" s="116" t="str">
        <f t="shared" si="3"/>
        <v>202412</v>
      </c>
      <c r="F28" s="168">
        <v>0.16300000000000001</v>
      </c>
      <c r="G28" s="167"/>
    </row>
    <row r="29" spans="1:7" ht="16.149999999999999">
      <c r="A29" s="167"/>
      <c r="B29" s="167"/>
      <c r="C29" s="54"/>
      <c r="D29" s="54"/>
      <c r="E29" s="54"/>
      <c r="F29" s="167"/>
      <c r="G29" s="167"/>
    </row>
    <row r="30" spans="1:7" ht="16.149999999999999">
      <c r="A30" s="163">
        <v>2025</v>
      </c>
      <c r="B30" s="164" t="s">
        <v>23</v>
      </c>
      <c r="C30" s="116">
        <f t="shared" ref="C30:C41" si="4">A30</f>
        <v>2025</v>
      </c>
      <c r="D30" s="116">
        <v>1</v>
      </c>
      <c r="E30" s="116" t="str">
        <f t="shared" ref="E30:E41" si="5">CONCATENATE(C30,D30)</f>
        <v>20251</v>
      </c>
      <c r="F30" s="168">
        <v>0.17810000000000001</v>
      </c>
      <c r="G30" s="168"/>
    </row>
    <row r="31" spans="1:7" ht="16.149999999999999">
      <c r="A31" s="163">
        <v>2025</v>
      </c>
      <c r="B31" s="164" t="s">
        <v>24</v>
      </c>
      <c r="C31" s="116">
        <f t="shared" si="4"/>
        <v>2025</v>
      </c>
      <c r="D31" s="116">
        <v>2</v>
      </c>
      <c r="E31" s="116" t="str">
        <f t="shared" si="5"/>
        <v>20252</v>
      </c>
      <c r="F31" s="168">
        <v>0.19500000000000001</v>
      </c>
      <c r="G31" s="168"/>
    </row>
    <row r="32" spans="1:7" s="173" customFormat="1" ht="16.149999999999999">
      <c r="A32" s="169">
        <v>2025</v>
      </c>
      <c r="B32" s="170" t="s">
        <v>25</v>
      </c>
      <c r="C32" s="171">
        <f t="shared" si="4"/>
        <v>2025</v>
      </c>
      <c r="D32" s="171">
        <v>3</v>
      </c>
      <c r="E32" s="171" t="str">
        <f t="shared" si="5"/>
        <v>20253</v>
      </c>
      <c r="F32" s="172">
        <v>0.2109</v>
      </c>
      <c r="G32" s="172"/>
    </row>
    <row r="33" spans="1:7" ht="16.149999999999999">
      <c r="A33" s="163">
        <v>2025</v>
      </c>
      <c r="B33" s="164" t="s">
        <v>26</v>
      </c>
      <c r="C33" s="116">
        <f t="shared" si="4"/>
        <v>2025</v>
      </c>
      <c r="D33" s="116">
        <v>4</v>
      </c>
      <c r="E33" s="116" t="str">
        <f t="shared" si="5"/>
        <v>20254</v>
      </c>
      <c r="F33" s="168">
        <v>0.2233</v>
      </c>
      <c r="G33" s="168">
        <v>2.2200000000000001E-2</v>
      </c>
    </row>
    <row r="34" spans="1:7" ht="16.149999999999999">
      <c r="A34" s="163">
        <v>2025</v>
      </c>
      <c r="B34" s="164" t="s">
        <v>27</v>
      </c>
      <c r="C34" s="116">
        <f t="shared" si="4"/>
        <v>2025</v>
      </c>
      <c r="D34" s="116">
        <v>5</v>
      </c>
      <c r="E34" s="116" t="str">
        <f t="shared" si="5"/>
        <v>20255</v>
      </c>
      <c r="F34" s="168">
        <v>0.23580000000000001</v>
      </c>
      <c r="G34" s="168">
        <v>4.4400000000000002E-2</v>
      </c>
    </row>
    <row r="35" spans="1:7" ht="16.149999999999999">
      <c r="A35" s="163">
        <v>2025</v>
      </c>
      <c r="B35" s="164" t="s">
        <v>28</v>
      </c>
      <c r="C35" s="116">
        <f t="shared" si="4"/>
        <v>2025</v>
      </c>
      <c r="D35" s="116">
        <v>6</v>
      </c>
      <c r="E35" s="116" t="str">
        <f t="shared" si="5"/>
        <v>20256</v>
      </c>
      <c r="F35" s="168">
        <v>0.2482</v>
      </c>
      <c r="G35" s="168">
        <v>6.6699999999999995E-2</v>
      </c>
    </row>
    <row r="36" spans="1:7" ht="16.149999999999999">
      <c r="A36" s="163">
        <v>2025</v>
      </c>
      <c r="B36" s="164" t="s">
        <v>29</v>
      </c>
      <c r="C36" s="116">
        <f t="shared" si="4"/>
        <v>2025</v>
      </c>
      <c r="D36" s="116">
        <v>7</v>
      </c>
      <c r="E36" s="116" t="str">
        <f t="shared" si="5"/>
        <v>20257</v>
      </c>
      <c r="F36" s="168">
        <v>0.26069999999999999</v>
      </c>
      <c r="G36" s="168">
        <v>8.8900000000000007E-2</v>
      </c>
    </row>
    <row r="37" spans="1:7" ht="16.149999999999999">
      <c r="A37" s="163">
        <v>2025</v>
      </c>
      <c r="B37" s="164" t="s">
        <v>30</v>
      </c>
      <c r="C37" s="116">
        <f t="shared" si="4"/>
        <v>2025</v>
      </c>
      <c r="D37" s="116">
        <v>8</v>
      </c>
      <c r="E37" s="116" t="str">
        <f t="shared" si="5"/>
        <v>20258</v>
      </c>
      <c r="F37" s="168">
        <v>0.27310000000000001</v>
      </c>
      <c r="G37" s="168">
        <v>0.1111</v>
      </c>
    </row>
    <row r="38" spans="1:7" ht="16.149999999999999">
      <c r="A38" s="163">
        <v>2025</v>
      </c>
      <c r="B38" s="164" t="s">
        <v>31</v>
      </c>
      <c r="C38" s="116">
        <f t="shared" si="4"/>
        <v>2025</v>
      </c>
      <c r="D38" s="116">
        <v>9</v>
      </c>
      <c r="E38" s="116" t="str">
        <f t="shared" si="5"/>
        <v>20259</v>
      </c>
      <c r="F38" s="168">
        <v>0.28560000000000002</v>
      </c>
      <c r="G38" s="168">
        <v>0.1333</v>
      </c>
    </row>
    <row r="39" spans="1:7" ht="16.149999999999999">
      <c r="A39" s="163">
        <v>2025</v>
      </c>
      <c r="B39" s="164" t="s">
        <v>32</v>
      </c>
      <c r="C39" s="116">
        <f t="shared" si="4"/>
        <v>2025</v>
      </c>
      <c r="D39" s="116">
        <v>10</v>
      </c>
      <c r="E39" s="116" t="str">
        <f t="shared" si="5"/>
        <v>202510</v>
      </c>
      <c r="F39" s="168">
        <v>0.29799999999999999</v>
      </c>
      <c r="G39" s="168">
        <v>0.15559999999999999</v>
      </c>
    </row>
    <row r="40" spans="1:7" ht="16.149999999999999">
      <c r="A40" s="163">
        <v>2025</v>
      </c>
      <c r="B40" s="164" t="s">
        <v>33</v>
      </c>
      <c r="C40" s="116">
        <f t="shared" si="4"/>
        <v>2025</v>
      </c>
      <c r="D40" s="116">
        <v>11</v>
      </c>
      <c r="E40" s="116" t="str">
        <f t="shared" si="5"/>
        <v>202511</v>
      </c>
      <c r="F40" s="168">
        <v>0.31040000000000001</v>
      </c>
      <c r="G40" s="168">
        <v>0.17780000000000001</v>
      </c>
    </row>
    <row r="41" spans="1:7" ht="16.149999999999999">
      <c r="A41" s="163">
        <v>2025</v>
      </c>
      <c r="B41" s="164" t="s">
        <v>34</v>
      </c>
      <c r="C41" s="116">
        <f t="shared" si="4"/>
        <v>2025</v>
      </c>
      <c r="D41" s="116">
        <v>12</v>
      </c>
      <c r="E41" s="116" t="str">
        <f t="shared" si="5"/>
        <v>202512</v>
      </c>
      <c r="F41" s="168">
        <v>0.32290000000000002</v>
      </c>
      <c r="G41" s="168">
        <v>0.2</v>
      </c>
    </row>
    <row r="42" spans="1:7" ht="16.149999999999999">
      <c r="A42" s="167"/>
      <c r="B42" s="167"/>
      <c r="C42" s="54"/>
      <c r="D42" s="54"/>
      <c r="E42" s="54"/>
      <c r="F42" s="167"/>
      <c r="G42" s="167"/>
    </row>
    <row r="43" spans="1:7" ht="16.149999999999999">
      <c r="A43" s="163">
        <v>2026</v>
      </c>
      <c r="B43" s="164" t="s">
        <v>23</v>
      </c>
      <c r="C43" s="116">
        <f t="shared" ref="C43:C54" si="6">A43</f>
        <v>2026</v>
      </c>
      <c r="D43" s="116">
        <v>1</v>
      </c>
      <c r="E43" s="116" t="str">
        <f t="shared" ref="E43:E54" si="7">CONCATENATE(C43,D43)</f>
        <v>20261</v>
      </c>
      <c r="F43" s="168">
        <v>0.33529999999999999</v>
      </c>
      <c r="G43" s="168">
        <v>0.22220000000000001</v>
      </c>
    </row>
    <row r="44" spans="1:7" ht="16.149999999999999">
      <c r="A44" s="163">
        <v>2026</v>
      </c>
      <c r="B44" s="164" t="s">
        <v>24</v>
      </c>
      <c r="C44" s="116">
        <f t="shared" si="6"/>
        <v>2026</v>
      </c>
      <c r="D44" s="116">
        <v>2</v>
      </c>
      <c r="E44" s="116" t="str">
        <f t="shared" si="7"/>
        <v>20262</v>
      </c>
      <c r="F44" s="168">
        <v>0.3478</v>
      </c>
      <c r="G44" s="168">
        <v>0.24440000000000001</v>
      </c>
    </row>
    <row r="45" spans="1:7" ht="16.149999999999999">
      <c r="A45" s="163">
        <v>2026</v>
      </c>
      <c r="B45" s="164" t="s">
        <v>25</v>
      </c>
      <c r="C45" s="116">
        <f t="shared" si="6"/>
        <v>2026</v>
      </c>
      <c r="D45" s="116">
        <v>3</v>
      </c>
      <c r="E45" s="116" t="str">
        <f t="shared" si="7"/>
        <v>20263</v>
      </c>
      <c r="F45" s="168">
        <v>0.36020000000000002</v>
      </c>
      <c r="G45" s="168">
        <v>0.26669999999999999</v>
      </c>
    </row>
    <row r="46" spans="1:7" ht="16.149999999999999">
      <c r="A46" s="163">
        <v>2026</v>
      </c>
      <c r="B46" s="164" t="s">
        <v>26</v>
      </c>
      <c r="C46" s="116">
        <f t="shared" si="6"/>
        <v>2026</v>
      </c>
      <c r="D46" s="116">
        <v>4</v>
      </c>
      <c r="E46" s="116" t="str">
        <f t="shared" si="7"/>
        <v>20264</v>
      </c>
      <c r="F46" s="168">
        <v>0.37259999999999999</v>
      </c>
      <c r="G46" s="168">
        <v>0.28889999999999999</v>
      </c>
    </row>
    <row r="47" spans="1:7" ht="16.149999999999999">
      <c r="A47" s="163">
        <v>2026</v>
      </c>
      <c r="B47" s="164" t="s">
        <v>27</v>
      </c>
      <c r="C47" s="116">
        <f t="shared" si="6"/>
        <v>2026</v>
      </c>
      <c r="D47" s="116">
        <v>5</v>
      </c>
      <c r="E47" s="116" t="str">
        <f t="shared" si="7"/>
        <v>20265</v>
      </c>
      <c r="F47" s="168">
        <v>0.3851</v>
      </c>
      <c r="G47" s="168">
        <v>0.31109999999999999</v>
      </c>
    </row>
    <row r="48" spans="1:7" ht="16.149999999999999">
      <c r="A48" s="163">
        <v>2026</v>
      </c>
      <c r="B48" s="164" t="s">
        <v>28</v>
      </c>
      <c r="C48" s="116">
        <f t="shared" si="6"/>
        <v>2026</v>
      </c>
      <c r="D48" s="116">
        <v>6</v>
      </c>
      <c r="E48" s="116" t="str">
        <f t="shared" si="7"/>
        <v>20266</v>
      </c>
      <c r="F48" s="168">
        <v>0.39750000000000002</v>
      </c>
      <c r="G48" s="168">
        <v>0.33329999999999999</v>
      </c>
    </row>
    <row r="49" spans="1:7" ht="16.149999999999999">
      <c r="A49" s="163">
        <v>2026</v>
      </c>
      <c r="B49" s="164" t="s">
        <v>29</v>
      </c>
      <c r="C49" s="116">
        <f t="shared" si="6"/>
        <v>2026</v>
      </c>
      <c r="D49" s="116">
        <v>7</v>
      </c>
      <c r="E49" s="116" t="str">
        <f t="shared" si="7"/>
        <v>20267</v>
      </c>
      <c r="F49" s="168">
        <v>0.41</v>
      </c>
      <c r="G49" s="168">
        <v>0.35560000000000003</v>
      </c>
    </row>
    <row r="50" spans="1:7" ht="16.149999999999999">
      <c r="A50" s="163">
        <v>2026</v>
      </c>
      <c r="B50" s="164" t="s">
        <v>30</v>
      </c>
      <c r="C50" s="116">
        <f t="shared" si="6"/>
        <v>2026</v>
      </c>
      <c r="D50" s="116">
        <v>8</v>
      </c>
      <c r="E50" s="116" t="str">
        <f t="shared" si="7"/>
        <v>20268</v>
      </c>
      <c r="F50" s="168">
        <v>0.4224</v>
      </c>
      <c r="G50" s="168">
        <v>0.37780000000000002</v>
      </c>
    </row>
    <row r="51" spans="1:7" ht="16.149999999999999">
      <c r="A51" s="163">
        <v>2026</v>
      </c>
      <c r="B51" s="164" t="s">
        <v>31</v>
      </c>
      <c r="C51" s="116">
        <f t="shared" si="6"/>
        <v>2026</v>
      </c>
      <c r="D51" s="116">
        <v>9</v>
      </c>
      <c r="E51" s="116" t="str">
        <f t="shared" si="7"/>
        <v>20269</v>
      </c>
      <c r="F51" s="168">
        <v>0.43490000000000001</v>
      </c>
      <c r="G51" s="168">
        <v>0.4</v>
      </c>
    </row>
    <row r="52" spans="1:7" ht="16.149999999999999">
      <c r="A52" s="163">
        <v>2026</v>
      </c>
      <c r="B52" s="164" t="s">
        <v>32</v>
      </c>
      <c r="C52" s="116">
        <f t="shared" si="6"/>
        <v>2026</v>
      </c>
      <c r="D52" s="116">
        <v>10</v>
      </c>
      <c r="E52" s="116" t="str">
        <f t="shared" si="7"/>
        <v>202610</v>
      </c>
      <c r="F52" s="168">
        <v>0.44729999999999998</v>
      </c>
      <c r="G52" s="168">
        <v>0.42220000000000002</v>
      </c>
    </row>
    <row r="53" spans="1:7" ht="16.149999999999999">
      <c r="A53" s="163">
        <v>2026</v>
      </c>
      <c r="B53" s="164" t="s">
        <v>33</v>
      </c>
      <c r="C53" s="116">
        <f t="shared" si="6"/>
        <v>2026</v>
      </c>
      <c r="D53" s="116">
        <v>11</v>
      </c>
      <c r="E53" s="116" t="str">
        <f t="shared" si="7"/>
        <v>202611</v>
      </c>
      <c r="F53" s="168">
        <v>0.4597</v>
      </c>
      <c r="G53" s="168">
        <v>0.44440000000000002</v>
      </c>
    </row>
    <row r="54" spans="1:7" ht="16.149999999999999">
      <c r="A54" s="163">
        <v>2026</v>
      </c>
      <c r="B54" s="164" t="s">
        <v>34</v>
      </c>
      <c r="C54" s="116">
        <f t="shared" si="6"/>
        <v>2026</v>
      </c>
      <c r="D54" s="116">
        <v>12</v>
      </c>
      <c r="E54" s="116" t="str">
        <f t="shared" si="7"/>
        <v>202612</v>
      </c>
      <c r="F54" s="168">
        <v>0.47220000000000001</v>
      </c>
      <c r="G54" s="168">
        <v>0.4667</v>
      </c>
    </row>
    <row r="55" spans="1:7" ht="16.149999999999999">
      <c r="A55" s="167"/>
      <c r="B55" s="167"/>
      <c r="C55" s="54"/>
      <c r="D55" s="54"/>
      <c r="E55" s="54"/>
      <c r="F55" s="167"/>
      <c r="G55" s="167"/>
    </row>
    <row r="56" spans="1:7" ht="16.149999999999999">
      <c r="A56" s="163">
        <v>2027</v>
      </c>
      <c r="B56" s="164" t="s">
        <v>23</v>
      </c>
      <c r="C56" s="116">
        <f t="shared" ref="C56:C67" si="8">A56</f>
        <v>2027</v>
      </c>
      <c r="D56" s="116">
        <v>1</v>
      </c>
      <c r="E56" s="116" t="str">
        <f t="shared" ref="E56:E67" si="9">CONCATENATE(C56,D56)</f>
        <v>20271</v>
      </c>
      <c r="F56" s="168">
        <v>0.48459999999999998</v>
      </c>
      <c r="G56" s="168">
        <v>0.4889</v>
      </c>
    </row>
    <row r="57" spans="1:7" ht="16.149999999999999">
      <c r="A57" s="163">
        <v>2027</v>
      </c>
      <c r="B57" s="164" t="s">
        <v>24</v>
      </c>
      <c r="C57" s="116">
        <f t="shared" si="8"/>
        <v>2027</v>
      </c>
      <c r="D57" s="116">
        <v>2</v>
      </c>
      <c r="E57" s="116" t="str">
        <f t="shared" si="9"/>
        <v>20272</v>
      </c>
      <c r="F57" s="168">
        <v>0.49709999999999999</v>
      </c>
      <c r="G57" s="168">
        <v>0.5111</v>
      </c>
    </row>
    <row r="58" spans="1:7" ht="16.149999999999999">
      <c r="A58" s="163">
        <v>2027</v>
      </c>
      <c r="B58" s="164" t="s">
        <v>25</v>
      </c>
      <c r="C58" s="116">
        <f t="shared" si="8"/>
        <v>2027</v>
      </c>
      <c r="D58" s="116">
        <v>3</v>
      </c>
      <c r="E58" s="116" t="str">
        <f t="shared" si="9"/>
        <v>20273</v>
      </c>
      <c r="F58" s="168">
        <v>0.50949999999999995</v>
      </c>
      <c r="G58" s="168">
        <v>0.5333</v>
      </c>
    </row>
    <row r="59" spans="1:7" ht="16.149999999999999">
      <c r="A59" s="163">
        <v>2027</v>
      </c>
      <c r="B59" s="164" t="s">
        <v>26</v>
      </c>
      <c r="C59" s="116">
        <f t="shared" si="8"/>
        <v>2027</v>
      </c>
      <c r="D59" s="116">
        <v>4</v>
      </c>
      <c r="E59" s="116" t="str">
        <f t="shared" si="9"/>
        <v>20274</v>
      </c>
      <c r="F59" s="168">
        <v>0.52190000000000003</v>
      </c>
      <c r="G59" s="168">
        <v>0.55559999999999998</v>
      </c>
    </row>
    <row r="60" spans="1:7" ht="16.149999999999999">
      <c r="A60" s="163">
        <v>2027</v>
      </c>
      <c r="B60" s="164" t="s">
        <v>27</v>
      </c>
      <c r="C60" s="116">
        <f t="shared" si="8"/>
        <v>2027</v>
      </c>
      <c r="D60" s="116">
        <v>5</v>
      </c>
      <c r="E60" s="116" t="str">
        <f t="shared" si="9"/>
        <v>20275</v>
      </c>
      <c r="F60" s="168">
        <v>0.53439999999999999</v>
      </c>
      <c r="G60" s="168">
        <v>0.57779999999999998</v>
      </c>
    </row>
    <row r="61" spans="1:7" ht="16.149999999999999">
      <c r="A61" s="163">
        <v>2027</v>
      </c>
      <c r="B61" s="164" t="s">
        <v>28</v>
      </c>
      <c r="C61" s="116">
        <f t="shared" si="8"/>
        <v>2027</v>
      </c>
      <c r="D61" s="116">
        <v>6</v>
      </c>
      <c r="E61" s="116" t="str">
        <f t="shared" si="9"/>
        <v>20276</v>
      </c>
      <c r="F61" s="168">
        <v>0.54679999999999995</v>
      </c>
      <c r="G61" s="168">
        <v>0.6</v>
      </c>
    </row>
    <row r="62" spans="1:7" ht="16.149999999999999">
      <c r="A62" s="163">
        <v>2027</v>
      </c>
      <c r="B62" s="164" t="s">
        <v>29</v>
      </c>
      <c r="C62" s="116">
        <f t="shared" si="8"/>
        <v>2027</v>
      </c>
      <c r="D62" s="116">
        <v>7</v>
      </c>
      <c r="E62" s="116" t="str">
        <f t="shared" si="9"/>
        <v>20277</v>
      </c>
      <c r="F62" s="168">
        <v>0.55930000000000002</v>
      </c>
      <c r="G62" s="168">
        <v>0.62219999999999998</v>
      </c>
    </row>
    <row r="63" spans="1:7" ht="16.149999999999999">
      <c r="A63" s="163">
        <v>2027</v>
      </c>
      <c r="B63" s="164" t="s">
        <v>30</v>
      </c>
      <c r="C63" s="116">
        <f t="shared" si="8"/>
        <v>2027</v>
      </c>
      <c r="D63" s="116">
        <v>8</v>
      </c>
      <c r="E63" s="116" t="str">
        <f t="shared" si="9"/>
        <v>20278</v>
      </c>
      <c r="F63" s="168">
        <v>0.57169999999999999</v>
      </c>
      <c r="G63" s="168">
        <v>0.64439999999999997</v>
      </c>
    </row>
    <row r="64" spans="1:7" ht="16.149999999999999">
      <c r="A64" s="163">
        <v>2027</v>
      </c>
      <c r="B64" s="164" t="s">
        <v>31</v>
      </c>
      <c r="C64" s="116">
        <f t="shared" si="8"/>
        <v>2027</v>
      </c>
      <c r="D64" s="116">
        <v>9</v>
      </c>
      <c r="E64" s="116" t="str">
        <f t="shared" si="9"/>
        <v>20279</v>
      </c>
      <c r="F64" s="168">
        <v>0.58420000000000005</v>
      </c>
      <c r="G64" s="168">
        <v>0.66669999999999996</v>
      </c>
    </row>
    <row r="65" spans="1:7" ht="16.149999999999999">
      <c r="A65" s="163">
        <v>2027</v>
      </c>
      <c r="B65" s="164" t="s">
        <v>32</v>
      </c>
      <c r="C65" s="116">
        <f t="shared" si="8"/>
        <v>2027</v>
      </c>
      <c r="D65" s="116">
        <v>10</v>
      </c>
      <c r="E65" s="116" t="str">
        <f t="shared" si="9"/>
        <v>202710</v>
      </c>
      <c r="F65" s="168">
        <v>0.59660000000000002</v>
      </c>
      <c r="G65" s="168">
        <v>0.68889999999999996</v>
      </c>
    </row>
    <row r="66" spans="1:7" ht="16.149999999999999">
      <c r="A66" s="163">
        <v>2027</v>
      </c>
      <c r="B66" s="164" t="s">
        <v>33</v>
      </c>
      <c r="C66" s="116">
        <f t="shared" si="8"/>
        <v>2027</v>
      </c>
      <c r="D66" s="116">
        <v>11</v>
      </c>
      <c r="E66" s="116" t="str">
        <f t="shared" si="9"/>
        <v>202711</v>
      </c>
      <c r="F66" s="168">
        <v>0.60899999999999999</v>
      </c>
      <c r="G66" s="168">
        <v>0.71109999999999995</v>
      </c>
    </row>
    <row r="67" spans="1:7" ht="16.149999999999999">
      <c r="A67" s="163">
        <v>2027</v>
      </c>
      <c r="B67" s="164" t="s">
        <v>34</v>
      </c>
      <c r="C67" s="116">
        <f t="shared" si="8"/>
        <v>2027</v>
      </c>
      <c r="D67" s="116">
        <v>12</v>
      </c>
      <c r="E67" s="116" t="str">
        <f t="shared" si="9"/>
        <v>202712</v>
      </c>
      <c r="F67" s="168">
        <v>0.62150000000000005</v>
      </c>
      <c r="G67" s="168">
        <v>0.73329999999999995</v>
      </c>
    </row>
    <row r="68" spans="1:7" ht="16.149999999999999">
      <c r="A68" s="167"/>
      <c r="B68" s="167"/>
      <c r="C68" s="54"/>
      <c r="D68" s="54"/>
      <c r="E68" s="54"/>
      <c r="F68" s="167"/>
      <c r="G68" s="167"/>
    </row>
    <row r="69" spans="1:7" ht="16.149999999999999">
      <c r="A69" s="163">
        <v>2028</v>
      </c>
      <c r="B69" s="164" t="s">
        <v>23</v>
      </c>
      <c r="C69" s="116">
        <f t="shared" ref="C69:C80" si="10">A69</f>
        <v>2028</v>
      </c>
      <c r="D69" s="116">
        <v>1</v>
      </c>
      <c r="E69" s="116" t="str">
        <f t="shared" ref="E69:E80" si="11">CONCATENATE(C69,D69)</f>
        <v>20281</v>
      </c>
      <c r="F69" s="168">
        <v>0.63390000000000002</v>
      </c>
      <c r="G69" s="168">
        <v>0.75560000000000005</v>
      </c>
    </row>
    <row r="70" spans="1:7" ht="16.149999999999999">
      <c r="A70" s="163">
        <v>2028</v>
      </c>
      <c r="B70" s="164" t="s">
        <v>24</v>
      </c>
      <c r="C70" s="116">
        <f t="shared" si="10"/>
        <v>2028</v>
      </c>
      <c r="D70" s="116">
        <v>2</v>
      </c>
      <c r="E70" s="116" t="str">
        <f t="shared" si="11"/>
        <v>20282</v>
      </c>
      <c r="F70" s="168">
        <v>0.64639999999999997</v>
      </c>
      <c r="G70" s="168">
        <v>0.77780000000000005</v>
      </c>
    </row>
    <row r="71" spans="1:7" ht="16.149999999999999">
      <c r="A71" s="163">
        <v>2028</v>
      </c>
      <c r="B71" s="164" t="s">
        <v>25</v>
      </c>
      <c r="C71" s="116">
        <f t="shared" si="10"/>
        <v>2028</v>
      </c>
      <c r="D71" s="116">
        <v>3</v>
      </c>
      <c r="E71" s="116" t="str">
        <f t="shared" si="11"/>
        <v>20283</v>
      </c>
      <c r="F71" s="168">
        <v>0.65880000000000005</v>
      </c>
      <c r="G71" s="168">
        <v>0.8</v>
      </c>
    </row>
    <row r="72" spans="1:7" ht="16.149999999999999">
      <c r="A72" s="163">
        <v>2028</v>
      </c>
      <c r="B72" s="164" t="s">
        <v>26</v>
      </c>
      <c r="C72" s="116">
        <f t="shared" si="10"/>
        <v>2028</v>
      </c>
      <c r="D72" s="116">
        <v>4</v>
      </c>
      <c r="E72" s="116" t="str">
        <f t="shared" si="11"/>
        <v>20284</v>
      </c>
      <c r="F72" s="168">
        <v>0.67120000000000002</v>
      </c>
      <c r="G72" s="168">
        <v>0.82220000000000004</v>
      </c>
    </row>
    <row r="73" spans="1:7" ht="16.149999999999999">
      <c r="A73" s="163">
        <v>2028</v>
      </c>
      <c r="B73" s="164" t="s">
        <v>27</v>
      </c>
      <c r="C73" s="116">
        <f t="shared" si="10"/>
        <v>2028</v>
      </c>
      <c r="D73" s="116">
        <v>5</v>
      </c>
      <c r="E73" s="116" t="str">
        <f t="shared" si="11"/>
        <v>20285</v>
      </c>
      <c r="F73" s="168">
        <v>0.68369999999999997</v>
      </c>
      <c r="G73" s="168">
        <v>0.84440000000000004</v>
      </c>
    </row>
    <row r="74" spans="1:7" ht="16.149999999999999">
      <c r="A74" s="163">
        <v>2028</v>
      </c>
      <c r="B74" s="164" t="s">
        <v>28</v>
      </c>
      <c r="C74" s="116">
        <f t="shared" si="10"/>
        <v>2028</v>
      </c>
      <c r="D74" s="116">
        <v>6</v>
      </c>
      <c r="E74" s="116" t="str">
        <f t="shared" si="11"/>
        <v>20286</v>
      </c>
      <c r="F74" s="168">
        <v>0.69610000000000005</v>
      </c>
      <c r="G74" s="168">
        <v>0.86670000000000003</v>
      </c>
    </row>
    <row r="75" spans="1:7" ht="16.149999999999999">
      <c r="A75" s="163">
        <v>2028</v>
      </c>
      <c r="B75" s="164" t="s">
        <v>29</v>
      </c>
      <c r="C75" s="116">
        <f t="shared" si="10"/>
        <v>2028</v>
      </c>
      <c r="D75" s="116">
        <v>7</v>
      </c>
      <c r="E75" s="116" t="str">
        <f t="shared" si="11"/>
        <v>20287</v>
      </c>
      <c r="F75" s="168">
        <v>0.70860000000000001</v>
      </c>
      <c r="G75" s="168">
        <v>0.88890000000000002</v>
      </c>
    </row>
    <row r="76" spans="1:7" ht="16.149999999999999">
      <c r="A76" s="163">
        <v>2028</v>
      </c>
      <c r="B76" s="164" t="s">
        <v>30</v>
      </c>
      <c r="C76" s="116">
        <f t="shared" si="10"/>
        <v>2028</v>
      </c>
      <c r="D76" s="116">
        <v>8</v>
      </c>
      <c r="E76" s="116" t="str">
        <f t="shared" si="11"/>
        <v>20288</v>
      </c>
      <c r="F76" s="168">
        <v>0.72099999999999997</v>
      </c>
      <c r="G76" s="168">
        <v>0.91110000000000002</v>
      </c>
    </row>
    <row r="77" spans="1:7" ht="16.149999999999999">
      <c r="A77" s="163">
        <v>2028</v>
      </c>
      <c r="B77" s="164" t="s">
        <v>31</v>
      </c>
      <c r="C77" s="116">
        <f t="shared" si="10"/>
        <v>2028</v>
      </c>
      <c r="D77" s="116">
        <v>9</v>
      </c>
      <c r="E77" s="116" t="str">
        <f t="shared" si="11"/>
        <v>20289</v>
      </c>
      <c r="F77" s="168">
        <v>0.73350000000000004</v>
      </c>
      <c r="G77" s="168">
        <v>0.93330000000000002</v>
      </c>
    </row>
    <row r="78" spans="1:7" ht="16.149999999999999">
      <c r="A78" s="163">
        <v>2028</v>
      </c>
      <c r="B78" s="164" t="s">
        <v>32</v>
      </c>
      <c r="C78" s="116">
        <f t="shared" si="10"/>
        <v>2028</v>
      </c>
      <c r="D78" s="116">
        <v>10</v>
      </c>
      <c r="E78" s="116" t="str">
        <f t="shared" si="11"/>
        <v>202810</v>
      </c>
      <c r="F78" s="168">
        <v>0.74590000000000001</v>
      </c>
      <c r="G78" s="168">
        <v>0.9556</v>
      </c>
    </row>
    <row r="79" spans="1:7" ht="16.149999999999999">
      <c r="A79" s="163">
        <v>2028</v>
      </c>
      <c r="B79" s="164" t="s">
        <v>33</v>
      </c>
      <c r="C79" s="116">
        <f t="shared" si="10"/>
        <v>2028</v>
      </c>
      <c r="D79" s="116">
        <v>11</v>
      </c>
      <c r="E79" s="116" t="str">
        <f t="shared" si="11"/>
        <v>202811</v>
      </c>
      <c r="F79" s="168">
        <v>0.75829999999999997</v>
      </c>
      <c r="G79" s="168">
        <v>0.9778</v>
      </c>
    </row>
    <row r="80" spans="1:7" ht="16.149999999999999">
      <c r="A80" s="163">
        <v>2028</v>
      </c>
      <c r="B80" s="164" t="s">
        <v>34</v>
      </c>
      <c r="C80" s="116">
        <f t="shared" si="10"/>
        <v>2028</v>
      </c>
      <c r="D80" s="116">
        <v>12</v>
      </c>
      <c r="E80" s="116" t="str">
        <f t="shared" si="11"/>
        <v>202812</v>
      </c>
      <c r="F80" s="168">
        <v>0.77080000000000004</v>
      </c>
      <c r="G80" s="168">
        <v>1</v>
      </c>
    </row>
    <row r="81" spans="1:7" ht="16.149999999999999">
      <c r="A81" s="167"/>
      <c r="B81" s="167"/>
      <c r="C81" s="54"/>
      <c r="D81" s="54"/>
      <c r="E81" s="54"/>
      <c r="F81" s="167"/>
      <c r="G81" s="167"/>
    </row>
    <row r="82" spans="1:7" ht="16.149999999999999">
      <c r="A82" s="163">
        <v>2029</v>
      </c>
      <c r="B82" s="164" t="s">
        <v>23</v>
      </c>
      <c r="C82" s="116">
        <f t="shared" ref="C82:C93" si="12">A82</f>
        <v>2029</v>
      </c>
      <c r="D82" s="116">
        <v>1</v>
      </c>
      <c r="E82" s="116" t="str">
        <f t="shared" ref="E82:E93" si="13">CONCATENATE(C82,D82)</f>
        <v>20291</v>
      </c>
      <c r="F82" s="168">
        <v>0.78320000000000001</v>
      </c>
      <c r="G82" s="167"/>
    </row>
    <row r="83" spans="1:7" ht="16.149999999999999">
      <c r="A83" s="163">
        <v>2029</v>
      </c>
      <c r="B83" s="164" t="s">
        <v>24</v>
      </c>
      <c r="C83" s="116">
        <f t="shared" si="12"/>
        <v>2029</v>
      </c>
      <c r="D83" s="116">
        <v>2</v>
      </c>
      <c r="E83" s="116" t="str">
        <f t="shared" si="13"/>
        <v>20292</v>
      </c>
      <c r="F83" s="168">
        <v>0.79569999999999996</v>
      </c>
      <c r="G83" s="167"/>
    </row>
    <row r="84" spans="1:7" ht="16.149999999999999">
      <c r="A84" s="163">
        <v>2029</v>
      </c>
      <c r="B84" s="164" t="s">
        <v>25</v>
      </c>
      <c r="C84" s="116">
        <f t="shared" si="12"/>
        <v>2029</v>
      </c>
      <c r="D84" s="116">
        <v>3</v>
      </c>
      <c r="E84" s="116" t="str">
        <f t="shared" si="13"/>
        <v>20293</v>
      </c>
      <c r="F84" s="168">
        <v>0.80810000000000004</v>
      </c>
      <c r="G84" s="167"/>
    </row>
    <row r="85" spans="1:7" ht="16.149999999999999">
      <c r="A85" s="163">
        <v>2029</v>
      </c>
      <c r="B85" s="164" t="s">
        <v>26</v>
      </c>
      <c r="C85" s="116">
        <f t="shared" si="12"/>
        <v>2029</v>
      </c>
      <c r="D85" s="116">
        <v>4</v>
      </c>
      <c r="E85" s="116" t="str">
        <f t="shared" si="13"/>
        <v>20294</v>
      </c>
      <c r="F85" s="168">
        <v>0.82050000000000001</v>
      </c>
      <c r="G85" s="167"/>
    </row>
    <row r="86" spans="1:7" ht="16.149999999999999">
      <c r="A86" s="163">
        <v>2029</v>
      </c>
      <c r="B86" s="164" t="s">
        <v>27</v>
      </c>
      <c r="C86" s="116">
        <f t="shared" si="12"/>
        <v>2029</v>
      </c>
      <c r="D86" s="116">
        <v>5</v>
      </c>
      <c r="E86" s="116" t="str">
        <f t="shared" si="13"/>
        <v>20295</v>
      </c>
      <c r="F86" s="168">
        <v>0.83299999999999996</v>
      </c>
      <c r="G86" s="167"/>
    </row>
    <row r="87" spans="1:7" ht="16.149999999999999">
      <c r="A87" s="163">
        <v>2029</v>
      </c>
      <c r="B87" s="164" t="s">
        <v>28</v>
      </c>
      <c r="C87" s="116">
        <f t="shared" si="12"/>
        <v>2029</v>
      </c>
      <c r="D87" s="116">
        <v>6</v>
      </c>
      <c r="E87" s="116" t="str">
        <f t="shared" si="13"/>
        <v>20296</v>
      </c>
      <c r="F87" s="168">
        <v>0.84540000000000004</v>
      </c>
      <c r="G87" s="167"/>
    </row>
    <row r="88" spans="1:7" ht="16.149999999999999">
      <c r="A88" s="163">
        <v>2029</v>
      </c>
      <c r="B88" s="164" t="s">
        <v>29</v>
      </c>
      <c r="C88" s="116">
        <f t="shared" si="12"/>
        <v>2029</v>
      </c>
      <c r="D88" s="116">
        <v>7</v>
      </c>
      <c r="E88" s="116" t="str">
        <f t="shared" si="13"/>
        <v>20297</v>
      </c>
      <c r="F88" s="168">
        <v>0.8579</v>
      </c>
      <c r="G88" s="167"/>
    </row>
    <row r="89" spans="1:7" ht="16.149999999999999">
      <c r="A89" s="163">
        <v>2029</v>
      </c>
      <c r="B89" s="164" t="s">
        <v>30</v>
      </c>
      <c r="C89" s="116">
        <f t="shared" si="12"/>
        <v>2029</v>
      </c>
      <c r="D89" s="116">
        <v>8</v>
      </c>
      <c r="E89" s="116" t="str">
        <f t="shared" si="13"/>
        <v>20298</v>
      </c>
      <c r="F89" s="168">
        <v>0.87029999999999996</v>
      </c>
      <c r="G89" s="167"/>
    </row>
    <row r="90" spans="1:7" ht="16.149999999999999">
      <c r="A90" s="163">
        <v>2029</v>
      </c>
      <c r="B90" s="164" t="s">
        <v>31</v>
      </c>
      <c r="C90" s="116">
        <f t="shared" si="12"/>
        <v>2029</v>
      </c>
      <c r="D90" s="116">
        <v>9</v>
      </c>
      <c r="E90" s="116" t="str">
        <f t="shared" si="13"/>
        <v>20299</v>
      </c>
      <c r="F90" s="168">
        <v>0.88280000000000003</v>
      </c>
      <c r="G90" s="167"/>
    </row>
    <row r="91" spans="1:7" ht="16.149999999999999">
      <c r="A91" s="163">
        <v>2029</v>
      </c>
      <c r="B91" s="164" t="s">
        <v>32</v>
      </c>
      <c r="C91" s="116">
        <f t="shared" si="12"/>
        <v>2029</v>
      </c>
      <c r="D91" s="116">
        <v>10</v>
      </c>
      <c r="E91" s="116" t="str">
        <f t="shared" si="13"/>
        <v>202910</v>
      </c>
      <c r="F91" s="168">
        <v>0.8952</v>
      </c>
      <c r="G91" s="167"/>
    </row>
    <row r="92" spans="1:7" ht="16.149999999999999">
      <c r="A92" s="163">
        <v>2029</v>
      </c>
      <c r="B92" s="164" t="s">
        <v>33</v>
      </c>
      <c r="C92" s="116">
        <f t="shared" si="12"/>
        <v>2029</v>
      </c>
      <c r="D92" s="116">
        <v>11</v>
      </c>
      <c r="E92" s="116" t="str">
        <f t="shared" si="13"/>
        <v>202911</v>
      </c>
      <c r="F92" s="168">
        <v>0.90759999999999996</v>
      </c>
      <c r="G92" s="167"/>
    </row>
    <row r="93" spans="1:7" ht="16.149999999999999">
      <c r="A93" s="163">
        <v>2029</v>
      </c>
      <c r="B93" s="164" t="s">
        <v>34</v>
      </c>
      <c r="C93" s="116">
        <f t="shared" si="12"/>
        <v>2029</v>
      </c>
      <c r="D93" s="116">
        <v>12</v>
      </c>
      <c r="E93" s="116" t="str">
        <f t="shared" si="13"/>
        <v>202912</v>
      </c>
      <c r="F93" s="168">
        <v>0.92010000000000003</v>
      </c>
      <c r="G93" s="167"/>
    </row>
    <row r="94" spans="1:7" ht="16.149999999999999">
      <c r="A94" s="167"/>
      <c r="B94" s="167"/>
      <c r="C94" s="54"/>
      <c r="D94" s="54"/>
      <c r="E94" s="54"/>
      <c r="F94" s="167"/>
      <c r="G94" s="167"/>
    </row>
    <row r="95" spans="1:7" ht="16.149999999999999">
      <c r="A95" s="163">
        <v>2030</v>
      </c>
      <c r="B95" s="164" t="s">
        <v>23</v>
      </c>
      <c r="C95" s="116">
        <f t="shared" ref="C95:C106" si="14">A95</f>
        <v>2030</v>
      </c>
      <c r="D95" s="116">
        <v>1</v>
      </c>
      <c r="E95" s="116" t="str">
        <f t="shared" ref="E95:E106" si="15">CONCATENATE(C95,D95)</f>
        <v>20301</v>
      </c>
      <c r="F95" s="168">
        <v>0.9325</v>
      </c>
      <c r="G95" s="167"/>
    </row>
    <row r="96" spans="1:7" ht="16.149999999999999">
      <c r="A96" s="163">
        <v>2030</v>
      </c>
      <c r="B96" s="164" t="s">
        <v>24</v>
      </c>
      <c r="C96" s="116">
        <f t="shared" si="14"/>
        <v>2030</v>
      </c>
      <c r="D96" s="116">
        <v>2</v>
      </c>
      <c r="E96" s="116" t="str">
        <f t="shared" si="15"/>
        <v>20302</v>
      </c>
      <c r="F96" s="168">
        <v>0.94499999999999995</v>
      </c>
      <c r="G96" s="167"/>
    </row>
    <row r="97" spans="1:7" ht="16.149999999999999">
      <c r="A97" s="163">
        <v>2030</v>
      </c>
      <c r="B97" s="164" t="s">
        <v>25</v>
      </c>
      <c r="C97" s="116">
        <f t="shared" si="14"/>
        <v>2030</v>
      </c>
      <c r="D97" s="116">
        <v>3</v>
      </c>
      <c r="E97" s="116" t="str">
        <f t="shared" si="15"/>
        <v>20303</v>
      </c>
      <c r="F97" s="168">
        <v>0.95740000000000003</v>
      </c>
      <c r="G97" s="167"/>
    </row>
    <row r="98" spans="1:7" ht="16.149999999999999">
      <c r="A98" s="163">
        <v>2030</v>
      </c>
      <c r="B98" s="164" t="s">
        <v>26</v>
      </c>
      <c r="C98" s="116">
        <f t="shared" si="14"/>
        <v>2030</v>
      </c>
      <c r="D98" s="116">
        <v>4</v>
      </c>
      <c r="E98" s="116" t="str">
        <f t="shared" si="15"/>
        <v>20304</v>
      </c>
      <c r="F98" s="168">
        <v>0.9698</v>
      </c>
      <c r="G98" s="167"/>
    </row>
    <row r="99" spans="1:7" ht="16.149999999999999">
      <c r="A99" s="163">
        <v>2030</v>
      </c>
      <c r="B99" s="164" t="s">
        <v>27</v>
      </c>
      <c r="C99" s="116">
        <f t="shared" si="14"/>
        <v>2030</v>
      </c>
      <c r="D99" s="116">
        <v>5</v>
      </c>
      <c r="E99" s="116" t="str">
        <f t="shared" si="15"/>
        <v>20305</v>
      </c>
      <c r="F99" s="168">
        <v>0.98229999999999995</v>
      </c>
      <c r="G99" s="167"/>
    </row>
    <row r="100" spans="1:7" ht="16.149999999999999">
      <c r="A100" s="163">
        <v>2030</v>
      </c>
      <c r="B100" s="164" t="s">
        <v>28</v>
      </c>
      <c r="C100" s="116">
        <f t="shared" si="14"/>
        <v>2030</v>
      </c>
      <c r="D100" s="116">
        <v>6</v>
      </c>
      <c r="E100" s="116" t="str">
        <f t="shared" si="15"/>
        <v>20306</v>
      </c>
      <c r="F100" s="168">
        <v>0.99470000000000003</v>
      </c>
      <c r="G100" s="167"/>
    </row>
    <row r="101" spans="1:7" ht="16.149999999999999">
      <c r="A101" s="163">
        <v>2030</v>
      </c>
      <c r="B101" s="164" t="s">
        <v>29</v>
      </c>
      <c r="C101" s="116">
        <f t="shared" si="14"/>
        <v>2030</v>
      </c>
      <c r="D101" s="116">
        <v>7</v>
      </c>
      <c r="E101" s="116" t="str">
        <f t="shared" si="15"/>
        <v>20307</v>
      </c>
      <c r="F101" s="168">
        <v>1</v>
      </c>
      <c r="G101" s="167"/>
    </row>
    <row r="102" spans="1:7" ht="15" customHeight="1">
      <c r="C102" s="116">
        <f t="shared" si="14"/>
        <v>0</v>
      </c>
      <c r="D102" s="116">
        <v>8</v>
      </c>
      <c r="E102" s="116" t="str">
        <f t="shared" si="15"/>
        <v>08</v>
      </c>
    </row>
    <row r="103" spans="1:7" ht="15" customHeight="1">
      <c r="C103" s="116">
        <f t="shared" si="14"/>
        <v>0</v>
      </c>
      <c r="D103" s="116">
        <v>9</v>
      </c>
      <c r="E103" s="116" t="str">
        <f t="shared" si="15"/>
        <v>09</v>
      </c>
    </row>
    <row r="104" spans="1:7" ht="15" customHeight="1">
      <c r="C104" s="116">
        <f t="shared" si="14"/>
        <v>0</v>
      </c>
      <c r="D104" s="116">
        <v>10</v>
      </c>
      <c r="E104" s="116" t="str">
        <f t="shared" si="15"/>
        <v>010</v>
      </c>
    </row>
    <row r="105" spans="1:7" ht="15" customHeight="1">
      <c r="C105" s="116">
        <f t="shared" si="14"/>
        <v>0</v>
      </c>
      <c r="D105" s="116">
        <v>11</v>
      </c>
      <c r="E105" s="116" t="str">
        <f t="shared" si="15"/>
        <v>011</v>
      </c>
    </row>
    <row r="106" spans="1:7" ht="15" customHeight="1">
      <c r="C106" s="116">
        <f t="shared" si="14"/>
        <v>0</v>
      </c>
      <c r="D106" s="116">
        <v>12</v>
      </c>
      <c r="E106" s="116" t="str">
        <f t="shared" si="15"/>
        <v>012</v>
      </c>
    </row>
    <row r="107" spans="1:7" ht="15" customHeight="1">
      <c r="C107" s="54"/>
      <c r="D107" s="54"/>
      <c r="E107" s="54"/>
    </row>
    <row r="108" spans="1:7" ht="15" customHeight="1">
      <c r="C108" s="116">
        <f t="shared" ref="C108:C119" si="16">A108</f>
        <v>0</v>
      </c>
      <c r="D108" s="116">
        <v>1</v>
      </c>
      <c r="E108" s="116" t="str">
        <f t="shared" ref="E108:E119" si="17">CONCATENATE(C108,D108)</f>
        <v>01</v>
      </c>
    </row>
    <row r="109" spans="1:7" ht="15" customHeight="1">
      <c r="C109" s="116">
        <f t="shared" si="16"/>
        <v>0</v>
      </c>
      <c r="D109" s="116">
        <v>2</v>
      </c>
      <c r="E109" s="116" t="str">
        <f t="shared" si="17"/>
        <v>02</v>
      </c>
    </row>
    <row r="110" spans="1:7" ht="15" customHeight="1">
      <c r="C110" s="116">
        <f t="shared" si="16"/>
        <v>0</v>
      </c>
      <c r="D110" s="116">
        <v>3</v>
      </c>
      <c r="E110" s="116" t="str">
        <f t="shared" si="17"/>
        <v>03</v>
      </c>
    </row>
    <row r="111" spans="1:7" ht="15" customHeight="1">
      <c r="C111" s="116">
        <f t="shared" si="16"/>
        <v>0</v>
      </c>
      <c r="D111" s="116">
        <v>4</v>
      </c>
      <c r="E111" s="116" t="str">
        <f t="shared" si="17"/>
        <v>04</v>
      </c>
    </row>
    <row r="112" spans="1:7" ht="15" customHeight="1">
      <c r="C112" s="116">
        <f t="shared" si="16"/>
        <v>0</v>
      </c>
      <c r="D112" s="116">
        <v>5</v>
      </c>
      <c r="E112" s="116" t="str">
        <f t="shared" si="17"/>
        <v>05</v>
      </c>
    </row>
    <row r="113" spans="3:5" ht="15" customHeight="1">
      <c r="C113" s="116">
        <f t="shared" si="16"/>
        <v>0</v>
      </c>
      <c r="D113" s="116">
        <v>6</v>
      </c>
      <c r="E113" s="116" t="str">
        <f t="shared" si="17"/>
        <v>06</v>
      </c>
    </row>
    <row r="114" spans="3:5" ht="15" customHeight="1">
      <c r="C114" s="116">
        <f t="shared" si="16"/>
        <v>0</v>
      </c>
      <c r="D114" s="116">
        <v>7</v>
      </c>
      <c r="E114" s="116" t="str">
        <f t="shared" si="17"/>
        <v>07</v>
      </c>
    </row>
    <row r="115" spans="3:5" ht="15" customHeight="1">
      <c r="C115" s="116">
        <f t="shared" si="16"/>
        <v>0</v>
      </c>
      <c r="D115" s="116">
        <v>8</v>
      </c>
      <c r="E115" s="116" t="str">
        <f t="shared" si="17"/>
        <v>08</v>
      </c>
    </row>
    <row r="116" spans="3:5" ht="15" customHeight="1">
      <c r="C116" s="116">
        <f t="shared" si="16"/>
        <v>0</v>
      </c>
      <c r="D116" s="116">
        <v>9</v>
      </c>
      <c r="E116" s="116" t="str">
        <f t="shared" si="17"/>
        <v>09</v>
      </c>
    </row>
    <row r="117" spans="3:5" ht="15" customHeight="1">
      <c r="C117" s="116">
        <f t="shared" si="16"/>
        <v>0</v>
      </c>
      <c r="D117" s="116">
        <v>10</v>
      </c>
      <c r="E117" s="116" t="str">
        <f t="shared" si="17"/>
        <v>010</v>
      </c>
    </row>
    <row r="118" spans="3:5" ht="15" customHeight="1">
      <c r="C118" s="116">
        <f t="shared" si="16"/>
        <v>0</v>
      </c>
      <c r="D118" s="116">
        <v>11</v>
      </c>
      <c r="E118" s="116" t="str">
        <f t="shared" si="17"/>
        <v>011</v>
      </c>
    </row>
    <row r="119" spans="3:5" ht="15" customHeight="1">
      <c r="C119" s="116">
        <f t="shared" si="16"/>
        <v>0</v>
      </c>
      <c r="D119" s="116">
        <v>12</v>
      </c>
      <c r="E119" s="116" t="str">
        <f t="shared" si="17"/>
        <v>012</v>
      </c>
    </row>
    <row r="120" spans="3:5" ht="15" customHeight="1">
      <c r="C120" s="54"/>
      <c r="D120" s="54"/>
      <c r="E120" s="54"/>
    </row>
    <row r="121" spans="3:5" ht="15" customHeight="1">
      <c r="C121" s="116">
        <f t="shared" ref="C121:C132" si="18">A121</f>
        <v>0</v>
      </c>
      <c r="D121" s="116">
        <v>1</v>
      </c>
      <c r="E121" s="116" t="str">
        <f t="shared" ref="E121:E132" si="19">CONCATENATE(C121,D121)</f>
        <v>01</v>
      </c>
    </row>
    <row r="122" spans="3:5" ht="15" customHeight="1">
      <c r="C122" s="116">
        <f t="shared" si="18"/>
        <v>0</v>
      </c>
      <c r="D122" s="116">
        <v>2</v>
      </c>
      <c r="E122" s="116" t="str">
        <f t="shared" si="19"/>
        <v>02</v>
      </c>
    </row>
    <row r="123" spans="3:5" ht="15" customHeight="1">
      <c r="C123" s="116">
        <f t="shared" si="18"/>
        <v>0</v>
      </c>
      <c r="D123" s="116">
        <v>3</v>
      </c>
      <c r="E123" s="116" t="str">
        <f t="shared" si="19"/>
        <v>03</v>
      </c>
    </row>
    <row r="124" spans="3:5" ht="15" customHeight="1">
      <c r="C124" s="116">
        <f t="shared" si="18"/>
        <v>0</v>
      </c>
      <c r="D124" s="116">
        <v>4</v>
      </c>
      <c r="E124" s="116" t="str">
        <f t="shared" si="19"/>
        <v>04</v>
      </c>
    </row>
    <row r="125" spans="3:5" ht="15" customHeight="1">
      <c r="C125" s="116">
        <f t="shared" si="18"/>
        <v>0</v>
      </c>
      <c r="D125" s="116">
        <v>5</v>
      </c>
      <c r="E125" s="116" t="str">
        <f t="shared" si="19"/>
        <v>05</v>
      </c>
    </row>
    <row r="126" spans="3:5" ht="15" customHeight="1">
      <c r="C126" s="116">
        <f t="shared" si="18"/>
        <v>0</v>
      </c>
      <c r="D126" s="116">
        <v>6</v>
      </c>
      <c r="E126" s="116" t="str">
        <f t="shared" si="19"/>
        <v>06</v>
      </c>
    </row>
    <row r="127" spans="3:5" ht="15" customHeight="1">
      <c r="C127" s="116">
        <f t="shared" si="18"/>
        <v>0</v>
      </c>
      <c r="D127" s="116">
        <v>7</v>
      </c>
      <c r="E127" s="116" t="str">
        <f t="shared" si="19"/>
        <v>07</v>
      </c>
    </row>
    <row r="128" spans="3:5" ht="15" customHeight="1">
      <c r="C128" s="116">
        <f t="shared" si="18"/>
        <v>0</v>
      </c>
      <c r="D128" s="116">
        <v>8</v>
      </c>
      <c r="E128" s="116" t="str">
        <f t="shared" si="19"/>
        <v>08</v>
      </c>
    </row>
    <row r="129" spans="3:5" ht="15" customHeight="1">
      <c r="C129" s="116">
        <f t="shared" si="18"/>
        <v>0</v>
      </c>
      <c r="D129" s="116">
        <v>9</v>
      </c>
      <c r="E129" s="116" t="str">
        <f t="shared" si="19"/>
        <v>09</v>
      </c>
    </row>
    <row r="130" spans="3:5" ht="15" customHeight="1">
      <c r="C130" s="116">
        <f t="shared" si="18"/>
        <v>0</v>
      </c>
      <c r="D130" s="116">
        <v>10</v>
      </c>
      <c r="E130" s="116" t="str">
        <f t="shared" si="19"/>
        <v>010</v>
      </c>
    </row>
    <row r="131" spans="3:5" ht="15" customHeight="1">
      <c r="C131" s="116">
        <f t="shared" si="18"/>
        <v>0</v>
      </c>
      <c r="D131" s="116">
        <v>11</v>
      </c>
      <c r="E131" s="116" t="str">
        <f t="shared" si="19"/>
        <v>011</v>
      </c>
    </row>
    <row r="132" spans="3:5" ht="15" customHeight="1">
      <c r="C132" s="116">
        <f t="shared" si="18"/>
        <v>0</v>
      </c>
      <c r="D132" s="116">
        <v>12</v>
      </c>
      <c r="E132" s="116" t="str">
        <f t="shared" si="19"/>
        <v>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MBay-codes</vt:lpstr>
      <vt:lpstr>SVCI</vt:lpstr>
      <vt:lpstr>NPI</vt:lpstr>
      <vt:lpstr>MCTIx</vt:lpstr>
      <vt:lpstr>MCTI2025_v2</vt:lpstr>
      <vt:lpstr>MCTI</vt:lpstr>
      <vt:lpstr>MGLI 2025</vt:lpstr>
      <vt:lpstr>MBPI</vt:lpstr>
      <vt:lpstr>API</vt:lpstr>
      <vt:lpstr>APIx</vt:lpstr>
      <vt:lpstr>MOPI</vt:lpstr>
      <vt:lpstr>POC</vt:lpstr>
      <vt:lpstr>Q1</vt:lpstr>
      <vt:lpstr>Summary</vt:lpstr>
      <vt:lpstr>MBAY0</vt:lpstr>
      <vt:lpstr>MBAY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microofficeretail3.016@megaworldcorp.com</dc:creator>
  <cp:lastModifiedBy>Kenneth Advento</cp:lastModifiedBy>
  <dcterms:created xsi:type="dcterms:W3CDTF">2024-02-22T10:53:25Z</dcterms:created>
  <dcterms:modified xsi:type="dcterms:W3CDTF">2025-07-07T14:34:18Z</dcterms:modified>
</cp:coreProperties>
</file>