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_rels/sheet9.xml.rels" ContentType="application/vnd.openxmlformats-package.relationships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6.xml" ContentType="application/vnd.openxmlformats-officedocument.drawingml.chart+xml"/>
  <Override PartName="/xl/charts/chart28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27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14.xml.rels" ContentType="application/vnd.openxmlformats-package.relationships+xml"/>
  <Override PartName="/xl/drawings/_rels/drawing11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10.xml.rels" ContentType="application/vnd.openxmlformats-package.relationships+xml"/>
  <Override PartName="/xl/drawings/_rels/drawing13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12.xml.rels" ContentType="application/vnd.openxmlformats-package.relationships+xml"/>
  <Override PartName="/xl/drawings/drawing9.xml" ContentType="application/vnd.openxmlformats-officedocument.drawing+xml"/>
  <Override PartName="/xl/drawings/drawing14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drawing11.xml" ContentType="application/vnd.openxmlformats-officedocument.drawing+xml"/>
  <Override PartName="/xl/drawings/drawing7.xml" ContentType="application/vnd.openxmlformats-officedocument.drawing+xml"/>
  <Override PartName="/xl/drawings/drawing12.xml" ContentType="application/vnd.openxmlformats-officedocument.drawing+xml"/>
  <Override PartName="/xl/drawings/drawing8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Q1" sheetId="1" state="visible" r:id="rId2"/>
    <sheet name="Q1_part2" sheetId="2" state="visible" r:id="rId3"/>
    <sheet name="Q1_part3" sheetId="3" state="visible" r:id="rId4"/>
    <sheet name="Q2 -&gt; MULtinomial" sheetId="4" state="visible" r:id="rId5"/>
    <sheet name="Q3 - Poisson" sheetId="5" state="visible" r:id="rId6"/>
    <sheet name="Q4 - Geometric " sheetId="6" state="visible" r:id="rId7"/>
    <sheet name="Q6 - Exponential" sheetId="7" state="visible" r:id="rId8"/>
    <sheet name="Q7 - Normal" sheetId="8" state="visible" r:id="rId9"/>
    <sheet name="Q8 - Exponential" sheetId="9" state="visible" r:id="rId10"/>
    <sheet name="Q8 - Normal" sheetId="10" state="visible" r:id="rId11"/>
    <sheet name="Q9" sheetId="11" state="visible" r:id="rId12"/>
    <sheet name="Q10 - Bin application" sheetId="12" state="visible" r:id="rId13"/>
    <sheet name="Q12 - Bivariate ki correlation" sheetId="13" state="visible" r:id="rId14"/>
    <sheet name="Q13" sheetId="14" state="visible" r:id="rId15"/>
    <sheet name="Q14 - Bivariate Correlation" sheetId="15" state="visible" r:id="rId16"/>
    <sheet name="Q15-Binomial Random Number" sheetId="16" state="visible" r:id="rId17"/>
    <sheet name="Q16 - UNiform Random Num" sheetId="17" state="visible" r:id="rId18"/>
    <sheet name="Q18- Entropy" sheetId="18" state="visible" r:id="rId19"/>
    <sheet name="Sheet14" sheetId="19" state="visible" r:id="rId20"/>
    <sheet name="Sheet19" sheetId="20" state="visible" r:id="rId21"/>
    <sheet name="Sheet18" sheetId="21" state="visible" r:id="rId2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<sst xmlns="http://schemas.openxmlformats.org/spreadsheetml/2006/main" count="190" uniqueCount="121">
  <si>
    <t xml:space="preserve">p (success)</t>
  </si>
  <si>
    <t xml:space="preserve">n</t>
  </si>
  <si>
    <t xml:space="preserve">Successes:</t>
  </si>
  <si>
    <t xml:space="preserve">Binomial Dist</t>
  </si>
  <si>
    <t xml:space="preserve">1. Plotting and fitting of Binomial distribution and graphical representation of
Probabilities.</t>
  </si>
  <si>
    <t xml:space="preserve">A</t>
  </si>
  <si>
    <t xml:space="preserve">B</t>
  </si>
  <si>
    <t xml:space="preserve">C</t>
  </si>
  <si>
    <t xml:space="preserve">Red x1</t>
  </si>
  <si>
    <t xml:space="preserve">P1</t>
  </si>
  <si>
    <t xml:space="preserve">Green x2</t>
  </si>
  <si>
    <t xml:space="preserve">P2</t>
  </si>
  <si>
    <t xml:space="preserve">Blue x3</t>
  </si>
  <si>
    <t xml:space="preserve">P3</t>
  </si>
  <si>
    <t xml:space="preserve">n (Total Trials)</t>
  </si>
  <si>
    <t xml:space="preserve">multinomial</t>
  </si>
  <si>
    <t xml:space="preserve">p1^outcome1</t>
  </si>
  <si>
    <t xml:space="preserve">p2^outcome2</t>
  </si>
  <si>
    <t xml:space="preserve">p3^outcome3</t>
  </si>
  <si>
    <t xml:space="preserve">prob</t>
  </si>
  <si>
    <t xml:space="preserve">2. Plotting and fitting of Multinomial distribution and graphical representation of
Probabilities.</t>
  </si>
  <si>
    <t xml:space="preserve">K (computers stocked)</t>
  </si>
  <si>
    <t xml:space="preserve">Poisson dist</t>
  </si>
  <si>
    <t xml:space="preserve">Lambda</t>
  </si>
  <si>
    <t xml:space="preserve">3. Plotting and fitting of Poisson distribution and graphical representation of probabilities</t>
  </si>
  <si>
    <t xml:space="preserve">X (success in ith trial)</t>
  </si>
  <si>
    <t xml:space="preserve">Failures</t>
  </si>
  <si>
    <t xml:space="preserve">Geom Dist</t>
  </si>
  <si>
    <t xml:space="preserve">p(success)</t>
  </si>
  <si>
    <t xml:space="preserve">4. Plotting and fitting of Geometric distribution and graphical representation of
Probabilities.</t>
  </si>
  <si>
    <t xml:space="preserve">Weeks until the next update</t>
  </si>
  <si>
    <t xml:space="preserve">Exponential Dist</t>
  </si>
  <si>
    <t xml:space="preserve">lambda</t>
  </si>
  <si>
    <t xml:space="preserve">6. Plotting and fitting of Exponential distribution and graphical representation of
Probabilities.</t>
  </si>
  <si>
    <t xml:space="preserve">NORM_DIST</t>
  </si>
  <si>
    <t xml:space="preserve">EMP1</t>
  </si>
  <si>
    <t xml:space="preserve">MEAN</t>
  </si>
  <si>
    <t xml:space="preserve">EMP2</t>
  </si>
  <si>
    <t xml:space="preserve">STD DEV</t>
  </si>
  <si>
    <t xml:space="preserve">EMP3</t>
  </si>
  <si>
    <t xml:space="preserve">EMP4</t>
  </si>
  <si>
    <t xml:space="preserve">EMP5</t>
  </si>
  <si>
    <t xml:space="preserve">EMP6</t>
  </si>
  <si>
    <t xml:space="preserve">EMP7</t>
  </si>
  <si>
    <t xml:space="preserve">EMP8</t>
  </si>
  <si>
    <t xml:space="preserve">EMP9</t>
  </si>
  <si>
    <t xml:space="preserve">EMP10</t>
  </si>
  <si>
    <t xml:space="preserve">EMP11</t>
  </si>
  <si>
    <t xml:space="preserve">EMP12</t>
  </si>
  <si>
    <t xml:space="preserve">EMP13</t>
  </si>
  <si>
    <t xml:space="preserve">EMP14</t>
  </si>
  <si>
    <t xml:space="preserve">EMP15</t>
  </si>
  <si>
    <t xml:space="preserve">EMP16</t>
  </si>
  <si>
    <t xml:space="preserve">EMP17</t>
  </si>
  <si>
    <t xml:space="preserve">EMP18</t>
  </si>
  <si>
    <t xml:space="preserve">EMP19</t>
  </si>
  <si>
    <t xml:space="preserve">EMP20</t>
  </si>
  <si>
    <t xml:space="preserve">EMP21</t>
  </si>
  <si>
    <t xml:space="preserve">EMP22</t>
  </si>
  <si>
    <t xml:space="preserve">EMP23</t>
  </si>
  <si>
    <t xml:space="preserve">EMP24</t>
  </si>
  <si>
    <t xml:space="preserve">EMP25</t>
  </si>
  <si>
    <t xml:space="preserve">7. Plotting and fitting of Normal distribution and graphical representation of probabilities.</t>
  </si>
  <si>
    <t xml:space="preserve">8. Calculation of cumulative distribution functions for  Normal
Distribution.</t>
  </si>
  <si>
    <t xml:space="preserve">8. Calculation of cumulative distribution functions for Normal
distribution.</t>
  </si>
  <si>
    <t xml:space="preserve">Binomial</t>
  </si>
  <si>
    <t xml:space="preserve">Poisson</t>
  </si>
  <si>
    <t xml:space="preserve">X</t>
  </si>
  <si>
    <t xml:space="preserve">Y</t>
  </si>
  <si>
    <t xml:space="preserve">Euclidean dist:</t>
  </si>
  <si>
    <t xml:space="preserve">9. Given data from two distributions. Calculate the distance between the 2 distributions.</t>
  </si>
  <si>
    <t xml:space="preserve">p</t>
  </si>
  <si>
    <t xml:space="preserve">10. Applications problem based on Binomial distribution.</t>
  </si>
  <si>
    <t xml:space="preserve">HOURS(X)</t>
  </si>
  <si>
    <t xml:space="preserve">Score (Y)</t>
  </si>
  <si>
    <t xml:space="preserve">CORRELATION</t>
  </si>
  <si>
    <t xml:space="preserve">12. Presentation of bivariate data through scatter-plot diagrams and calculations of
Covariance.</t>
  </si>
  <si>
    <t xml:space="preserve">Gender</t>
  </si>
  <si>
    <t xml:space="preserve">Height</t>
  </si>
  <si>
    <t xml:space="preserve">Weight</t>
  </si>
  <si>
    <t xml:space="preserve">F</t>
  </si>
  <si>
    <t xml:space="preserve">Pearson Correlation Coeff.</t>
  </si>
  <si>
    <t xml:space="preserve">M</t>
  </si>
  <si>
    <t xml:space="preserve">13. Calculation of Karl Pearson’s correlation coefficients.</t>
  </si>
  <si>
    <t xml:space="preserve">Blood Pressure (Y)</t>
  </si>
  <si>
    <t xml:space="preserve">105-120</t>
  </si>
  <si>
    <t xml:space="preserve">120-135</t>
  </si>
  <si>
    <t xml:space="preserve">135-150</t>
  </si>
  <si>
    <t xml:space="preserve">150-165</t>
  </si>
  <si>
    <t xml:space="preserve">T</t>
  </si>
  <si>
    <t xml:space="preserve">Age (X)</t>
  </si>
  <si>
    <t xml:space="preserve">25-35</t>
  </si>
  <si>
    <t xml:space="preserve">35-45</t>
  </si>
  <si>
    <t xml:space="preserve">45-55</t>
  </si>
  <si>
    <t xml:space="preserve">55-65</t>
  </si>
  <si>
    <t xml:space="preserve">Marginal Freq Dist of X</t>
  </si>
  <si>
    <t xml:space="preserve">Req. Interval (X)</t>
  </si>
  <si>
    <t xml:space="preserve">Freq</t>
  </si>
  <si>
    <t xml:space="preserve">Marginal Freq Dist of Y</t>
  </si>
  <si>
    <t xml:space="preserve">Req. Interval (Y)</t>
  </si>
  <si>
    <t xml:space="preserve">14. To find the correlation coefficient for a bivariate frequency distribution.</t>
  </si>
  <si>
    <t xml:space="preserve">Random Number</t>
  </si>
  <si>
    <t xml:space="preserve">15. Generating Random numbers from discrete (Bernoulli, Binomial, Poisson)
Distributions.</t>
  </si>
  <si>
    <t xml:space="preserve">Random Num</t>
  </si>
  <si>
    <t xml:space="preserve">16. Generating Random numbers from continuous (Uniform, Normal) distributions.</t>
  </si>
  <si>
    <t xml:space="preserve">Matrix</t>
  </si>
  <si>
    <t xml:space="preserve">LOG(SUM,2)</t>
  </si>
  <si>
    <t xml:space="preserve">SUM</t>
  </si>
  <si>
    <t xml:space="preserve">SUM(</t>
  </si>
  <si>
    <t xml:space="preserve">Entropy (individual)</t>
  </si>
  <si>
    <t xml:space="preserve">Probability</t>
  </si>
  <si>
    <t xml:space="preserve">X1</t>
  </si>
  <si>
    <t xml:space="preserve">X2</t>
  </si>
  <si>
    <t xml:space="preserve">G</t>
  </si>
  <si>
    <t xml:space="preserve">H</t>
  </si>
  <si>
    <t xml:space="preserve">outcome 1</t>
  </si>
  <si>
    <t xml:space="preserve">outcome 2</t>
  </si>
  <si>
    <t xml:space="preserve">outcome 3</t>
  </si>
  <si>
    <t xml:space="preserve">p1</t>
  </si>
  <si>
    <t xml:space="preserve">p2</t>
  </si>
  <si>
    <t xml:space="preserve">p3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</si>
</sst>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General"/>
  </numFmts>
  <fonts count="16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ptos Narrow"/>
      <family val="0"/>
      <charset val="1"/>
    </font>
    <font>
      <sz val="12"/>
      <color rgb="FF000000"/>
      <name val="Aptos Narrow"/>
      <family val="2"/>
      <charset val="1"/>
    </font>
    <font>
      <sz val="14"/>
      <color rgb="FF595959"/>
      <name val="Aptos Narrow"/>
      <family val="2"/>
    </font>
    <font>
      <sz val="9"/>
      <color rgb="FF595959"/>
      <name val="Aptos Narrow"/>
      <family val="2"/>
    </font>
    <font>
      <sz val="11"/>
      <color rgb="FFFF0000"/>
      <name val="Aptos Narrow"/>
      <family val="2"/>
      <charset val="1"/>
    </font>
    <font>
      <sz val="11"/>
      <color rgb="FF4EA72E"/>
      <name val="Aptos Narrow"/>
      <family val="2"/>
      <charset val="1"/>
    </font>
    <font>
      <sz val="11"/>
      <color rgb="FF4E95D9"/>
      <name val="Aptos Narrow"/>
      <family val="2"/>
      <charset val="1"/>
    </font>
    <font>
      <sz val="11"/>
      <color rgb="FF215F9A"/>
      <name val="Aptos Narrow"/>
      <family val="2"/>
      <charset val="1"/>
    </font>
    <font>
      <b val="true"/>
      <sz val="11"/>
      <color rgb="FF000000"/>
      <name val="Aptos Narrow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FF0000"/>
      <name val="Aptos Narrow"/>
      <family val="2"/>
      <charset val="1"/>
    </font>
    <font>
      <sz val="11"/>
      <color rgb="FF000000"/>
      <name val="Aptos Narrow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C1E5F5"/>
        <bgColor rgb="FFCAEEFB"/>
      </patternFill>
    </fill>
    <fill>
      <patternFill patternType="solid">
        <fgColor rgb="FFFFFF00"/>
        <bgColor rgb="FFFFFF00"/>
      </patternFill>
    </fill>
    <fill>
      <patternFill patternType="solid">
        <fgColor rgb="FFDCEAF7"/>
        <bgColor rgb="FFCAEEFB"/>
      </patternFill>
    </fill>
    <fill>
      <patternFill patternType="solid">
        <fgColor rgb="FFFFFFFF"/>
        <bgColor rgb="FFDCEAF7"/>
      </patternFill>
    </fill>
    <fill>
      <patternFill patternType="solid">
        <fgColor rgb="FF00B050"/>
        <bgColor rgb="FF4EA72E"/>
      </patternFill>
    </fill>
    <fill>
      <patternFill patternType="solid">
        <fgColor rgb="FFD9F2D0"/>
        <bgColor rgb="FFC1F1C8"/>
      </patternFill>
    </fill>
    <fill>
      <patternFill patternType="solid">
        <fgColor rgb="FFFAE3D6"/>
        <bgColor rgb="FFD9D9D9"/>
      </patternFill>
    </fill>
    <fill>
      <patternFill patternType="solid">
        <fgColor rgb="FFCAEEFB"/>
        <bgColor rgb="FFC1E5F5"/>
      </patternFill>
    </fill>
    <fill>
      <patternFill patternType="solid">
        <fgColor rgb="FFC1F1C8"/>
        <bgColor rgb="FFD9F2D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86C24"/>
      <rgbColor rgb="FF000080"/>
      <rgbColor rgb="FF808000"/>
      <rgbColor rgb="FF800080"/>
      <rgbColor rgb="FF145F82"/>
      <rgbColor rgb="FFBFBFBF"/>
      <rgbColor rgb="FF808080"/>
      <rgbColor rgb="FF9999FF"/>
      <rgbColor rgb="FF993366"/>
      <rgbColor rgb="FFFAE3D6"/>
      <rgbColor rgb="FFCAEEFB"/>
      <rgbColor rgb="FF660066"/>
      <rgbColor rgb="FFFF8080"/>
      <rgbColor rgb="FF215F9A"/>
      <rgbColor rgb="FFD9D9D9"/>
      <rgbColor rgb="FF000080"/>
      <rgbColor rgb="FFFF00FF"/>
      <rgbColor rgb="FFFFFF00"/>
      <rgbColor rgb="FF00FFFF"/>
      <rgbColor rgb="FF800080"/>
      <rgbColor rgb="FF800000"/>
      <rgbColor rgb="FF0F9ED5"/>
      <rgbColor rgb="FF0000FF"/>
      <rgbColor rgb="FF00CCFF"/>
      <rgbColor rgb="FFDCEAF7"/>
      <rgbColor rgb="FFD9F2D0"/>
      <rgbColor rgb="FFC1F1C8"/>
      <rgbColor rgb="FFC1E5F5"/>
      <rgbColor rgb="FFFF99CC"/>
      <rgbColor rgb="FFCC99FF"/>
      <rgbColor rgb="FFFFCC99"/>
      <rgbColor rgb="FF4E95D9"/>
      <rgbColor rgb="FF00B050"/>
      <rgbColor rgb="FF99CC00"/>
      <rgbColor rgb="FFFFCC00"/>
      <rgbColor rgb="FFFF9900"/>
      <rgbColor rgb="FFE87331"/>
      <rgbColor rgb="FF595959"/>
      <rgbColor rgb="FF969696"/>
      <rgbColor rgb="FF003366"/>
      <rgbColor rgb="FF4EA72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p = 0.5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145f8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Q1!$B$5:$B$15</c:f>
              <c:numCache>
                <c:formatCode>General</c:formatCode>
                <c:ptCount val="11"/>
                <c:pt idx="0">
                  <c:v>0.0009765625</c:v>
                </c:pt>
                <c:pt idx="1">
                  <c:v>0.009765625</c:v>
                </c:pt>
                <c:pt idx="2">
                  <c:v>0.0439453125</c:v>
                </c:pt>
                <c:pt idx="3">
                  <c:v>0.1171875</c:v>
                </c:pt>
                <c:pt idx="4">
                  <c:v>0.205078125</c:v>
                </c:pt>
                <c:pt idx="5">
                  <c:v>0.24609375</c:v>
                </c:pt>
                <c:pt idx="6">
                  <c:v>0.205078125</c:v>
                </c:pt>
                <c:pt idx="7">
                  <c:v>0.1171875</c:v>
                </c:pt>
                <c:pt idx="8">
                  <c:v>0.0439453125</c:v>
                </c:pt>
                <c:pt idx="9">
                  <c:v>0.009765625</c:v>
                </c:pt>
                <c:pt idx="10">
                  <c:v>0.0009765625</c:v>
                </c:pt>
              </c:numCache>
            </c:numRef>
          </c:val>
        </c:ser>
        <c:gapWidth val="219"/>
        <c:overlap val="-27"/>
        <c:axId val="4648331"/>
        <c:axId val="62043579"/>
      </c:barChart>
      <c:catAx>
        <c:axId val="46483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2043579"/>
        <c:crosses val="autoZero"/>
        <c:auto val="1"/>
        <c:lblAlgn val="ctr"/>
        <c:lblOffset val="100"/>
        <c:noMultiLvlLbl val="0"/>
      </c:catAx>
      <c:valAx>
        <c:axId val="620435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64833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p = 0.2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145f8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Q1_part2!$B$5:$B$15</c:f>
              <c:numCache>
                <c:formatCode>General</c:formatCode>
                <c:ptCount val="11"/>
                <c:pt idx="0">
                  <c:v>0.1073741824</c:v>
                </c:pt>
                <c:pt idx="1">
                  <c:v>0.268435456</c:v>
                </c:pt>
                <c:pt idx="2">
                  <c:v>0.301989888</c:v>
                </c:pt>
                <c:pt idx="3">
                  <c:v>0.201326592</c:v>
                </c:pt>
                <c:pt idx="4">
                  <c:v>0.088080384</c:v>
                </c:pt>
                <c:pt idx="5">
                  <c:v>0.0264241152</c:v>
                </c:pt>
                <c:pt idx="6">
                  <c:v>0.005505024</c:v>
                </c:pt>
                <c:pt idx="7">
                  <c:v>0.000786432</c:v>
                </c:pt>
                <c:pt idx="8">
                  <c:v>7.3728E-005</c:v>
                </c:pt>
                <c:pt idx="9">
                  <c:v>4.096E-006</c:v>
                </c:pt>
                <c:pt idx="10">
                  <c:v>1.024E-007</c:v>
                </c:pt>
              </c:numCache>
            </c:numRef>
          </c:val>
        </c:ser>
        <c:gapWidth val="219"/>
        <c:overlap val="-27"/>
        <c:axId val="34830062"/>
        <c:axId val="32834145"/>
      </c:barChart>
      <c:catAx>
        <c:axId val="3483006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2834145"/>
        <c:crosses val="autoZero"/>
        <c:auto val="1"/>
        <c:lblAlgn val="ctr"/>
        <c:lblOffset val="100"/>
        <c:noMultiLvlLbl val="0"/>
      </c:catAx>
      <c:valAx>
        <c:axId val="328341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483006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p = 0.8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145f8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Q1_part3!$B$5:$B$15</c:f>
              <c:numCache>
                <c:formatCode>General</c:formatCode>
                <c:ptCount val="11"/>
                <c:pt idx="0">
                  <c:v>1.024E-007</c:v>
                </c:pt>
                <c:pt idx="1">
                  <c:v>4.09599999999999E-006</c:v>
                </c:pt>
                <c:pt idx="2">
                  <c:v>7.37279999999999E-005</c:v>
                </c:pt>
                <c:pt idx="3">
                  <c:v>0.000786431999999999</c:v>
                </c:pt>
                <c:pt idx="4">
                  <c:v>0.00550502399999999</c:v>
                </c:pt>
                <c:pt idx="5">
                  <c:v>0.0264241152</c:v>
                </c:pt>
                <c:pt idx="6">
                  <c:v>0.0880803839999999</c:v>
                </c:pt>
                <c:pt idx="7">
                  <c:v>0.201326592</c:v>
                </c:pt>
                <c:pt idx="8">
                  <c:v>0.301989888</c:v>
                </c:pt>
                <c:pt idx="9">
                  <c:v>0.268435456</c:v>
                </c:pt>
                <c:pt idx="10">
                  <c:v>0.1073741824</c:v>
                </c:pt>
              </c:numCache>
            </c:numRef>
          </c:val>
        </c:ser>
        <c:gapWidth val="219"/>
        <c:overlap val="-27"/>
        <c:axId val="75473804"/>
        <c:axId val="29826754"/>
      </c:barChart>
      <c:catAx>
        <c:axId val="754738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9826754"/>
        <c:crosses val="autoZero"/>
        <c:auto val="1"/>
        <c:lblAlgn val="ctr"/>
        <c:lblOffset val="100"/>
        <c:noMultiLvlLbl val="0"/>
      </c:catAx>
      <c:valAx>
        <c:axId val="2982675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547380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145f82"/>
            </a:solidFill>
            <a:ln w="2556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'Q2 -&gt; MULtinomial'!$B$12:$B$15</c:f>
              <c:numCache>
                <c:formatCode>General</c:formatCode>
                <c:ptCount val="4"/>
                <c:pt idx="0">
                  <c:v>0.019775390625</c:v>
                </c:pt>
                <c:pt idx="1">
                  <c:v>1</c:v>
                </c:pt>
                <c:pt idx="2">
                  <c:v>0.015625</c:v>
                </c:pt>
                <c:pt idx="3">
                  <c:v>0.0648880004882813</c:v>
                </c:pt>
              </c:numCache>
            </c:numRef>
          </c:val>
        </c:ser>
        <c:gapWidth val="219"/>
        <c:overlap val="0"/>
        <c:axId val="1158282"/>
        <c:axId val="73870936"/>
      </c:barChart>
      <c:catAx>
        <c:axId val="115828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3870936"/>
        <c:crosses val="autoZero"/>
        <c:auto val="1"/>
        <c:lblAlgn val="ctr"/>
        <c:lblOffset val="100"/>
        <c:noMultiLvlLbl val="0"/>
      </c:catAx>
      <c:valAx>
        <c:axId val="738709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15828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Poisson Dist (lambda = 10)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145f8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'Q3 - Poisson'!$B$2:$B$14</c:f>
              <c:numCache>
                <c:formatCode>General</c:formatCode>
                <c:ptCount val="13"/>
                <c:pt idx="0">
                  <c:v>4.53999297624849E-005</c:v>
                </c:pt>
                <c:pt idx="1">
                  <c:v>0.000453999297624849</c:v>
                </c:pt>
                <c:pt idx="2">
                  <c:v>0.00226999648812424</c:v>
                </c:pt>
                <c:pt idx="3">
                  <c:v>0.00756665496041414</c:v>
                </c:pt>
                <c:pt idx="4">
                  <c:v>0.0189166374010354</c:v>
                </c:pt>
                <c:pt idx="5">
                  <c:v>0.0378332748020707</c:v>
                </c:pt>
                <c:pt idx="6">
                  <c:v>0.0630554580034512</c:v>
                </c:pt>
                <c:pt idx="7">
                  <c:v>0.090079225719216</c:v>
                </c:pt>
                <c:pt idx="8">
                  <c:v>0.11259903214902</c:v>
                </c:pt>
                <c:pt idx="9">
                  <c:v>0.125110035721133</c:v>
                </c:pt>
                <c:pt idx="10">
                  <c:v>0.125110035721133</c:v>
                </c:pt>
                <c:pt idx="11">
                  <c:v>0.113736396110121</c:v>
                </c:pt>
                <c:pt idx="12">
                  <c:v>0.0947803300917677</c:v>
                </c:pt>
              </c:numCache>
            </c:numRef>
          </c:val>
        </c:ser>
        <c:gapWidth val="219"/>
        <c:overlap val="-27"/>
        <c:axId val="25552019"/>
        <c:axId val="78533194"/>
      </c:barChart>
      <c:catAx>
        <c:axId val="255520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8533194"/>
        <c:crosses val="autoZero"/>
        <c:auto val="1"/>
        <c:lblAlgn val="ctr"/>
        <c:lblOffset val="100"/>
        <c:noMultiLvlLbl val="0"/>
      </c:catAx>
      <c:valAx>
        <c:axId val="785331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555201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sz="1400" spc="-1" strike="noStrike">
                <a:solidFill>
                  <a:srgbClr val="595959"/>
                </a:solidFill>
                <a:latin typeface="Aptos Narrow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45f82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145f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'Q4 - Geometric '!$C$2:$C$14</c:f>
              <c:numCache>
                <c:formatCode>General</c:formatCode>
                <c:ptCount val="13"/>
                <c:pt idx="0">
                  <c:v>0.2</c:v>
                </c:pt>
                <c:pt idx="1">
                  <c:v>0.064</c:v>
                </c:pt>
                <c:pt idx="2">
                  <c:v>0.03072</c:v>
                </c:pt>
                <c:pt idx="3">
                  <c:v>0.016384</c:v>
                </c:pt>
                <c:pt idx="4">
                  <c:v>0.00917504000000001</c:v>
                </c:pt>
                <c:pt idx="5">
                  <c:v>0.00528482304</c:v>
                </c:pt>
                <c:pt idx="6">
                  <c:v>0.0031004295168</c:v>
                </c:pt>
                <c:pt idx="7">
                  <c:v>0.001842540969984</c:v>
                </c:pt>
                <c:pt idx="8">
                  <c:v>0.0011055245819904</c:v>
                </c:pt>
                <c:pt idx="9">
                  <c:v>0.000668228191780864</c:v>
                </c:pt>
                <c:pt idx="10">
                  <c:v>0.000406282740602766</c:v>
                </c:pt>
                <c:pt idx="11">
                  <c:v>0.00024820181971369</c:v>
                </c:pt>
                <c:pt idx="12">
                  <c:v>0.000152230449424396</c:v>
                </c:pt>
              </c:numCache>
            </c:numRef>
          </c:yVal>
          <c:smooth val="0"/>
        </c:ser>
        <c:axId val="98483399"/>
        <c:axId val="18877002"/>
      </c:scatterChart>
      <c:valAx>
        <c:axId val="9848339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8877002"/>
        <c:crosses val="autoZero"/>
        <c:crossBetween val="midCat"/>
      </c:valAx>
      <c:valAx>
        <c:axId val="1887700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8483399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sz="1400" spc="-1" strike="noStrike">
                <a:solidFill>
                  <a:srgbClr val="595959"/>
                </a:solidFill>
                <a:latin typeface="Aptos Narrow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45f82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145f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'Q6 - Exponential'!$B$2:$B$18</c:f>
              <c:numCache>
                <c:formatCode>General</c:formatCode>
                <c:ptCount val="17"/>
                <c:pt idx="0">
                  <c:v>0.0194700195767851</c:v>
                </c:pt>
                <c:pt idx="1">
                  <c:v>0.0151632664928158</c:v>
                </c:pt>
                <c:pt idx="2">
                  <c:v>0.0118091638185254</c:v>
                </c:pt>
                <c:pt idx="3">
                  <c:v>0.00919698602928606</c:v>
                </c:pt>
                <c:pt idx="4">
                  <c:v>0.00716261992150475</c:v>
                </c:pt>
                <c:pt idx="5">
                  <c:v>0.00557825400371075</c:v>
                </c:pt>
                <c:pt idx="6">
                  <c:v>0.00434434858626113</c:v>
                </c:pt>
                <c:pt idx="7">
                  <c:v>0.00338338208091532</c:v>
                </c:pt>
                <c:pt idx="8">
                  <c:v>0.00263498061404661</c:v>
                </c:pt>
                <c:pt idx="9">
                  <c:v>0.00205212496559747</c:v>
                </c:pt>
                <c:pt idx="10">
                  <c:v>0.00159819653016769</c:v>
                </c:pt>
                <c:pt idx="11">
                  <c:v>0.0012446767091966</c:v>
                </c:pt>
                <c:pt idx="12">
                  <c:v>0.00096935519579305</c:v>
                </c:pt>
                <c:pt idx="13">
                  <c:v>0.000754934585557963</c:v>
                </c:pt>
                <c:pt idx="14">
                  <c:v>0.000587943646400228</c:v>
                </c:pt>
                <c:pt idx="15">
                  <c:v>0.000457890972218355</c:v>
                </c:pt>
                <c:pt idx="16">
                  <c:v>0.000356605847724981</c:v>
                </c:pt>
              </c:numCache>
            </c:numRef>
          </c:yVal>
          <c:smooth val="0"/>
        </c:ser>
        <c:axId val="79335981"/>
        <c:axId val="54341527"/>
      </c:scatterChart>
      <c:valAx>
        <c:axId val="7933598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4341527"/>
        <c:crosses val="autoZero"/>
        <c:crossBetween val="midCat"/>
      </c:valAx>
      <c:valAx>
        <c:axId val="5434152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9335981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Normal Distribution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145f8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'Q7 - Normal'!$C$2:$C$26</c:f>
              <c:numCache>
                <c:formatCode>General</c:formatCode>
                <c:ptCount val="25"/>
                <c:pt idx="0">
                  <c:v>1.43471758792237E-005</c:v>
                </c:pt>
                <c:pt idx="1">
                  <c:v>1.77406889537661E-005</c:v>
                </c:pt>
                <c:pt idx="2">
                  <c:v>2.15355910931175E-005</c:v>
                </c:pt>
                <c:pt idx="3">
                  <c:v>2.56640603066267E-005</c:v>
                </c:pt>
                <c:pt idx="4">
                  <c:v>3.00245283257075E-005</c:v>
                </c:pt>
                <c:pt idx="5">
                  <c:v>3.44833361401212E-005</c:v>
                </c:pt>
                <c:pt idx="6">
                  <c:v>3.887985292994E-005</c:v>
                </c:pt>
                <c:pt idx="7">
                  <c:v>4.30350396075367E-005</c:v>
                </c:pt>
                <c:pt idx="8">
                  <c:v>4.67629667790603E-005</c:v>
                </c:pt>
                <c:pt idx="9">
                  <c:v>4.98843320335584E-005</c:v>
                </c:pt>
                <c:pt idx="10">
                  <c:v>5.22406439839691E-005</c:v>
                </c:pt>
                <c:pt idx="11">
                  <c:v>5.37075248896073E-005</c:v>
                </c:pt>
                <c:pt idx="12">
                  <c:v>5.42055818457379E-005</c:v>
                </c:pt>
                <c:pt idx="13">
                  <c:v>5.37075248896073E-005</c:v>
                </c:pt>
                <c:pt idx="14">
                  <c:v>5.22406439839691E-005</c:v>
                </c:pt>
                <c:pt idx="15">
                  <c:v>4.98843320335584E-005</c:v>
                </c:pt>
                <c:pt idx="16">
                  <c:v>4.67629667790603E-005</c:v>
                </c:pt>
                <c:pt idx="17">
                  <c:v>4.30350396075367E-005</c:v>
                </c:pt>
                <c:pt idx="18">
                  <c:v>3.887985292994E-005</c:v>
                </c:pt>
                <c:pt idx="19">
                  <c:v>3.44833361401212E-005</c:v>
                </c:pt>
                <c:pt idx="20">
                  <c:v>3.00245283257075E-005</c:v>
                </c:pt>
                <c:pt idx="21">
                  <c:v>2.56640603066267E-005</c:v>
                </c:pt>
                <c:pt idx="22">
                  <c:v>2.15355910931175E-005</c:v>
                </c:pt>
                <c:pt idx="23">
                  <c:v>1.77406889537661E-005</c:v>
                </c:pt>
                <c:pt idx="24">
                  <c:v>1.43471758792237E-005</c:v>
                </c:pt>
              </c:numCache>
            </c:numRef>
          </c:val>
        </c:ser>
        <c:gapWidth val="219"/>
        <c:overlap val="-27"/>
        <c:axId val="78969398"/>
        <c:axId val="22334418"/>
      </c:barChart>
      <c:catAx>
        <c:axId val="7896939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2334418"/>
        <c:crosses val="autoZero"/>
        <c:auto val="1"/>
        <c:lblAlgn val="ctr"/>
        <c:lblOffset val="100"/>
        <c:noMultiLvlLbl val="0"/>
      </c:catAx>
      <c:valAx>
        <c:axId val="223344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896939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sz="1400" spc="-1" strike="noStrike">
                <a:solidFill>
                  <a:srgbClr val="595959"/>
                </a:solidFill>
                <a:latin typeface="Aptos Narrow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45f82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145f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'Q8 - Exponential'!$B$2:$B$18</c:f>
              <c:numCache>
                <c:formatCode>General</c:formatCode>
                <c:ptCount val="17"/>
                <c:pt idx="0">
                  <c:v>0.221199216928595</c:v>
                </c:pt>
                <c:pt idx="1">
                  <c:v>0.393469340287367</c:v>
                </c:pt>
                <c:pt idx="2">
                  <c:v>0.527633447258985</c:v>
                </c:pt>
                <c:pt idx="3">
                  <c:v>0.632120558828558</c:v>
                </c:pt>
                <c:pt idx="4">
                  <c:v>0.71349520313981</c:v>
                </c:pt>
                <c:pt idx="5">
                  <c:v>0.77686983985157</c:v>
                </c:pt>
                <c:pt idx="6">
                  <c:v>0.826226056549555</c:v>
                </c:pt>
                <c:pt idx="7">
                  <c:v>0.864664716763387</c:v>
                </c:pt>
                <c:pt idx="8">
                  <c:v>0.894600775438136</c:v>
                </c:pt>
                <c:pt idx="9">
                  <c:v>0.917915001376101</c:v>
                </c:pt>
                <c:pt idx="10">
                  <c:v>0.936072138793292</c:v>
                </c:pt>
                <c:pt idx="11">
                  <c:v>0.950212931632136</c:v>
                </c:pt>
                <c:pt idx="12">
                  <c:v>0.961225792168278</c:v>
                </c:pt>
                <c:pt idx="13">
                  <c:v>0.969802616577682</c:v>
                </c:pt>
                <c:pt idx="14">
                  <c:v>0.976482254143991</c:v>
                </c:pt>
                <c:pt idx="15">
                  <c:v>0.981684361111266</c:v>
                </c:pt>
                <c:pt idx="16">
                  <c:v>0.985735766091001</c:v>
                </c:pt>
              </c:numCache>
            </c:numRef>
          </c:yVal>
          <c:smooth val="0"/>
        </c:ser>
        <c:axId val="39800072"/>
        <c:axId val="72908447"/>
      </c:scatterChart>
      <c:valAx>
        <c:axId val="3980007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2908447"/>
        <c:crosses val="autoZero"/>
        <c:crossBetween val="midCat"/>
      </c:valAx>
      <c:valAx>
        <c:axId val="729084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9800072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sz="1400" spc="-1" strike="noStrike">
                <a:solidFill>
                  <a:srgbClr val="595959"/>
                </a:solidFill>
                <a:latin typeface="Aptos Narrow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45f82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145f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'Q8 - Normal'!$C$2:$C$26</c:f>
              <c:numCache>
                <c:formatCode>General</c:formatCode>
                <c:ptCount val="25"/>
                <c:pt idx="0">
                  <c:v>0.051500157482803</c:v>
                </c:pt>
                <c:pt idx="1">
                  <c:v>0.0675086907877875</c:v>
                </c:pt>
                <c:pt idx="2">
                  <c:v>0.0871156941240126</c:v>
                </c:pt>
                <c:pt idx="3">
                  <c:v>0.110691441085843</c:v>
                </c:pt>
                <c:pt idx="4">
                  <c:v>0.138521508901673</c:v>
                </c:pt>
                <c:pt idx="5">
                  <c:v>0.170773582010383</c:v>
                </c:pt>
                <c:pt idx="6">
                  <c:v>0.207467626048563</c:v>
                </c:pt>
                <c:pt idx="7">
                  <c:v>0.248452923782384</c:v>
                </c:pt>
                <c:pt idx="8">
                  <c:v>0.29339521272272</c:v>
                </c:pt>
                <c:pt idx="9">
                  <c:v>0.341776437636327</c:v>
                </c:pt>
                <c:pt idx="10">
                  <c:v>0.392908476717899</c:v>
                </c:pt>
                <c:pt idx="11">
                  <c:v>0.445960743703175</c:v>
                </c:pt>
                <c:pt idx="12">
                  <c:v>0.5</c:v>
                </c:pt>
                <c:pt idx="13">
                  <c:v>0.554039256296825</c:v>
                </c:pt>
                <c:pt idx="14">
                  <c:v>0.607091523282101</c:v>
                </c:pt>
                <c:pt idx="15">
                  <c:v>0.658223562363673</c:v>
                </c:pt>
                <c:pt idx="16">
                  <c:v>0.70660478727728</c:v>
                </c:pt>
                <c:pt idx="17">
                  <c:v>0.751547076217616</c:v>
                </c:pt>
                <c:pt idx="18">
                  <c:v>0.792532373951437</c:v>
                </c:pt>
                <c:pt idx="19">
                  <c:v>0.829226417989617</c:v>
                </c:pt>
                <c:pt idx="20">
                  <c:v>0.861478491098327</c:v>
                </c:pt>
                <c:pt idx="21">
                  <c:v>0.889308558914157</c:v>
                </c:pt>
                <c:pt idx="22">
                  <c:v>0.912884305875987</c:v>
                </c:pt>
                <c:pt idx="23">
                  <c:v>0.932491309212212</c:v>
                </c:pt>
                <c:pt idx="24">
                  <c:v>0.948499842517197</c:v>
                </c:pt>
              </c:numCache>
            </c:numRef>
          </c:yVal>
          <c:smooth val="0"/>
        </c:ser>
        <c:axId val="27134041"/>
        <c:axId val="10615668"/>
      </c:scatterChart>
      <c:valAx>
        <c:axId val="2713404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0615668"/>
        <c:crosses val="autoZero"/>
        <c:crossBetween val="midCat"/>
      </c:valAx>
      <c:valAx>
        <c:axId val="106156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7134041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Binomial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145f8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'Q10 - Bin application'!$B$5:$B$9</c:f>
              <c:numCache>
                <c:formatCode>General</c:formatCode>
                <c:ptCount val="5"/>
                <c:pt idx="0">
                  <c:v>0.6561</c:v>
                </c:pt>
                <c:pt idx="1">
                  <c:v>0.2916</c:v>
                </c:pt>
                <c:pt idx="2">
                  <c:v>0.0486</c:v>
                </c:pt>
                <c:pt idx="3">
                  <c:v>0.0036</c:v>
                </c:pt>
                <c:pt idx="4">
                  <c:v>0.0001</c:v>
                </c:pt>
              </c:numCache>
            </c:numRef>
          </c:val>
        </c:ser>
        <c:gapWidth val="219"/>
        <c:overlap val="-27"/>
        <c:axId val="37355816"/>
        <c:axId val="94342917"/>
      </c:barChart>
      <c:catAx>
        <c:axId val="3735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4342917"/>
        <c:crosses val="autoZero"/>
        <c:auto val="1"/>
        <c:lblAlgn val="ctr"/>
        <c:lblOffset val="100"/>
        <c:noMultiLvlLbl val="0"/>
      </c:catAx>
      <c:valAx>
        <c:axId val="943429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735581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'Q12 - Bivariate ki correlation'!$A$2</c:f>
              <c:strCache>
                <c:ptCount val="1"/>
                <c:pt idx="0">
                  <c:v>HOURS(X)</c:v>
                </c:pt>
              </c:strCache>
            </c:strRef>
          </c:tx>
          <c:spPr>
            <a:solidFill>
              <a:srgbClr val="145f82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145f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'Q12 - Bivariate ki correlation'!$A$3:$A$22</c:f>
              <c:numCache>
                <c:formatCode>General</c:formatCode>
                <c:ptCount val="20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'Q12 - Bivariate ki correlation'!$B$2</c:f>
              <c:strCache>
                <c:ptCount val="1"/>
                <c:pt idx="0">
                  <c:v>Score (Y)</c:v>
                </c:pt>
              </c:strCache>
            </c:strRef>
          </c:tx>
          <c:spPr>
            <a:solidFill>
              <a:srgbClr val="e873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873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'Q12 - Bivariate ki correlation'!$B$3:$B$22</c:f>
              <c:numCache>
                <c:formatCode>General</c:formatCode>
                <c:ptCount val="20"/>
                <c:pt idx="1">
                  <c:v>75</c:v>
                </c:pt>
                <c:pt idx="2">
                  <c:v>66</c:v>
                </c:pt>
                <c:pt idx="3">
                  <c:v>68</c:v>
                </c:pt>
                <c:pt idx="4">
                  <c:v>74</c:v>
                </c:pt>
                <c:pt idx="5">
                  <c:v>78</c:v>
                </c:pt>
                <c:pt idx="6">
                  <c:v>72</c:v>
                </c:pt>
                <c:pt idx="7">
                  <c:v>85</c:v>
                </c:pt>
                <c:pt idx="8">
                  <c:v>82</c:v>
                </c:pt>
                <c:pt idx="9">
                  <c:v>90</c:v>
                </c:pt>
                <c:pt idx="10">
                  <c:v>82</c:v>
                </c:pt>
                <c:pt idx="11">
                  <c:v>88</c:v>
                </c:pt>
                <c:pt idx="12">
                  <c:v>85</c:v>
                </c:pt>
                <c:pt idx="13">
                  <c:v>90</c:v>
                </c:pt>
                <c:pt idx="14">
                  <c:v>92</c:v>
                </c:pt>
                <c:pt idx="15">
                  <c:v>94</c:v>
                </c:pt>
                <c:pt idx="16">
                  <c:v>94</c:v>
                </c:pt>
                <c:pt idx="17">
                  <c:v>88</c:v>
                </c:pt>
                <c:pt idx="18">
                  <c:v>91</c:v>
                </c:pt>
                <c:pt idx="19">
                  <c:v>96</c:v>
                </c:pt>
              </c:numCache>
            </c:numRef>
          </c:yVal>
          <c:smooth val="0"/>
        </c:ser>
        <c:axId val="22834834"/>
        <c:axId val="51848741"/>
      </c:scatterChart>
      <c:valAx>
        <c:axId val="2283483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1848741"/>
        <c:crosses val="autoZero"/>
        <c:crossBetween val="midCat"/>
      </c:valAx>
      <c:valAx>
        <c:axId val="518487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2834834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"Height"</c:f>
              <c:strCache>
                <c:ptCount val="1"/>
                <c:pt idx="0">
                  <c:v>Height</c:v>
                </c:pt>
              </c:strCache>
            </c:strRef>
          </c:tx>
          <c:spPr>
            <a:solidFill>
              <a:srgbClr val="145f8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Q13!$B$2:$B$11</c:f>
              <c:numCache>
                <c:formatCode>General</c:formatCode>
                <c:ptCount val="10"/>
                <c:pt idx="0">
                  <c:v>1.62</c:v>
                </c:pt>
                <c:pt idx="1">
                  <c:v>1.83</c:v>
                </c:pt>
                <c:pt idx="2">
                  <c:v>1.89</c:v>
                </c:pt>
                <c:pt idx="3">
                  <c:v>1.55</c:v>
                </c:pt>
                <c:pt idx="4">
                  <c:v>1.74</c:v>
                </c:pt>
                <c:pt idx="5">
                  <c:v>1.6</c:v>
                </c:pt>
                <c:pt idx="6">
                  <c:v>1.6</c:v>
                </c:pt>
                <c:pt idx="7">
                  <c:v>1.72</c:v>
                </c:pt>
                <c:pt idx="8">
                  <c:v>1.54</c:v>
                </c:pt>
                <c:pt idx="9">
                  <c:v>1.82</c:v>
                </c:pt>
              </c:numCache>
            </c:numRef>
          </c:val>
        </c:ser>
        <c:ser>
          <c:idx val="1"/>
          <c:order val="1"/>
          <c:tx>
            <c:strRef>
              <c:f>"Weight"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rgbClr val="e873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Q13!$C$2:$C$11</c:f>
              <c:numCache>
                <c:formatCode>General</c:formatCode>
                <c:ptCount val="10"/>
                <c:pt idx="0">
                  <c:v>57.14</c:v>
                </c:pt>
                <c:pt idx="1">
                  <c:v>91.69</c:v>
                </c:pt>
                <c:pt idx="2">
                  <c:v>95.27</c:v>
                </c:pt>
                <c:pt idx="3">
                  <c:v>56.16</c:v>
                </c:pt>
                <c:pt idx="4">
                  <c:v>78.52</c:v>
                </c:pt>
                <c:pt idx="5">
                  <c:v>63.75</c:v>
                </c:pt>
                <c:pt idx="6">
                  <c:v>66.09</c:v>
                </c:pt>
                <c:pt idx="7">
                  <c:v>79.52</c:v>
                </c:pt>
                <c:pt idx="8">
                  <c:v>50.22</c:v>
                </c:pt>
                <c:pt idx="9">
                  <c:v>93.39</c:v>
                </c:pt>
              </c:numCache>
            </c:numRef>
          </c:val>
        </c:ser>
        <c:gapWidth val="219"/>
        <c:overlap val="-27"/>
        <c:axId val="93671755"/>
        <c:axId val="14237451"/>
      </c:barChart>
      <c:catAx>
        <c:axId val="936717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4237451"/>
        <c:crosses val="autoZero"/>
        <c:auto val="1"/>
        <c:lblAlgn val="ctr"/>
        <c:lblOffset val="100"/>
        <c:noMultiLvlLbl val="0"/>
      </c:catAx>
      <c:valAx>
        <c:axId val="142374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367175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'Q14 - Bivariate Correlation'!$B$1</c:f>
              <c:strCache>
                <c:ptCount val="1"/>
                <c:pt idx="0">
                  <c:v>105-120</c:v>
                </c:pt>
              </c:strCache>
            </c:strRef>
          </c:tx>
          <c:spPr>
            <a:solidFill>
              <a:srgbClr val="145f8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'Q14 - Bivariate Correlation'!$A$2:$A$7</c:f>
              <c:strCache>
                <c:ptCount val="6"/>
                <c:pt idx="0">
                  <c:v/>
                </c:pt>
                <c:pt idx="1">
                  <c:v>Age (X)</c:v>
                </c:pt>
                <c:pt idx="2">
                  <c:v>25-35</c:v>
                </c:pt>
                <c:pt idx="3">
                  <c:v>35-45</c:v>
                </c:pt>
                <c:pt idx="4">
                  <c:v>45-55</c:v>
                </c:pt>
                <c:pt idx="5">
                  <c:v>55-65</c:v>
                </c:pt>
              </c:strCache>
            </c:strRef>
          </c:cat>
          <c:val>
            <c:numRef>
              <c:f>'Q14 - Bivariate Correlation'!$B$2:$B$7</c:f>
              <c:numCache>
                <c:formatCode>General</c:formatCode>
                <c:ptCount val="6"/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'Q14 - Bivariate Correlation'!$C$1</c:f>
              <c:strCache>
                <c:ptCount val="1"/>
                <c:pt idx="0">
                  <c:v>120-135</c:v>
                </c:pt>
              </c:strCache>
            </c:strRef>
          </c:tx>
          <c:spPr>
            <a:solidFill>
              <a:srgbClr val="e873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'Q14 - Bivariate Correlation'!$A$2:$A$7</c:f>
              <c:strCache>
                <c:ptCount val="6"/>
                <c:pt idx="0">
                  <c:v/>
                </c:pt>
                <c:pt idx="1">
                  <c:v>Age (X)</c:v>
                </c:pt>
                <c:pt idx="2">
                  <c:v>25-35</c:v>
                </c:pt>
                <c:pt idx="3">
                  <c:v>35-45</c:v>
                </c:pt>
                <c:pt idx="4">
                  <c:v>45-55</c:v>
                </c:pt>
                <c:pt idx="5">
                  <c:v>55-65</c:v>
                </c:pt>
              </c:strCache>
            </c:strRef>
          </c:cat>
          <c:val>
            <c:numRef>
              <c:f>'Q14 - Bivariate Correlation'!$C$2:$C$7</c:f>
              <c:numCache>
                <c:formatCode>General</c:formatCode>
                <c:ptCount val="6"/>
                <c:pt idx="2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</c:ser>
        <c:ser>
          <c:idx val="2"/>
          <c:order val="2"/>
          <c:tx>
            <c:strRef>
              <c:f>'Q14 - Bivariate Correlation'!$D$1</c:f>
              <c:strCache>
                <c:ptCount val="1"/>
                <c:pt idx="0">
                  <c:v>135-150</c:v>
                </c:pt>
              </c:strCache>
            </c:strRef>
          </c:tx>
          <c:spPr>
            <a:solidFill>
              <a:srgbClr val="186c2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'Q14 - Bivariate Correlation'!$A$2:$A$7</c:f>
              <c:strCache>
                <c:ptCount val="6"/>
                <c:pt idx="0">
                  <c:v/>
                </c:pt>
                <c:pt idx="1">
                  <c:v>Age (X)</c:v>
                </c:pt>
                <c:pt idx="2">
                  <c:v>25-35</c:v>
                </c:pt>
                <c:pt idx="3">
                  <c:v>35-45</c:v>
                </c:pt>
                <c:pt idx="4">
                  <c:v>45-55</c:v>
                </c:pt>
                <c:pt idx="5">
                  <c:v>55-65</c:v>
                </c:pt>
              </c:strCache>
            </c:strRef>
          </c:cat>
          <c:val>
            <c:numRef>
              <c:f>'Q14 - Bivariate Correlation'!$D$2:$D$7</c:f>
              <c:numCache>
                <c:formatCode>General</c:formatCode>
                <c:ptCount val="6"/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</c:ser>
        <c:ser>
          <c:idx val="3"/>
          <c:order val="3"/>
          <c:tx>
            <c:strRef>
              <c:f>'Q14 - Bivariate Correlation'!$E$1</c:f>
              <c:strCache>
                <c:ptCount val="1"/>
                <c:pt idx="0">
                  <c:v>150-165</c:v>
                </c:pt>
              </c:strCache>
            </c:strRef>
          </c:tx>
          <c:spPr>
            <a:solidFill>
              <a:srgbClr val="0f9e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'Q14 - Bivariate Correlation'!$A$2:$A$7</c:f>
              <c:strCache>
                <c:ptCount val="6"/>
                <c:pt idx="0">
                  <c:v/>
                </c:pt>
                <c:pt idx="1">
                  <c:v>Age (X)</c:v>
                </c:pt>
                <c:pt idx="2">
                  <c:v>25-35</c:v>
                </c:pt>
                <c:pt idx="3">
                  <c:v>35-45</c:v>
                </c:pt>
                <c:pt idx="4">
                  <c:v>45-55</c:v>
                </c:pt>
                <c:pt idx="5">
                  <c:v>55-65</c:v>
                </c:pt>
              </c:strCache>
            </c:strRef>
          </c:cat>
          <c:val>
            <c:numRef>
              <c:f>'Q14 - Bivariate Correlation'!$E$2:$E$7</c:f>
              <c:numCache>
                <c:formatCode>General</c:formatCode>
                <c:ptCount val="6"/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gapWidth val="219"/>
        <c:overlap val="-27"/>
        <c:axId val="92437211"/>
        <c:axId val="11488636"/>
      </c:barChart>
      <c:catAx>
        <c:axId val="9243721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1488636"/>
        <c:crosses val="autoZero"/>
        <c:auto val="1"/>
        <c:lblAlgn val="ctr"/>
        <c:lblOffset val="100"/>
        <c:noMultiLvlLbl val="0"/>
      </c:catAx>
      <c:valAx>
        <c:axId val="114886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243721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24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25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26.xml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chart" Target="../charts/chart27.xml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chart" Target="../charts/chart2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8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9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0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1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22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2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333360</xdr:colOff>
      <xdr:row>3</xdr:row>
      <xdr:rowOff>142920</xdr:rowOff>
    </xdr:from>
    <xdr:to>
      <xdr:col>12</xdr:col>
      <xdr:colOff>28080</xdr:colOff>
      <xdr:row>18</xdr:row>
      <xdr:rowOff>28440</xdr:rowOff>
    </xdr:to>
    <xdr:graphicFrame>
      <xdr:nvGraphicFramePr>
        <xdr:cNvPr id="0" name="Chart 1"/>
        <xdr:cNvGraphicFramePr/>
      </xdr:nvGraphicFramePr>
      <xdr:xfrm>
        <a:off x="6144840" y="733320"/>
        <a:ext cx="5765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38160</xdr:colOff>
      <xdr:row>14</xdr:row>
      <xdr:rowOff>142920</xdr:rowOff>
    </xdr:from>
    <xdr:to>
      <xdr:col>12</xdr:col>
      <xdr:colOff>342720</xdr:colOff>
      <xdr:row>29</xdr:row>
      <xdr:rowOff>28440</xdr:rowOff>
    </xdr:to>
    <xdr:graphicFrame>
      <xdr:nvGraphicFramePr>
        <xdr:cNvPr id="9" name="Chart 1"/>
        <xdr:cNvGraphicFramePr/>
      </xdr:nvGraphicFramePr>
      <xdr:xfrm>
        <a:off x="6242040" y="2809800"/>
        <a:ext cx="56163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9360</xdr:colOff>
      <xdr:row>0</xdr:row>
      <xdr:rowOff>57240</xdr:rowOff>
    </xdr:from>
    <xdr:to>
      <xdr:col>10</xdr:col>
      <xdr:colOff>313920</xdr:colOff>
      <xdr:row>14</xdr:row>
      <xdr:rowOff>133200</xdr:rowOff>
    </xdr:to>
    <xdr:graphicFrame>
      <xdr:nvGraphicFramePr>
        <xdr:cNvPr id="10" name="Chart 2"/>
        <xdr:cNvGraphicFramePr/>
      </xdr:nvGraphicFramePr>
      <xdr:xfrm>
        <a:off x="2286000" y="57240"/>
        <a:ext cx="56160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57240</xdr:colOff>
      <xdr:row>1</xdr:row>
      <xdr:rowOff>162000</xdr:rowOff>
    </xdr:from>
    <xdr:to>
      <xdr:col>17</xdr:col>
      <xdr:colOff>590400</xdr:colOff>
      <xdr:row>21</xdr:row>
      <xdr:rowOff>114120</xdr:rowOff>
    </xdr:to>
    <xdr:graphicFrame>
      <xdr:nvGraphicFramePr>
        <xdr:cNvPr id="11" name="Chart 1"/>
        <xdr:cNvGraphicFramePr/>
      </xdr:nvGraphicFramePr>
      <xdr:xfrm>
        <a:off x="9921960" y="352440"/>
        <a:ext cx="6603840" cy="376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104760</xdr:colOff>
      <xdr:row>1</xdr:row>
      <xdr:rowOff>114480</xdr:rowOff>
    </xdr:from>
    <xdr:to>
      <xdr:col>17</xdr:col>
      <xdr:colOff>266400</xdr:colOff>
      <xdr:row>15</xdr:row>
      <xdr:rowOff>190440</xdr:rowOff>
    </xdr:to>
    <xdr:graphicFrame>
      <xdr:nvGraphicFramePr>
        <xdr:cNvPr id="12" name="Chart 5"/>
        <xdr:cNvGraphicFramePr/>
      </xdr:nvGraphicFramePr>
      <xdr:xfrm>
        <a:off x="8221320" y="304920"/>
        <a:ext cx="62323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85680</xdr:colOff>
      <xdr:row>1</xdr:row>
      <xdr:rowOff>47520</xdr:rowOff>
    </xdr:from>
    <xdr:to>
      <xdr:col>13</xdr:col>
      <xdr:colOff>390240</xdr:colOff>
      <xdr:row>15</xdr:row>
      <xdr:rowOff>123480</xdr:rowOff>
    </xdr:to>
    <xdr:graphicFrame>
      <xdr:nvGraphicFramePr>
        <xdr:cNvPr id="13" name="Chart 1"/>
        <xdr:cNvGraphicFramePr/>
      </xdr:nvGraphicFramePr>
      <xdr:xfrm>
        <a:off x="5988600" y="237960"/>
        <a:ext cx="56163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571680</xdr:colOff>
      <xdr:row>3</xdr:row>
      <xdr:rowOff>142920</xdr:rowOff>
    </xdr:from>
    <xdr:to>
      <xdr:col>10</xdr:col>
      <xdr:colOff>266400</xdr:colOff>
      <xdr:row>18</xdr:row>
      <xdr:rowOff>28440</xdr:rowOff>
    </xdr:to>
    <xdr:graphicFrame>
      <xdr:nvGraphicFramePr>
        <xdr:cNvPr id="1" name="Chart 1"/>
        <xdr:cNvGraphicFramePr/>
      </xdr:nvGraphicFramePr>
      <xdr:xfrm>
        <a:off x="4077360" y="733320"/>
        <a:ext cx="5765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3</xdr:row>
      <xdr:rowOff>123840</xdr:rowOff>
    </xdr:from>
    <xdr:to>
      <xdr:col>10</xdr:col>
      <xdr:colOff>475920</xdr:colOff>
      <xdr:row>18</xdr:row>
      <xdr:rowOff>85320</xdr:rowOff>
    </xdr:to>
    <xdr:graphicFrame>
      <xdr:nvGraphicFramePr>
        <xdr:cNvPr id="2" name="Chart 1"/>
        <xdr:cNvGraphicFramePr/>
      </xdr:nvGraphicFramePr>
      <xdr:xfrm>
        <a:off x="4721760" y="714240"/>
        <a:ext cx="5787720" cy="281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85680</xdr:colOff>
      <xdr:row>2</xdr:row>
      <xdr:rowOff>57240</xdr:rowOff>
    </xdr:from>
    <xdr:to>
      <xdr:col>12</xdr:col>
      <xdr:colOff>390240</xdr:colOff>
      <xdr:row>16</xdr:row>
      <xdr:rowOff>133200</xdr:rowOff>
    </xdr:to>
    <xdr:graphicFrame>
      <xdr:nvGraphicFramePr>
        <xdr:cNvPr id="3" name="Chart 2"/>
        <xdr:cNvGraphicFramePr/>
      </xdr:nvGraphicFramePr>
      <xdr:xfrm>
        <a:off x="5283720" y="438120"/>
        <a:ext cx="56163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38160</xdr:colOff>
      <xdr:row>2</xdr:row>
      <xdr:rowOff>133200</xdr:rowOff>
    </xdr:from>
    <xdr:to>
      <xdr:col>13</xdr:col>
      <xdr:colOff>342720</xdr:colOff>
      <xdr:row>17</xdr:row>
      <xdr:rowOff>18720</xdr:rowOff>
    </xdr:to>
    <xdr:graphicFrame>
      <xdr:nvGraphicFramePr>
        <xdr:cNvPr id="4" name="Chart 1"/>
        <xdr:cNvGraphicFramePr/>
      </xdr:nvGraphicFramePr>
      <xdr:xfrm>
        <a:off x="8052480" y="514080"/>
        <a:ext cx="56163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219240</xdr:colOff>
      <xdr:row>4</xdr:row>
      <xdr:rowOff>0</xdr:rowOff>
    </xdr:from>
    <xdr:to>
      <xdr:col>12</xdr:col>
      <xdr:colOff>523800</xdr:colOff>
      <xdr:row>18</xdr:row>
      <xdr:rowOff>75960</xdr:rowOff>
    </xdr:to>
    <xdr:graphicFrame>
      <xdr:nvGraphicFramePr>
        <xdr:cNvPr id="5" name="Chart 2"/>
        <xdr:cNvGraphicFramePr/>
      </xdr:nvGraphicFramePr>
      <xdr:xfrm>
        <a:off x="8586000" y="762120"/>
        <a:ext cx="5616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228600</xdr:colOff>
      <xdr:row>3</xdr:row>
      <xdr:rowOff>162000</xdr:rowOff>
    </xdr:from>
    <xdr:to>
      <xdr:col>11</xdr:col>
      <xdr:colOff>533160</xdr:colOff>
      <xdr:row>18</xdr:row>
      <xdr:rowOff>47520</xdr:rowOff>
    </xdr:to>
    <xdr:graphicFrame>
      <xdr:nvGraphicFramePr>
        <xdr:cNvPr id="6" name="Chart 2"/>
        <xdr:cNvGraphicFramePr/>
      </xdr:nvGraphicFramePr>
      <xdr:xfrm>
        <a:off x="6179040" y="733680"/>
        <a:ext cx="5616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200160</xdr:colOff>
      <xdr:row>8</xdr:row>
      <xdr:rowOff>0</xdr:rowOff>
    </xdr:from>
    <xdr:to>
      <xdr:col>13</xdr:col>
      <xdr:colOff>504720</xdr:colOff>
      <xdr:row>22</xdr:row>
      <xdr:rowOff>75960</xdr:rowOff>
    </xdr:to>
    <xdr:graphicFrame>
      <xdr:nvGraphicFramePr>
        <xdr:cNvPr id="7" name="Chart 1"/>
        <xdr:cNvGraphicFramePr/>
      </xdr:nvGraphicFramePr>
      <xdr:xfrm>
        <a:off x="9386640" y="1523880"/>
        <a:ext cx="56163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181080</xdr:colOff>
      <xdr:row>4</xdr:row>
      <xdr:rowOff>47520</xdr:rowOff>
    </xdr:from>
    <xdr:to>
      <xdr:col>10</xdr:col>
      <xdr:colOff>266400</xdr:colOff>
      <xdr:row>18</xdr:row>
      <xdr:rowOff>123480</xdr:rowOff>
    </xdr:to>
    <xdr:graphicFrame>
      <xdr:nvGraphicFramePr>
        <xdr:cNvPr id="8" name="Chart 1"/>
        <xdr:cNvGraphicFramePr/>
      </xdr:nvGraphicFramePr>
      <xdr:xfrm>
        <a:off x="5567040" y="809640"/>
        <a:ext cx="57434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2.57"/>
    <col collapsed="false" customWidth="true" hidden="false" outlineLevel="0" max="2" min="2" style="0" width="25.72"/>
  </cols>
  <sheetData>
    <row r="1" customFormat="false" ht="15.75" hidden="false" customHeight="false" outlineLevel="0" collapsed="false">
      <c r="A1" s="1" t="s">
        <v>0</v>
      </c>
      <c r="B1" s="2" t="n">
        <v>0.5</v>
      </c>
    </row>
    <row r="2" customFormat="false" ht="15.75" hidden="false" customHeight="false" outlineLevel="0" collapsed="false">
      <c r="A2" s="3" t="s">
        <v>1</v>
      </c>
      <c r="B2" s="4" t="n">
        <v>10</v>
      </c>
    </row>
    <row r="4" customFormat="false" ht="15" hidden="false" customHeight="false" outlineLevel="0" collapsed="false">
      <c r="A4" s="0" t="s">
        <v>2</v>
      </c>
      <c r="B4" s="0" t="s">
        <v>3</v>
      </c>
    </row>
    <row r="5" customFormat="false" ht="15" hidden="false" customHeight="false" outlineLevel="0" collapsed="false">
      <c r="A5" s="0" t="n">
        <v>0</v>
      </c>
      <c r="B5" s="0" t="n">
        <f aca="false">_xlfn.BINOM.DIST(A5,B$2,B$1,FALSE())</f>
        <v>0.0009765625</v>
      </c>
    </row>
    <row r="6" customFormat="false" ht="15" hidden="false" customHeight="false" outlineLevel="0" collapsed="false">
      <c r="A6" s="0" t="n">
        <v>1</v>
      </c>
      <c r="B6" s="0" t="n">
        <f aca="false">_xlfn.BINOM.DIST(A6,B$2,B$1,FALSE())</f>
        <v>0.009765625</v>
      </c>
    </row>
    <row r="7" customFormat="false" ht="15" hidden="false" customHeight="false" outlineLevel="0" collapsed="false">
      <c r="A7" s="0" t="n">
        <v>2</v>
      </c>
      <c r="B7" s="0" t="n">
        <f aca="false">_xlfn.BINOM.DIST(A7,B$2,B$1,FALSE())</f>
        <v>0.0439453125</v>
      </c>
    </row>
    <row r="8" customFormat="false" ht="15" hidden="false" customHeight="false" outlineLevel="0" collapsed="false">
      <c r="A8" s="0" t="n">
        <v>3</v>
      </c>
      <c r="B8" s="0" t="n">
        <f aca="false">_xlfn.BINOM.DIST(A8,B$2,B$1,FALSE())</f>
        <v>0.1171875</v>
      </c>
    </row>
    <row r="9" customFormat="false" ht="15" hidden="false" customHeight="false" outlineLevel="0" collapsed="false">
      <c r="A9" s="0" t="n">
        <v>4</v>
      </c>
      <c r="B9" s="0" t="n">
        <f aca="false">_xlfn.BINOM.DIST(A9,B$2,B$1,FALSE())</f>
        <v>0.205078125</v>
      </c>
    </row>
    <row r="10" customFormat="false" ht="15" hidden="false" customHeight="false" outlineLevel="0" collapsed="false">
      <c r="A10" s="0" t="n">
        <v>5</v>
      </c>
      <c r="B10" s="0" t="n">
        <f aca="false">_xlfn.BINOM.DIST(A10,B$2,B$1,FALSE())</f>
        <v>0.24609375</v>
      </c>
    </row>
    <row r="11" customFormat="false" ht="15" hidden="false" customHeight="false" outlineLevel="0" collapsed="false">
      <c r="A11" s="0" t="n">
        <v>6</v>
      </c>
      <c r="B11" s="0" t="n">
        <f aca="false">_xlfn.BINOM.DIST(A11,B$2,B$1,FALSE())</f>
        <v>0.205078125</v>
      </c>
    </row>
    <row r="12" customFormat="false" ht="15" hidden="false" customHeight="false" outlineLevel="0" collapsed="false">
      <c r="A12" s="0" t="n">
        <v>7</v>
      </c>
      <c r="B12" s="0" t="n">
        <f aca="false">_xlfn.BINOM.DIST(A12,B$2,B$1,FALSE())</f>
        <v>0.1171875</v>
      </c>
    </row>
    <row r="13" customFormat="false" ht="15" hidden="false" customHeight="false" outlineLevel="0" collapsed="false">
      <c r="A13" s="0" t="n">
        <v>8</v>
      </c>
      <c r="B13" s="0" t="n">
        <f aca="false">_xlfn.BINOM.DIST(A13,B$2,B$1,FALSE())</f>
        <v>0.0439453125</v>
      </c>
    </row>
    <row r="14" customFormat="false" ht="15" hidden="false" customHeight="false" outlineLevel="0" collapsed="false">
      <c r="A14" s="0" t="n">
        <v>9</v>
      </c>
      <c r="B14" s="0" t="n">
        <f aca="false">_xlfn.BINOM.DIST(A14,B$2,B$1,FALSE())</f>
        <v>0.009765625</v>
      </c>
    </row>
    <row r="15" customFormat="false" ht="15" hidden="false" customHeight="false" outlineLevel="0" collapsed="false">
      <c r="A15" s="0" t="n">
        <v>10</v>
      </c>
      <c r="B15" s="0" t="n">
        <f aca="false">_xlfn.BINOM.DIST(A15,B$2,B$1,FALSE())</f>
        <v>0.0009765625</v>
      </c>
    </row>
    <row r="21" customFormat="false" ht="28.35" hidden="false" customHeight="false" outlineLevel="0" collapsed="false">
      <c r="A21" s="5" t="s">
        <v>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1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C31" activeCellId="0" sqref="C31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0.43"/>
    <col collapsed="false" customWidth="true" hidden="false" outlineLevel="0" max="3" min="3" style="0" width="24.43"/>
    <col collapsed="false" customWidth="true" hidden="false" outlineLevel="0" max="4" min="4" style="0" width="17.85"/>
  </cols>
  <sheetData>
    <row r="1" customFormat="false" ht="15" hidden="false" customHeight="false" outlineLevel="0" collapsed="false">
      <c r="C1" s="4" t="s">
        <v>34</v>
      </c>
    </row>
    <row r="2" customFormat="false" ht="15" hidden="false" customHeight="false" outlineLevel="0" collapsed="false">
      <c r="A2" s="0" t="s">
        <v>35</v>
      </c>
      <c r="B2" s="0" t="n">
        <v>1000</v>
      </c>
      <c r="C2" s="0" t="n">
        <f aca="false">_xlfn.NORM.DIST(B2,E$2,E$3,TRUE())</f>
        <v>0.051500157482803</v>
      </c>
      <c r="D2" s="7" t="s">
        <v>36</v>
      </c>
      <c r="E2" s="0" t="n">
        <v>13000</v>
      </c>
    </row>
    <row r="3" customFormat="false" ht="15" hidden="false" customHeight="false" outlineLevel="0" collapsed="false">
      <c r="A3" s="0" t="s">
        <v>37</v>
      </c>
      <c r="B3" s="0" t="n">
        <v>2000</v>
      </c>
      <c r="C3" s="0" t="n">
        <f aca="false">_xlfn.NORM.DIST(B3,E$2,E$3,TRUE())</f>
        <v>0.0675086907877875</v>
      </c>
      <c r="D3" s="7" t="s">
        <v>38</v>
      </c>
      <c r="E3" s="0" t="n">
        <v>7359.80072193987</v>
      </c>
    </row>
    <row r="4" customFormat="false" ht="15" hidden="false" customHeight="false" outlineLevel="0" collapsed="false">
      <c r="A4" s="0" t="s">
        <v>39</v>
      </c>
      <c r="B4" s="0" t="n">
        <v>3000</v>
      </c>
      <c r="C4" s="0" t="n">
        <f aca="false">_xlfn.NORM.DIST(B4,E$2,E$3,TRUE())</f>
        <v>0.0871156941240126</v>
      </c>
    </row>
    <row r="5" customFormat="false" ht="15" hidden="false" customHeight="false" outlineLevel="0" collapsed="false">
      <c r="A5" s="0" t="s">
        <v>40</v>
      </c>
      <c r="B5" s="0" t="n">
        <v>4000</v>
      </c>
      <c r="C5" s="0" t="n">
        <f aca="false">_xlfn.NORM.DIST(B5,E$2,E$3,TRUE())</f>
        <v>0.110691441085843</v>
      </c>
    </row>
    <row r="6" customFormat="false" ht="15" hidden="false" customHeight="false" outlineLevel="0" collapsed="false">
      <c r="A6" s="0" t="s">
        <v>41</v>
      </c>
      <c r="B6" s="0" t="n">
        <v>5000</v>
      </c>
      <c r="C6" s="0" t="n">
        <f aca="false">_xlfn.NORM.DIST(B6,E$2,E$3,TRUE())</f>
        <v>0.138521508901673</v>
      </c>
    </row>
    <row r="7" customFormat="false" ht="15" hidden="false" customHeight="false" outlineLevel="0" collapsed="false">
      <c r="A7" s="0" t="s">
        <v>42</v>
      </c>
      <c r="B7" s="0" t="n">
        <v>6000</v>
      </c>
      <c r="C7" s="0" t="n">
        <f aca="false">_xlfn.NORM.DIST(B7,E$2,E$3,TRUE())</f>
        <v>0.170773582010383</v>
      </c>
    </row>
    <row r="8" customFormat="false" ht="15" hidden="false" customHeight="false" outlineLevel="0" collapsed="false">
      <c r="A8" s="0" t="s">
        <v>43</v>
      </c>
      <c r="B8" s="0" t="n">
        <v>7000</v>
      </c>
      <c r="C8" s="0" t="n">
        <f aca="false">_xlfn.NORM.DIST(B8,E$2,E$3,TRUE())</f>
        <v>0.207467626048563</v>
      </c>
    </row>
    <row r="9" customFormat="false" ht="15" hidden="false" customHeight="false" outlineLevel="0" collapsed="false">
      <c r="A9" s="0" t="s">
        <v>44</v>
      </c>
      <c r="B9" s="0" t="n">
        <v>8000</v>
      </c>
      <c r="C9" s="0" t="n">
        <f aca="false">_xlfn.NORM.DIST(B9,E$2,E$3,TRUE())</f>
        <v>0.248452923782384</v>
      </c>
    </row>
    <row r="10" customFormat="false" ht="15" hidden="false" customHeight="false" outlineLevel="0" collapsed="false">
      <c r="A10" s="0" t="s">
        <v>45</v>
      </c>
      <c r="B10" s="0" t="n">
        <v>9000</v>
      </c>
      <c r="C10" s="0" t="n">
        <f aca="false">_xlfn.NORM.DIST(B10,E$2,E$3,TRUE())</f>
        <v>0.29339521272272</v>
      </c>
    </row>
    <row r="11" customFormat="false" ht="15" hidden="false" customHeight="false" outlineLevel="0" collapsed="false">
      <c r="A11" s="0" t="s">
        <v>46</v>
      </c>
      <c r="B11" s="0" t="n">
        <v>10000</v>
      </c>
      <c r="C11" s="0" t="n">
        <f aca="false">_xlfn.NORM.DIST(B11,E$2,E$3,TRUE())</f>
        <v>0.341776437636327</v>
      </c>
    </row>
    <row r="12" customFormat="false" ht="15" hidden="false" customHeight="false" outlineLevel="0" collapsed="false">
      <c r="A12" s="0" t="s">
        <v>47</v>
      </c>
      <c r="B12" s="0" t="n">
        <v>11000</v>
      </c>
      <c r="C12" s="0" t="n">
        <f aca="false">_xlfn.NORM.DIST(B12,E$2,E$3,TRUE())</f>
        <v>0.392908476717899</v>
      </c>
    </row>
    <row r="13" customFormat="false" ht="15" hidden="false" customHeight="false" outlineLevel="0" collapsed="false">
      <c r="A13" s="0" t="s">
        <v>48</v>
      </c>
      <c r="B13" s="0" t="n">
        <v>12000</v>
      </c>
      <c r="C13" s="0" t="n">
        <f aca="false">_xlfn.NORM.DIST(B13,E$2,E$3,TRUE())</f>
        <v>0.445960743703175</v>
      </c>
    </row>
    <row r="14" customFormat="false" ht="15" hidden="false" customHeight="false" outlineLevel="0" collapsed="false">
      <c r="A14" s="0" t="s">
        <v>49</v>
      </c>
      <c r="B14" s="0" t="n">
        <v>13000</v>
      </c>
      <c r="C14" s="0" t="n">
        <f aca="false">_xlfn.NORM.DIST(B14,E$2,E$3,TRUE())</f>
        <v>0.5</v>
      </c>
    </row>
    <row r="15" customFormat="false" ht="15" hidden="false" customHeight="false" outlineLevel="0" collapsed="false">
      <c r="A15" s="0" t="s">
        <v>50</v>
      </c>
      <c r="B15" s="0" t="n">
        <v>14000</v>
      </c>
      <c r="C15" s="0" t="n">
        <f aca="false">_xlfn.NORM.DIST(B15,E$2,E$3,TRUE())</f>
        <v>0.554039256296825</v>
      </c>
    </row>
    <row r="16" customFormat="false" ht="15" hidden="false" customHeight="false" outlineLevel="0" collapsed="false">
      <c r="A16" s="0" t="s">
        <v>51</v>
      </c>
      <c r="B16" s="0" t="n">
        <v>15000</v>
      </c>
      <c r="C16" s="0" t="n">
        <f aca="false">_xlfn.NORM.DIST(B16,E$2,E$3,TRUE())</f>
        <v>0.607091523282101</v>
      </c>
    </row>
    <row r="17" customFormat="false" ht="15" hidden="false" customHeight="false" outlineLevel="0" collapsed="false">
      <c r="A17" s="0" t="s">
        <v>52</v>
      </c>
      <c r="B17" s="0" t="n">
        <v>16000</v>
      </c>
      <c r="C17" s="0" t="n">
        <f aca="false">_xlfn.NORM.DIST(B17,E$2,E$3,TRUE())</f>
        <v>0.658223562363673</v>
      </c>
    </row>
    <row r="18" customFormat="false" ht="15" hidden="false" customHeight="false" outlineLevel="0" collapsed="false">
      <c r="A18" s="0" t="s">
        <v>53</v>
      </c>
      <c r="B18" s="0" t="n">
        <v>17000</v>
      </c>
      <c r="C18" s="0" t="n">
        <f aca="false">_xlfn.NORM.DIST(B18,E$2,E$3,TRUE())</f>
        <v>0.70660478727728</v>
      </c>
    </row>
    <row r="19" customFormat="false" ht="15" hidden="false" customHeight="false" outlineLevel="0" collapsed="false">
      <c r="A19" s="0" t="s">
        <v>54</v>
      </c>
      <c r="B19" s="0" t="n">
        <v>18000</v>
      </c>
      <c r="C19" s="0" t="n">
        <f aca="false">_xlfn.NORM.DIST(B19,E$2,E$3,TRUE())</f>
        <v>0.751547076217616</v>
      </c>
    </row>
    <row r="20" customFormat="false" ht="15" hidden="false" customHeight="false" outlineLevel="0" collapsed="false">
      <c r="A20" s="0" t="s">
        <v>55</v>
      </c>
      <c r="B20" s="0" t="n">
        <v>19000</v>
      </c>
      <c r="C20" s="0" t="n">
        <f aca="false">_xlfn.NORM.DIST(B20,E$2,E$3,TRUE())</f>
        <v>0.792532373951437</v>
      </c>
    </row>
    <row r="21" customFormat="false" ht="15" hidden="false" customHeight="false" outlineLevel="0" collapsed="false">
      <c r="A21" s="0" t="s">
        <v>56</v>
      </c>
      <c r="B21" s="0" t="n">
        <v>20000</v>
      </c>
      <c r="C21" s="0" t="n">
        <f aca="false">_xlfn.NORM.DIST(B21,E$2,E$3,TRUE())</f>
        <v>0.829226417989617</v>
      </c>
    </row>
    <row r="22" customFormat="false" ht="15" hidden="false" customHeight="false" outlineLevel="0" collapsed="false">
      <c r="A22" s="0" t="s">
        <v>57</v>
      </c>
      <c r="B22" s="0" t="n">
        <v>21000</v>
      </c>
      <c r="C22" s="0" t="n">
        <f aca="false">_xlfn.NORM.DIST(B22,E$2,E$3,TRUE())</f>
        <v>0.861478491098327</v>
      </c>
    </row>
    <row r="23" customFormat="false" ht="15" hidden="false" customHeight="false" outlineLevel="0" collapsed="false">
      <c r="A23" s="0" t="s">
        <v>58</v>
      </c>
      <c r="B23" s="0" t="n">
        <v>22000</v>
      </c>
      <c r="C23" s="0" t="n">
        <f aca="false">_xlfn.NORM.DIST(B23,E$2,E$3,TRUE())</f>
        <v>0.889308558914157</v>
      </c>
    </row>
    <row r="24" customFormat="false" ht="15" hidden="false" customHeight="false" outlineLevel="0" collapsed="false">
      <c r="A24" s="0" t="s">
        <v>59</v>
      </c>
      <c r="B24" s="0" t="n">
        <v>23000</v>
      </c>
      <c r="C24" s="0" t="n">
        <f aca="false">_xlfn.NORM.DIST(B24,E$2,E$3,TRUE())</f>
        <v>0.912884305875987</v>
      </c>
    </row>
    <row r="25" customFormat="false" ht="15" hidden="false" customHeight="false" outlineLevel="0" collapsed="false">
      <c r="A25" s="0" t="s">
        <v>60</v>
      </c>
      <c r="B25" s="0" t="n">
        <v>24000</v>
      </c>
      <c r="C25" s="0" t="n">
        <f aca="false">_xlfn.NORM.DIST(B25,E$2,E$3,TRUE())</f>
        <v>0.932491309212212</v>
      </c>
    </row>
    <row r="26" customFormat="false" ht="15" hidden="false" customHeight="false" outlineLevel="0" collapsed="false">
      <c r="A26" s="0" t="s">
        <v>61</v>
      </c>
      <c r="B26" s="0" t="n">
        <v>25000</v>
      </c>
      <c r="C26" s="0" t="n">
        <f aca="false">_xlfn.NORM.DIST(B26,E$2,E$3,TRUE())</f>
        <v>0.948499842517197</v>
      </c>
    </row>
    <row r="31" customFormat="false" ht="28.35" hidden="false" customHeight="false" outlineLevel="0" collapsed="false">
      <c r="C31" s="5" t="s">
        <v>64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7.28"/>
    <col collapsed="false" customWidth="true" hidden="false" outlineLevel="0" max="2" min="2" style="0" width="20.57"/>
    <col collapsed="false" customWidth="true" hidden="false" outlineLevel="0" max="4" min="4" style="0" width="13.85"/>
  </cols>
  <sheetData>
    <row r="1" customFormat="false" ht="15" hidden="false" customHeight="false" outlineLevel="0" collapsed="false">
      <c r="A1" s="2" t="s">
        <v>65</v>
      </c>
      <c r="B1" s="2" t="s">
        <v>66</v>
      </c>
    </row>
    <row r="2" customFormat="false" ht="15" hidden="false" customHeight="false" outlineLevel="0" collapsed="false">
      <c r="A2" s="14" t="s">
        <v>67</v>
      </c>
      <c r="B2" s="14" t="s">
        <v>68</v>
      </c>
    </row>
    <row r="3" customFormat="false" ht="15" hidden="false" customHeight="false" outlineLevel="0" collapsed="false">
      <c r="A3" s="0" t="n">
        <v>0.1</v>
      </c>
      <c r="B3" s="0" t="n">
        <v>0.3</v>
      </c>
      <c r="D3" s="7" t="s">
        <v>69</v>
      </c>
      <c r="E3" s="15" t="e">
        <f aca="false">SQRT(SUMXMY2(A2:A12,B2:B12))</f>
        <v>#VALUE!</v>
      </c>
    </row>
    <row r="4" customFormat="false" ht="15" hidden="false" customHeight="false" outlineLevel="0" collapsed="false">
      <c r="A4" s="0" t="n">
        <v>0.3</v>
      </c>
      <c r="B4" s="0" t="n">
        <v>0.5</v>
      </c>
    </row>
    <row r="5" customFormat="false" ht="15" hidden="false" customHeight="false" outlineLevel="0" collapsed="false">
      <c r="A5" s="0" t="n">
        <v>0.4</v>
      </c>
      <c r="B5" s="0" t="n">
        <v>0.8</v>
      </c>
    </row>
    <row r="6" customFormat="false" ht="15" hidden="false" customHeight="false" outlineLevel="0" collapsed="false">
      <c r="A6" s="0" t="n">
        <v>0.7</v>
      </c>
      <c r="B6" s="0" t="n">
        <v>0.11</v>
      </c>
    </row>
    <row r="7" customFormat="false" ht="15" hidden="false" customHeight="false" outlineLevel="0" collapsed="false">
      <c r="A7" s="0" t="n">
        <v>0.8</v>
      </c>
      <c r="B7" s="0" t="n">
        <v>0.14</v>
      </c>
    </row>
    <row r="8" customFormat="false" ht="15" hidden="false" customHeight="false" outlineLevel="0" collapsed="false">
      <c r="A8" s="0" t="n">
        <v>0.1</v>
      </c>
      <c r="B8" s="0" t="n">
        <v>0.19</v>
      </c>
    </row>
    <row r="9" customFormat="false" ht="15" hidden="false" customHeight="false" outlineLevel="0" collapsed="false">
      <c r="A9" s="0" t="n">
        <v>0.15</v>
      </c>
      <c r="B9" s="0" t="n">
        <v>0.25</v>
      </c>
    </row>
    <row r="10" customFormat="false" ht="15" hidden="false" customHeight="false" outlineLevel="0" collapsed="false">
      <c r="A10" s="0" t="n">
        <v>0.28</v>
      </c>
      <c r="B10" s="0" t="n">
        <v>0.27</v>
      </c>
    </row>
    <row r="11" customFormat="false" ht="15" hidden="false" customHeight="false" outlineLevel="0" collapsed="false">
      <c r="A11" s="0" t="n">
        <v>0.2</v>
      </c>
      <c r="B11" s="0" t="n">
        <v>0.3</v>
      </c>
    </row>
    <row r="12" customFormat="false" ht="15" hidden="false" customHeight="false" outlineLevel="0" collapsed="false">
      <c r="A12" s="0" t="n">
        <v>0.21</v>
      </c>
      <c r="B12" s="0" t="n">
        <v>0.35</v>
      </c>
    </row>
    <row r="17" customFormat="false" ht="15" hidden="false" customHeight="false" outlineLevel="0" collapsed="false">
      <c r="B17" s="0" t="s">
        <v>70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4" t="s">
        <v>1</v>
      </c>
      <c r="B1" s="0" t="n">
        <v>4</v>
      </c>
    </row>
    <row r="2" customFormat="false" ht="15" hidden="false" customHeight="false" outlineLevel="0" collapsed="false">
      <c r="A2" s="7" t="s">
        <v>71</v>
      </c>
      <c r="B2" s="0" t="n">
        <v>0.1</v>
      </c>
    </row>
    <row r="4" customFormat="false" ht="15" hidden="false" customHeight="false" outlineLevel="0" collapsed="false">
      <c r="A4" s="0" t="s">
        <v>67</v>
      </c>
    </row>
    <row r="5" customFormat="false" ht="15" hidden="false" customHeight="false" outlineLevel="0" collapsed="false">
      <c r="A5" s="0" t="n">
        <v>0</v>
      </c>
      <c r="B5" s="0" t="n">
        <f aca="false">_xlfn.BINOM.DIST(A5,B$1,B$2,FALSE())</f>
        <v>0.6561</v>
      </c>
    </row>
    <row r="6" customFormat="false" ht="15" hidden="false" customHeight="false" outlineLevel="0" collapsed="false">
      <c r="A6" s="0" t="n">
        <v>1</v>
      </c>
      <c r="B6" s="0" t="n">
        <f aca="false">_xlfn.BINOM.DIST(A6,B$1,B$2,FALSE())</f>
        <v>0.2916</v>
      </c>
    </row>
    <row r="7" customFormat="false" ht="15" hidden="false" customHeight="false" outlineLevel="0" collapsed="false">
      <c r="A7" s="0" t="n">
        <v>2</v>
      </c>
      <c r="B7" s="0" t="n">
        <f aca="false">_xlfn.BINOM.DIST(A7,B$1,B$2,FALSE())</f>
        <v>0.0486</v>
      </c>
    </row>
    <row r="8" customFormat="false" ht="15" hidden="false" customHeight="false" outlineLevel="0" collapsed="false">
      <c r="A8" s="0" t="n">
        <v>3</v>
      </c>
      <c r="B8" s="0" t="n">
        <f aca="false">_xlfn.BINOM.DIST(A8,B$1,B$2,FALSE())</f>
        <v>0.0036</v>
      </c>
    </row>
    <row r="9" customFormat="false" ht="15" hidden="false" customHeight="false" outlineLevel="0" collapsed="false">
      <c r="A9" s="0" t="n">
        <v>4</v>
      </c>
      <c r="B9" s="0" t="n">
        <f aca="false">_xlfn.BINOM.DIST(A9,B$1,B$2,FALSE())</f>
        <v>0.0001</v>
      </c>
    </row>
    <row r="18" customFormat="false" ht="15" hidden="false" customHeight="false" outlineLevel="0" collapsed="false">
      <c r="C18" s="0" t="s">
        <v>72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9.14"/>
    <col collapsed="false" customWidth="true" hidden="false" outlineLevel="0" max="2" min="2" style="0" width="19.85"/>
    <col collapsed="false" customWidth="true" hidden="false" outlineLevel="0" max="4" min="4" style="0" width="15.43"/>
    <col collapsed="false" customWidth="true" hidden="false" outlineLevel="0" max="5" min="5" style="0" width="13.85"/>
  </cols>
  <sheetData>
    <row r="2" customFormat="false" ht="15" hidden="false" customHeight="false" outlineLevel="0" collapsed="false">
      <c r="A2" s="0" t="s">
        <v>73</v>
      </c>
      <c r="B2" s="0" t="s">
        <v>74</v>
      </c>
    </row>
    <row r="3" customFormat="false" ht="15" hidden="false" customHeight="false" outlineLevel="0" collapsed="false">
      <c r="D3" s="0" t="s">
        <v>75</v>
      </c>
      <c r="E3" s="7" t="n">
        <f aca="false">CORREL(A4:A22,B4:B22)</f>
        <v>0.890469676181418</v>
      </c>
    </row>
    <row r="4" customFormat="false" ht="15" hidden="false" customHeight="false" outlineLevel="0" collapsed="false">
      <c r="A4" s="0" t="n">
        <v>1</v>
      </c>
      <c r="B4" s="0" t="n">
        <v>75</v>
      </c>
    </row>
    <row r="5" customFormat="false" ht="15" hidden="false" customHeight="false" outlineLevel="0" collapsed="false">
      <c r="A5" s="0" t="n">
        <v>1</v>
      </c>
      <c r="B5" s="0" t="n">
        <v>66</v>
      </c>
    </row>
    <row r="6" customFormat="false" ht="15" hidden="false" customHeight="false" outlineLevel="0" collapsed="false">
      <c r="A6" s="0" t="n">
        <v>1</v>
      </c>
      <c r="B6" s="0" t="n">
        <v>68</v>
      </c>
    </row>
    <row r="7" customFormat="false" ht="15" hidden="false" customHeight="false" outlineLevel="0" collapsed="false">
      <c r="A7" s="0" t="n">
        <v>2</v>
      </c>
      <c r="B7" s="0" t="n">
        <v>74</v>
      </c>
    </row>
    <row r="8" customFormat="false" ht="15" hidden="false" customHeight="false" outlineLevel="0" collapsed="false">
      <c r="A8" s="0" t="n">
        <v>2</v>
      </c>
      <c r="B8" s="0" t="n">
        <v>78</v>
      </c>
    </row>
    <row r="9" customFormat="false" ht="15" hidden="false" customHeight="false" outlineLevel="0" collapsed="false">
      <c r="A9" s="0" t="n">
        <v>2</v>
      </c>
      <c r="B9" s="0" t="n">
        <v>72</v>
      </c>
    </row>
    <row r="10" customFormat="false" ht="15" hidden="false" customHeight="false" outlineLevel="0" collapsed="false">
      <c r="A10" s="0" t="n">
        <v>3</v>
      </c>
      <c r="B10" s="0" t="n">
        <v>85</v>
      </c>
    </row>
    <row r="11" customFormat="false" ht="15" hidden="false" customHeight="false" outlineLevel="0" collapsed="false">
      <c r="A11" s="0" t="n">
        <v>3</v>
      </c>
      <c r="B11" s="0" t="n">
        <v>82</v>
      </c>
    </row>
    <row r="12" customFormat="false" ht="15" hidden="false" customHeight="false" outlineLevel="0" collapsed="false">
      <c r="A12" s="0" t="n">
        <v>3</v>
      </c>
      <c r="B12" s="0" t="n">
        <v>90</v>
      </c>
    </row>
    <row r="13" customFormat="false" ht="15" hidden="false" customHeight="false" outlineLevel="0" collapsed="false">
      <c r="A13" s="0" t="n">
        <v>3</v>
      </c>
      <c r="B13" s="0" t="n">
        <v>82</v>
      </c>
    </row>
    <row r="14" customFormat="false" ht="15" hidden="false" customHeight="false" outlineLevel="0" collapsed="false">
      <c r="A14" s="0" t="n">
        <v>4</v>
      </c>
      <c r="B14" s="0" t="n">
        <v>88</v>
      </c>
    </row>
    <row r="15" customFormat="false" ht="15" hidden="false" customHeight="false" outlineLevel="0" collapsed="false">
      <c r="A15" s="0" t="n">
        <v>4</v>
      </c>
      <c r="B15" s="0" t="n">
        <v>85</v>
      </c>
    </row>
    <row r="16" customFormat="false" ht="15" hidden="false" customHeight="false" outlineLevel="0" collapsed="false">
      <c r="A16" s="0" t="n">
        <v>5</v>
      </c>
      <c r="B16" s="0" t="n">
        <v>90</v>
      </c>
    </row>
    <row r="17" customFormat="false" ht="15" hidden="false" customHeight="false" outlineLevel="0" collapsed="false">
      <c r="A17" s="0" t="n">
        <v>5</v>
      </c>
      <c r="B17" s="0" t="n">
        <v>92</v>
      </c>
    </row>
    <row r="18" customFormat="false" ht="15" hidden="false" customHeight="false" outlineLevel="0" collapsed="false">
      <c r="A18" s="0" t="n">
        <v>6</v>
      </c>
      <c r="B18" s="0" t="n">
        <v>94</v>
      </c>
    </row>
    <row r="19" customFormat="false" ht="15" hidden="false" customHeight="false" outlineLevel="0" collapsed="false">
      <c r="A19" s="0" t="n">
        <v>6</v>
      </c>
      <c r="B19" s="0" t="n">
        <v>94</v>
      </c>
    </row>
    <row r="20" customFormat="false" ht="15" hidden="false" customHeight="false" outlineLevel="0" collapsed="false">
      <c r="A20" s="0" t="n">
        <v>6</v>
      </c>
      <c r="B20" s="0" t="n">
        <v>88</v>
      </c>
    </row>
    <row r="21" customFormat="false" ht="15" hidden="false" customHeight="false" outlineLevel="0" collapsed="false">
      <c r="A21" s="0" t="n">
        <v>7</v>
      </c>
      <c r="B21" s="0" t="n">
        <v>91</v>
      </c>
    </row>
    <row r="22" customFormat="false" ht="15" hidden="false" customHeight="false" outlineLevel="0" collapsed="false">
      <c r="A22" s="0" t="n">
        <v>8</v>
      </c>
      <c r="B22" s="0" t="n">
        <v>96</v>
      </c>
    </row>
    <row r="27" customFormat="false" ht="28.35" hidden="false" customHeight="false" outlineLevel="0" collapsed="false">
      <c r="A27" s="5" t="s">
        <v>76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G11" activeCellId="0" sqref="G11"/>
    </sheetView>
  </sheetViews>
  <sheetFormatPr defaultColWidth="8.5390625" defaultRowHeight="15" zeroHeight="false" outlineLevelRow="0" outlineLevelCol="0"/>
  <cols>
    <col collapsed="false" customWidth="true" hidden="false" outlineLevel="0" max="3" min="3" style="0" width="7.14"/>
    <col collapsed="false" customWidth="true" hidden="false" outlineLevel="0" max="4" min="4" style="0" width="0.29"/>
    <col collapsed="false" customWidth="true" hidden="true" outlineLevel="0" max="5" min="5" style="0" width="0.71"/>
    <col collapsed="false" customWidth="true" hidden="false" outlineLevel="0" max="6" min="6" style="0" width="24.57"/>
    <col collapsed="false" customWidth="true" hidden="false" outlineLevel="0" max="7" min="7" style="0" width="25.15"/>
  </cols>
  <sheetData>
    <row r="1" customFormat="false" ht="15" hidden="false" customHeight="false" outlineLevel="0" collapsed="false">
      <c r="A1" s="16" t="s">
        <v>77</v>
      </c>
      <c r="B1" s="16" t="s">
        <v>78</v>
      </c>
      <c r="C1" s="16" t="s">
        <v>79</v>
      </c>
    </row>
    <row r="2" customFormat="false" ht="15" hidden="false" customHeight="false" outlineLevel="0" collapsed="false">
      <c r="A2" s="0" t="s">
        <v>80</v>
      </c>
      <c r="B2" s="0" t="n">
        <v>1.62</v>
      </c>
      <c r="C2" s="0" t="n">
        <v>57.14</v>
      </c>
      <c r="F2" s="0" t="s">
        <v>81</v>
      </c>
      <c r="G2" s="7" t="n">
        <f aca="false">PEARSON(B2:B11,C2:C11)</f>
        <v>0.97563506890168</v>
      </c>
    </row>
    <row r="3" customFormat="false" ht="15" hidden="false" customHeight="false" outlineLevel="0" collapsed="false">
      <c r="A3" s="0" t="s">
        <v>82</v>
      </c>
      <c r="B3" s="0" t="n">
        <v>1.83</v>
      </c>
      <c r="C3" s="0" t="n">
        <v>91.69</v>
      </c>
    </row>
    <row r="4" customFormat="false" ht="15" hidden="false" customHeight="false" outlineLevel="0" collapsed="false">
      <c r="A4" s="0" t="s">
        <v>82</v>
      </c>
      <c r="B4" s="0" t="n">
        <v>1.89</v>
      </c>
      <c r="C4" s="0" t="n">
        <v>95.27</v>
      </c>
    </row>
    <row r="5" customFormat="false" ht="15" hidden="false" customHeight="false" outlineLevel="0" collapsed="false">
      <c r="A5" s="0" t="s">
        <v>80</v>
      </c>
      <c r="B5" s="0" t="n">
        <v>1.55</v>
      </c>
      <c r="C5" s="0" t="n">
        <v>56.16</v>
      </c>
    </row>
    <row r="6" customFormat="false" ht="15" hidden="false" customHeight="false" outlineLevel="0" collapsed="false">
      <c r="A6" s="0" t="s">
        <v>80</v>
      </c>
      <c r="B6" s="0" t="n">
        <v>1.74</v>
      </c>
      <c r="C6" s="0" t="n">
        <v>78.52</v>
      </c>
    </row>
    <row r="7" customFormat="false" ht="15" hidden="false" customHeight="false" outlineLevel="0" collapsed="false">
      <c r="A7" s="0" t="s">
        <v>82</v>
      </c>
      <c r="B7" s="0" t="n">
        <v>1.6</v>
      </c>
      <c r="C7" s="0" t="n">
        <v>63.75</v>
      </c>
    </row>
    <row r="8" customFormat="false" ht="15" hidden="false" customHeight="false" outlineLevel="0" collapsed="false">
      <c r="A8" s="0" t="s">
        <v>80</v>
      </c>
      <c r="B8" s="0" t="n">
        <v>1.6</v>
      </c>
      <c r="C8" s="0" t="n">
        <v>66.09</v>
      </c>
    </row>
    <row r="9" customFormat="false" ht="15" hidden="false" customHeight="false" outlineLevel="0" collapsed="false">
      <c r="A9" s="0" t="s">
        <v>82</v>
      </c>
      <c r="B9" s="0" t="n">
        <v>1.72</v>
      </c>
      <c r="C9" s="0" t="n">
        <v>79.52</v>
      </c>
    </row>
    <row r="10" customFormat="false" ht="15" hidden="false" customHeight="false" outlineLevel="0" collapsed="false">
      <c r="A10" s="0" t="s">
        <v>80</v>
      </c>
      <c r="B10" s="0" t="n">
        <v>1.54</v>
      </c>
      <c r="C10" s="0" t="n">
        <v>50.22</v>
      </c>
    </row>
    <row r="11" customFormat="false" ht="15" hidden="false" customHeight="false" outlineLevel="0" collapsed="false">
      <c r="A11" s="0" t="s">
        <v>82</v>
      </c>
      <c r="B11" s="0" t="n">
        <v>1.82</v>
      </c>
      <c r="C11" s="0" t="n">
        <v>93.39</v>
      </c>
      <c r="G11" s="0" t="s">
        <v>83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3.72"/>
  </cols>
  <sheetData>
    <row r="1" customFormat="false" ht="15" hidden="false" customHeight="false" outlineLevel="0" collapsed="false">
      <c r="A1" s="7" t="s">
        <v>84</v>
      </c>
      <c r="B1" s="0" t="s">
        <v>85</v>
      </c>
      <c r="C1" s="0" t="s">
        <v>86</v>
      </c>
      <c r="D1" s="0" t="s">
        <v>87</v>
      </c>
      <c r="E1" s="0" t="s">
        <v>88</v>
      </c>
      <c r="F1" s="17" t="s">
        <v>89</v>
      </c>
    </row>
    <row r="2" customFormat="false" ht="15" hidden="false" customHeight="false" outlineLevel="0" collapsed="false">
      <c r="F2" s="17"/>
    </row>
    <row r="3" customFormat="false" ht="15" hidden="false" customHeight="false" outlineLevel="0" collapsed="false">
      <c r="A3" s="16" t="s">
        <v>90</v>
      </c>
      <c r="F3" s="17"/>
    </row>
    <row r="4" customFormat="false" ht="15" hidden="false" customHeight="false" outlineLevel="0" collapsed="false">
      <c r="A4" s="0" t="s">
        <v>91</v>
      </c>
      <c r="B4" s="0" t="n">
        <v>3</v>
      </c>
      <c r="C4" s="0" t="n">
        <v>2</v>
      </c>
      <c r="D4" s="0" t="n">
        <v>1</v>
      </c>
      <c r="E4" s="0" t="n">
        <v>1</v>
      </c>
      <c r="F4" s="17" t="n">
        <v>7</v>
      </c>
    </row>
    <row r="5" customFormat="false" ht="15" hidden="false" customHeight="false" outlineLevel="0" collapsed="false">
      <c r="A5" s="0" t="s">
        <v>92</v>
      </c>
      <c r="C5" s="0" t="n">
        <v>1</v>
      </c>
      <c r="D5" s="0" t="n">
        <v>1</v>
      </c>
      <c r="E5" s="0" t="n">
        <v>2</v>
      </c>
      <c r="F5" s="17" t="n">
        <v>4</v>
      </c>
    </row>
    <row r="6" customFormat="false" ht="15" hidden="false" customHeight="false" outlineLevel="0" collapsed="false">
      <c r="A6" s="0" t="s">
        <v>93</v>
      </c>
      <c r="C6" s="0" t="n">
        <v>2</v>
      </c>
      <c r="D6" s="0" t="n">
        <v>2</v>
      </c>
      <c r="E6" s="0" t="n">
        <v>2</v>
      </c>
      <c r="F6" s="17" t="n">
        <v>6</v>
      </c>
    </row>
    <row r="7" customFormat="false" ht="15" hidden="false" customHeight="false" outlineLevel="0" collapsed="false">
      <c r="A7" s="0" t="s">
        <v>94</v>
      </c>
      <c r="D7" s="0" t="n">
        <v>2</v>
      </c>
      <c r="E7" s="0" t="n">
        <v>1</v>
      </c>
      <c r="F7" s="17" t="n">
        <v>3</v>
      </c>
    </row>
    <row r="8" customFormat="false" ht="15" hidden="false" customHeight="false" outlineLevel="0" collapsed="false">
      <c r="F8" s="18"/>
    </row>
    <row r="9" customFormat="false" ht="15" hidden="false" customHeight="false" outlineLevel="0" collapsed="false">
      <c r="A9" s="19" t="s">
        <v>89</v>
      </c>
      <c r="B9" s="19" t="n">
        <v>3</v>
      </c>
      <c r="C9" s="19" t="n">
        <v>5</v>
      </c>
      <c r="D9" s="19" t="n">
        <v>6</v>
      </c>
      <c r="E9" s="20" t="n">
        <v>6</v>
      </c>
      <c r="F9" s="19" t="n">
        <v>20</v>
      </c>
    </row>
    <row r="11" customFormat="false" ht="15" hidden="false" customHeight="false" outlineLevel="0" collapsed="false">
      <c r="A11" s="0" t="s">
        <v>95</v>
      </c>
    </row>
    <row r="12" customFormat="false" ht="15" hidden="false" customHeight="false" outlineLevel="0" collapsed="false">
      <c r="A12" s="0" t="s">
        <v>96</v>
      </c>
      <c r="B12" s="21" t="s">
        <v>91</v>
      </c>
      <c r="C12" s="21" t="s">
        <v>92</v>
      </c>
      <c r="D12" s="21" t="s">
        <v>93</v>
      </c>
      <c r="E12" s="21" t="s">
        <v>94</v>
      </c>
    </row>
    <row r="13" customFormat="false" ht="15" hidden="false" customHeight="false" outlineLevel="0" collapsed="false">
      <c r="A13" s="16" t="s">
        <v>97</v>
      </c>
      <c r="B13" s="0" t="n">
        <v>7</v>
      </c>
      <c r="C13" s="0" t="n">
        <v>4</v>
      </c>
      <c r="D13" s="0" t="n">
        <v>6</v>
      </c>
      <c r="E13" s="0" t="n">
        <v>3</v>
      </c>
    </row>
    <row r="15" customFormat="false" ht="15" hidden="false" customHeight="false" outlineLevel="0" collapsed="false">
      <c r="A15" s="0" t="s">
        <v>98</v>
      </c>
    </row>
    <row r="16" customFormat="false" ht="15" hidden="false" customHeight="false" outlineLevel="0" collapsed="false">
      <c r="A16" s="0" t="s">
        <v>99</v>
      </c>
      <c r="B16" s="21" t="s">
        <v>85</v>
      </c>
      <c r="C16" s="21" t="s">
        <v>86</v>
      </c>
      <c r="D16" s="21" t="s">
        <v>87</v>
      </c>
      <c r="E16" s="21" t="s">
        <v>88</v>
      </c>
    </row>
    <row r="17" customFormat="false" ht="15" hidden="false" customHeight="false" outlineLevel="0" collapsed="false">
      <c r="A17" s="16" t="s">
        <v>97</v>
      </c>
      <c r="B17" s="0" t="n">
        <v>3</v>
      </c>
      <c r="C17" s="0" t="n">
        <v>5</v>
      </c>
      <c r="D17" s="0" t="n">
        <v>6</v>
      </c>
      <c r="E17" s="0" t="n">
        <v>6</v>
      </c>
    </row>
    <row r="22" customFormat="false" ht="15" hidden="false" customHeight="false" outlineLevel="0" collapsed="false">
      <c r="B22" s="0" t="s">
        <v>100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A16" activeCellId="0" sqref="A1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2.29"/>
    <col collapsed="false" customWidth="true" hidden="false" outlineLevel="0" max="2" min="2" style="0" width="25.42"/>
  </cols>
  <sheetData>
    <row r="1" customFormat="false" ht="15" hidden="false" customHeight="false" outlineLevel="0" collapsed="false">
      <c r="A1" s="22" t="s">
        <v>71</v>
      </c>
      <c r="B1" s="23" t="s">
        <v>101</v>
      </c>
    </row>
    <row r="3" customFormat="false" ht="15" hidden="false" customHeight="false" outlineLevel="0" collapsed="false">
      <c r="A3" s="0" t="n">
        <v>0.1</v>
      </c>
      <c r="B3" s="0" t="n">
        <f aca="true">_xlfn.BINOM.INV(1,A3,RAND())</f>
        <v>0</v>
      </c>
    </row>
    <row r="4" customFormat="false" ht="15" hidden="false" customHeight="false" outlineLevel="0" collapsed="false">
      <c r="A4" s="0" t="n">
        <v>0.2</v>
      </c>
      <c r="B4" s="0" t="n">
        <f aca="true">_xlfn.BINOM.INV(1,A4,RAND())</f>
        <v>0</v>
      </c>
    </row>
    <row r="5" customFormat="false" ht="15" hidden="false" customHeight="false" outlineLevel="0" collapsed="false">
      <c r="A5" s="0" t="n">
        <v>0.3</v>
      </c>
      <c r="B5" s="0" t="n">
        <f aca="true">_xlfn.BINOM.INV(1,A5,RAND())</f>
        <v>0</v>
      </c>
    </row>
    <row r="6" customFormat="false" ht="15" hidden="false" customHeight="false" outlineLevel="0" collapsed="false">
      <c r="A6" s="0" t="n">
        <v>0.4</v>
      </c>
      <c r="B6" s="0" t="n">
        <f aca="true">_xlfn.BINOM.INV(1,A6,RAND())</f>
        <v>0</v>
      </c>
    </row>
    <row r="7" customFormat="false" ht="15" hidden="false" customHeight="false" outlineLevel="0" collapsed="false">
      <c r="A7" s="0" t="n">
        <v>0.5</v>
      </c>
      <c r="B7" s="0" t="n">
        <f aca="true">_xlfn.BINOM.INV(1,A7,RAND())</f>
        <v>0</v>
      </c>
    </row>
    <row r="8" customFormat="false" ht="15" hidden="false" customHeight="false" outlineLevel="0" collapsed="false">
      <c r="A8" s="0" t="n">
        <v>0.6</v>
      </c>
      <c r="B8" s="0" t="n">
        <f aca="true">_xlfn.BINOM.INV(1,A8,RAND())</f>
        <v>1</v>
      </c>
    </row>
    <row r="9" customFormat="false" ht="15" hidden="false" customHeight="false" outlineLevel="0" collapsed="false">
      <c r="A9" s="0" t="n">
        <v>0.7</v>
      </c>
      <c r="B9" s="0" t="n">
        <f aca="true">_xlfn.BINOM.INV(1,A9,RAND())</f>
        <v>0</v>
      </c>
    </row>
    <row r="10" customFormat="false" ht="15" hidden="false" customHeight="false" outlineLevel="0" collapsed="false">
      <c r="A10" s="0" t="n">
        <v>0.8</v>
      </c>
      <c r="B10" s="0" t="n">
        <f aca="true">_xlfn.BINOM.INV(1,A10,RAND())</f>
        <v>1</v>
      </c>
    </row>
    <row r="11" customFormat="false" ht="15" hidden="false" customHeight="false" outlineLevel="0" collapsed="false">
      <c r="A11" s="0" t="n">
        <v>0.9</v>
      </c>
      <c r="B11" s="0" t="n">
        <f aca="true">_xlfn.BINOM.INV(1,A11,RAND())</f>
        <v>1</v>
      </c>
    </row>
    <row r="16" customFormat="false" ht="28.35" hidden="false" customHeight="false" outlineLevel="0" collapsed="false">
      <c r="A16" s="5" t="s">
        <v>102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2.71"/>
  </cols>
  <sheetData>
    <row r="1" customFormat="false" ht="15" hidden="false" customHeight="false" outlineLevel="0" collapsed="false">
      <c r="A1" s="0" t="s">
        <v>38</v>
      </c>
      <c r="B1" s="23" t="n">
        <v>500</v>
      </c>
    </row>
    <row r="2" customFormat="false" ht="15" hidden="false" customHeight="false" outlineLevel="0" collapsed="false">
      <c r="A2" s="0" t="s">
        <v>36</v>
      </c>
      <c r="B2" s="23" t="n">
        <v>2000</v>
      </c>
    </row>
    <row r="4" customFormat="false" ht="15" hidden="false" customHeight="false" outlineLevel="0" collapsed="false">
      <c r="A4" s="0" t="s">
        <v>103</v>
      </c>
      <c r="B4" s="0" t="n">
        <f aca="true">_xlfn.NORM.INV(RAND(),B2,B1)</f>
        <v>1350.3057458248</v>
      </c>
    </row>
    <row r="8" customFormat="false" ht="15" hidden="false" customHeight="false" outlineLevel="0" collapsed="false">
      <c r="A8" s="0" t="s">
        <v>104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6.85"/>
  </cols>
  <sheetData>
    <row r="1" customFormat="false" ht="15" hidden="false" customHeight="false" outlineLevel="0" collapsed="false">
      <c r="C1" s="24" t="s">
        <v>105</v>
      </c>
    </row>
    <row r="2" customFormat="false" ht="15" hidden="false" customHeight="false" outlineLevel="0" collapsed="false">
      <c r="B2" s="25" t="n">
        <v>12</v>
      </c>
      <c r="C2" s="25" t="n">
        <v>7</v>
      </c>
      <c r="D2" s="25" t="n">
        <v>17</v>
      </c>
    </row>
    <row r="3" customFormat="false" ht="15" hidden="false" customHeight="false" outlineLevel="0" collapsed="false">
      <c r="B3" s="25" t="n">
        <v>71</v>
      </c>
      <c r="C3" s="25" t="n">
        <v>45</v>
      </c>
      <c r="D3" s="25" t="n">
        <v>46</v>
      </c>
    </row>
    <row r="4" customFormat="false" ht="15" hidden="false" customHeight="false" outlineLevel="0" collapsed="false">
      <c r="B4" s="25" t="n">
        <v>48</v>
      </c>
      <c r="C4" s="25" t="n">
        <v>5</v>
      </c>
      <c r="D4" s="25" t="n">
        <v>25</v>
      </c>
    </row>
    <row r="5" customFormat="false" ht="15" hidden="false" customHeight="false" outlineLevel="0" collapsed="false">
      <c r="B5" s="25" t="n">
        <v>131</v>
      </c>
      <c r="C5" s="25" t="n">
        <v>57</v>
      </c>
      <c r="D5" s="25" t="n">
        <v>88</v>
      </c>
    </row>
    <row r="7" customFormat="false" ht="15" hidden="false" customHeight="false" outlineLevel="0" collapsed="false">
      <c r="A7" s="0" t="s">
        <v>106</v>
      </c>
      <c r="B7" s="0" t="n">
        <f aca="false">LOG(SUM(B2,B3,B4),2)</f>
        <v>7.03342300153745</v>
      </c>
      <c r="C7" s="0" t="n">
        <f aca="false">LOG(SUM(C2,C3,C4),2)</f>
        <v>5.83289001416474</v>
      </c>
      <c r="D7" s="0" t="n">
        <f aca="false">LOG(SUM(D2,D3,D4),2)</f>
        <v>6.4594316186373</v>
      </c>
    </row>
    <row r="8" customFormat="false" ht="15" hidden="false" customHeight="false" outlineLevel="0" collapsed="false">
      <c r="A8" s="0" t="s">
        <v>107</v>
      </c>
      <c r="B8" s="0" t="s">
        <v>108</v>
      </c>
    </row>
    <row r="9" customFormat="false" ht="15" hidden="false" customHeight="false" outlineLevel="0" collapsed="false">
      <c r="A9" s="0" t="s">
        <v>109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8.5390625" defaultRowHeight="15" zeroHeight="false" outlineLevelRow="0" outlineLevelCol="0"/>
  <cols>
    <col collapsed="false" customWidth="true" hidden="false" outlineLevel="0" max="5" min="5" style="0" width="18.14"/>
  </cols>
  <sheetData>
    <row r="1" customFormat="false" ht="15" hidden="false" customHeight="false" outlineLevel="0" collapsed="false">
      <c r="E1" s="0" t="s">
        <v>110</v>
      </c>
    </row>
    <row r="2" customFormat="false" ht="15" hidden="false" customHeight="false" outlineLevel="0" collapsed="false">
      <c r="A2" s="6" t="s">
        <v>5</v>
      </c>
      <c r="B2" s="6" t="n">
        <v>0</v>
      </c>
      <c r="C2" s="6" t="n">
        <v>15</v>
      </c>
      <c r="D2" s="6" t="n">
        <v>120</v>
      </c>
    </row>
    <row r="3" customFormat="false" ht="15" hidden="false" customHeight="false" outlineLevel="0" collapsed="false">
      <c r="A3" s="6" t="s">
        <v>6</v>
      </c>
      <c r="B3" s="6" t="n">
        <v>20</v>
      </c>
      <c r="C3" s="6" t="n">
        <v>25</v>
      </c>
      <c r="D3" s="6" t="n">
        <v>170</v>
      </c>
    </row>
    <row r="4" customFormat="false" ht="15" hidden="false" customHeight="false" outlineLevel="0" collapsed="false">
      <c r="A4" s="6" t="s">
        <v>111</v>
      </c>
      <c r="B4" s="6" t="n">
        <v>0</v>
      </c>
      <c r="C4" s="6" t="n">
        <v>17</v>
      </c>
      <c r="D4" s="6" t="n">
        <v>150</v>
      </c>
    </row>
    <row r="5" customFormat="false" ht="15" hidden="false" customHeight="false" outlineLevel="0" collapsed="false">
      <c r="A5" s="6" t="s">
        <v>112</v>
      </c>
      <c r="B5" s="6" t="n">
        <v>8</v>
      </c>
      <c r="C5" s="6" t="n">
        <v>19</v>
      </c>
      <c r="D5" s="6" t="n">
        <v>170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1" activeCellId="0" sqref="P1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8.57"/>
    <col collapsed="false" customWidth="true" hidden="false" outlineLevel="0" max="2" min="2" style="0" width="20.85"/>
  </cols>
  <sheetData>
    <row r="1" customFormat="false" ht="15.75" hidden="false" customHeight="false" outlineLevel="0" collapsed="false">
      <c r="A1" s="1" t="s">
        <v>0</v>
      </c>
      <c r="B1" s="0" t="n">
        <v>0.2</v>
      </c>
    </row>
    <row r="2" customFormat="false" ht="15.75" hidden="false" customHeight="false" outlineLevel="0" collapsed="false">
      <c r="A2" s="3" t="s">
        <v>1</v>
      </c>
      <c r="B2" s="0" t="n">
        <v>10</v>
      </c>
    </row>
    <row r="4" customFormat="false" ht="15" hidden="false" customHeight="false" outlineLevel="0" collapsed="false">
      <c r="A4" s="0" t="s">
        <v>2</v>
      </c>
      <c r="B4" s="0" t="s">
        <v>3</v>
      </c>
    </row>
    <row r="5" customFormat="false" ht="15" hidden="false" customHeight="false" outlineLevel="0" collapsed="false">
      <c r="A5" s="0" t="n">
        <v>0</v>
      </c>
      <c r="B5" s="0" t="n">
        <f aca="false">_xlfn.BINOM.DIST(A5,B$2,B$1,FALSE())</f>
        <v>0.1073741824</v>
      </c>
    </row>
    <row r="6" customFormat="false" ht="15" hidden="false" customHeight="false" outlineLevel="0" collapsed="false">
      <c r="A6" s="0" t="n">
        <v>1</v>
      </c>
      <c r="B6" s="0" t="n">
        <f aca="false">_xlfn.BINOM.DIST(A6,B$2,B$1,FALSE())</f>
        <v>0.268435456</v>
      </c>
    </row>
    <row r="7" customFormat="false" ht="15" hidden="false" customHeight="false" outlineLevel="0" collapsed="false">
      <c r="A7" s="0" t="n">
        <v>2</v>
      </c>
      <c r="B7" s="0" t="n">
        <f aca="false">_xlfn.BINOM.DIST(A7,B$2,B$1,FALSE())</f>
        <v>0.301989888</v>
      </c>
    </row>
    <row r="8" customFormat="false" ht="15" hidden="false" customHeight="false" outlineLevel="0" collapsed="false">
      <c r="A8" s="0" t="n">
        <v>3</v>
      </c>
      <c r="B8" s="0" t="n">
        <f aca="false">_xlfn.BINOM.DIST(A8,B$2,B$1,FALSE())</f>
        <v>0.201326592</v>
      </c>
    </row>
    <row r="9" customFormat="false" ht="15" hidden="false" customHeight="false" outlineLevel="0" collapsed="false">
      <c r="A9" s="0" t="n">
        <v>4</v>
      </c>
      <c r="B9" s="0" t="n">
        <f aca="false">_xlfn.BINOM.DIST(A9,B$2,B$1,FALSE())</f>
        <v>0.088080384</v>
      </c>
    </row>
    <row r="10" customFormat="false" ht="15" hidden="false" customHeight="false" outlineLevel="0" collapsed="false">
      <c r="A10" s="0" t="n">
        <v>5</v>
      </c>
      <c r="B10" s="0" t="n">
        <f aca="false">_xlfn.BINOM.DIST(A10,B$2,B$1,FALSE())</f>
        <v>0.0264241152</v>
      </c>
    </row>
    <row r="11" customFormat="false" ht="15" hidden="false" customHeight="false" outlineLevel="0" collapsed="false">
      <c r="A11" s="0" t="n">
        <v>6</v>
      </c>
      <c r="B11" s="0" t="n">
        <f aca="false">_xlfn.BINOM.DIST(A11,B$2,B$1,FALSE())</f>
        <v>0.005505024</v>
      </c>
    </row>
    <row r="12" customFormat="false" ht="15" hidden="false" customHeight="false" outlineLevel="0" collapsed="false">
      <c r="A12" s="0" t="n">
        <v>7</v>
      </c>
      <c r="B12" s="0" t="n">
        <f aca="false">_xlfn.BINOM.DIST(A12,B$2,B$1,FALSE())</f>
        <v>0.000786432</v>
      </c>
    </row>
    <row r="13" customFormat="false" ht="15" hidden="false" customHeight="false" outlineLevel="0" collapsed="false">
      <c r="A13" s="0" t="n">
        <v>8</v>
      </c>
      <c r="B13" s="0" t="n">
        <f aca="false">_xlfn.BINOM.DIST(A13,B$2,B$1,FALSE())</f>
        <v>7.3728E-005</v>
      </c>
    </row>
    <row r="14" customFormat="false" ht="15" hidden="false" customHeight="false" outlineLevel="0" collapsed="false">
      <c r="A14" s="0" t="n">
        <v>9</v>
      </c>
      <c r="B14" s="0" t="n">
        <f aca="false">_xlfn.BINOM.DIST(A14,B$2,B$1,FALSE())</f>
        <v>4.096E-006</v>
      </c>
    </row>
    <row r="15" customFormat="false" ht="15" hidden="false" customHeight="false" outlineLevel="0" collapsed="false">
      <c r="A15" s="0" t="n">
        <v>10</v>
      </c>
      <c r="B15" s="0" t="n">
        <f aca="false">_xlfn.BINOM.DIST(A15,B$2,B$1,FALSE())</f>
        <v>1.024E-007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28"/>
    <col collapsed="false" customWidth="true" hidden="false" outlineLevel="0" max="6" min="6" style="0" width="17.85"/>
  </cols>
  <sheetData>
    <row r="1" customFormat="false" ht="15" hidden="false" customHeight="false" outlineLevel="0" collapsed="false">
      <c r="B1" s="0" t="s">
        <v>5</v>
      </c>
      <c r="C1" s="0" t="s">
        <v>6</v>
      </c>
      <c r="D1" s="0" t="s">
        <v>67</v>
      </c>
      <c r="E1" s="0" t="s">
        <v>68</v>
      </c>
      <c r="F1" s="4" t="s">
        <v>110</v>
      </c>
      <c r="G1" s="0" t="s">
        <v>113</v>
      </c>
      <c r="H1" s="0" t="s">
        <v>114</v>
      </c>
    </row>
    <row r="2" customFormat="false" ht="15" hidden="false" customHeight="false" outlineLevel="0" collapsed="false">
      <c r="B2" s="26" t="n">
        <v>0</v>
      </c>
      <c r="C2" s="26" t="n">
        <v>20</v>
      </c>
      <c r="D2" s="26" t="n">
        <v>0</v>
      </c>
      <c r="E2" s="26" t="n">
        <v>8</v>
      </c>
      <c r="F2" s="0" t="n">
        <f aca="false">(E2-D2)/(C2-B2)</f>
        <v>0.4</v>
      </c>
      <c r="G2" s="0" t="str">
        <f aca="false">D2 &amp; "-" &amp; E2</f>
        <v>0-8</v>
      </c>
    </row>
    <row r="3" customFormat="false" ht="15" hidden="false" customHeight="false" outlineLevel="0" collapsed="false">
      <c r="B3" s="26" t="n">
        <v>15</v>
      </c>
      <c r="C3" s="26" t="n">
        <v>25</v>
      </c>
      <c r="D3" s="26" t="n">
        <v>17</v>
      </c>
      <c r="E3" s="26" t="n">
        <v>19</v>
      </c>
      <c r="F3" s="0" t="n">
        <f aca="false">(E3-D3)/(C3-B3)</f>
        <v>0.2</v>
      </c>
      <c r="G3" s="0" t="str">
        <f aca="false">D3 &amp; "-" &amp; E3</f>
        <v>17-19</v>
      </c>
    </row>
    <row r="4" customFormat="false" ht="15" hidden="false" customHeight="false" outlineLevel="0" collapsed="false">
      <c r="A4" s="27"/>
      <c r="B4" s="26" t="n">
        <v>120</v>
      </c>
      <c r="C4" s="26" t="n">
        <v>170</v>
      </c>
      <c r="D4" s="26" t="n">
        <v>150</v>
      </c>
      <c r="E4" s="26" t="n">
        <v>170</v>
      </c>
      <c r="F4" s="0" t="n">
        <f aca="false">(E4-D4)/(C4-B4)</f>
        <v>0.4</v>
      </c>
      <c r="G4" s="0" t="str">
        <f aca="false">D4 &amp; "-" &amp; E4</f>
        <v>150-170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3.71"/>
  </cols>
  <sheetData>
    <row r="1" customFormat="false" ht="15" hidden="false" customHeight="false" outlineLevel="0" collapsed="false">
      <c r="A1" s="0" t="s">
        <v>115</v>
      </c>
    </row>
    <row r="2" customFormat="false" ht="15" hidden="false" customHeight="false" outlineLevel="0" collapsed="false">
      <c r="A2" s="0" t="s">
        <v>116</v>
      </c>
    </row>
    <row r="3" customFormat="false" ht="15" hidden="false" customHeight="false" outlineLevel="0" collapsed="false">
      <c r="A3" s="0" t="s">
        <v>117</v>
      </c>
    </row>
    <row r="5" customFormat="false" ht="15" hidden="false" customHeight="false" outlineLevel="0" collapsed="false">
      <c r="A5" s="0" t="s">
        <v>118</v>
      </c>
    </row>
    <row r="6" customFormat="false" ht="15" hidden="false" customHeight="false" outlineLevel="0" collapsed="false">
      <c r="A6" s="0" t="s">
        <v>119</v>
      </c>
    </row>
    <row r="7" customFormat="false" ht="15" hidden="false" customHeight="false" outlineLevel="0" collapsed="false">
      <c r="A7" s="0" t="s">
        <v>120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3" activeCellId="0" sqref="O13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7"/>
    <col collapsed="false" customWidth="true" hidden="false" outlineLevel="0" max="2" min="2" style="0" width="17.57"/>
  </cols>
  <sheetData>
    <row r="1" customFormat="false" ht="15.75" hidden="false" customHeight="false" outlineLevel="0" collapsed="false">
      <c r="A1" s="1" t="s">
        <v>0</v>
      </c>
      <c r="B1" s="6" t="n">
        <v>0.8</v>
      </c>
    </row>
    <row r="2" customFormat="false" ht="15.75" hidden="false" customHeight="false" outlineLevel="0" collapsed="false">
      <c r="A2" s="3" t="s">
        <v>1</v>
      </c>
      <c r="B2" s="6" t="n">
        <v>10</v>
      </c>
    </row>
    <row r="3" customFormat="false" ht="15" hidden="false" customHeight="false" outlineLevel="0" collapsed="false">
      <c r="A3" s="6"/>
      <c r="B3" s="6"/>
    </row>
    <row r="4" customFormat="false" ht="15" hidden="false" customHeight="false" outlineLevel="0" collapsed="false">
      <c r="A4" s="6" t="s">
        <v>2</v>
      </c>
      <c r="B4" s="6" t="s">
        <v>3</v>
      </c>
    </row>
    <row r="5" customFormat="false" ht="15" hidden="false" customHeight="false" outlineLevel="0" collapsed="false">
      <c r="A5" s="6" t="n">
        <v>0</v>
      </c>
      <c r="B5" s="6" t="n">
        <f aca="false">_xlfn.BINOM.DIST(A5,B$2,B$1,FALSE())</f>
        <v>1.024E-007</v>
      </c>
    </row>
    <row r="6" customFormat="false" ht="15" hidden="false" customHeight="false" outlineLevel="0" collapsed="false">
      <c r="A6" s="6" t="n">
        <v>1</v>
      </c>
      <c r="B6" s="6" t="n">
        <f aca="false">_xlfn.BINOM.DIST(A6,B$2,B$1,FALSE())</f>
        <v>4.09599999999999E-006</v>
      </c>
    </row>
    <row r="7" customFormat="false" ht="15" hidden="false" customHeight="false" outlineLevel="0" collapsed="false">
      <c r="A7" s="6" t="n">
        <v>2</v>
      </c>
      <c r="B7" s="6" t="n">
        <f aca="false">_xlfn.BINOM.DIST(A7,B$2,B$1,FALSE())</f>
        <v>7.37279999999999E-005</v>
      </c>
    </row>
    <row r="8" customFormat="false" ht="15" hidden="false" customHeight="false" outlineLevel="0" collapsed="false">
      <c r="A8" s="6" t="n">
        <v>3</v>
      </c>
      <c r="B8" s="6" t="n">
        <f aca="false">_xlfn.BINOM.DIST(A8,B$2,B$1,FALSE())</f>
        <v>0.000786431999999999</v>
      </c>
    </row>
    <row r="9" customFormat="false" ht="15" hidden="false" customHeight="false" outlineLevel="0" collapsed="false">
      <c r="A9" s="6" t="n">
        <v>4</v>
      </c>
      <c r="B9" s="6" t="n">
        <f aca="false">_xlfn.BINOM.DIST(A9,B$2,B$1,FALSE())</f>
        <v>0.00550502399999999</v>
      </c>
    </row>
    <row r="10" customFormat="false" ht="15" hidden="false" customHeight="false" outlineLevel="0" collapsed="false">
      <c r="A10" s="6" t="n">
        <v>5</v>
      </c>
      <c r="B10" s="6" t="n">
        <f aca="false">_xlfn.BINOM.DIST(A10,B$2,B$1,FALSE())</f>
        <v>0.0264241152</v>
      </c>
    </row>
    <row r="11" customFormat="false" ht="15" hidden="false" customHeight="false" outlineLevel="0" collapsed="false">
      <c r="A11" s="6" t="n">
        <v>6</v>
      </c>
      <c r="B11" s="6" t="n">
        <f aca="false">_xlfn.BINOM.DIST(A11,B$2,B$1,FALSE())</f>
        <v>0.0880803839999999</v>
      </c>
    </row>
    <row r="12" customFormat="false" ht="15" hidden="false" customHeight="false" outlineLevel="0" collapsed="false">
      <c r="A12" s="6" t="n">
        <v>7</v>
      </c>
      <c r="B12" s="6" t="n">
        <f aca="false">_xlfn.BINOM.DIST(A12,B$2,B$1,FALSE())</f>
        <v>0.201326592</v>
      </c>
    </row>
    <row r="13" customFormat="false" ht="15" hidden="false" customHeight="false" outlineLevel="0" collapsed="false">
      <c r="A13" s="6" t="n">
        <v>8</v>
      </c>
      <c r="B13" s="6" t="n">
        <f aca="false">_xlfn.BINOM.DIST(A13,B$2,B$1,FALSE())</f>
        <v>0.301989888</v>
      </c>
    </row>
    <row r="14" customFormat="false" ht="15" hidden="false" customHeight="false" outlineLevel="0" collapsed="false">
      <c r="A14" s="6" t="n">
        <v>9</v>
      </c>
      <c r="B14" s="6" t="n">
        <f aca="false">_xlfn.BINOM.DIST(A14,B$2,B$1,FALSE())</f>
        <v>0.268435456</v>
      </c>
    </row>
    <row r="15" customFormat="false" ht="15" hidden="false" customHeight="false" outlineLevel="0" collapsed="false">
      <c r="A15" s="6" t="n">
        <v>10</v>
      </c>
      <c r="B15" s="6" t="n">
        <f aca="false">_xlfn.BINOM.DIST(A15,B$2,B$1,FALSE())</f>
        <v>0.1073741824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16.85"/>
  </cols>
  <sheetData>
    <row r="2" customFormat="false" ht="15" hidden="false" customHeight="false" outlineLevel="0" collapsed="false">
      <c r="A2" s="7" t="s">
        <v>5</v>
      </c>
      <c r="B2" s="7" t="s">
        <v>6</v>
      </c>
      <c r="C2" s="7" t="s">
        <v>7</v>
      </c>
    </row>
    <row r="3" customFormat="false" ht="15" hidden="false" customHeight="false" outlineLevel="0" collapsed="false">
      <c r="A3" s="8" t="s">
        <v>8</v>
      </c>
      <c r="B3" s="0" t="n">
        <v>4</v>
      </c>
    </row>
    <row r="4" customFormat="false" ht="15" hidden="false" customHeight="false" outlineLevel="0" collapsed="false">
      <c r="A4" s="0" t="s">
        <v>9</v>
      </c>
      <c r="B4" s="0" t="n">
        <f aca="false">3/8</f>
        <v>0.375</v>
      </c>
    </row>
    <row r="5" customFormat="false" ht="15" hidden="false" customHeight="false" outlineLevel="0" collapsed="false">
      <c r="A5" s="9" t="s">
        <v>10</v>
      </c>
      <c r="B5" s="0" t="n">
        <v>0</v>
      </c>
    </row>
    <row r="6" customFormat="false" ht="15" hidden="false" customHeight="false" outlineLevel="0" collapsed="false">
      <c r="A6" s="0" t="s">
        <v>11</v>
      </c>
      <c r="B6" s="0" t="n">
        <f aca="false">1/8</f>
        <v>0.125</v>
      </c>
    </row>
    <row r="7" customFormat="false" ht="15" hidden="false" customHeight="false" outlineLevel="0" collapsed="false">
      <c r="A7" s="10" t="s">
        <v>12</v>
      </c>
      <c r="B7" s="0" t="n">
        <v>6</v>
      </c>
    </row>
    <row r="8" customFormat="false" ht="15" hidden="false" customHeight="false" outlineLevel="0" collapsed="false">
      <c r="A8" s="0" t="s">
        <v>13</v>
      </c>
      <c r="B8" s="0" t="n">
        <f aca="false">1/2</f>
        <v>0.5</v>
      </c>
    </row>
    <row r="9" customFormat="false" ht="15" hidden="false" customHeight="false" outlineLevel="0" collapsed="false">
      <c r="A9" s="11" t="s">
        <v>14</v>
      </c>
      <c r="B9" s="11" t="n">
        <v>10</v>
      </c>
    </row>
    <row r="11" customFormat="false" ht="15" hidden="false" customHeight="false" outlineLevel="0" collapsed="false">
      <c r="A11" s="0" t="s">
        <v>15</v>
      </c>
      <c r="B11" s="0" t="n">
        <f aca="false">FACT(10)/(FACT(4)*FACT(6))</f>
        <v>210</v>
      </c>
    </row>
    <row r="12" customFormat="false" ht="15" hidden="false" customHeight="false" outlineLevel="0" collapsed="false">
      <c r="A12" s="0" t="s">
        <v>16</v>
      </c>
      <c r="B12" s="0" t="n">
        <f aca="false">B4^B3</f>
        <v>0.019775390625</v>
      </c>
    </row>
    <row r="13" customFormat="false" ht="15" hidden="false" customHeight="false" outlineLevel="0" collapsed="false">
      <c r="A13" s="0" t="s">
        <v>17</v>
      </c>
      <c r="B13" s="0" t="n">
        <f aca="false">B4^B5</f>
        <v>1</v>
      </c>
    </row>
    <row r="14" customFormat="false" ht="15" hidden="false" customHeight="false" outlineLevel="0" collapsed="false">
      <c r="A14" s="0" t="s">
        <v>18</v>
      </c>
      <c r="B14" s="0" t="n">
        <f aca="false">B8^B7</f>
        <v>0.015625</v>
      </c>
    </row>
    <row r="15" customFormat="false" ht="15" hidden="false" customHeight="false" outlineLevel="0" collapsed="false">
      <c r="A15" s="0" t="s">
        <v>19</v>
      </c>
      <c r="B15" s="0" t="n">
        <f aca="false">B11*PRODUCT(B12,B13,B14)</f>
        <v>0.0648880004882813</v>
      </c>
    </row>
    <row r="20" customFormat="false" ht="28.35" hidden="false" customHeight="false" outlineLevel="0" collapsed="false">
      <c r="A20" s="5" t="s">
        <v>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4.85"/>
    <col collapsed="false" customWidth="true" hidden="false" outlineLevel="0" max="2" min="2" style="0" width="31.14"/>
  </cols>
  <sheetData>
    <row r="1" customFormat="false" ht="15" hidden="false" customHeight="false" outlineLevel="0" collapsed="false">
      <c r="A1" s="0" t="s">
        <v>21</v>
      </c>
      <c r="B1" s="2" t="s">
        <v>22</v>
      </c>
      <c r="D1" s="4" t="s">
        <v>23</v>
      </c>
      <c r="E1" s="4" t="n">
        <v>10</v>
      </c>
    </row>
    <row r="2" customFormat="false" ht="15" hidden="false" customHeight="false" outlineLevel="0" collapsed="false">
      <c r="A2" s="0" t="n">
        <v>0</v>
      </c>
      <c r="B2" s="0" t="n">
        <f aca="false">_xlfn.POISSON.DIST(A2,E$1,FALSE())</f>
        <v>4.53999297624849E-005</v>
      </c>
    </row>
    <row r="3" customFormat="false" ht="15" hidden="false" customHeight="false" outlineLevel="0" collapsed="false">
      <c r="A3" s="0" t="n">
        <v>1</v>
      </c>
      <c r="B3" s="0" t="n">
        <f aca="false">_xlfn.POISSON.DIST(A3,E$1,FALSE())</f>
        <v>0.000453999297624849</v>
      </c>
    </row>
    <row r="4" customFormat="false" ht="15" hidden="false" customHeight="false" outlineLevel="0" collapsed="false">
      <c r="A4" s="0" t="n">
        <v>2</v>
      </c>
      <c r="B4" s="0" t="n">
        <f aca="false">_xlfn.POISSON.DIST(A4,E$1,FALSE())</f>
        <v>0.00226999648812424</v>
      </c>
    </row>
    <row r="5" customFormat="false" ht="15" hidden="false" customHeight="false" outlineLevel="0" collapsed="false">
      <c r="A5" s="0" t="n">
        <v>3</v>
      </c>
      <c r="B5" s="0" t="n">
        <f aca="false">_xlfn.POISSON.DIST(A5,E$1,FALSE())</f>
        <v>0.00756665496041414</v>
      </c>
    </row>
    <row r="6" customFormat="false" ht="15" hidden="false" customHeight="false" outlineLevel="0" collapsed="false">
      <c r="A6" s="0" t="n">
        <v>4</v>
      </c>
      <c r="B6" s="0" t="n">
        <f aca="false">_xlfn.POISSON.DIST(A6,E$1,FALSE())</f>
        <v>0.0189166374010354</v>
      </c>
    </row>
    <row r="7" customFormat="false" ht="15" hidden="false" customHeight="false" outlineLevel="0" collapsed="false">
      <c r="A7" s="0" t="n">
        <v>5</v>
      </c>
      <c r="B7" s="0" t="n">
        <f aca="false">_xlfn.POISSON.DIST(A7,E$1,FALSE())</f>
        <v>0.0378332748020707</v>
      </c>
    </row>
    <row r="8" customFormat="false" ht="15" hidden="false" customHeight="false" outlineLevel="0" collapsed="false">
      <c r="A8" s="0" t="n">
        <v>6</v>
      </c>
      <c r="B8" s="0" t="n">
        <f aca="false">_xlfn.POISSON.DIST(A8,E$1,FALSE())</f>
        <v>0.0630554580034512</v>
      </c>
    </row>
    <row r="9" customFormat="false" ht="15" hidden="false" customHeight="false" outlineLevel="0" collapsed="false">
      <c r="A9" s="0" t="n">
        <v>7</v>
      </c>
      <c r="B9" s="0" t="n">
        <f aca="false">_xlfn.POISSON.DIST(A9,E$1,FALSE())</f>
        <v>0.090079225719216</v>
      </c>
    </row>
    <row r="10" customFormat="false" ht="15" hidden="false" customHeight="false" outlineLevel="0" collapsed="false">
      <c r="A10" s="0" t="n">
        <v>8</v>
      </c>
      <c r="B10" s="0" t="n">
        <f aca="false">_xlfn.POISSON.DIST(A10,E$1,FALSE())</f>
        <v>0.11259903214902</v>
      </c>
    </row>
    <row r="11" customFormat="false" ht="15" hidden="false" customHeight="false" outlineLevel="0" collapsed="false">
      <c r="A11" s="0" t="n">
        <v>9</v>
      </c>
      <c r="B11" s="0" t="n">
        <f aca="false">_xlfn.POISSON.DIST(A11,E$1,FALSE())</f>
        <v>0.125110035721133</v>
      </c>
    </row>
    <row r="12" customFormat="false" ht="15" hidden="false" customHeight="false" outlineLevel="0" collapsed="false">
      <c r="A12" s="0" t="n">
        <v>10</v>
      </c>
      <c r="B12" s="0" t="n">
        <f aca="false">_xlfn.POISSON.DIST(A12,E$1,FALSE())</f>
        <v>0.125110035721133</v>
      </c>
    </row>
    <row r="13" customFormat="false" ht="15" hidden="false" customHeight="false" outlineLevel="0" collapsed="false">
      <c r="A13" s="0" t="n">
        <v>11</v>
      </c>
      <c r="B13" s="0" t="n">
        <f aca="false">_xlfn.POISSON.DIST(A13,E$1,FALSE())</f>
        <v>0.113736396110121</v>
      </c>
    </row>
    <row r="14" customFormat="false" ht="15" hidden="false" customHeight="false" outlineLevel="0" collapsed="false">
      <c r="A14" s="0" t="n">
        <v>12</v>
      </c>
      <c r="B14" s="0" t="n">
        <f aca="false">_xlfn.POISSON.DIST(A14,E$1,FALSE())</f>
        <v>0.0947803300917677</v>
      </c>
    </row>
    <row r="20" customFormat="false" ht="15" hidden="false" customHeight="false" outlineLevel="0" collapsed="false">
      <c r="A20" s="0" t="s">
        <v>24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0.85"/>
    <col collapsed="false" customWidth="true" hidden="false" outlineLevel="0" max="2" min="2" style="0" width="16.14"/>
    <col collapsed="false" customWidth="true" hidden="false" outlineLevel="0" max="3" min="3" style="0" width="35.85"/>
    <col collapsed="false" customWidth="true" hidden="false" outlineLevel="0" max="4" min="4" style="0" width="12.71"/>
  </cols>
  <sheetData>
    <row r="1" customFormat="false" ht="15" hidden="false" customHeight="false" outlineLevel="0" collapsed="false">
      <c r="A1" s="0" t="s">
        <v>25</v>
      </c>
      <c r="B1" s="0" t="s">
        <v>26</v>
      </c>
      <c r="C1" s="0" t="s">
        <v>27</v>
      </c>
      <c r="D1" s="0" t="s">
        <v>28</v>
      </c>
      <c r="E1" s="0" t="n">
        <v>0.2</v>
      </c>
    </row>
    <row r="2" customFormat="false" ht="15" hidden="false" customHeight="false" outlineLevel="0" collapsed="false">
      <c r="A2" s="0" t="n">
        <v>1</v>
      </c>
      <c r="B2" s="0" t="n">
        <v>0</v>
      </c>
      <c r="C2" s="0" t="n">
        <f aca="false">_xlfn.NEGBINOM.DIST(B2,A2,E$1,FALSE())</f>
        <v>0.2</v>
      </c>
    </row>
    <row r="3" customFormat="false" ht="15" hidden="false" customHeight="false" outlineLevel="0" collapsed="false">
      <c r="A3" s="0" t="n">
        <v>2</v>
      </c>
      <c r="B3" s="0" t="n">
        <v>1</v>
      </c>
      <c r="C3" s="0" t="n">
        <f aca="false">_xlfn.NEGBINOM.DIST(B3,A3,E$1,FALSE())</f>
        <v>0.064</v>
      </c>
    </row>
    <row r="4" customFormat="false" ht="15" hidden="false" customHeight="false" outlineLevel="0" collapsed="false">
      <c r="A4" s="0" t="n">
        <v>3</v>
      </c>
      <c r="B4" s="0" t="n">
        <v>2</v>
      </c>
      <c r="C4" s="0" t="n">
        <f aca="false">_xlfn.NEGBINOM.DIST(B4,A4,E$1,FALSE())</f>
        <v>0.03072</v>
      </c>
    </row>
    <row r="5" customFormat="false" ht="15" hidden="false" customHeight="false" outlineLevel="0" collapsed="false">
      <c r="A5" s="0" t="n">
        <v>4</v>
      </c>
      <c r="B5" s="0" t="n">
        <v>3</v>
      </c>
      <c r="C5" s="0" t="n">
        <f aca="false">_xlfn.NEGBINOM.DIST(B5,A5,E$1,FALSE())</f>
        <v>0.016384</v>
      </c>
    </row>
    <row r="6" customFormat="false" ht="15" hidden="false" customHeight="false" outlineLevel="0" collapsed="false">
      <c r="A6" s="4" t="n">
        <v>5</v>
      </c>
      <c r="B6" s="4" t="n">
        <v>4</v>
      </c>
      <c r="C6" s="4" t="n">
        <f aca="false">_xlfn.NEGBINOM.DIST(B6,A6,E$1,FALSE())</f>
        <v>0.00917504000000001</v>
      </c>
    </row>
    <row r="7" customFormat="false" ht="15" hidden="false" customHeight="false" outlineLevel="0" collapsed="false">
      <c r="A7" s="0" t="n">
        <v>6</v>
      </c>
      <c r="B7" s="0" t="n">
        <v>5</v>
      </c>
      <c r="C7" s="0" t="n">
        <f aca="false">_xlfn.NEGBINOM.DIST(B7,A7,E$1,FALSE())</f>
        <v>0.00528482304</v>
      </c>
    </row>
    <row r="8" customFormat="false" ht="15" hidden="false" customHeight="false" outlineLevel="0" collapsed="false">
      <c r="A8" s="0" t="n">
        <v>7</v>
      </c>
      <c r="B8" s="0" t="n">
        <v>6</v>
      </c>
      <c r="C8" s="0" t="n">
        <f aca="false">_xlfn.NEGBINOM.DIST(B8,A8,E$1,FALSE())</f>
        <v>0.0031004295168</v>
      </c>
    </row>
    <row r="9" customFormat="false" ht="15" hidden="false" customHeight="false" outlineLevel="0" collapsed="false">
      <c r="A9" s="0" t="n">
        <v>8</v>
      </c>
      <c r="B9" s="0" t="n">
        <v>7</v>
      </c>
      <c r="C9" s="0" t="n">
        <f aca="false">_xlfn.NEGBINOM.DIST(B9,A9,E$1,FALSE())</f>
        <v>0.001842540969984</v>
      </c>
    </row>
    <row r="10" customFormat="false" ht="15" hidden="false" customHeight="false" outlineLevel="0" collapsed="false">
      <c r="A10" s="0" t="n">
        <v>9</v>
      </c>
      <c r="B10" s="0" t="n">
        <v>8</v>
      </c>
      <c r="C10" s="0" t="n">
        <f aca="false">_xlfn.NEGBINOM.DIST(B10,A10,E$1,FALSE())</f>
        <v>0.0011055245819904</v>
      </c>
    </row>
    <row r="11" customFormat="false" ht="15" hidden="false" customHeight="false" outlineLevel="0" collapsed="false">
      <c r="A11" s="0" t="n">
        <v>10</v>
      </c>
      <c r="B11" s="0" t="n">
        <v>9</v>
      </c>
      <c r="C11" s="0" t="n">
        <f aca="false">_xlfn.NEGBINOM.DIST(B11,A11,E$1,FALSE())</f>
        <v>0.000668228191780864</v>
      </c>
    </row>
    <row r="12" customFormat="false" ht="15" hidden="false" customHeight="false" outlineLevel="0" collapsed="false">
      <c r="A12" s="0" t="n">
        <v>11</v>
      </c>
      <c r="B12" s="0" t="n">
        <v>10</v>
      </c>
      <c r="C12" s="0" t="n">
        <f aca="false">_xlfn.NEGBINOM.DIST(B12,A12,E$1,FALSE())</f>
        <v>0.000406282740602766</v>
      </c>
    </row>
    <row r="13" customFormat="false" ht="15" hidden="false" customHeight="false" outlineLevel="0" collapsed="false">
      <c r="A13" s="0" t="n">
        <v>12</v>
      </c>
      <c r="B13" s="0" t="n">
        <v>11</v>
      </c>
      <c r="C13" s="0" t="n">
        <f aca="false">_xlfn.NEGBINOM.DIST(B13,A13,E$1,FALSE())</f>
        <v>0.00024820181971369</v>
      </c>
    </row>
    <row r="14" customFormat="false" ht="15" hidden="false" customHeight="false" outlineLevel="0" collapsed="false">
      <c r="A14" s="0" t="n">
        <v>13</v>
      </c>
      <c r="B14" s="0" t="n">
        <v>12</v>
      </c>
      <c r="C14" s="0" t="n">
        <f aca="false">_xlfn.NEGBINOM.DIST(B14,A14,E$1,FALSE())</f>
        <v>0.000152230449424396</v>
      </c>
    </row>
    <row r="20" customFormat="false" ht="28.35" hidden="false" customHeight="false" outlineLevel="0" collapsed="false">
      <c r="A20" s="5" t="s">
        <v>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B40" activeCellId="0" sqref="B40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9"/>
    <col collapsed="false" customWidth="true" hidden="false" outlineLevel="0" max="2" min="2" style="0" width="20.85"/>
  </cols>
  <sheetData>
    <row r="1" customFormat="false" ht="15" hidden="false" customHeight="false" outlineLevel="0" collapsed="false">
      <c r="A1" s="0" t="s">
        <v>30</v>
      </c>
      <c r="B1" s="0" t="s">
        <v>31</v>
      </c>
    </row>
    <row r="2" customFormat="false" ht="15" hidden="false" customHeight="false" outlineLevel="0" collapsed="false">
      <c r="A2" s="0" t="n">
        <v>10</v>
      </c>
      <c r="B2" s="0" t="n">
        <f aca="false">_xlfn.EXPON.DIST(A2,D$2,FALSE())</f>
        <v>0.0194700195767851</v>
      </c>
      <c r="C2" s="4" t="s">
        <v>32</v>
      </c>
      <c r="D2" s="12" t="n">
        <v>0.025</v>
      </c>
    </row>
    <row r="3" customFormat="false" ht="15" hidden="false" customHeight="false" outlineLevel="0" collapsed="false">
      <c r="A3" s="0" t="n">
        <v>20</v>
      </c>
      <c r="B3" s="0" t="n">
        <f aca="false">_xlfn.EXPON.DIST(A3,D$2,FALSE())</f>
        <v>0.0151632664928158</v>
      </c>
    </row>
    <row r="4" customFormat="false" ht="15" hidden="false" customHeight="false" outlineLevel="0" collapsed="false">
      <c r="A4" s="0" t="n">
        <v>30</v>
      </c>
      <c r="B4" s="0" t="n">
        <f aca="false">_xlfn.EXPON.DIST(A4,D$2,FALSE())</f>
        <v>0.0118091638185254</v>
      </c>
    </row>
    <row r="5" customFormat="false" ht="15" hidden="false" customHeight="false" outlineLevel="0" collapsed="false">
      <c r="A5" s="0" t="n">
        <v>40</v>
      </c>
      <c r="B5" s="0" t="n">
        <f aca="false">_xlfn.EXPON.DIST(A5,D$2,FALSE())</f>
        <v>0.00919698602928606</v>
      </c>
    </row>
    <row r="6" customFormat="false" ht="15" hidden="false" customHeight="false" outlineLevel="0" collapsed="false">
      <c r="A6" s="0" t="n">
        <v>50</v>
      </c>
      <c r="B6" s="0" t="n">
        <f aca="false">_xlfn.EXPON.DIST(A6,D$2,FALSE())</f>
        <v>0.00716261992150475</v>
      </c>
    </row>
    <row r="7" customFormat="false" ht="15" hidden="false" customHeight="false" outlineLevel="0" collapsed="false">
      <c r="A7" s="0" t="n">
        <v>60</v>
      </c>
      <c r="B7" s="0" t="n">
        <f aca="false">_xlfn.EXPON.DIST(A7,D$2,FALSE())</f>
        <v>0.00557825400371075</v>
      </c>
    </row>
    <row r="8" customFormat="false" ht="15" hidden="false" customHeight="false" outlineLevel="0" collapsed="false">
      <c r="A8" s="0" t="n">
        <v>70</v>
      </c>
      <c r="B8" s="0" t="n">
        <f aca="false">_xlfn.EXPON.DIST(A8,D$2,FALSE())</f>
        <v>0.00434434858626113</v>
      </c>
    </row>
    <row r="9" customFormat="false" ht="15" hidden="false" customHeight="false" outlineLevel="0" collapsed="false">
      <c r="A9" s="0" t="n">
        <v>80</v>
      </c>
      <c r="B9" s="0" t="n">
        <f aca="false">_xlfn.EXPON.DIST(A9,D$2,FALSE())</f>
        <v>0.00338338208091532</v>
      </c>
    </row>
    <row r="10" customFormat="false" ht="15" hidden="false" customHeight="false" outlineLevel="0" collapsed="false">
      <c r="A10" s="0" t="n">
        <v>90</v>
      </c>
      <c r="B10" s="0" t="n">
        <f aca="false">_xlfn.EXPON.DIST(A10,D$2,FALSE())</f>
        <v>0.00263498061404661</v>
      </c>
    </row>
    <row r="11" customFormat="false" ht="15" hidden="false" customHeight="false" outlineLevel="0" collapsed="false">
      <c r="A11" s="0" t="n">
        <v>100</v>
      </c>
      <c r="B11" s="0" t="n">
        <f aca="false">_xlfn.EXPON.DIST(A11,D$2,FALSE())</f>
        <v>0.00205212496559747</v>
      </c>
    </row>
    <row r="12" customFormat="false" ht="15" hidden="false" customHeight="false" outlineLevel="0" collapsed="false">
      <c r="A12" s="0" t="n">
        <v>110</v>
      </c>
      <c r="B12" s="0" t="n">
        <f aca="false">_xlfn.EXPON.DIST(A12,D$2,FALSE())</f>
        <v>0.00159819653016769</v>
      </c>
    </row>
    <row r="13" customFormat="false" ht="15" hidden="false" customHeight="false" outlineLevel="0" collapsed="false">
      <c r="A13" s="0" t="n">
        <v>120</v>
      </c>
      <c r="B13" s="0" t="n">
        <f aca="false">_xlfn.EXPON.DIST(A13,D$2,FALSE())</f>
        <v>0.0012446767091966</v>
      </c>
    </row>
    <row r="14" customFormat="false" ht="15" hidden="false" customHeight="false" outlineLevel="0" collapsed="false">
      <c r="A14" s="0" t="n">
        <v>130</v>
      </c>
      <c r="B14" s="0" t="n">
        <f aca="false">_xlfn.EXPON.DIST(A14,D$2,FALSE())</f>
        <v>0.00096935519579305</v>
      </c>
    </row>
    <row r="15" customFormat="false" ht="15" hidden="false" customHeight="false" outlineLevel="0" collapsed="false">
      <c r="A15" s="0" t="n">
        <v>140</v>
      </c>
      <c r="B15" s="0" t="n">
        <f aca="false">_xlfn.EXPON.DIST(A15,D$2,FALSE())</f>
        <v>0.000754934585557963</v>
      </c>
    </row>
    <row r="16" customFormat="false" ht="15" hidden="false" customHeight="false" outlineLevel="0" collapsed="false">
      <c r="A16" s="0" t="n">
        <v>150</v>
      </c>
      <c r="B16" s="0" t="n">
        <f aca="false">_xlfn.EXPON.DIST(A16,D$2,FALSE())</f>
        <v>0.000587943646400228</v>
      </c>
    </row>
    <row r="17" customFormat="false" ht="15" hidden="false" customHeight="false" outlineLevel="0" collapsed="false">
      <c r="A17" s="0" t="n">
        <v>160</v>
      </c>
      <c r="B17" s="0" t="n">
        <f aca="false">_xlfn.EXPON.DIST(A17,D$2,FALSE())</f>
        <v>0.000457890972218355</v>
      </c>
    </row>
    <row r="18" customFormat="false" ht="15" hidden="false" customHeight="false" outlineLevel="0" collapsed="false">
      <c r="A18" s="0" t="n">
        <v>170</v>
      </c>
      <c r="B18" s="0" t="n">
        <f aca="false">_xlfn.EXPON.DIST(A18,D$2,FALSE())</f>
        <v>0.000356605847724981</v>
      </c>
    </row>
    <row r="23" customFormat="false" ht="28.35" hidden="false" customHeight="false" outlineLevel="0" collapsed="false">
      <c r="A23" s="5" t="s">
        <v>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0" activeCellId="0" sqref="C30"/>
    </sheetView>
  </sheetViews>
  <sheetFormatPr defaultColWidth="8.5390625" defaultRowHeight="15" zeroHeight="false" outlineLevelRow="0" outlineLevelCol="0"/>
  <cols>
    <col collapsed="false" customWidth="true" hidden="false" outlineLevel="0" max="3" min="3" style="0" width="31.43"/>
    <col collapsed="false" customWidth="true" hidden="false" outlineLevel="0" max="4" min="4" style="0" width="20.14"/>
    <col collapsed="false" customWidth="true" hidden="false" outlineLevel="0" max="5" min="5" style="0" width="26.15"/>
  </cols>
  <sheetData>
    <row r="1" customFormat="false" ht="15" hidden="false" customHeight="false" outlineLevel="0" collapsed="false">
      <c r="C1" s="13" t="s">
        <v>34</v>
      </c>
    </row>
    <row r="2" customFormat="false" ht="15" hidden="false" customHeight="false" outlineLevel="0" collapsed="false">
      <c r="A2" s="0" t="s">
        <v>35</v>
      </c>
      <c r="B2" s="0" t="n">
        <v>1000</v>
      </c>
      <c r="C2" s="0" t="n">
        <f aca="false">_xlfn.NORM.DIST(B2,E$2,E$3,FALSE())</f>
        <v>1.43471758792237E-005</v>
      </c>
      <c r="D2" s="4" t="s">
        <v>36</v>
      </c>
      <c r="E2" s="0" t="n">
        <f aca="false">AVERAGE(B2:B26)</f>
        <v>13000</v>
      </c>
    </row>
    <row r="3" customFormat="false" ht="15" hidden="false" customHeight="false" outlineLevel="0" collapsed="false">
      <c r="A3" s="0" t="s">
        <v>37</v>
      </c>
      <c r="B3" s="0" t="n">
        <v>2000</v>
      </c>
      <c r="C3" s="0" t="n">
        <f aca="false">_xlfn.NORM.DIST(B3,E$2,E$3,FALSE())</f>
        <v>1.77406889537661E-005</v>
      </c>
      <c r="D3" s="2" t="s">
        <v>38</v>
      </c>
      <c r="E3" s="0" t="n">
        <f aca="false">STDEV(B2:B26)</f>
        <v>7359.80072193987</v>
      </c>
    </row>
    <row r="4" customFormat="false" ht="15" hidden="false" customHeight="false" outlineLevel="0" collapsed="false">
      <c r="A4" s="0" t="s">
        <v>39</v>
      </c>
      <c r="B4" s="0" t="n">
        <v>3000</v>
      </c>
      <c r="C4" s="0" t="n">
        <f aca="false">_xlfn.NORM.DIST(B4,E$2,E$3,FALSE())</f>
        <v>2.15355910931175E-005</v>
      </c>
    </row>
    <row r="5" customFormat="false" ht="15" hidden="false" customHeight="false" outlineLevel="0" collapsed="false">
      <c r="A5" s="0" t="s">
        <v>40</v>
      </c>
      <c r="B5" s="0" t="n">
        <v>4000</v>
      </c>
      <c r="C5" s="0" t="n">
        <f aca="false">_xlfn.NORM.DIST(B5,E$2,E$3,FALSE())</f>
        <v>2.56640603066267E-005</v>
      </c>
    </row>
    <row r="6" customFormat="false" ht="15" hidden="false" customHeight="false" outlineLevel="0" collapsed="false">
      <c r="A6" s="0" t="s">
        <v>41</v>
      </c>
      <c r="B6" s="0" t="n">
        <v>5000</v>
      </c>
      <c r="C6" s="0" t="n">
        <f aca="false">_xlfn.NORM.DIST(B6,E$2,E$3,FALSE())</f>
        <v>3.00245283257075E-005</v>
      </c>
    </row>
    <row r="7" customFormat="false" ht="15" hidden="false" customHeight="false" outlineLevel="0" collapsed="false">
      <c r="A7" s="0" t="s">
        <v>42</v>
      </c>
      <c r="B7" s="0" t="n">
        <v>6000</v>
      </c>
      <c r="C7" s="0" t="n">
        <f aca="false">_xlfn.NORM.DIST(B7,E$2,E$3,FALSE())</f>
        <v>3.44833361401212E-005</v>
      </c>
    </row>
    <row r="8" customFormat="false" ht="15" hidden="false" customHeight="false" outlineLevel="0" collapsed="false">
      <c r="A8" s="0" t="s">
        <v>43</v>
      </c>
      <c r="B8" s="0" t="n">
        <v>7000</v>
      </c>
      <c r="C8" s="0" t="n">
        <f aca="false">_xlfn.NORM.DIST(B8,E$2,E$3,FALSE())</f>
        <v>3.887985292994E-005</v>
      </c>
    </row>
    <row r="9" customFormat="false" ht="15" hidden="false" customHeight="false" outlineLevel="0" collapsed="false">
      <c r="A9" s="0" t="s">
        <v>44</v>
      </c>
      <c r="B9" s="0" t="n">
        <v>8000</v>
      </c>
      <c r="C9" s="0" t="n">
        <f aca="false">_xlfn.NORM.DIST(B9,E$2,E$3,FALSE())</f>
        <v>4.30350396075367E-005</v>
      </c>
    </row>
    <row r="10" customFormat="false" ht="15" hidden="false" customHeight="false" outlineLevel="0" collapsed="false">
      <c r="A10" s="0" t="s">
        <v>45</v>
      </c>
      <c r="B10" s="0" t="n">
        <v>9000</v>
      </c>
      <c r="C10" s="0" t="n">
        <f aca="false">_xlfn.NORM.DIST(B10,E$2,E$3,FALSE())</f>
        <v>4.67629667790603E-005</v>
      </c>
    </row>
    <row r="11" customFormat="false" ht="15" hidden="false" customHeight="false" outlineLevel="0" collapsed="false">
      <c r="A11" s="0" t="s">
        <v>46</v>
      </c>
      <c r="B11" s="0" t="n">
        <v>10000</v>
      </c>
      <c r="C11" s="0" t="n">
        <f aca="false">_xlfn.NORM.DIST(B11,E$2,E$3,FALSE())</f>
        <v>4.98843320335584E-005</v>
      </c>
    </row>
    <row r="12" customFormat="false" ht="15" hidden="false" customHeight="false" outlineLevel="0" collapsed="false">
      <c r="A12" s="0" t="s">
        <v>47</v>
      </c>
      <c r="B12" s="0" t="n">
        <v>11000</v>
      </c>
      <c r="C12" s="0" t="n">
        <f aca="false">_xlfn.NORM.DIST(B12,E$2,E$3,FALSE())</f>
        <v>5.22406439839691E-005</v>
      </c>
    </row>
    <row r="13" customFormat="false" ht="15" hidden="false" customHeight="false" outlineLevel="0" collapsed="false">
      <c r="A13" s="0" t="s">
        <v>48</v>
      </c>
      <c r="B13" s="0" t="n">
        <v>12000</v>
      </c>
      <c r="C13" s="0" t="n">
        <f aca="false">_xlfn.NORM.DIST(B13,E$2,E$3,FALSE())</f>
        <v>5.37075248896073E-005</v>
      </c>
    </row>
    <row r="14" customFormat="false" ht="15" hidden="false" customHeight="false" outlineLevel="0" collapsed="false">
      <c r="A14" s="0" t="s">
        <v>49</v>
      </c>
      <c r="B14" s="0" t="n">
        <v>13000</v>
      </c>
      <c r="C14" s="0" t="n">
        <f aca="false">_xlfn.NORM.DIST(B14,E$2,E$3,FALSE())</f>
        <v>5.42055818457379E-005</v>
      </c>
    </row>
    <row r="15" customFormat="false" ht="15" hidden="false" customHeight="false" outlineLevel="0" collapsed="false">
      <c r="A15" s="0" t="s">
        <v>50</v>
      </c>
      <c r="B15" s="0" t="n">
        <v>14000</v>
      </c>
      <c r="C15" s="0" t="n">
        <f aca="false">_xlfn.NORM.DIST(B15,E$2,E$3,FALSE())</f>
        <v>5.37075248896073E-005</v>
      </c>
    </row>
    <row r="16" customFormat="false" ht="15" hidden="false" customHeight="false" outlineLevel="0" collapsed="false">
      <c r="A16" s="0" t="s">
        <v>51</v>
      </c>
      <c r="B16" s="0" t="n">
        <v>15000</v>
      </c>
      <c r="C16" s="0" t="n">
        <f aca="false">_xlfn.NORM.DIST(B16,E$2,E$3,FALSE())</f>
        <v>5.22406439839691E-005</v>
      </c>
    </row>
    <row r="17" customFormat="false" ht="15" hidden="false" customHeight="false" outlineLevel="0" collapsed="false">
      <c r="A17" s="0" t="s">
        <v>52</v>
      </c>
      <c r="B17" s="0" t="n">
        <v>16000</v>
      </c>
      <c r="C17" s="0" t="n">
        <f aca="false">_xlfn.NORM.DIST(B17,E$2,E$3,FALSE())</f>
        <v>4.98843320335584E-005</v>
      </c>
    </row>
    <row r="18" customFormat="false" ht="15" hidden="false" customHeight="false" outlineLevel="0" collapsed="false">
      <c r="A18" s="0" t="s">
        <v>53</v>
      </c>
      <c r="B18" s="0" t="n">
        <v>17000</v>
      </c>
      <c r="C18" s="0" t="n">
        <f aca="false">_xlfn.NORM.DIST(B18,E$2,E$3,FALSE())</f>
        <v>4.67629667790603E-005</v>
      </c>
    </row>
    <row r="19" customFormat="false" ht="15" hidden="false" customHeight="false" outlineLevel="0" collapsed="false">
      <c r="A19" s="0" t="s">
        <v>54</v>
      </c>
      <c r="B19" s="0" t="n">
        <v>18000</v>
      </c>
      <c r="C19" s="0" t="n">
        <f aca="false">_xlfn.NORM.DIST(B19,E$2,E$3,FALSE())</f>
        <v>4.30350396075367E-005</v>
      </c>
    </row>
    <row r="20" customFormat="false" ht="15" hidden="false" customHeight="false" outlineLevel="0" collapsed="false">
      <c r="A20" s="0" t="s">
        <v>55</v>
      </c>
      <c r="B20" s="0" t="n">
        <v>19000</v>
      </c>
      <c r="C20" s="0" t="n">
        <f aca="false">_xlfn.NORM.DIST(B20,E$2,E$3,FALSE())</f>
        <v>3.887985292994E-005</v>
      </c>
    </row>
    <row r="21" customFormat="false" ht="15" hidden="false" customHeight="false" outlineLevel="0" collapsed="false">
      <c r="A21" s="0" t="s">
        <v>56</v>
      </c>
      <c r="B21" s="0" t="n">
        <v>20000</v>
      </c>
      <c r="C21" s="0" t="n">
        <f aca="false">_xlfn.NORM.DIST(B21,E$2,E$3,FALSE())</f>
        <v>3.44833361401212E-005</v>
      </c>
    </row>
    <row r="22" customFormat="false" ht="15" hidden="false" customHeight="false" outlineLevel="0" collapsed="false">
      <c r="A22" s="0" t="s">
        <v>57</v>
      </c>
      <c r="B22" s="0" t="n">
        <v>21000</v>
      </c>
      <c r="C22" s="0" t="n">
        <f aca="false">_xlfn.NORM.DIST(B22,E$2,E$3,FALSE())</f>
        <v>3.00245283257075E-005</v>
      </c>
    </row>
    <row r="23" customFormat="false" ht="15" hidden="false" customHeight="false" outlineLevel="0" collapsed="false">
      <c r="A23" s="0" t="s">
        <v>58</v>
      </c>
      <c r="B23" s="0" t="n">
        <v>22000</v>
      </c>
      <c r="C23" s="0" t="n">
        <f aca="false">_xlfn.NORM.DIST(B23,E$2,E$3,FALSE())</f>
        <v>2.56640603066267E-005</v>
      </c>
    </row>
    <row r="24" customFormat="false" ht="15" hidden="false" customHeight="false" outlineLevel="0" collapsed="false">
      <c r="A24" s="0" t="s">
        <v>59</v>
      </c>
      <c r="B24" s="0" t="n">
        <v>23000</v>
      </c>
      <c r="C24" s="0" t="n">
        <f aca="false">_xlfn.NORM.DIST(B24,E$2,E$3,FALSE())</f>
        <v>2.15355910931175E-005</v>
      </c>
    </row>
    <row r="25" customFormat="false" ht="15" hidden="false" customHeight="false" outlineLevel="0" collapsed="false">
      <c r="A25" s="0" t="s">
        <v>60</v>
      </c>
      <c r="B25" s="0" t="n">
        <v>24000</v>
      </c>
      <c r="C25" s="0" t="n">
        <f aca="false">_xlfn.NORM.DIST(B25,E$2,E$3,FALSE())</f>
        <v>1.77406889537661E-005</v>
      </c>
    </row>
    <row r="26" customFormat="false" ht="15" hidden="false" customHeight="false" outlineLevel="0" collapsed="false">
      <c r="A26" s="0" t="s">
        <v>61</v>
      </c>
      <c r="B26" s="0" t="n">
        <v>25000</v>
      </c>
      <c r="C26" s="0" t="n">
        <f aca="false">_xlfn.NORM.DIST(B26,E$2,E$3,FALSE())</f>
        <v>1.43471758792237E-005</v>
      </c>
    </row>
    <row r="30" customFormat="false" ht="15" hidden="false" customHeight="false" outlineLevel="0" collapsed="false">
      <c r="C30" s="0" t="s">
        <v>62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0.57"/>
    <col collapsed="false" customWidth="true" hidden="false" outlineLevel="0" max="2" min="2" style="0" width="27.57"/>
    <col collapsed="false" customWidth="true" hidden="false" outlineLevel="0" max="4" min="3" style="0" width="12.43"/>
  </cols>
  <sheetData>
    <row r="1" customFormat="false" ht="15" hidden="false" customHeight="false" outlineLevel="0" collapsed="false">
      <c r="A1" s="0" t="s">
        <v>30</v>
      </c>
      <c r="B1" s="0" t="s">
        <v>31</v>
      </c>
    </row>
    <row r="2" customFormat="false" ht="15" hidden="false" customHeight="false" outlineLevel="0" collapsed="false">
      <c r="A2" s="0" t="n">
        <v>10</v>
      </c>
      <c r="B2" s="0" t="n">
        <f aca="false">_xlfn.EXPON.DIST(A2,D$2,TRUE())</f>
        <v>0.221199216928595</v>
      </c>
      <c r="C2" s="4" t="s">
        <v>32</v>
      </c>
      <c r="D2" s="12" t="n">
        <v>0.025</v>
      </c>
    </row>
    <row r="3" customFormat="false" ht="15" hidden="false" customHeight="false" outlineLevel="0" collapsed="false">
      <c r="A3" s="0" t="n">
        <v>20</v>
      </c>
      <c r="B3" s="0" t="n">
        <f aca="false">_xlfn.EXPON.DIST(A3,D$2,TRUE())</f>
        <v>0.393469340287367</v>
      </c>
    </row>
    <row r="4" customFormat="false" ht="15" hidden="false" customHeight="false" outlineLevel="0" collapsed="false">
      <c r="A4" s="0" t="n">
        <v>30</v>
      </c>
      <c r="B4" s="0" t="n">
        <f aca="false">_xlfn.EXPON.DIST(A4,D$2,TRUE())</f>
        <v>0.527633447258985</v>
      </c>
    </row>
    <row r="5" customFormat="false" ht="15" hidden="false" customHeight="false" outlineLevel="0" collapsed="false">
      <c r="A5" s="0" t="n">
        <v>40</v>
      </c>
      <c r="B5" s="0" t="n">
        <f aca="false">_xlfn.EXPON.DIST(A5,D$2,TRUE())</f>
        <v>0.632120558828558</v>
      </c>
    </row>
    <row r="6" customFormat="false" ht="15" hidden="false" customHeight="false" outlineLevel="0" collapsed="false">
      <c r="A6" s="0" t="n">
        <v>50</v>
      </c>
      <c r="B6" s="0" t="n">
        <f aca="false">_xlfn.EXPON.DIST(A6,D$2,TRUE())</f>
        <v>0.71349520313981</v>
      </c>
    </row>
    <row r="7" customFormat="false" ht="15" hidden="false" customHeight="false" outlineLevel="0" collapsed="false">
      <c r="A7" s="0" t="n">
        <v>60</v>
      </c>
      <c r="B7" s="0" t="n">
        <f aca="false">_xlfn.EXPON.DIST(A7,D$2,TRUE())</f>
        <v>0.77686983985157</v>
      </c>
    </row>
    <row r="8" customFormat="false" ht="15" hidden="false" customHeight="false" outlineLevel="0" collapsed="false">
      <c r="A8" s="0" t="n">
        <v>70</v>
      </c>
      <c r="B8" s="0" t="n">
        <f aca="false">_xlfn.EXPON.DIST(A8,D$2,TRUE())</f>
        <v>0.826226056549555</v>
      </c>
    </row>
    <row r="9" customFormat="false" ht="15" hidden="false" customHeight="false" outlineLevel="0" collapsed="false">
      <c r="A9" s="0" t="n">
        <v>80</v>
      </c>
      <c r="B9" s="0" t="n">
        <f aca="false">_xlfn.EXPON.DIST(A9,D$2,TRUE())</f>
        <v>0.864664716763387</v>
      </c>
    </row>
    <row r="10" customFormat="false" ht="15" hidden="false" customHeight="false" outlineLevel="0" collapsed="false">
      <c r="A10" s="0" t="n">
        <v>90</v>
      </c>
      <c r="B10" s="0" t="n">
        <f aca="false">_xlfn.EXPON.DIST(A10,D$2,TRUE())</f>
        <v>0.894600775438136</v>
      </c>
    </row>
    <row r="11" customFormat="false" ht="15" hidden="false" customHeight="false" outlineLevel="0" collapsed="false">
      <c r="A11" s="0" t="n">
        <v>100</v>
      </c>
      <c r="B11" s="0" t="n">
        <f aca="false">_xlfn.EXPON.DIST(A11,D$2,TRUE())</f>
        <v>0.917915001376101</v>
      </c>
    </row>
    <row r="12" customFormat="false" ht="15" hidden="false" customHeight="false" outlineLevel="0" collapsed="false">
      <c r="A12" s="0" t="n">
        <v>110</v>
      </c>
      <c r="B12" s="0" t="n">
        <f aca="false">_xlfn.EXPON.DIST(A12,D$2,TRUE())</f>
        <v>0.936072138793292</v>
      </c>
    </row>
    <row r="13" customFormat="false" ht="15" hidden="false" customHeight="false" outlineLevel="0" collapsed="false">
      <c r="A13" s="0" t="n">
        <v>120</v>
      </c>
      <c r="B13" s="0" t="n">
        <f aca="false">_xlfn.EXPON.DIST(A13,D$2,TRUE())</f>
        <v>0.950212931632136</v>
      </c>
    </row>
    <row r="14" customFormat="false" ht="15" hidden="false" customHeight="false" outlineLevel="0" collapsed="false">
      <c r="A14" s="0" t="n">
        <v>130</v>
      </c>
      <c r="B14" s="0" t="n">
        <f aca="false">_xlfn.EXPON.DIST(A14,D$2,TRUE())</f>
        <v>0.961225792168278</v>
      </c>
    </row>
    <row r="15" customFormat="false" ht="15" hidden="false" customHeight="false" outlineLevel="0" collapsed="false">
      <c r="A15" s="0" t="n">
        <v>140</v>
      </c>
      <c r="B15" s="0" t="n">
        <f aca="false">_xlfn.EXPON.DIST(A15,D$2,TRUE())</f>
        <v>0.969802616577682</v>
      </c>
    </row>
    <row r="16" customFormat="false" ht="15" hidden="false" customHeight="false" outlineLevel="0" collapsed="false">
      <c r="A16" s="0" t="n">
        <v>150</v>
      </c>
      <c r="B16" s="0" t="n">
        <f aca="false">_xlfn.EXPON.DIST(A16,D$2,TRUE())</f>
        <v>0.976482254143991</v>
      </c>
    </row>
    <row r="17" customFormat="false" ht="15" hidden="false" customHeight="false" outlineLevel="0" collapsed="false">
      <c r="A17" s="0" t="n">
        <v>160</v>
      </c>
      <c r="B17" s="0" t="n">
        <f aca="false">_xlfn.EXPON.DIST(A17,D$2,TRUE())</f>
        <v>0.981684361111266</v>
      </c>
    </row>
    <row r="18" customFormat="false" ht="15" hidden="false" customHeight="false" outlineLevel="0" collapsed="false">
      <c r="A18" s="0" t="n">
        <v>170</v>
      </c>
      <c r="B18" s="0" t="n">
        <f aca="false">_xlfn.EXPON.DIST(A18,D$2,TRUE())</f>
        <v>0.985735766091001</v>
      </c>
    </row>
    <row r="26" customFormat="false" ht="28.35" hidden="false" customHeight="false" outlineLevel="0" collapsed="false">
      <c r="B26" s="5" t="s">
        <v>63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2024-05-04T14:31:23Z</dcterms:created>
  <dc:creator/>
  <dc:description/>
  <dc:language>en-IN</dc:language>
  <cp:lastModifiedBy/>
  <dcterms:modified xsi:type="dcterms:W3CDTF">2024-05-16T20:11:18Z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