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lee\Documents\전보\"/>
    </mc:Choice>
  </mc:AlternateContent>
  <xr:revisionPtr revIDLastSave="0" documentId="13_ncr:1_{58022A79-921D-41CC-9131-C5F31E5E11D2}" xr6:coauthVersionLast="44" xr6:coauthVersionMax="44" xr10:uidLastSave="{00000000-0000-0000-0000-000000000000}"/>
  <bookViews>
    <workbookView xWindow="-23148" yWindow="-108" windowWidth="23256" windowHeight="12576" tabRatio="734" firstSheet="1" activeTab="1" xr2:uid="{00000000-000D-0000-FFFF-FFFF00000000}"/>
  </bookViews>
  <sheets>
    <sheet name="results" sheetId="55" state="veryHidden" r:id="rId1"/>
    <sheet name="행정6급" sheetId="123" r:id="rId2"/>
    <sheet name="행정6급(원)" sheetId="126" r:id="rId3"/>
    <sheet name="행정7급" sheetId="115" r:id="rId4"/>
    <sheet name="행정8·9급" sheetId="124" r:id="rId5"/>
    <sheet name="사무운영" sheetId="125" r:id="rId6"/>
  </sheets>
  <definedNames>
    <definedName name="_xlnm._FilterDatabase" localSheetId="5" hidden="1">사무운영!$A$5:$U$129</definedName>
    <definedName name="_xlnm._FilterDatabase" localSheetId="1" hidden="1">행정6급!$A$4:$Z$4</definedName>
    <definedName name="_xlnm._FilterDatabase" localSheetId="2" hidden="1">'행정6급(원)'!$A$4:$Z$4</definedName>
    <definedName name="_xlnm._FilterDatabase" localSheetId="3" hidden="1">행정7급!$A$5:$AC$5</definedName>
    <definedName name="_xlnm._FilterDatabase" localSheetId="4" hidden="1">행정8·9급!$A$5:$AP$5</definedName>
    <definedName name="_xlnm.Print_Area" localSheetId="5">사무운영!$A$1:$Y$127</definedName>
    <definedName name="_xlnm.Print_Area" localSheetId="1">행정6급!$A$1:$Z$346</definedName>
    <definedName name="_xlnm.Print_Area" localSheetId="2">'행정6급(원)'!$A$1:$Z$346</definedName>
    <definedName name="_xlnm.Print_Area" localSheetId="3">행정7급!$A$1:$AC$400</definedName>
    <definedName name="_xlnm.Print_Area" localSheetId="4">행정8·9급!$A$1:$AG$347</definedName>
    <definedName name="_xlnm.Print_Titles" localSheetId="5">사무운영!$3:$4</definedName>
    <definedName name="_xlnm.Print_Titles" localSheetId="1">행정6급!$3:$4</definedName>
    <definedName name="_xlnm.Print_Titles" localSheetId="2">'행정6급(원)'!$3:$4</definedName>
    <definedName name="_xlnm.Print_Titles" localSheetId="3">행정7급!$3:$4</definedName>
    <definedName name="_xlnm.Print_Titles" localSheetId="4">행정8·9급!$3:$4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95" i="123" l="1"/>
  <c r="W41" i="123" l="1"/>
  <c r="W42" i="123"/>
  <c r="W43" i="123"/>
  <c r="W44" i="123"/>
  <c r="W46" i="123"/>
  <c r="W47" i="123"/>
  <c r="W48" i="123"/>
  <c r="W49" i="123"/>
  <c r="W50" i="123"/>
  <c r="W51" i="123"/>
  <c r="W52" i="123"/>
  <c r="W53" i="123"/>
  <c r="W54" i="123"/>
  <c r="W55" i="123"/>
  <c r="W56" i="123"/>
  <c r="W57" i="123"/>
  <c r="W58" i="123"/>
  <c r="W59" i="123"/>
  <c r="W70" i="123"/>
  <c r="W71" i="123"/>
  <c r="W72" i="123"/>
  <c r="W73" i="123"/>
  <c r="W74" i="123"/>
  <c r="W75" i="123"/>
  <c r="W76" i="123"/>
  <c r="W77" i="123"/>
  <c r="W78" i="123"/>
  <c r="W79" i="123"/>
  <c r="W80" i="123"/>
  <c r="W81" i="123"/>
  <c r="W82" i="123"/>
  <c r="W83" i="123"/>
  <c r="W84" i="123"/>
  <c r="W85" i="123"/>
  <c r="W86" i="123"/>
  <c r="W87" i="123"/>
  <c r="W92" i="123"/>
  <c r="W93" i="123"/>
  <c r="W94" i="123"/>
  <c r="W95" i="123"/>
  <c r="W96" i="123"/>
  <c r="W97" i="123"/>
  <c r="W98" i="123"/>
  <c r="W99" i="123"/>
  <c r="W100" i="123"/>
  <c r="W101" i="123"/>
  <c r="W102" i="123"/>
  <c r="W103" i="123"/>
  <c r="W104" i="123"/>
  <c r="W105" i="123"/>
  <c r="W106" i="123"/>
  <c r="W107" i="123"/>
  <c r="W108" i="123"/>
  <c r="W116" i="123"/>
  <c r="W117" i="123"/>
  <c r="W118" i="123"/>
  <c r="W119" i="123"/>
  <c r="W120" i="123"/>
  <c r="W121" i="123"/>
  <c r="W122" i="123"/>
  <c r="W123" i="123"/>
  <c r="W124" i="123"/>
  <c r="W125" i="123"/>
  <c r="W126" i="123"/>
  <c r="W127" i="123"/>
  <c r="W128" i="123"/>
  <c r="W129" i="123"/>
  <c r="W130" i="123"/>
  <c r="W131" i="123"/>
  <c r="W132" i="123"/>
  <c r="W133" i="123"/>
  <c r="W142" i="123"/>
  <c r="W143" i="123"/>
  <c r="W144" i="123"/>
  <c r="W145" i="123"/>
  <c r="W146" i="123"/>
  <c r="W147" i="123"/>
  <c r="W148" i="123"/>
  <c r="W149" i="123"/>
  <c r="W150" i="123"/>
  <c r="W151" i="123"/>
  <c r="W156" i="123"/>
  <c r="W157" i="123"/>
  <c r="W158" i="123"/>
  <c r="W159" i="123"/>
  <c r="W160" i="123"/>
  <c r="W161" i="123"/>
  <c r="W164" i="123"/>
  <c r="W165" i="123"/>
  <c r="W166" i="123"/>
  <c r="W167" i="123"/>
  <c r="W168" i="123"/>
  <c r="W169" i="123"/>
  <c r="W170" i="123"/>
  <c r="W171" i="123"/>
  <c r="W172" i="123"/>
  <c r="W173" i="123"/>
  <c r="W174" i="123"/>
  <c r="W175" i="123"/>
  <c r="W176" i="123"/>
  <c r="W177" i="123"/>
  <c r="W178" i="123"/>
  <c r="W179" i="123"/>
  <c r="W182" i="123"/>
  <c r="W183" i="123"/>
  <c r="W184" i="123"/>
  <c r="W186" i="123"/>
  <c r="W187" i="123"/>
  <c r="W188" i="123"/>
  <c r="W189" i="123"/>
  <c r="W190" i="123"/>
  <c r="W191" i="123"/>
  <c r="W192" i="123"/>
  <c r="W193" i="123"/>
  <c r="W194" i="123"/>
  <c r="W195" i="123"/>
  <c r="W196" i="123"/>
  <c r="W197" i="123"/>
  <c r="W198" i="123"/>
  <c r="W199" i="123"/>
  <c r="W200" i="123"/>
  <c r="W201" i="123"/>
  <c r="W202" i="123"/>
  <c r="W203" i="123"/>
  <c r="W204" i="123"/>
  <c r="W205" i="123"/>
  <c r="W206" i="123"/>
  <c r="W207" i="123"/>
  <c r="W208" i="123"/>
  <c r="W209" i="123"/>
  <c r="W210" i="123"/>
  <c r="W211" i="123"/>
  <c r="W212" i="123"/>
  <c r="W213" i="123"/>
  <c r="W214" i="123"/>
  <c r="W215" i="123"/>
  <c r="W216" i="123"/>
  <c r="W217" i="123"/>
  <c r="W218" i="123"/>
  <c r="W219" i="123"/>
  <c r="W220" i="123"/>
  <c r="W221" i="123"/>
  <c r="W222" i="123"/>
  <c r="W223" i="123"/>
  <c r="W224" i="123"/>
  <c r="W225" i="123"/>
  <c r="W226" i="123"/>
  <c r="W227" i="123"/>
  <c r="W228" i="123"/>
  <c r="W229" i="123"/>
  <c r="W230" i="123"/>
  <c r="W231" i="123"/>
  <c r="W232" i="123"/>
  <c r="W233" i="123"/>
  <c r="W234" i="123"/>
  <c r="W235" i="123"/>
  <c r="W236" i="123"/>
  <c r="W238" i="123"/>
  <c r="W239" i="123"/>
  <c r="W240" i="123"/>
  <c r="W241" i="123"/>
  <c r="W242" i="123"/>
  <c r="W243" i="123"/>
  <c r="W244" i="123"/>
  <c r="W245" i="123"/>
  <c r="W246" i="123"/>
  <c r="W247" i="123"/>
  <c r="W248" i="123"/>
  <c r="W249" i="123"/>
  <c r="W250" i="123"/>
  <c r="W251" i="123"/>
  <c r="W254" i="123"/>
  <c r="W255" i="123"/>
  <c r="W256" i="123"/>
  <c r="W257" i="123"/>
  <c r="W258" i="123"/>
  <c r="W259" i="123"/>
  <c r="W260" i="123"/>
  <c r="W261" i="123"/>
  <c r="W262" i="123"/>
  <c r="W264" i="123"/>
  <c r="W265" i="123"/>
  <c r="W266" i="123"/>
  <c r="W267" i="123"/>
  <c r="W268" i="123"/>
  <c r="W269" i="123"/>
  <c r="W270" i="123"/>
  <c r="W271" i="123"/>
  <c r="W272" i="123"/>
  <c r="W273" i="123"/>
  <c r="W274" i="123"/>
  <c r="W276" i="123"/>
  <c r="W277" i="123"/>
  <c r="W278" i="123"/>
  <c r="W279" i="123"/>
  <c r="W280" i="123"/>
  <c r="W281" i="123"/>
  <c r="W282" i="123"/>
  <c r="W283" i="123"/>
  <c r="W284" i="123"/>
  <c r="W285" i="123"/>
  <c r="W286" i="123"/>
  <c r="W287" i="123"/>
  <c r="W288" i="123"/>
  <c r="W289" i="123"/>
  <c r="W290" i="123"/>
  <c r="W291" i="123"/>
  <c r="W292" i="123"/>
  <c r="W293" i="123"/>
  <c r="W294" i="123"/>
  <c r="W296" i="123"/>
  <c r="W298" i="123"/>
  <c r="W299" i="123"/>
  <c r="W300" i="123"/>
  <c r="W301" i="123"/>
  <c r="W302" i="123"/>
  <c r="W303" i="123"/>
  <c r="W304" i="123"/>
  <c r="W305" i="123"/>
  <c r="W306" i="123"/>
  <c r="W307" i="123"/>
  <c r="W308" i="123"/>
  <c r="W309" i="123"/>
  <c r="W310" i="123"/>
  <c r="W311" i="123"/>
  <c r="W312" i="123"/>
  <c r="W313" i="123"/>
  <c r="W314" i="123"/>
  <c r="W315" i="123"/>
  <c r="W316" i="123"/>
  <c r="W317" i="123"/>
  <c r="W318" i="123"/>
  <c r="W319" i="123"/>
  <c r="W320" i="123"/>
  <c r="W321" i="123"/>
  <c r="W322" i="123"/>
  <c r="W323" i="123"/>
  <c r="W324" i="123"/>
  <c r="W325" i="123"/>
  <c r="W326" i="123"/>
  <c r="W327" i="123"/>
  <c r="W328" i="123"/>
  <c r="W329" i="123"/>
  <c r="W330" i="123"/>
  <c r="W331" i="123"/>
  <c r="W332" i="123"/>
  <c r="W333" i="123"/>
  <c r="W334" i="123"/>
  <c r="W335" i="123"/>
  <c r="W336" i="123"/>
  <c r="W337" i="123"/>
  <c r="W338" i="123"/>
  <c r="W339" i="123"/>
  <c r="W341" i="123"/>
  <c r="W342" i="123"/>
  <c r="W344" i="123"/>
  <c r="W345" i="123"/>
  <c r="W346" i="123"/>
  <c r="W6" i="123"/>
  <c r="Y6" i="123"/>
  <c r="Z6" i="123" s="1"/>
  <c r="Y7" i="123"/>
  <c r="Z7" i="123" s="1"/>
  <c r="W7" i="123"/>
  <c r="W8" i="123"/>
  <c r="Z8" i="123"/>
  <c r="Z9" i="123"/>
  <c r="W10" i="123"/>
  <c r="Y10" i="123"/>
  <c r="Z10" i="123" s="1"/>
  <c r="W11" i="123"/>
  <c r="Z11" i="123"/>
  <c r="W12" i="123"/>
  <c r="Z12" i="123"/>
  <c r="W13" i="123"/>
  <c r="Z13" i="123"/>
  <c r="Y14" i="123"/>
  <c r="Z14" i="123" s="1"/>
  <c r="W14" i="123"/>
  <c r="Y15" i="123"/>
  <c r="Z15" i="123" s="1"/>
  <c r="W15" i="123"/>
  <c r="Y16" i="123"/>
  <c r="Z16" i="123" s="1"/>
  <c r="W16" i="123"/>
  <c r="Y17" i="123"/>
  <c r="Z17" i="123" s="1"/>
  <c r="W17" i="123"/>
  <c r="Y18" i="123"/>
  <c r="Z18" i="123" s="1"/>
  <c r="W18" i="123"/>
  <c r="Y19" i="123"/>
  <c r="Z19" i="123" s="1"/>
  <c r="W19" i="123"/>
  <c r="Z20" i="123"/>
  <c r="W21" i="123"/>
  <c r="Y21" i="123"/>
  <c r="Z21" i="123" s="1"/>
  <c r="W22" i="123"/>
  <c r="Z22" i="123"/>
  <c r="Y23" i="123"/>
  <c r="Z23" i="123" s="1"/>
  <c r="W23" i="123"/>
  <c r="W24" i="123"/>
  <c r="Z24" i="123"/>
  <c r="W25" i="123"/>
  <c r="Z25" i="123"/>
  <c r="W26" i="123"/>
  <c r="Z26" i="123"/>
  <c r="W27" i="123"/>
  <c r="Z27" i="123"/>
  <c r="W28" i="123"/>
  <c r="Z28" i="123"/>
  <c r="Y29" i="123"/>
  <c r="Z29" i="123" s="1"/>
  <c r="W30" i="123"/>
  <c r="Z30" i="123"/>
  <c r="Y31" i="123"/>
  <c r="Z31" i="123" s="1"/>
  <c r="W31" i="123"/>
  <c r="W32" i="123"/>
  <c r="Z32" i="123"/>
  <c r="W33" i="123"/>
  <c r="Z33" i="123"/>
  <c r="Y34" i="123"/>
  <c r="Z34" i="123" s="1"/>
  <c r="W34" i="123"/>
  <c r="W35" i="123"/>
  <c r="Z35" i="123"/>
  <c r="W36" i="123"/>
  <c r="Z36" i="123"/>
  <c r="W37" i="123"/>
  <c r="Y37" i="123"/>
  <c r="Z37" i="123" s="1"/>
  <c r="Z38" i="123"/>
  <c r="Y39" i="123"/>
  <c r="Z39" i="123" s="1"/>
  <c r="W39" i="123"/>
  <c r="Y40" i="123"/>
  <c r="Z40" i="123" s="1"/>
  <c r="W40" i="123"/>
  <c r="Y41" i="123"/>
  <c r="Z41" i="123" s="1"/>
  <c r="Z42" i="123"/>
  <c r="Z43" i="123"/>
  <c r="Z44" i="123"/>
  <c r="Z45" i="123"/>
  <c r="Z46" i="123"/>
  <c r="Z47" i="123"/>
  <c r="Z48" i="123"/>
  <c r="Z49" i="123"/>
  <c r="Y50" i="123"/>
  <c r="Z50" i="123" s="1"/>
  <c r="Y51" i="123"/>
  <c r="Z51" i="123" s="1"/>
  <c r="Y52" i="123"/>
  <c r="Z52" i="123" s="1"/>
  <c r="Y53" i="123"/>
  <c r="Z53" i="123" s="1"/>
  <c r="Y54" i="123"/>
  <c r="Z54" i="123" s="1"/>
  <c r="Y55" i="123"/>
  <c r="Z55" i="123" s="1"/>
  <c r="Y56" i="123"/>
  <c r="Z56" i="123" s="1"/>
  <c r="Z57" i="123"/>
  <c r="Z58" i="123"/>
  <c r="Z59" i="123"/>
  <c r="Z60" i="123"/>
  <c r="Z61" i="123"/>
  <c r="Z62" i="123"/>
  <c r="Z63" i="123"/>
  <c r="Z64" i="123"/>
  <c r="Z65" i="123"/>
  <c r="Z66" i="123"/>
  <c r="Z67" i="123"/>
  <c r="Z68" i="123"/>
  <c r="Z69" i="123"/>
  <c r="Z70" i="123"/>
  <c r="Z71" i="123"/>
  <c r="Y72" i="123"/>
  <c r="Z72" i="123" s="1"/>
  <c r="Y73" i="123"/>
  <c r="Z73" i="123" s="1"/>
  <c r="Y74" i="123"/>
  <c r="Z74" i="123" s="1"/>
  <c r="Y75" i="123"/>
  <c r="Z75" i="123" s="1"/>
  <c r="Y76" i="123"/>
  <c r="Z76" i="123" s="1"/>
  <c r="Y77" i="123"/>
  <c r="Z77" i="123" s="1"/>
  <c r="Y78" i="123"/>
  <c r="Z78" i="123" s="1"/>
  <c r="Y79" i="123"/>
  <c r="Z79" i="123" s="1"/>
  <c r="Y80" i="123"/>
  <c r="Z80" i="123" s="1"/>
  <c r="Y81" i="123"/>
  <c r="Z81" i="123" s="1"/>
  <c r="Y82" i="123"/>
  <c r="Z82" i="123" s="1"/>
  <c r="Y83" i="123"/>
  <c r="Z83" i="123" s="1"/>
  <c r="Y84" i="123"/>
  <c r="Z84" i="123" s="1"/>
  <c r="Z85" i="123"/>
  <c r="Z86" i="123"/>
  <c r="Z87" i="123"/>
  <c r="Z88" i="123"/>
  <c r="Z89" i="123"/>
  <c r="Z90" i="123"/>
  <c r="Z91" i="123"/>
  <c r="Z92" i="123"/>
  <c r="Z93" i="123"/>
  <c r="Z94" i="123"/>
  <c r="Y95" i="123"/>
  <c r="Z95" i="123" s="1"/>
  <c r="Y96" i="123"/>
  <c r="Z96" i="123" s="1"/>
  <c r="Y98" i="123"/>
  <c r="Z98" i="123" s="1"/>
  <c r="Y99" i="123"/>
  <c r="Z99" i="123" s="1"/>
  <c r="Y100" i="123"/>
  <c r="Z100" i="123" s="1"/>
  <c r="Y101" i="123"/>
  <c r="Z101" i="123" s="1"/>
  <c r="Y102" i="123"/>
  <c r="Z102" i="123" s="1"/>
  <c r="Y103" i="123"/>
  <c r="Z103" i="123" s="1"/>
  <c r="Y104" i="123"/>
  <c r="Z104" i="123" s="1"/>
  <c r="Y105" i="123"/>
  <c r="Z105" i="123" s="1"/>
  <c r="Y106" i="123"/>
  <c r="Z106" i="123" s="1"/>
  <c r="Y107" i="123"/>
  <c r="Z107" i="123" s="1"/>
  <c r="Z108" i="123"/>
  <c r="Z109" i="123"/>
  <c r="Z110" i="123"/>
  <c r="Z111" i="123"/>
  <c r="Z112" i="123"/>
  <c r="Z113" i="123"/>
  <c r="Z114" i="123"/>
  <c r="Z115" i="123"/>
  <c r="Z116" i="123"/>
  <c r="Z117" i="123"/>
  <c r="Z118" i="123"/>
  <c r="Y119" i="123"/>
  <c r="Z119" i="123" s="1"/>
  <c r="Y120" i="123"/>
  <c r="Z120" i="123" s="1"/>
  <c r="Y121" i="123"/>
  <c r="Z121" i="123" s="1"/>
  <c r="Y122" i="123"/>
  <c r="Z122" i="123" s="1"/>
  <c r="Y123" i="123"/>
  <c r="Z123" i="123" s="1"/>
  <c r="Y124" i="123"/>
  <c r="Z124" i="123" s="1"/>
  <c r="Y125" i="123"/>
  <c r="Z125" i="123" s="1"/>
  <c r="Y126" i="123"/>
  <c r="Z126" i="123" s="1"/>
  <c r="Y127" i="123"/>
  <c r="Z127" i="123" s="1"/>
  <c r="Y128" i="123"/>
  <c r="Z128" i="123" s="1"/>
  <c r="Y129" i="123"/>
  <c r="Z129" i="123" s="1"/>
  <c r="Y130" i="123"/>
  <c r="Z130" i="123" s="1"/>
  <c r="Z131" i="123"/>
  <c r="Z132" i="123"/>
  <c r="Z133" i="123"/>
  <c r="Z134" i="123"/>
  <c r="Z135" i="123"/>
  <c r="Z136" i="123"/>
  <c r="Z137" i="123"/>
  <c r="Z138" i="123"/>
  <c r="Z139" i="123"/>
  <c r="Z140" i="123"/>
  <c r="Y141" i="123"/>
  <c r="Z141" i="123" s="1"/>
  <c r="Y142" i="123"/>
  <c r="Z142" i="123" s="1"/>
  <c r="Y143" i="123"/>
  <c r="Z143" i="123" s="1"/>
  <c r="Y144" i="123"/>
  <c r="Z144" i="123" s="1"/>
  <c r="Y145" i="123"/>
  <c r="Z145" i="123" s="1"/>
  <c r="Y146" i="123"/>
  <c r="Z146" i="123" s="1"/>
  <c r="Y147" i="123"/>
  <c r="Z147" i="123" s="1"/>
  <c r="Y148" i="123"/>
  <c r="Z148" i="123" s="1"/>
  <c r="Y149" i="123"/>
  <c r="Z149" i="123" s="1"/>
  <c r="Y150" i="123"/>
  <c r="Z150" i="123" s="1"/>
  <c r="Y151" i="123"/>
  <c r="Z151" i="123" s="1"/>
  <c r="Z152" i="123"/>
  <c r="Z153" i="123"/>
  <c r="Z154" i="123"/>
  <c r="Z155" i="123"/>
  <c r="Z156" i="123"/>
  <c r="Z157" i="123"/>
  <c r="Y158" i="123"/>
  <c r="Z158" i="123" s="1"/>
  <c r="Y159" i="123"/>
  <c r="Z159" i="123" s="1"/>
  <c r="Y160" i="123"/>
  <c r="Z160" i="123" s="1"/>
  <c r="Y161" i="123"/>
  <c r="Z161" i="123" s="1"/>
  <c r="Z162" i="123"/>
  <c r="Z163" i="123"/>
  <c r="Z164" i="123"/>
  <c r="Y165" i="123"/>
  <c r="Z165" i="123" s="1"/>
  <c r="Y166" i="123"/>
  <c r="Z166" i="123" s="1"/>
  <c r="Y167" i="123"/>
  <c r="Z167" i="123" s="1"/>
  <c r="Y168" i="123"/>
  <c r="Z168" i="123" s="1"/>
  <c r="Z169" i="123"/>
  <c r="Z170" i="123"/>
  <c r="Z171" i="123"/>
  <c r="Y172" i="123"/>
  <c r="Z172" i="123" s="1"/>
  <c r="Y173" i="123"/>
  <c r="Z173" i="123" s="1"/>
  <c r="Y174" i="123"/>
  <c r="Z174" i="123" s="1"/>
  <c r="Y175" i="123"/>
  <c r="Z175" i="123" s="1"/>
  <c r="Z176" i="123"/>
  <c r="Z177" i="123"/>
  <c r="Z178" i="123"/>
  <c r="Z179" i="123"/>
  <c r="Z180" i="123"/>
  <c r="Z181" i="123"/>
  <c r="Z182" i="123"/>
  <c r="Z183" i="123"/>
  <c r="Y184" i="123"/>
  <c r="Z184" i="123" s="1"/>
  <c r="Z185" i="123"/>
  <c r="Y186" i="123"/>
  <c r="Z186" i="123" s="1"/>
  <c r="Y187" i="123"/>
  <c r="Z187" i="123" s="1"/>
  <c r="Y188" i="123"/>
  <c r="Z188" i="123" s="1"/>
  <c r="Y189" i="123"/>
  <c r="Z189" i="123" s="1"/>
  <c r="Y190" i="123"/>
  <c r="Z190" i="123" s="1"/>
  <c r="Y191" i="123"/>
  <c r="Z191" i="123" s="1"/>
  <c r="Y192" i="123"/>
  <c r="Z192" i="123" s="1"/>
  <c r="Z193" i="123"/>
  <c r="Z194" i="123"/>
  <c r="Z195" i="123"/>
  <c r="Z196" i="123"/>
  <c r="Z197" i="123"/>
  <c r="Z198" i="123"/>
  <c r="Y199" i="123"/>
  <c r="Z199" i="123" s="1"/>
  <c r="Y200" i="123"/>
  <c r="Z200" i="123" s="1"/>
  <c r="Y201" i="123"/>
  <c r="Z201" i="123" s="1"/>
  <c r="Y202" i="123"/>
  <c r="Z202" i="123" s="1"/>
  <c r="Z203" i="123"/>
  <c r="Z204" i="123"/>
  <c r="Z205" i="123"/>
  <c r="Z206" i="123"/>
  <c r="Z207" i="123"/>
  <c r="Z208" i="123"/>
  <c r="Y209" i="123"/>
  <c r="Z209" i="123" s="1"/>
  <c r="Y210" i="123"/>
  <c r="Z210" i="123" s="1"/>
  <c r="Y211" i="123"/>
  <c r="Z211" i="123" s="1"/>
  <c r="Y212" i="123"/>
  <c r="Z212" i="123" s="1"/>
  <c r="Z213" i="123"/>
  <c r="Z214" i="123"/>
  <c r="Z215" i="123"/>
  <c r="Z216" i="123"/>
  <c r="Z217" i="123"/>
  <c r="Y218" i="123"/>
  <c r="Z218" i="123" s="1"/>
  <c r="Y219" i="123"/>
  <c r="Z219" i="123" s="1"/>
  <c r="Y220" i="123"/>
  <c r="Z220" i="123" s="1"/>
  <c r="Y221" i="123"/>
  <c r="Z221" i="123" s="1"/>
  <c r="Y222" i="123"/>
  <c r="Z222" i="123" s="1"/>
  <c r="Z223" i="123"/>
  <c r="Z224" i="123"/>
  <c r="Z225" i="123"/>
  <c r="Z226" i="123"/>
  <c r="Z227" i="123"/>
  <c r="Z228" i="123"/>
  <c r="Y229" i="123"/>
  <c r="Z229" i="123" s="1"/>
  <c r="Y230" i="123"/>
  <c r="Z230" i="123" s="1"/>
  <c r="Y231" i="123"/>
  <c r="Z231" i="123" s="1"/>
  <c r="Y232" i="123"/>
  <c r="Z232" i="123" s="1"/>
  <c r="Y233" i="123"/>
  <c r="Z233" i="123" s="1"/>
  <c r="Y234" i="123"/>
  <c r="Z234" i="123" s="1"/>
  <c r="Z235" i="123"/>
  <c r="Z236" i="123"/>
  <c r="Z237" i="123"/>
  <c r="Z238" i="123"/>
  <c r="Z239" i="123"/>
  <c r="Z240" i="123"/>
  <c r="Z241" i="123"/>
  <c r="Z242" i="123"/>
  <c r="Z243" i="123"/>
  <c r="Y244" i="123"/>
  <c r="Z244" i="123" s="1"/>
  <c r="Y245" i="123"/>
  <c r="Z245" i="123" s="1"/>
  <c r="Y246" i="123"/>
  <c r="Z246" i="123" s="1"/>
  <c r="Y247" i="123"/>
  <c r="Z247" i="123" s="1"/>
  <c r="Y248" i="123"/>
  <c r="Z248" i="123" s="1"/>
  <c r="Y249" i="123"/>
  <c r="Z249" i="123" s="1"/>
  <c r="Y250" i="123"/>
  <c r="Z250" i="123" s="1"/>
  <c r="Z251" i="123"/>
  <c r="Z252" i="123"/>
  <c r="Z253" i="123"/>
  <c r="Z254" i="123"/>
  <c r="Z255" i="123"/>
  <c r="Y256" i="123"/>
  <c r="Z256" i="123" s="1"/>
  <c r="Y257" i="123"/>
  <c r="Z257" i="123" s="1"/>
  <c r="Y258" i="123"/>
  <c r="Z258" i="123" s="1"/>
  <c r="Y259" i="123"/>
  <c r="Z259" i="123" s="1"/>
  <c r="Y260" i="123"/>
  <c r="Z260" i="123" s="1"/>
  <c r="Y261" i="123"/>
  <c r="Z261" i="123" s="1"/>
  <c r="Z262" i="123"/>
  <c r="Z263" i="123"/>
  <c r="Z264" i="123"/>
  <c r="Z265" i="123"/>
  <c r="Z266" i="123"/>
  <c r="Y267" i="123"/>
  <c r="Z267" i="123" s="1"/>
  <c r="Y268" i="123"/>
  <c r="Z268" i="123" s="1"/>
  <c r="Y269" i="123"/>
  <c r="Z269" i="123" s="1"/>
  <c r="Y270" i="123"/>
  <c r="Z270" i="123" s="1"/>
  <c r="Y271" i="123"/>
  <c r="Z271" i="123" s="1"/>
  <c r="Y272" i="123"/>
  <c r="Z272" i="123" s="1"/>
  <c r="Y273" i="123"/>
  <c r="Z273" i="123" s="1"/>
  <c r="Y274" i="123"/>
  <c r="Z274" i="123" s="1"/>
  <c r="Z275" i="123"/>
  <c r="Z276" i="123"/>
  <c r="Z277" i="123"/>
  <c r="Z278" i="123"/>
  <c r="Z279" i="123"/>
  <c r="Y280" i="123"/>
  <c r="Z280" i="123" s="1"/>
  <c r="Y281" i="123"/>
  <c r="Z281" i="123" s="1"/>
  <c r="Y282" i="123"/>
  <c r="Z282" i="123" s="1"/>
  <c r="Y283" i="123"/>
  <c r="Z283" i="123" s="1"/>
  <c r="Y284" i="123"/>
  <c r="Z284" i="123" s="1"/>
  <c r="Y285" i="123"/>
  <c r="Z285" i="123" s="1"/>
  <c r="Z286" i="123"/>
  <c r="Z287" i="123"/>
  <c r="Z288" i="123"/>
  <c r="Z289" i="123"/>
  <c r="Z290" i="123"/>
  <c r="Y291" i="123"/>
  <c r="Z291" i="123" s="1"/>
  <c r="Y292" i="123"/>
  <c r="Z292" i="123" s="1"/>
  <c r="Y293" i="123"/>
  <c r="Z293" i="123" s="1"/>
  <c r="Y294" i="123"/>
  <c r="Z294" i="123" s="1"/>
  <c r="Y295" i="123"/>
  <c r="Z295" i="123" s="1"/>
  <c r="Y296" i="123"/>
  <c r="Z296" i="123" s="1"/>
  <c r="Z297" i="123"/>
  <c r="Z298" i="123"/>
  <c r="Z299" i="123"/>
  <c r="Z300" i="123"/>
  <c r="Y301" i="123"/>
  <c r="Z301" i="123" s="1"/>
  <c r="Y302" i="123"/>
  <c r="Z302" i="123" s="1"/>
  <c r="Y303" i="123"/>
  <c r="Z303" i="123" s="1"/>
  <c r="Y304" i="123"/>
  <c r="Z304" i="123" s="1"/>
  <c r="Y305" i="123"/>
  <c r="Z305" i="123" s="1"/>
  <c r="Y306" i="123"/>
  <c r="Z306" i="123" s="1"/>
  <c r="Z307" i="123"/>
  <c r="Z308" i="123"/>
  <c r="Z309" i="123"/>
  <c r="Z310" i="123"/>
  <c r="Z311" i="123"/>
  <c r="Z312" i="123"/>
  <c r="Z313" i="123"/>
  <c r="Z314" i="123"/>
  <c r="Z315" i="123"/>
  <c r="Z316" i="123"/>
  <c r="Y317" i="123"/>
  <c r="Z317" i="123" s="1"/>
  <c r="Y318" i="123"/>
  <c r="Z318" i="123" s="1"/>
  <c r="Y319" i="123"/>
  <c r="Z319" i="123" s="1"/>
  <c r="Y320" i="123"/>
  <c r="Z320" i="123" s="1"/>
  <c r="Y321" i="123"/>
  <c r="Z321" i="123" s="1"/>
  <c r="Y322" i="123"/>
  <c r="Z322" i="123" s="1"/>
  <c r="Y323" i="123"/>
  <c r="Z323" i="123" s="1"/>
  <c r="Z324" i="123"/>
  <c r="Z325" i="123"/>
  <c r="Z326" i="123"/>
  <c r="Z327" i="123"/>
  <c r="Z328" i="123"/>
  <c r="Y329" i="123"/>
  <c r="Z329" i="123" s="1"/>
  <c r="Y330" i="123"/>
  <c r="Z330" i="123" s="1"/>
  <c r="Y331" i="123"/>
  <c r="Z331" i="123" s="1"/>
  <c r="Y332" i="123"/>
  <c r="Z332" i="123" s="1"/>
  <c r="Z333" i="123"/>
  <c r="Z334" i="123"/>
  <c r="Z335" i="123"/>
  <c r="Z336" i="123"/>
  <c r="Z337" i="123"/>
  <c r="Z338" i="123"/>
  <c r="Z339" i="123"/>
  <c r="Z340" i="123"/>
  <c r="Y341" i="123"/>
  <c r="Z341" i="123" s="1"/>
  <c r="Y342" i="123"/>
  <c r="Z342" i="123" s="1"/>
  <c r="Y343" i="123"/>
  <c r="Z343" i="123" s="1"/>
  <c r="Y344" i="123"/>
  <c r="Z344" i="123" s="1"/>
  <c r="Y345" i="123"/>
  <c r="Z345" i="123" s="1"/>
  <c r="Y346" i="123"/>
  <c r="Z346" i="123" s="1"/>
  <c r="X348" i="126"/>
  <c r="T348" i="126"/>
  <c r="X347" i="126"/>
  <c r="T347" i="126"/>
  <c r="W346" i="126"/>
  <c r="Q346" i="126"/>
  <c r="R346" i="126" s="1"/>
  <c r="Y346" i="126" s="1"/>
  <c r="Z346" i="126" s="1"/>
  <c r="F346" i="126"/>
  <c r="Y345" i="126"/>
  <c r="Z345" i="126" s="1"/>
  <c r="W345" i="126"/>
  <c r="R345" i="126"/>
  <c r="Q345" i="126"/>
  <c r="F345" i="126"/>
  <c r="W344" i="126"/>
  <c r="R344" i="126"/>
  <c r="Y344" i="126" s="1"/>
  <c r="Z344" i="126" s="1"/>
  <c r="Q344" i="126"/>
  <c r="F344" i="126"/>
  <c r="Q343" i="126"/>
  <c r="R343" i="126" s="1"/>
  <c r="Y343" i="126" s="1"/>
  <c r="Z343" i="126" s="1"/>
  <c r="F343" i="126"/>
  <c r="Z342" i="126"/>
  <c r="W342" i="126"/>
  <c r="Q342" i="126"/>
  <c r="F342" i="126"/>
  <c r="R342" i="126" s="1"/>
  <c r="Y342" i="126" s="1"/>
  <c r="Z341" i="126"/>
  <c r="Y341" i="126"/>
  <c r="W341" i="126"/>
  <c r="R341" i="126"/>
  <c r="Q341" i="126"/>
  <c r="F341" i="126"/>
  <c r="Z340" i="126"/>
  <c r="Z339" i="126"/>
  <c r="W339" i="126"/>
  <c r="Z338" i="126"/>
  <c r="W338" i="126"/>
  <c r="Z337" i="126"/>
  <c r="W337" i="126"/>
  <c r="Z336" i="126"/>
  <c r="W336" i="126"/>
  <c r="Z335" i="126"/>
  <c r="W335" i="126"/>
  <c r="Z334" i="126"/>
  <c r="W334" i="126"/>
  <c r="Z333" i="126"/>
  <c r="W333" i="126"/>
  <c r="Q333" i="126"/>
  <c r="Y332" i="126"/>
  <c r="Z332" i="126" s="1"/>
  <c r="W332" i="126"/>
  <c r="Q332" i="126"/>
  <c r="F332" i="126"/>
  <c r="Z331" i="126"/>
  <c r="Y331" i="126"/>
  <c r="W331" i="126"/>
  <c r="Q331" i="126"/>
  <c r="F331" i="126"/>
  <c r="Z330" i="126"/>
  <c r="Y330" i="126"/>
  <c r="W330" i="126"/>
  <c r="R330" i="126"/>
  <c r="Q330" i="126"/>
  <c r="F330" i="126"/>
  <c r="W329" i="126"/>
  <c r="Q329" i="126"/>
  <c r="R329" i="126" s="1"/>
  <c r="Y329" i="126" s="1"/>
  <c r="Z329" i="126" s="1"/>
  <c r="F329" i="126"/>
  <c r="Z328" i="126"/>
  <c r="W328" i="126"/>
  <c r="Z327" i="126"/>
  <c r="W327" i="126"/>
  <c r="Z326" i="126"/>
  <c r="W326" i="126"/>
  <c r="Z325" i="126"/>
  <c r="W325" i="126"/>
  <c r="Z324" i="126"/>
  <c r="W324" i="126"/>
  <c r="W323" i="126"/>
  <c r="Q323" i="126"/>
  <c r="R323" i="126" s="1"/>
  <c r="Y323" i="126" s="1"/>
  <c r="Z323" i="126" s="1"/>
  <c r="F323" i="126"/>
  <c r="W322" i="126"/>
  <c r="Q322" i="126"/>
  <c r="R322" i="126" s="1"/>
  <c r="Y322" i="126" s="1"/>
  <c r="Z322" i="126" s="1"/>
  <c r="F322" i="126"/>
  <c r="Z321" i="126"/>
  <c r="W321" i="126"/>
  <c r="Q321" i="126"/>
  <c r="F321" i="126"/>
  <c r="R321" i="126" s="1"/>
  <c r="Y321" i="126" s="1"/>
  <c r="Z320" i="126"/>
  <c r="Y320" i="126"/>
  <c r="W320" i="126"/>
  <c r="R320" i="126"/>
  <c r="Q320" i="126"/>
  <c r="F320" i="126"/>
  <c r="W319" i="126"/>
  <c r="Q319" i="126"/>
  <c r="R319" i="126" s="1"/>
  <c r="Y319" i="126" s="1"/>
  <c r="Z319" i="126" s="1"/>
  <c r="F319" i="126"/>
  <c r="W318" i="126"/>
  <c r="Q318" i="126"/>
  <c r="R318" i="126" s="1"/>
  <c r="Y318" i="126" s="1"/>
  <c r="Z318" i="126" s="1"/>
  <c r="F318" i="126"/>
  <c r="Z317" i="126"/>
  <c r="W317" i="126"/>
  <c r="Q317" i="126"/>
  <c r="F317" i="126"/>
  <c r="R317" i="126" s="1"/>
  <c r="Y317" i="126" s="1"/>
  <c r="Z316" i="126"/>
  <c r="W316" i="126"/>
  <c r="Z315" i="126"/>
  <c r="W315" i="126"/>
  <c r="Z314" i="126"/>
  <c r="W314" i="126"/>
  <c r="Z313" i="126"/>
  <c r="W313" i="126"/>
  <c r="Z312" i="126"/>
  <c r="W312" i="126"/>
  <c r="Z311" i="126"/>
  <c r="W311" i="126"/>
  <c r="Z310" i="126"/>
  <c r="W310" i="126"/>
  <c r="Z309" i="126"/>
  <c r="W309" i="126"/>
  <c r="Z308" i="126"/>
  <c r="W308" i="126"/>
  <c r="Z307" i="126"/>
  <c r="W307" i="126"/>
  <c r="W306" i="126"/>
  <c r="Q306" i="126"/>
  <c r="R306" i="126" s="1"/>
  <c r="Y306" i="126" s="1"/>
  <c r="Z306" i="126" s="1"/>
  <c r="F306" i="126"/>
  <c r="W305" i="126"/>
  <c r="Q305" i="126"/>
  <c r="F305" i="126"/>
  <c r="R305" i="126" s="1"/>
  <c r="Y305" i="126" s="1"/>
  <c r="Z305" i="126" s="1"/>
  <c r="Z304" i="126"/>
  <c r="Y304" i="126"/>
  <c r="W304" i="126"/>
  <c r="R304" i="126"/>
  <c r="Q304" i="126"/>
  <c r="F304" i="126"/>
  <c r="W303" i="126"/>
  <c r="R303" i="126"/>
  <c r="Y303" i="126" s="1"/>
  <c r="Z303" i="126" s="1"/>
  <c r="Q303" i="126"/>
  <c r="F303" i="126"/>
  <c r="W302" i="126"/>
  <c r="Q302" i="126"/>
  <c r="R302" i="126" s="1"/>
  <c r="Y302" i="126" s="1"/>
  <c r="Z302" i="126" s="1"/>
  <c r="F302" i="126"/>
  <c r="Z301" i="126"/>
  <c r="W301" i="126"/>
  <c r="Q301" i="126"/>
  <c r="F301" i="126"/>
  <c r="R301" i="126" s="1"/>
  <c r="Y301" i="126" s="1"/>
  <c r="Z300" i="126"/>
  <c r="W300" i="126"/>
  <c r="Z299" i="126"/>
  <c r="W299" i="126"/>
  <c r="R299" i="126"/>
  <c r="Q299" i="126"/>
  <c r="F299" i="126"/>
  <c r="Z298" i="126"/>
  <c r="W298" i="126"/>
  <c r="Q298" i="126"/>
  <c r="R298" i="126" s="1"/>
  <c r="F298" i="126"/>
  <c r="Z297" i="126"/>
  <c r="W296" i="126"/>
  <c r="Q296" i="126"/>
  <c r="F296" i="126"/>
  <c r="R296" i="126" s="1"/>
  <c r="Y296" i="126" s="1"/>
  <c r="Z296" i="126" s="1"/>
  <c r="W295" i="126"/>
  <c r="Q295" i="126"/>
  <c r="R295" i="126" s="1"/>
  <c r="Y295" i="126" s="1"/>
  <c r="Z295" i="126" s="1"/>
  <c r="F295" i="126"/>
  <c r="Z294" i="126"/>
  <c r="Y294" i="126"/>
  <c r="W294" i="126"/>
  <c r="R294" i="126"/>
  <c r="Q294" i="126"/>
  <c r="F294" i="126"/>
  <c r="Y293" i="126"/>
  <c r="Z293" i="126" s="1"/>
  <c r="W293" i="126"/>
  <c r="R293" i="126"/>
  <c r="Q293" i="126"/>
  <c r="F293" i="126"/>
  <c r="W292" i="126"/>
  <c r="R292" i="126"/>
  <c r="Y292" i="126" s="1"/>
  <c r="Z292" i="126" s="1"/>
  <c r="Q292" i="126"/>
  <c r="F292" i="126"/>
  <c r="Z291" i="126"/>
  <c r="Y291" i="126"/>
  <c r="W291" i="126"/>
  <c r="Q291" i="126"/>
  <c r="F291" i="126"/>
  <c r="Z290" i="126"/>
  <c r="W290" i="126"/>
  <c r="Z289" i="126"/>
  <c r="W289" i="126"/>
  <c r="Z288" i="126"/>
  <c r="W288" i="126"/>
  <c r="Z287" i="126"/>
  <c r="W287" i="126"/>
  <c r="Z286" i="126"/>
  <c r="W286" i="126"/>
  <c r="Z285" i="126"/>
  <c r="W285" i="126"/>
  <c r="Q285" i="126"/>
  <c r="F285" i="126"/>
  <c r="R285" i="126" s="1"/>
  <c r="Y285" i="126" s="1"/>
  <c r="Z284" i="126"/>
  <c r="Y284" i="126"/>
  <c r="W284" i="126"/>
  <c r="R284" i="126"/>
  <c r="Q284" i="126"/>
  <c r="F284" i="126"/>
  <c r="W283" i="126"/>
  <c r="Q283" i="126"/>
  <c r="R283" i="126" s="1"/>
  <c r="Y283" i="126" s="1"/>
  <c r="Z283" i="126" s="1"/>
  <c r="F283" i="126"/>
  <c r="Z282" i="126"/>
  <c r="Y282" i="126"/>
  <c r="W282" i="126"/>
  <c r="Q282" i="126"/>
  <c r="F282" i="126"/>
  <c r="Y281" i="126"/>
  <c r="Z281" i="126" s="1"/>
  <c r="W281" i="126"/>
  <c r="Q281" i="126"/>
  <c r="F281" i="126"/>
  <c r="Y280" i="126"/>
  <c r="Z280" i="126" s="1"/>
  <c r="W280" i="126"/>
  <c r="Q280" i="126"/>
  <c r="F280" i="126"/>
  <c r="Z279" i="126"/>
  <c r="W279" i="126"/>
  <c r="Q279" i="126"/>
  <c r="F279" i="126"/>
  <c r="R279" i="126" s="1"/>
  <c r="Z278" i="126"/>
  <c r="W278" i="126"/>
  <c r="Z277" i="126"/>
  <c r="W277" i="126"/>
  <c r="Z276" i="126"/>
  <c r="W276" i="126"/>
  <c r="Z275" i="126"/>
  <c r="Y274" i="126"/>
  <c r="Z274" i="126" s="1"/>
  <c r="W274" i="126"/>
  <c r="Q274" i="126"/>
  <c r="F274" i="126"/>
  <c r="W273" i="126"/>
  <c r="Q273" i="126"/>
  <c r="R273" i="126" s="1"/>
  <c r="Y273" i="126" s="1"/>
  <c r="Z273" i="126" s="1"/>
  <c r="F273" i="126"/>
  <c r="Z272" i="126"/>
  <c r="W272" i="126"/>
  <c r="Q272" i="126"/>
  <c r="F272" i="126"/>
  <c r="R272" i="126" s="1"/>
  <c r="Y272" i="126" s="1"/>
  <c r="Z271" i="126"/>
  <c r="Y271" i="126"/>
  <c r="W271" i="126"/>
  <c r="R271" i="126"/>
  <c r="Q271" i="126"/>
  <c r="F271" i="126"/>
  <c r="W270" i="126"/>
  <c r="Q270" i="126"/>
  <c r="R270" i="126" s="1"/>
  <c r="Y270" i="126" s="1"/>
  <c r="Z270" i="126" s="1"/>
  <c r="F270" i="126"/>
  <c r="W269" i="126"/>
  <c r="Q269" i="126"/>
  <c r="F269" i="126"/>
  <c r="W268" i="126"/>
  <c r="Q268" i="126"/>
  <c r="F268" i="126"/>
  <c r="R268" i="126" s="1"/>
  <c r="Y268" i="126" s="1"/>
  <c r="Z268" i="126" s="1"/>
  <c r="Y267" i="126"/>
  <c r="Z267" i="126" s="1"/>
  <c r="W267" i="126"/>
  <c r="R267" i="126"/>
  <c r="Q267" i="126"/>
  <c r="F267" i="126"/>
  <c r="Z266" i="126"/>
  <c r="W266" i="126"/>
  <c r="Z265" i="126"/>
  <c r="W265" i="126"/>
  <c r="Z264" i="126"/>
  <c r="W264" i="126"/>
  <c r="Z263" i="126"/>
  <c r="Z262" i="126"/>
  <c r="W262" i="126"/>
  <c r="W261" i="126"/>
  <c r="R261" i="126"/>
  <c r="Y261" i="126" s="1"/>
  <c r="Z261" i="126" s="1"/>
  <c r="Q261" i="126"/>
  <c r="F261" i="126"/>
  <c r="W260" i="126"/>
  <c r="R260" i="126"/>
  <c r="Y260" i="126" s="1"/>
  <c r="Z260" i="126" s="1"/>
  <c r="Q260" i="126"/>
  <c r="F260" i="126"/>
  <c r="W259" i="126"/>
  <c r="Q259" i="126"/>
  <c r="R259" i="126" s="1"/>
  <c r="Y259" i="126" s="1"/>
  <c r="Z259" i="126" s="1"/>
  <c r="F259" i="126"/>
  <c r="Z258" i="126"/>
  <c r="Y258" i="126"/>
  <c r="W258" i="126"/>
  <c r="R258" i="126"/>
  <c r="Q258" i="126"/>
  <c r="F258" i="126"/>
  <c r="W257" i="126"/>
  <c r="R257" i="126"/>
  <c r="Y257" i="126" s="1"/>
  <c r="Z257" i="126" s="1"/>
  <c r="Q257" i="126"/>
  <c r="F257" i="126"/>
  <c r="W256" i="126"/>
  <c r="Q256" i="126"/>
  <c r="F256" i="126"/>
  <c r="R256" i="126" s="1"/>
  <c r="Y256" i="126" s="1"/>
  <c r="Z256" i="126" s="1"/>
  <c r="Z255" i="126"/>
  <c r="W255" i="126"/>
  <c r="Q255" i="126"/>
  <c r="F255" i="126"/>
  <c r="R255" i="126" s="1"/>
  <c r="Z254" i="126"/>
  <c r="W254" i="126"/>
  <c r="Z253" i="126"/>
  <c r="Z252" i="126"/>
  <c r="Z251" i="126"/>
  <c r="W251" i="126"/>
  <c r="W250" i="126"/>
  <c r="R250" i="126"/>
  <c r="Y250" i="126" s="1"/>
  <c r="Z250" i="126" s="1"/>
  <c r="Q250" i="126"/>
  <c r="F250" i="126"/>
  <c r="W249" i="126"/>
  <c r="Q249" i="126"/>
  <c r="R249" i="126" s="1"/>
  <c r="Y249" i="126" s="1"/>
  <c r="Z249" i="126" s="1"/>
  <c r="F249" i="126"/>
  <c r="Z248" i="126"/>
  <c r="W248" i="126"/>
  <c r="Q248" i="126"/>
  <c r="F248" i="126"/>
  <c r="R248" i="126" s="1"/>
  <c r="Y248" i="126" s="1"/>
  <c r="Z247" i="126"/>
  <c r="Y247" i="126"/>
  <c r="W247" i="126"/>
  <c r="R247" i="126"/>
  <c r="Q247" i="126"/>
  <c r="F247" i="126"/>
  <c r="W246" i="126"/>
  <c r="Q246" i="126"/>
  <c r="R246" i="126" s="1"/>
  <c r="Y246" i="126" s="1"/>
  <c r="Z246" i="126" s="1"/>
  <c r="F246" i="126"/>
  <c r="W245" i="126"/>
  <c r="Q245" i="126"/>
  <c r="F245" i="126"/>
  <c r="W244" i="126"/>
  <c r="Q244" i="126"/>
  <c r="F244" i="126"/>
  <c r="R244" i="126" s="1"/>
  <c r="Y244" i="126" s="1"/>
  <c r="Z244" i="126" s="1"/>
  <c r="Z243" i="126"/>
  <c r="W243" i="126"/>
  <c r="Z242" i="126"/>
  <c r="W242" i="126"/>
  <c r="Z241" i="126"/>
  <c r="W241" i="126"/>
  <c r="Z240" i="126"/>
  <c r="W240" i="126"/>
  <c r="Z239" i="126"/>
  <c r="W239" i="126"/>
  <c r="Z238" i="126"/>
  <c r="W238" i="126"/>
  <c r="Z237" i="126"/>
  <c r="Z236" i="126"/>
  <c r="W236" i="126"/>
  <c r="Z235" i="126"/>
  <c r="W235" i="126"/>
  <c r="Z234" i="126"/>
  <c r="Y234" i="126"/>
  <c r="W234" i="126"/>
  <c r="R234" i="126"/>
  <c r="Q234" i="126"/>
  <c r="F234" i="126"/>
  <c r="W233" i="126"/>
  <c r="R233" i="126"/>
  <c r="Y233" i="126" s="1"/>
  <c r="Z233" i="126" s="1"/>
  <c r="Q233" i="126"/>
  <c r="F233" i="126"/>
  <c r="W232" i="126"/>
  <c r="R232" i="126"/>
  <c r="Y232" i="126" s="1"/>
  <c r="Z232" i="126" s="1"/>
  <c r="Q232" i="126"/>
  <c r="F232" i="126"/>
  <c r="W231" i="126"/>
  <c r="Q231" i="126"/>
  <c r="R231" i="126" s="1"/>
  <c r="Y231" i="126" s="1"/>
  <c r="Z231" i="126" s="1"/>
  <c r="F231" i="126"/>
  <c r="Z230" i="126"/>
  <c r="Y230" i="126"/>
  <c r="W230" i="126"/>
  <c r="R230" i="126"/>
  <c r="Q230" i="126"/>
  <c r="F230" i="126"/>
  <c r="W229" i="126"/>
  <c r="R229" i="126"/>
  <c r="Y229" i="126" s="1"/>
  <c r="Z229" i="126" s="1"/>
  <c r="Q229" i="126"/>
  <c r="F229" i="126"/>
  <c r="Z228" i="126"/>
  <c r="W228" i="126"/>
  <c r="Z227" i="126"/>
  <c r="W227" i="126"/>
  <c r="Z226" i="126"/>
  <c r="W226" i="126"/>
  <c r="Z225" i="126"/>
  <c r="W225" i="126"/>
  <c r="Z224" i="126"/>
  <c r="W224" i="126"/>
  <c r="Z223" i="126"/>
  <c r="W223" i="126"/>
  <c r="Y222" i="126"/>
  <c r="Z222" i="126" s="1"/>
  <c r="W222" i="126"/>
  <c r="R222" i="126"/>
  <c r="Q222" i="126"/>
  <c r="F222" i="126"/>
  <c r="W221" i="126"/>
  <c r="R221" i="126"/>
  <c r="Y221" i="126" s="1"/>
  <c r="Z221" i="126" s="1"/>
  <c r="Q221" i="126"/>
  <c r="F221" i="126"/>
  <c r="W220" i="126"/>
  <c r="Q220" i="126"/>
  <c r="R220" i="126" s="1"/>
  <c r="Y220" i="126" s="1"/>
  <c r="Z220" i="126" s="1"/>
  <c r="F220" i="126"/>
  <c r="W219" i="126"/>
  <c r="Q219" i="126"/>
  <c r="F219" i="126"/>
  <c r="Y218" i="126"/>
  <c r="Z218" i="126" s="1"/>
  <c r="W218" i="126"/>
  <c r="R218" i="126"/>
  <c r="Q218" i="126"/>
  <c r="F218" i="126"/>
  <c r="Z217" i="126"/>
  <c r="W217" i="126"/>
  <c r="Z216" i="126"/>
  <c r="W216" i="126"/>
  <c r="Z215" i="126"/>
  <c r="W215" i="126"/>
  <c r="Z214" i="126"/>
  <c r="W214" i="126"/>
  <c r="Z213" i="126"/>
  <c r="W213" i="126"/>
  <c r="Y212" i="126"/>
  <c r="Z212" i="126" s="1"/>
  <c r="W212" i="126"/>
  <c r="R212" i="126"/>
  <c r="Q212" i="126"/>
  <c r="F212" i="126"/>
  <c r="Y211" i="126"/>
  <c r="Z211" i="126" s="1"/>
  <c r="W211" i="126"/>
  <c r="R211" i="126"/>
  <c r="Q211" i="126"/>
  <c r="F211" i="126"/>
  <c r="W210" i="126"/>
  <c r="Q210" i="126"/>
  <c r="R210" i="126" s="1"/>
  <c r="Y210" i="126" s="1"/>
  <c r="Z210" i="126" s="1"/>
  <c r="F210" i="126"/>
  <c r="W209" i="126"/>
  <c r="Q209" i="126"/>
  <c r="F209" i="126"/>
  <c r="Z208" i="126"/>
  <c r="W208" i="126"/>
  <c r="R208" i="126"/>
  <c r="Q208" i="126"/>
  <c r="F208" i="126"/>
  <c r="Z207" i="126"/>
  <c r="W207" i="126"/>
  <c r="Z206" i="126"/>
  <c r="W206" i="126"/>
  <c r="Z205" i="126"/>
  <c r="W205" i="126"/>
  <c r="Z204" i="126"/>
  <c r="W204" i="126"/>
  <c r="Z203" i="126"/>
  <c r="W203" i="126"/>
  <c r="R203" i="126"/>
  <c r="Q203" i="126"/>
  <c r="F203" i="126"/>
  <c r="W202" i="126"/>
  <c r="Q202" i="126"/>
  <c r="R202" i="126" s="1"/>
  <c r="Y202" i="126" s="1"/>
  <c r="Z202" i="126" s="1"/>
  <c r="F202" i="126"/>
  <c r="Z201" i="126"/>
  <c r="Y201" i="126"/>
  <c r="W201" i="126"/>
  <c r="R201" i="126"/>
  <c r="Q201" i="126"/>
  <c r="F201" i="126"/>
  <c r="W200" i="126"/>
  <c r="R200" i="126"/>
  <c r="Y200" i="126" s="1"/>
  <c r="Z200" i="126" s="1"/>
  <c r="Q200" i="126"/>
  <c r="F200" i="126"/>
  <c r="W199" i="126"/>
  <c r="Q199" i="126"/>
  <c r="F199" i="126"/>
  <c r="R199" i="126" s="1"/>
  <c r="Y199" i="126" s="1"/>
  <c r="Z199" i="126" s="1"/>
  <c r="Z198" i="126"/>
  <c r="W198" i="126"/>
  <c r="Z197" i="126"/>
  <c r="W197" i="126"/>
  <c r="Q197" i="126"/>
  <c r="F197" i="126"/>
  <c r="Z196" i="126"/>
  <c r="W196" i="126"/>
  <c r="R196" i="126"/>
  <c r="Q196" i="126"/>
  <c r="F196" i="126"/>
  <c r="Z195" i="126"/>
  <c r="W195" i="126"/>
  <c r="R195" i="126"/>
  <c r="Q195" i="126"/>
  <c r="F195" i="126"/>
  <c r="Z194" i="126"/>
  <c r="W194" i="126"/>
  <c r="Q194" i="126"/>
  <c r="F194" i="126"/>
  <c r="Z193" i="126"/>
  <c r="W193" i="126"/>
  <c r="R193" i="126"/>
  <c r="Q193" i="126"/>
  <c r="F193" i="126"/>
  <c r="W192" i="126"/>
  <c r="Q192" i="126"/>
  <c r="R192" i="126" s="1"/>
  <c r="Y192" i="126" s="1"/>
  <c r="Z192" i="126" s="1"/>
  <c r="F192" i="126"/>
  <c r="W191" i="126"/>
  <c r="Q191" i="126"/>
  <c r="F191" i="126"/>
  <c r="Z190" i="126"/>
  <c r="W190" i="126"/>
  <c r="Q190" i="126"/>
  <c r="R190" i="126" s="1"/>
  <c r="Y190" i="126" s="1"/>
  <c r="F190" i="126"/>
  <c r="Y189" i="126"/>
  <c r="Z189" i="126" s="1"/>
  <c r="W189" i="126"/>
  <c r="R189" i="126"/>
  <c r="Q189" i="126"/>
  <c r="F189" i="126"/>
  <c r="W188" i="126"/>
  <c r="Q188" i="126"/>
  <c r="R188" i="126" s="1"/>
  <c r="Y188" i="126" s="1"/>
  <c r="Z188" i="126" s="1"/>
  <c r="F188" i="126"/>
  <c r="W187" i="126"/>
  <c r="Q187" i="126"/>
  <c r="R187" i="126" s="1"/>
  <c r="Y187" i="126" s="1"/>
  <c r="Z187" i="126" s="1"/>
  <c r="F187" i="126"/>
  <c r="Z186" i="126"/>
  <c r="W186" i="126"/>
  <c r="Q186" i="126"/>
  <c r="R186" i="126" s="1"/>
  <c r="Y186" i="126" s="1"/>
  <c r="F186" i="126"/>
  <c r="Z185" i="126"/>
  <c r="Y184" i="126"/>
  <c r="Z184" i="126" s="1"/>
  <c r="W184" i="126"/>
  <c r="R184" i="126"/>
  <c r="Q184" i="126"/>
  <c r="F184" i="126"/>
  <c r="Z183" i="126"/>
  <c r="W183" i="126"/>
  <c r="Z182" i="126"/>
  <c r="W182" i="126"/>
  <c r="Z181" i="126"/>
  <c r="Z180" i="126"/>
  <c r="Z179" i="126"/>
  <c r="W179" i="126"/>
  <c r="Z178" i="126"/>
  <c r="W178" i="126"/>
  <c r="Z177" i="126"/>
  <c r="W177" i="126"/>
  <c r="Z176" i="126"/>
  <c r="W176" i="126"/>
  <c r="W175" i="126"/>
  <c r="Q175" i="126"/>
  <c r="F175" i="126"/>
  <c r="R175" i="126" s="1"/>
  <c r="Y175" i="126" s="1"/>
  <c r="Z175" i="126" s="1"/>
  <c r="W174" i="126"/>
  <c r="Q174" i="126"/>
  <c r="R174" i="126" s="1"/>
  <c r="Y174" i="126" s="1"/>
  <c r="Z174" i="126" s="1"/>
  <c r="F174" i="126"/>
  <c r="Z173" i="126"/>
  <c r="Y173" i="126"/>
  <c r="W173" i="126"/>
  <c r="R173" i="126"/>
  <c r="Q173" i="126"/>
  <c r="F173" i="126"/>
  <c r="Z172" i="126"/>
  <c r="Y172" i="126"/>
  <c r="W172" i="126"/>
  <c r="R172" i="126"/>
  <c r="Q172" i="126"/>
  <c r="F172" i="126"/>
  <c r="Z171" i="126"/>
  <c r="W171" i="126"/>
  <c r="R171" i="126"/>
  <c r="Q171" i="126"/>
  <c r="F171" i="126"/>
  <c r="Z170" i="126"/>
  <c r="W170" i="126"/>
  <c r="R170" i="126"/>
  <c r="Q170" i="126"/>
  <c r="F170" i="126"/>
  <c r="Z169" i="126"/>
  <c r="W169" i="126"/>
  <c r="Z168" i="126"/>
  <c r="Y168" i="126"/>
  <c r="W168" i="126"/>
  <c r="R168" i="126"/>
  <c r="Q168" i="126"/>
  <c r="F168" i="126"/>
  <c r="Z167" i="126"/>
  <c r="Y167" i="126"/>
  <c r="W167" i="126"/>
  <c r="R167" i="126"/>
  <c r="Q167" i="126"/>
  <c r="F167" i="126"/>
  <c r="W166" i="126"/>
  <c r="Q166" i="126"/>
  <c r="R166" i="126" s="1"/>
  <c r="Y166" i="126" s="1"/>
  <c r="Z166" i="126" s="1"/>
  <c r="F166" i="126"/>
  <c r="W165" i="126"/>
  <c r="Q165" i="126"/>
  <c r="F165" i="126"/>
  <c r="Z164" i="126"/>
  <c r="W164" i="126"/>
  <c r="R164" i="126"/>
  <c r="Q164" i="126"/>
  <c r="F164" i="126"/>
  <c r="Z163" i="126"/>
  <c r="Z162" i="126"/>
  <c r="Z161" i="126"/>
  <c r="Y161" i="126"/>
  <c r="W161" i="126"/>
  <c r="R161" i="126"/>
  <c r="Q161" i="126"/>
  <c r="F161" i="126"/>
  <c r="Y160" i="126"/>
  <c r="Z160" i="126" s="1"/>
  <c r="W160" i="126"/>
  <c r="R160" i="126"/>
  <c r="Q160" i="126"/>
  <c r="F160" i="126"/>
  <c r="W159" i="126"/>
  <c r="R159" i="126"/>
  <c r="Y159" i="126" s="1"/>
  <c r="Z159" i="126" s="1"/>
  <c r="Q159" i="126"/>
  <c r="F159" i="126"/>
  <c r="W158" i="126"/>
  <c r="Q158" i="126"/>
  <c r="F158" i="126"/>
  <c r="Z157" i="126"/>
  <c r="W157" i="126"/>
  <c r="R157" i="126"/>
  <c r="Q157" i="126"/>
  <c r="F157" i="126"/>
  <c r="Z156" i="126"/>
  <c r="W156" i="126"/>
  <c r="Q156" i="126"/>
  <c r="F156" i="126"/>
  <c r="R156" i="126" s="1"/>
  <c r="Z155" i="126"/>
  <c r="R155" i="126"/>
  <c r="F155" i="126"/>
  <c r="Z154" i="126"/>
  <c r="Q154" i="126"/>
  <c r="F154" i="126"/>
  <c r="Z153" i="126"/>
  <c r="R153" i="126"/>
  <c r="F153" i="126"/>
  <c r="Z152" i="126"/>
  <c r="Q152" i="126"/>
  <c r="F152" i="126"/>
  <c r="Y151" i="126"/>
  <c r="Z151" i="126" s="1"/>
  <c r="W151" i="126"/>
  <c r="R151" i="126"/>
  <c r="Q151" i="126"/>
  <c r="F151" i="126"/>
  <c r="W150" i="126"/>
  <c r="Q150" i="126"/>
  <c r="R150" i="126" s="1"/>
  <c r="Y150" i="126" s="1"/>
  <c r="Z150" i="126" s="1"/>
  <c r="F150" i="126"/>
  <c r="W149" i="126"/>
  <c r="Q149" i="126"/>
  <c r="R149" i="126" s="1"/>
  <c r="Y149" i="126" s="1"/>
  <c r="Z149" i="126" s="1"/>
  <c r="F149" i="126"/>
  <c r="W148" i="126"/>
  <c r="Q148" i="126"/>
  <c r="R148" i="126" s="1"/>
  <c r="Y148" i="126" s="1"/>
  <c r="Z148" i="126" s="1"/>
  <c r="F148" i="126"/>
  <c r="Z147" i="126"/>
  <c r="Y147" i="126"/>
  <c r="W147" i="126"/>
  <c r="R147" i="126"/>
  <c r="Q147" i="126"/>
  <c r="F147" i="126"/>
  <c r="W146" i="126"/>
  <c r="R146" i="126"/>
  <c r="Y146" i="126" s="1"/>
  <c r="Z146" i="126" s="1"/>
  <c r="Q146" i="126"/>
  <c r="F146" i="126"/>
  <c r="W145" i="126"/>
  <c r="Q145" i="126"/>
  <c r="F145" i="126"/>
  <c r="R145" i="126" s="1"/>
  <c r="Y145" i="126" s="1"/>
  <c r="Z145" i="126" s="1"/>
  <c r="W144" i="126"/>
  <c r="Q144" i="126"/>
  <c r="F144" i="126"/>
  <c r="Y143" i="126"/>
  <c r="Z143" i="126" s="1"/>
  <c r="W143" i="126"/>
  <c r="R143" i="126"/>
  <c r="Q143" i="126"/>
  <c r="F143" i="126"/>
  <c r="W142" i="126"/>
  <c r="Q142" i="126"/>
  <c r="R142" i="126" s="1"/>
  <c r="Y142" i="126" s="1"/>
  <c r="Z142" i="126" s="1"/>
  <c r="F142" i="126"/>
  <c r="Q141" i="126"/>
  <c r="R141" i="126" s="1"/>
  <c r="Y141" i="126" s="1"/>
  <c r="Z141" i="126" s="1"/>
  <c r="F141" i="126"/>
  <c r="Z140" i="126"/>
  <c r="R140" i="126"/>
  <c r="Q140" i="126"/>
  <c r="F140" i="126"/>
  <c r="Z139" i="126"/>
  <c r="Q139" i="126"/>
  <c r="F139" i="126"/>
  <c r="Z138" i="126"/>
  <c r="R138" i="126"/>
  <c r="Q138" i="126"/>
  <c r="F138" i="126"/>
  <c r="Z137" i="126"/>
  <c r="Q137" i="126"/>
  <c r="R137" i="126" s="1"/>
  <c r="F137" i="126"/>
  <c r="Z136" i="126"/>
  <c r="R136" i="126"/>
  <c r="Q136" i="126"/>
  <c r="F136" i="126"/>
  <c r="Z135" i="126"/>
  <c r="Q135" i="126"/>
  <c r="F135" i="126"/>
  <c r="Z134" i="126"/>
  <c r="R134" i="126"/>
  <c r="Q134" i="126"/>
  <c r="F134" i="126"/>
  <c r="Z133" i="126"/>
  <c r="W133" i="126"/>
  <c r="Q133" i="126"/>
  <c r="R133" i="126" s="1"/>
  <c r="F133" i="126"/>
  <c r="Z132" i="126"/>
  <c r="W132" i="126"/>
  <c r="R132" i="126"/>
  <c r="Q132" i="126"/>
  <c r="F132" i="126"/>
  <c r="Z131" i="126"/>
  <c r="W131" i="126"/>
  <c r="Q131" i="126"/>
  <c r="R131" i="126" s="1"/>
  <c r="F131" i="126"/>
  <c r="W130" i="126"/>
  <c r="Q130" i="126"/>
  <c r="R130" i="126" s="1"/>
  <c r="Y130" i="126" s="1"/>
  <c r="Z130" i="126" s="1"/>
  <c r="F130" i="126"/>
  <c r="W129" i="126"/>
  <c r="Q129" i="126"/>
  <c r="R129" i="126" s="1"/>
  <c r="Y129" i="126" s="1"/>
  <c r="Z129" i="126" s="1"/>
  <c r="F129" i="126"/>
  <c r="Z128" i="126"/>
  <c r="Y128" i="126"/>
  <c r="W128" i="126"/>
  <c r="R128" i="126"/>
  <c r="Q128" i="126"/>
  <c r="F128" i="126"/>
  <c r="W127" i="126"/>
  <c r="R127" i="126"/>
  <c r="Y127" i="126" s="1"/>
  <c r="Z127" i="126" s="1"/>
  <c r="Q127" i="126"/>
  <c r="F127" i="126"/>
  <c r="W126" i="126"/>
  <c r="Q126" i="126"/>
  <c r="F126" i="126"/>
  <c r="R126" i="126" s="1"/>
  <c r="Y126" i="126" s="1"/>
  <c r="Z126" i="126" s="1"/>
  <c r="W125" i="126"/>
  <c r="Q125" i="126"/>
  <c r="F125" i="126"/>
  <c r="Y124" i="126"/>
  <c r="Z124" i="126" s="1"/>
  <c r="W124" i="126"/>
  <c r="R124" i="126"/>
  <c r="Q124" i="126"/>
  <c r="F124" i="126"/>
  <c r="W123" i="126"/>
  <c r="Q123" i="126"/>
  <c r="R123" i="126" s="1"/>
  <c r="Y123" i="126" s="1"/>
  <c r="Z123" i="126" s="1"/>
  <c r="F123" i="126"/>
  <c r="W122" i="126"/>
  <c r="Q122" i="126"/>
  <c r="R122" i="126" s="1"/>
  <c r="Y122" i="126" s="1"/>
  <c r="Z122" i="126" s="1"/>
  <c r="F122" i="126"/>
  <c r="Z121" i="126"/>
  <c r="W121" i="126"/>
  <c r="Q121" i="126"/>
  <c r="R121" i="126" s="1"/>
  <c r="Y121" i="126" s="1"/>
  <c r="F121" i="126"/>
  <c r="Z120" i="126"/>
  <c r="Y120" i="126"/>
  <c r="W120" i="126"/>
  <c r="R120" i="126"/>
  <c r="Q120" i="126"/>
  <c r="F120" i="126"/>
  <c r="W119" i="126"/>
  <c r="R119" i="126"/>
  <c r="Y119" i="126" s="1"/>
  <c r="Z119" i="126" s="1"/>
  <c r="Q119" i="126"/>
  <c r="F119" i="126"/>
  <c r="Z118" i="126"/>
  <c r="W118" i="126"/>
  <c r="Q118" i="126"/>
  <c r="F118" i="126"/>
  <c r="Z117" i="126"/>
  <c r="W117" i="126"/>
  <c r="R117" i="126"/>
  <c r="Q117" i="126"/>
  <c r="F117" i="126"/>
  <c r="Z116" i="126"/>
  <c r="W116" i="126"/>
  <c r="R116" i="126"/>
  <c r="Z115" i="126"/>
  <c r="R115" i="126"/>
  <c r="Q115" i="126"/>
  <c r="F115" i="126"/>
  <c r="Z114" i="126"/>
  <c r="R114" i="126"/>
  <c r="Z113" i="126"/>
  <c r="Q113" i="126"/>
  <c r="F113" i="126"/>
  <c r="R113" i="126" s="1"/>
  <c r="Z112" i="126"/>
  <c r="R112" i="126"/>
  <c r="Q112" i="126"/>
  <c r="F112" i="126"/>
  <c r="Z111" i="126"/>
  <c r="Q111" i="126"/>
  <c r="F111" i="126"/>
  <c r="R111" i="126" s="1"/>
  <c r="Z110" i="126"/>
  <c r="R110" i="126"/>
  <c r="Q110" i="126"/>
  <c r="F110" i="126"/>
  <c r="Z109" i="126"/>
  <c r="Z108" i="126"/>
  <c r="W108" i="126"/>
  <c r="W107" i="126"/>
  <c r="Q107" i="126"/>
  <c r="R107" i="126" s="1"/>
  <c r="Y107" i="126" s="1"/>
  <c r="Z107" i="126" s="1"/>
  <c r="F107" i="126"/>
  <c r="Z106" i="126"/>
  <c r="Y106" i="126"/>
  <c r="W106" i="126"/>
  <c r="R106" i="126"/>
  <c r="Q106" i="126"/>
  <c r="F106" i="126"/>
  <c r="Y105" i="126"/>
  <c r="Z105" i="126" s="1"/>
  <c r="W105" i="126"/>
  <c r="R105" i="126"/>
  <c r="Q105" i="126"/>
  <c r="F105" i="126"/>
  <c r="W104" i="126"/>
  <c r="Q104" i="126"/>
  <c r="F104" i="126"/>
  <c r="R104" i="126" s="1"/>
  <c r="Y104" i="126" s="1"/>
  <c r="Z104" i="126" s="1"/>
  <c r="W103" i="126"/>
  <c r="Q103" i="126"/>
  <c r="F103" i="126"/>
  <c r="Y102" i="126"/>
  <c r="Z102" i="126" s="1"/>
  <c r="W102" i="126"/>
  <c r="R102" i="126"/>
  <c r="Q102" i="126"/>
  <c r="F102" i="126"/>
  <c r="W101" i="126"/>
  <c r="Q101" i="126"/>
  <c r="R101" i="126" s="1"/>
  <c r="Y101" i="126" s="1"/>
  <c r="Z101" i="126" s="1"/>
  <c r="F101" i="126"/>
  <c r="W100" i="126"/>
  <c r="Q100" i="126"/>
  <c r="R100" i="126" s="1"/>
  <c r="Y100" i="126" s="1"/>
  <c r="Z100" i="126" s="1"/>
  <c r="F100" i="126"/>
  <c r="W99" i="126"/>
  <c r="Q99" i="126"/>
  <c r="R99" i="126" s="1"/>
  <c r="Y99" i="126" s="1"/>
  <c r="Z99" i="126" s="1"/>
  <c r="F99" i="126"/>
  <c r="Z98" i="126"/>
  <c r="Y98" i="126"/>
  <c r="W98" i="126"/>
  <c r="R98" i="126"/>
  <c r="Q98" i="126"/>
  <c r="F98" i="126"/>
  <c r="W97" i="126"/>
  <c r="Y96" i="126"/>
  <c r="Z96" i="126" s="1"/>
  <c r="W96" i="126"/>
  <c r="R96" i="126"/>
  <c r="Q96" i="126"/>
  <c r="F96" i="126"/>
  <c r="W95" i="126"/>
  <c r="Q95" i="126"/>
  <c r="F95" i="126"/>
  <c r="R95" i="126" s="1"/>
  <c r="Y95" i="126" s="1"/>
  <c r="Z95" i="126" s="1"/>
  <c r="Z94" i="126"/>
  <c r="W94" i="126"/>
  <c r="Q94" i="126"/>
  <c r="F94" i="126"/>
  <c r="Z93" i="126"/>
  <c r="W93" i="126"/>
  <c r="Z92" i="126"/>
  <c r="W92" i="126"/>
  <c r="Z91" i="126"/>
  <c r="Z90" i="126"/>
  <c r="Z89" i="126"/>
  <c r="Z88" i="126"/>
  <c r="Z87" i="126"/>
  <c r="W87" i="126"/>
  <c r="Z86" i="126"/>
  <c r="W86" i="126"/>
  <c r="Z85" i="126"/>
  <c r="W85" i="126"/>
  <c r="Q85" i="126"/>
  <c r="F85" i="126"/>
  <c r="Y84" i="126"/>
  <c r="Z84" i="126" s="1"/>
  <c r="W84" i="126"/>
  <c r="R84" i="126"/>
  <c r="Q84" i="126"/>
  <c r="F84" i="126"/>
  <c r="W83" i="126"/>
  <c r="R83" i="126"/>
  <c r="Y83" i="126" s="1"/>
  <c r="Z83" i="126" s="1"/>
  <c r="Q83" i="126"/>
  <c r="F83" i="126"/>
  <c r="W82" i="126"/>
  <c r="Q82" i="126"/>
  <c r="F82" i="126"/>
  <c r="R82" i="126" s="1"/>
  <c r="Y82" i="126" s="1"/>
  <c r="Z82" i="126" s="1"/>
  <c r="W81" i="126"/>
  <c r="Q81" i="126"/>
  <c r="R81" i="126" s="1"/>
  <c r="Y81" i="126" s="1"/>
  <c r="Z81" i="126" s="1"/>
  <c r="F81" i="126"/>
  <c r="Z80" i="126"/>
  <c r="Y80" i="126"/>
  <c r="W80" i="126"/>
  <c r="R80" i="126"/>
  <c r="Q80" i="126"/>
  <c r="F80" i="126"/>
  <c r="W79" i="126"/>
  <c r="R79" i="126"/>
  <c r="Y79" i="126" s="1"/>
  <c r="Z79" i="126" s="1"/>
  <c r="Q79" i="126"/>
  <c r="F79" i="126"/>
  <c r="W78" i="126"/>
  <c r="Q78" i="126"/>
  <c r="R78" i="126" s="1"/>
  <c r="Y78" i="126" s="1"/>
  <c r="Z78" i="126" s="1"/>
  <c r="F78" i="126"/>
  <c r="W77" i="126"/>
  <c r="Q77" i="126"/>
  <c r="F77" i="126"/>
  <c r="Y76" i="126"/>
  <c r="Z76" i="126" s="1"/>
  <c r="W76" i="126"/>
  <c r="R76" i="126"/>
  <c r="Q76" i="126"/>
  <c r="F76" i="126"/>
  <c r="W75" i="126"/>
  <c r="R75" i="126"/>
  <c r="Y75" i="126" s="1"/>
  <c r="Z75" i="126" s="1"/>
  <c r="Q75" i="126"/>
  <c r="F75" i="126"/>
  <c r="W74" i="126"/>
  <c r="R74" i="126"/>
  <c r="Y74" i="126" s="1"/>
  <c r="Z74" i="126" s="1"/>
  <c r="Q74" i="126"/>
  <c r="F74" i="126"/>
  <c r="W73" i="126"/>
  <c r="Q73" i="126"/>
  <c r="R73" i="126" s="1"/>
  <c r="Y73" i="126" s="1"/>
  <c r="Z73" i="126" s="1"/>
  <c r="F73" i="126"/>
  <c r="Z72" i="126"/>
  <c r="Y72" i="126"/>
  <c r="W72" i="126"/>
  <c r="R72" i="126"/>
  <c r="Q72" i="126"/>
  <c r="F72" i="126"/>
  <c r="Z71" i="126"/>
  <c r="W71" i="126"/>
  <c r="R71" i="126"/>
  <c r="Q71" i="126"/>
  <c r="F71" i="126"/>
  <c r="Z70" i="126"/>
  <c r="W70" i="126"/>
  <c r="Q70" i="126"/>
  <c r="F70" i="126"/>
  <c r="Z69" i="126"/>
  <c r="R69" i="126"/>
  <c r="Q69" i="126"/>
  <c r="F69" i="126"/>
  <c r="Z68" i="126"/>
  <c r="Z67" i="126"/>
  <c r="Z66" i="126"/>
  <c r="Z65" i="126"/>
  <c r="Z64" i="126"/>
  <c r="Z63" i="126"/>
  <c r="Z62" i="126"/>
  <c r="Z61" i="126"/>
  <c r="Z60" i="126"/>
  <c r="Z59" i="126"/>
  <c r="W59" i="126"/>
  <c r="Z58" i="126"/>
  <c r="W58" i="126"/>
  <c r="Z57" i="126"/>
  <c r="W57" i="126"/>
  <c r="W56" i="126"/>
  <c r="Q56" i="126"/>
  <c r="R56" i="126" s="1"/>
  <c r="Y56" i="126" s="1"/>
  <c r="Z56" i="126" s="1"/>
  <c r="F56" i="126"/>
  <c r="W55" i="126"/>
  <c r="Q55" i="126"/>
  <c r="R55" i="126" s="1"/>
  <c r="Y55" i="126" s="1"/>
  <c r="Z55" i="126" s="1"/>
  <c r="F55" i="126"/>
  <c r="Z54" i="126"/>
  <c r="Y54" i="126"/>
  <c r="W54" i="126"/>
  <c r="R54" i="126"/>
  <c r="Q54" i="126"/>
  <c r="F54" i="126"/>
  <c r="W53" i="126"/>
  <c r="R53" i="126"/>
  <c r="Y53" i="126" s="1"/>
  <c r="Z53" i="126" s="1"/>
  <c r="Q53" i="126"/>
  <c r="F53" i="126"/>
  <c r="W52" i="126"/>
  <c r="Q52" i="126"/>
  <c r="F52" i="126"/>
  <c r="R52" i="126" s="1"/>
  <c r="Y52" i="126" s="1"/>
  <c r="Z52" i="126" s="1"/>
  <c r="Z51" i="126"/>
  <c r="Y51" i="126"/>
  <c r="W51" i="126"/>
  <c r="Q51" i="126"/>
  <c r="F51" i="126"/>
  <c r="W50" i="126"/>
  <c r="R50" i="126"/>
  <c r="Y50" i="126" s="1"/>
  <c r="Z50" i="126" s="1"/>
  <c r="Q50" i="126"/>
  <c r="F50" i="126"/>
  <c r="Z49" i="126"/>
  <c r="W49" i="126"/>
  <c r="Q49" i="126"/>
  <c r="F49" i="126"/>
  <c r="R49" i="126" s="1"/>
  <c r="Z48" i="126"/>
  <c r="W48" i="126"/>
  <c r="R48" i="126"/>
  <c r="Q48" i="126"/>
  <c r="F48" i="126"/>
  <c r="Z47" i="126"/>
  <c r="W47" i="126"/>
  <c r="R47" i="126"/>
  <c r="Q47" i="126"/>
  <c r="F47" i="126"/>
  <c r="Z46" i="126"/>
  <c r="W46" i="126"/>
  <c r="Q46" i="126"/>
  <c r="F46" i="126"/>
  <c r="Z45" i="126"/>
  <c r="R45" i="126"/>
  <c r="Q45" i="126"/>
  <c r="F45" i="126"/>
  <c r="Z44" i="126"/>
  <c r="W44" i="126"/>
  <c r="Q44" i="126"/>
  <c r="R44" i="126" s="1"/>
  <c r="F44" i="126"/>
  <c r="Z43" i="126"/>
  <c r="W43" i="126"/>
  <c r="Z42" i="126"/>
  <c r="W42" i="126"/>
  <c r="Q42" i="126"/>
  <c r="R42" i="126" s="1"/>
  <c r="F42" i="126"/>
  <c r="Z41" i="126"/>
  <c r="Y41" i="126"/>
  <c r="W41" i="126"/>
  <c r="R41" i="126"/>
  <c r="Q41" i="126"/>
  <c r="F41" i="126"/>
  <c r="W40" i="126"/>
  <c r="R40" i="126"/>
  <c r="Y40" i="126" s="1"/>
  <c r="Z40" i="126" s="1"/>
  <c r="Q40" i="126"/>
  <c r="F40" i="126"/>
  <c r="W39" i="126"/>
  <c r="Q39" i="126"/>
  <c r="R39" i="126" s="1"/>
  <c r="Y39" i="126" s="1"/>
  <c r="Z39" i="126" s="1"/>
  <c r="F39" i="126"/>
  <c r="Z38" i="126"/>
  <c r="W37" i="126"/>
  <c r="Q37" i="126"/>
  <c r="F37" i="126"/>
  <c r="R37" i="126" s="1"/>
  <c r="Y37" i="126" s="1"/>
  <c r="Z37" i="126" s="1"/>
  <c r="Z36" i="126"/>
  <c r="W36" i="126"/>
  <c r="Z35" i="126"/>
  <c r="W35" i="126"/>
  <c r="W34" i="126"/>
  <c r="Q34" i="126"/>
  <c r="R34" i="126" s="1"/>
  <c r="Y34" i="126" s="1"/>
  <c r="Z34" i="126" s="1"/>
  <c r="F34" i="126"/>
  <c r="Z33" i="126"/>
  <c r="W33" i="126"/>
  <c r="Z32" i="126"/>
  <c r="W32" i="126"/>
  <c r="Z31" i="126"/>
  <c r="Y31" i="126"/>
  <c r="W31" i="126"/>
  <c r="R31" i="126"/>
  <c r="Q31" i="126"/>
  <c r="F31" i="126"/>
  <c r="Z30" i="126"/>
  <c r="W30" i="126"/>
  <c r="R29" i="126"/>
  <c r="Y29" i="126" s="1"/>
  <c r="Z29" i="126" s="1"/>
  <c r="Q29" i="126"/>
  <c r="F29" i="126"/>
  <c r="Z28" i="126"/>
  <c r="W28" i="126"/>
  <c r="Z27" i="126"/>
  <c r="W27" i="126"/>
  <c r="Z26" i="126"/>
  <c r="W26" i="126"/>
  <c r="Z25" i="126"/>
  <c r="W25" i="126"/>
  <c r="Z24" i="126"/>
  <c r="W24" i="126"/>
  <c r="W23" i="126"/>
  <c r="R23" i="126"/>
  <c r="Y23" i="126" s="1"/>
  <c r="Z23" i="126" s="1"/>
  <c r="Q23" i="126"/>
  <c r="F23" i="126"/>
  <c r="Z22" i="126"/>
  <c r="W22" i="126"/>
  <c r="W21" i="126"/>
  <c r="R21" i="126"/>
  <c r="Y21" i="126" s="1"/>
  <c r="Z21" i="126" s="1"/>
  <c r="Q21" i="126"/>
  <c r="F21" i="126"/>
  <c r="Z20" i="126"/>
  <c r="W19" i="126"/>
  <c r="R19" i="126"/>
  <c r="Y19" i="126" s="1"/>
  <c r="Z19" i="126" s="1"/>
  <c r="Q19" i="126"/>
  <c r="F19" i="126"/>
  <c r="W18" i="126"/>
  <c r="Q18" i="126"/>
  <c r="F18" i="126"/>
  <c r="R18" i="126" s="1"/>
  <c r="Y18" i="126" s="1"/>
  <c r="Z18" i="126" s="1"/>
  <c r="W17" i="126"/>
  <c r="Q17" i="126"/>
  <c r="F17" i="126"/>
  <c r="Y16" i="126"/>
  <c r="Z16" i="126" s="1"/>
  <c r="W16" i="126"/>
  <c r="R16" i="126"/>
  <c r="Q16" i="126"/>
  <c r="F16" i="126"/>
  <c r="W15" i="126"/>
  <c r="Q15" i="126"/>
  <c r="R15" i="126" s="1"/>
  <c r="Y15" i="126" s="1"/>
  <c r="Z15" i="126" s="1"/>
  <c r="F15" i="126"/>
  <c r="W14" i="126"/>
  <c r="Q14" i="126"/>
  <c r="R14" i="126" s="1"/>
  <c r="F14" i="126"/>
  <c r="Z13" i="126"/>
  <c r="W13" i="126"/>
  <c r="Z12" i="126"/>
  <c r="W12" i="126"/>
  <c r="Z11" i="126"/>
  <c r="W11" i="126"/>
  <c r="Z10" i="126"/>
  <c r="Y10" i="126"/>
  <c r="W10" i="126"/>
  <c r="R10" i="126"/>
  <c r="Q10" i="126"/>
  <c r="F10" i="126"/>
  <c r="Z9" i="126"/>
  <c r="Z8" i="126"/>
  <c r="W8" i="126"/>
  <c r="Y7" i="126"/>
  <c r="Z7" i="126" s="1"/>
  <c r="W7" i="126"/>
  <c r="R7" i="126"/>
  <c r="Q7" i="126"/>
  <c r="F7" i="126"/>
  <c r="Y6" i="126"/>
  <c r="Z6" i="126" s="1"/>
  <c r="W6" i="126"/>
  <c r="Q6" i="126"/>
  <c r="Q5" i="126" s="1"/>
  <c r="F6" i="126"/>
  <c r="U5" i="126"/>
  <c r="S5" i="126"/>
  <c r="P5" i="126"/>
  <c r="O5" i="126"/>
  <c r="N5" i="126"/>
  <c r="M5" i="126"/>
  <c r="L5" i="126"/>
  <c r="K5" i="126"/>
  <c r="J5" i="126"/>
  <c r="I5" i="126"/>
  <c r="H5" i="126"/>
  <c r="G5" i="126"/>
  <c r="E5" i="126"/>
  <c r="D5" i="126"/>
  <c r="Y14" i="126" l="1"/>
  <c r="Z14" i="126" s="1"/>
  <c r="F5" i="126"/>
  <c r="R17" i="126"/>
  <c r="Y17" i="126" s="1"/>
  <c r="Z17" i="126" s="1"/>
  <c r="R219" i="126"/>
  <c r="Y219" i="126" s="1"/>
  <c r="Z219" i="126" s="1"/>
  <c r="R245" i="126"/>
  <c r="Y245" i="126" s="1"/>
  <c r="Z245" i="126" s="1"/>
  <c r="R269" i="126"/>
  <c r="Y269" i="126" s="1"/>
  <c r="Z269" i="126" s="1"/>
  <c r="R139" i="126"/>
  <c r="R154" i="126"/>
  <c r="R158" i="126"/>
  <c r="Y158" i="126" s="1"/>
  <c r="Z158" i="126" s="1"/>
  <c r="R191" i="126"/>
  <c r="Y191" i="126" s="1"/>
  <c r="Z191" i="126" s="1"/>
  <c r="R46" i="126"/>
  <c r="R70" i="126"/>
  <c r="R85" i="126"/>
  <c r="R94" i="126"/>
  <c r="R103" i="126"/>
  <c r="Y103" i="126" s="1"/>
  <c r="Z103" i="126" s="1"/>
  <c r="R118" i="126"/>
  <c r="R135" i="126"/>
  <c r="R152" i="126"/>
  <c r="R165" i="126"/>
  <c r="Y165" i="126" s="1"/>
  <c r="Z165" i="126" s="1"/>
  <c r="R197" i="126"/>
  <c r="R77" i="126"/>
  <c r="Y77" i="126" s="1"/>
  <c r="Z77" i="126" s="1"/>
  <c r="R125" i="126"/>
  <c r="Y125" i="126" s="1"/>
  <c r="Z125" i="126" s="1"/>
  <c r="R144" i="126"/>
  <c r="Y144" i="126" s="1"/>
  <c r="Z144" i="126" s="1"/>
  <c r="R194" i="126"/>
  <c r="R209" i="126"/>
  <c r="Y209" i="126" s="1"/>
  <c r="Z209" i="126" s="1"/>
  <c r="Q333" i="123"/>
  <c r="Y5" i="126" l="1"/>
  <c r="Z5" i="126" s="1"/>
  <c r="R5" i="126"/>
  <c r="AC328" i="115"/>
  <c r="W328" i="115"/>
  <c r="F328" i="115"/>
  <c r="R328" i="115" s="1"/>
  <c r="AC327" i="115"/>
  <c r="W327" i="115"/>
  <c r="F327" i="115"/>
  <c r="R327" i="115" s="1"/>
  <c r="AC326" i="115"/>
  <c r="W326" i="115"/>
  <c r="F326" i="115"/>
  <c r="R326" i="115" s="1"/>
  <c r="AC330" i="115"/>
  <c r="W330" i="115"/>
  <c r="F330" i="115"/>
  <c r="R330" i="115" s="1"/>
  <c r="AC329" i="115"/>
  <c r="W329" i="115"/>
  <c r="F329" i="115"/>
  <c r="R329" i="115" s="1"/>
  <c r="AC283" i="115"/>
  <c r="AC282" i="115"/>
  <c r="W282" i="115"/>
  <c r="AC281" i="115"/>
  <c r="W281" i="115"/>
  <c r="AC280" i="115"/>
  <c r="W280" i="115"/>
  <c r="AC267" i="115"/>
  <c r="W267" i="115"/>
  <c r="AC266" i="115"/>
  <c r="AC265" i="115"/>
  <c r="AC264" i="115"/>
  <c r="W264" i="115"/>
  <c r="AC252" i="115"/>
  <c r="W252" i="115"/>
  <c r="AC251" i="115"/>
  <c r="W251" i="115"/>
  <c r="AC250" i="115"/>
  <c r="W250" i="115"/>
  <c r="AC234" i="115"/>
  <c r="W234" i="115"/>
  <c r="Q234" i="115"/>
  <c r="F234" i="115"/>
  <c r="AC217" i="115"/>
  <c r="W217" i="115"/>
  <c r="AC216" i="115"/>
  <c r="W216" i="115"/>
  <c r="AC218" i="115"/>
  <c r="W218" i="115"/>
  <c r="R234" i="115" l="1"/>
  <c r="M5" i="124" l="1"/>
  <c r="T186" i="124" l="1"/>
  <c r="T401" i="115" l="1"/>
  <c r="U404" i="115" l="1"/>
  <c r="Q349" i="124" l="1"/>
  <c r="T262" i="124"/>
  <c r="AC188" i="124"/>
  <c r="AG188" i="124" s="1"/>
  <c r="T188" i="124"/>
  <c r="T337" i="124"/>
  <c r="T336" i="124"/>
  <c r="AC298" i="124"/>
  <c r="AG298" i="124" s="1"/>
  <c r="T298" i="124"/>
  <c r="N298" i="124"/>
  <c r="F298" i="124"/>
  <c r="AC329" i="124"/>
  <c r="AG329" i="124" s="1"/>
  <c r="T329" i="124"/>
  <c r="AC328" i="124"/>
  <c r="AG328" i="124" s="1"/>
  <c r="T328" i="124"/>
  <c r="W311" i="115"/>
  <c r="O298" i="124" l="1"/>
  <c r="AC189" i="124"/>
  <c r="AG189" i="124" s="1"/>
  <c r="T189" i="124"/>
  <c r="S61" i="125" l="1"/>
  <c r="AC342" i="115" l="1"/>
  <c r="W342" i="115"/>
  <c r="AC356" i="115" l="1"/>
  <c r="W356" i="115"/>
  <c r="F356" i="115"/>
  <c r="R356" i="115" s="1"/>
  <c r="AC242" i="115" l="1"/>
  <c r="W242" i="115"/>
  <c r="Q242" i="115"/>
  <c r="F242" i="115"/>
  <c r="R242" i="115" l="1"/>
  <c r="W274" i="115"/>
  <c r="Q47" i="123" l="1"/>
  <c r="F47" i="123"/>
  <c r="T347" i="123" l="1"/>
  <c r="AC266" i="124" l="1"/>
  <c r="AG266" i="124" s="1"/>
  <c r="T266" i="124"/>
  <c r="T92" i="124" l="1"/>
  <c r="T327" i="124"/>
  <c r="T326" i="124"/>
  <c r="T325" i="124"/>
  <c r="AC330" i="124" l="1"/>
  <c r="AG330" i="124" s="1"/>
  <c r="T330" i="124"/>
  <c r="AC327" i="124" l="1"/>
  <c r="AG327" i="124" s="1"/>
  <c r="AC338" i="124" l="1"/>
  <c r="AG338" i="124" s="1"/>
  <c r="T338" i="124"/>
  <c r="AC337" i="124"/>
  <c r="AG337" i="124" s="1"/>
  <c r="T240" i="124" l="1"/>
  <c r="T107" i="124"/>
  <c r="N107" i="124"/>
  <c r="F107" i="124"/>
  <c r="T33" i="124"/>
  <c r="T34" i="124"/>
  <c r="T35" i="124"/>
  <c r="T36" i="124"/>
  <c r="T37" i="124"/>
  <c r="T38" i="124"/>
  <c r="T39" i="124"/>
  <c r="T40" i="124"/>
  <c r="T41" i="124"/>
  <c r="T42" i="124"/>
  <c r="T43" i="124"/>
  <c r="T44" i="124"/>
  <c r="T45" i="124"/>
  <c r="T46" i="124"/>
  <c r="T47" i="124"/>
  <c r="T48" i="124"/>
  <c r="T49" i="124"/>
  <c r="T50" i="124"/>
  <c r="T51" i="124"/>
  <c r="T52" i="124"/>
  <c r="T53" i="124"/>
  <c r="T54" i="124"/>
  <c r="T55" i="124"/>
  <c r="T56" i="124"/>
  <c r="T57" i="124"/>
  <c r="T58" i="124"/>
  <c r="T59" i="124"/>
  <c r="T60" i="124"/>
  <c r="T61" i="124"/>
  <c r="T62" i="124"/>
  <c r="T63" i="124"/>
  <c r="T64" i="124"/>
  <c r="T65" i="124"/>
  <c r="T66" i="124"/>
  <c r="T67" i="124"/>
  <c r="T68" i="124"/>
  <c r="T69" i="124"/>
  <c r="T70" i="124"/>
  <c r="T71" i="124"/>
  <c r="T72" i="124"/>
  <c r="T73" i="124"/>
  <c r="T74" i="124"/>
  <c r="T75" i="124"/>
  <c r="T76" i="124"/>
  <c r="T77" i="124"/>
  <c r="T78" i="124"/>
  <c r="T79" i="124"/>
  <c r="T80" i="124"/>
  <c r="T81" i="124"/>
  <c r="T82" i="124"/>
  <c r="T83" i="124"/>
  <c r="T84" i="124"/>
  <c r="T85" i="124"/>
  <c r="T86" i="124"/>
  <c r="T87" i="124"/>
  <c r="T88" i="124"/>
  <c r="T89" i="124"/>
  <c r="T90" i="124"/>
  <c r="T91" i="124"/>
  <c r="T93" i="124"/>
  <c r="T94" i="124"/>
  <c r="T95" i="124"/>
  <c r="T96" i="124"/>
  <c r="T97" i="124"/>
  <c r="T98" i="124"/>
  <c r="T99" i="124"/>
  <c r="T100" i="124"/>
  <c r="T101" i="124"/>
  <c r="T102" i="124"/>
  <c r="T103" i="124"/>
  <c r="T104" i="124"/>
  <c r="T105" i="124"/>
  <c r="T106" i="124"/>
  <c r="T108" i="124"/>
  <c r="T109" i="124"/>
  <c r="T110" i="124"/>
  <c r="T111" i="124"/>
  <c r="T112" i="124"/>
  <c r="T113" i="124"/>
  <c r="T114" i="124"/>
  <c r="T115" i="124"/>
  <c r="T116" i="124"/>
  <c r="T117" i="124"/>
  <c r="T118" i="124"/>
  <c r="T119" i="124"/>
  <c r="T120" i="124"/>
  <c r="T121" i="124"/>
  <c r="T122" i="124"/>
  <c r="T123" i="124"/>
  <c r="T124" i="124"/>
  <c r="T125" i="124"/>
  <c r="T126" i="124"/>
  <c r="T127" i="124"/>
  <c r="T128" i="124"/>
  <c r="T129" i="124"/>
  <c r="T130" i="124"/>
  <c r="T131" i="124"/>
  <c r="T132" i="124"/>
  <c r="T133" i="124"/>
  <c r="T134" i="124"/>
  <c r="T135" i="124"/>
  <c r="T136" i="124"/>
  <c r="T137" i="124"/>
  <c r="T138" i="124"/>
  <c r="T139" i="124"/>
  <c r="T140" i="124"/>
  <c r="T141" i="124"/>
  <c r="T142" i="124"/>
  <c r="T143" i="124"/>
  <c r="T144" i="124"/>
  <c r="T145" i="124"/>
  <c r="T146" i="124"/>
  <c r="T147" i="124"/>
  <c r="T148" i="124"/>
  <c r="T149" i="124"/>
  <c r="T150" i="124"/>
  <c r="T151" i="124"/>
  <c r="T152" i="124"/>
  <c r="T153" i="124"/>
  <c r="T154" i="124"/>
  <c r="T155" i="124"/>
  <c r="T156" i="124"/>
  <c r="T157" i="124"/>
  <c r="T158" i="124"/>
  <c r="T159" i="124"/>
  <c r="T160" i="124"/>
  <c r="T161" i="124"/>
  <c r="T162" i="124"/>
  <c r="T163" i="124"/>
  <c r="T164" i="124"/>
  <c r="T165" i="124"/>
  <c r="T166" i="124"/>
  <c r="T167" i="124"/>
  <c r="T168" i="124"/>
  <c r="T169" i="124"/>
  <c r="T170" i="124"/>
  <c r="T171" i="124"/>
  <c r="T172" i="124"/>
  <c r="T173" i="124"/>
  <c r="T174" i="124"/>
  <c r="T175" i="124"/>
  <c r="T176" i="124"/>
  <c r="T177" i="124"/>
  <c r="T178" i="124"/>
  <c r="T179" i="124"/>
  <c r="T180" i="124"/>
  <c r="T181" i="124"/>
  <c r="T182" i="124"/>
  <c r="T183" i="124"/>
  <c r="T184" i="124"/>
  <c r="T185" i="124"/>
  <c r="T187" i="124"/>
  <c r="T190" i="124"/>
  <c r="T191" i="124"/>
  <c r="T192" i="124"/>
  <c r="T193" i="124"/>
  <c r="T194" i="124"/>
  <c r="T195" i="124"/>
  <c r="T196" i="124"/>
  <c r="T197" i="124"/>
  <c r="T198" i="124"/>
  <c r="T199" i="124"/>
  <c r="T200" i="124"/>
  <c r="T201" i="124"/>
  <c r="T202" i="124"/>
  <c r="T203" i="124"/>
  <c r="T204" i="124"/>
  <c r="T205" i="124"/>
  <c r="T206" i="124"/>
  <c r="T207" i="124"/>
  <c r="T208" i="124"/>
  <c r="T209" i="124"/>
  <c r="T210" i="124"/>
  <c r="T211" i="124"/>
  <c r="T212" i="124"/>
  <c r="T213" i="124"/>
  <c r="T214" i="124"/>
  <c r="T215" i="124"/>
  <c r="T216" i="124"/>
  <c r="T217" i="124"/>
  <c r="T218" i="124"/>
  <c r="T219" i="124"/>
  <c r="T220" i="124"/>
  <c r="T221" i="124"/>
  <c r="T222" i="124"/>
  <c r="T223" i="124"/>
  <c r="T224" i="124"/>
  <c r="T225" i="124"/>
  <c r="T226" i="124"/>
  <c r="T227" i="124"/>
  <c r="T228" i="124"/>
  <c r="T229" i="124"/>
  <c r="T230" i="124"/>
  <c r="T231" i="124"/>
  <c r="T232" i="124"/>
  <c r="T233" i="124"/>
  <c r="T234" i="124"/>
  <c r="T235" i="124"/>
  <c r="T236" i="124"/>
  <c r="T237" i="124"/>
  <c r="T238" i="124"/>
  <c r="T239" i="124"/>
  <c r="T241" i="124"/>
  <c r="T242" i="124"/>
  <c r="T243" i="124"/>
  <c r="T244" i="124"/>
  <c r="T245" i="124"/>
  <c r="T246" i="124"/>
  <c r="T247" i="124"/>
  <c r="T248" i="124"/>
  <c r="T249" i="124"/>
  <c r="T250" i="124"/>
  <c r="T251" i="124"/>
  <c r="T252" i="124"/>
  <c r="T253" i="124"/>
  <c r="T254" i="124"/>
  <c r="T255" i="124"/>
  <c r="T256" i="124"/>
  <c r="T257" i="124"/>
  <c r="T258" i="124"/>
  <c r="T259" i="124"/>
  <c r="T260" i="124"/>
  <c r="T261" i="124"/>
  <c r="T263" i="124"/>
  <c r="T264" i="124"/>
  <c r="T265" i="124"/>
  <c r="T267" i="124"/>
  <c r="T268" i="124"/>
  <c r="T269" i="124"/>
  <c r="T270" i="124"/>
  <c r="T271" i="124"/>
  <c r="T272" i="124"/>
  <c r="T273" i="124"/>
  <c r="T274" i="124"/>
  <c r="T275" i="124"/>
  <c r="T276" i="124"/>
  <c r="T277" i="124"/>
  <c r="T278" i="124"/>
  <c r="T279" i="124"/>
  <c r="T280" i="124"/>
  <c r="T281" i="124"/>
  <c r="T282" i="124"/>
  <c r="T283" i="124"/>
  <c r="T284" i="124"/>
  <c r="T285" i="124"/>
  <c r="T286" i="124"/>
  <c r="T287" i="124"/>
  <c r="T288" i="124"/>
  <c r="T289" i="124"/>
  <c r="T290" i="124"/>
  <c r="T291" i="124"/>
  <c r="T292" i="124"/>
  <c r="T293" i="124"/>
  <c r="T294" i="124"/>
  <c r="T295" i="124"/>
  <c r="T296" i="124"/>
  <c r="T297" i="124"/>
  <c r="T299" i="124"/>
  <c r="T300" i="124"/>
  <c r="T301" i="124"/>
  <c r="T302" i="124"/>
  <c r="T303" i="124"/>
  <c r="T304" i="124"/>
  <c r="T305" i="124"/>
  <c r="T306" i="124"/>
  <c r="T307" i="124"/>
  <c r="T308" i="124"/>
  <c r="T309" i="124"/>
  <c r="T310" i="124"/>
  <c r="T311" i="124"/>
  <c r="T312" i="124"/>
  <c r="T313" i="124"/>
  <c r="T314" i="124"/>
  <c r="T315" i="124"/>
  <c r="T316" i="124"/>
  <c r="T317" i="124"/>
  <c r="T318" i="124"/>
  <c r="T319" i="124"/>
  <c r="T320" i="124"/>
  <c r="T321" i="124"/>
  <c r="T322" i="124"/>
  <c r="T323" i="124"/>
  <c r="T324" i="124"/>
  <c r="T331" i="124"/>
  <c r="T332" i="124"/>
  <c r="T333" i="124"/>
  <c r="T334" i="124"/>
  <c r="T335" i="124"/>
  <c r="T339" i="124"/>
  <c r="T340" i="124"/>
  <c r="T341" i="124"/>
  <c r="T342" i="124"/>
  <c r="T343" i="124"/>
  <c r="T344" i="124"/>
  <c r="T345" i="124"/>
  <c r="T346" i="124"/>
  <c r="T347" i="124"/>
  <c r="Y26" i="125"/>
  <c r="S26" i="125"/>
  <c r="M26" i="125"/>
  <c r="N26" i="125" s="1"/>
  <c r="S6" i="125"/>
  <c r="S7" i="125"/>
  <c r="S8" i="125"/>
  <c r="S9" i="125"/>
  <c r="S10" i="125"/>
  <c r="S11" i="125"/>
  <c r="S12" i="125"/>
  <c r="S13" i="125"/>
  <c r="S14" i="125"/>
  <c r="S15" i="125"/>
  <c r="S16" i="125"/>
  <c r="S17" i="125"/>
  <c r="S18" i="125"/>
  <c r="S19" i="125"/>
  <c r="S20" i="125"/>
  <c r="S21" i="125"/>
  <c r="S22" i="125"/>
  <c r="S23" i="125"/>
  <c r="S24" i="125"/>
  <c r="S25" i="125"/>
  <c r="S27" i="125"/>
  <c r="S28" i="125"/>
  <c r="S29" i="125"/>
  <c r="S30" i="125"/>
  <c r="S31" i="125"/>
  <c r="S32" i="125"/>
  <c r="S33" i="125"/>
  <c r="S34" i="125"/>
  <c r="S35" i="125"/>
  <c r="S36" i="125"/>
  <c r="S37" i="125"/>
  <c r="S38" i="125"/>
  <c r="S39" i="125"/>
  <c r="S40" i="125"/>
  <c r="S41" i="125"/>
  <c r="S42" i="125"/>
  <c r="S43" i="125"/>
  <c r="S44" i="125"/>
  <c r="S45" i="125"/>
  <c r="S46" i="125"/>
  <c r="S47" i="125"/>
  <c r="S48" i="125"/>
  <c r="S49" i="125"/>
  <c r="S50" i="125"/>
  <c r="S51" i="125"/>
  <c r="S52" i="125"/>
  <c r="S53" i="125"/>
  <c r="S54" i="125"/>
  <c r="S55" i="125"/>
  <c r="S56" i="125"/>
  <c r="S57" i="125"/>
  <c r="S58" i="125"/>
  <c r="S59" i="125"/>
  <c r="S60" i="125"/>
  <c r="S62" i="125"/>
  <c r="S63" i="125"/>
  <c r="S64" i="125"/>
  <c r="S65" i="125"/>
  <c r="S66" i="125"/>
  <c r="S67" i="125"/>
  <c r="S68" i="125"/>
  <c r="S69" i="125"/>
  <c r="S70" i="125"/>
  <c r="S71" i="125"/>
  <c r="S72" i="125"/>
  <c r="S73" i="125"/>
  <c r="S74" i="125"/>
  <c r="S75" i="125"/>
  <c r="S76" i="125"/>
  <c r="S77" i="125"/>
  <c r="S78" i="125"/>
  <c r="S79" i="125"/>
  <c r="S80" i="125"/>
  <c r="S81" i="125"/>
  <c r="S82" i="125"/>
  <c r="S83" i="125"/>
  <c r="S84" i="125"/>
  <c r="S85" i="125"/>
  <c r="S86" i="125"/>
  <c r="S87" i="125"/>
  <c r="S88" i="125"/>
  <c r="S89" i="125"/>
  <c r="S90" i="125"/>
  <c r="S91" i="125"/>
  <c r="S92" i="125"/>
  <c r="S93" i="125"/>
  <c r="S94" i="125"/>
  <c r="S95" i="125"/>
  <c r="S96" i="125"/>
  <c r="S97" i="125"/>
  <c r="S98" i="125"/>
  <c r="S99" i="125"/>
  <c r="S100" i="125"/>
  <c r="S101" i="125"/>
  <c r="S102" i="125"/>
  <c r="S103" i="125"/>
  <c r="S104" i="125"/>
  <c r="S105" i="125"/>
  <c r="S106" i="125"/>
  <c r="S107" i="125"/>
  <c r="S108" i="125"/>
  <c r="S109" i="125"/>
  <c r="S110" i="125"/>
  <c r="S111" i="125"/>
  <c r="S112" i="125"/>
  <c r="S113" i="125"/>
  <c r="S114" i="125"/>
  <c r="S115" i="125"/>
  <c r="S116" i="125"/>
  <c r="S117" i="125"/>
  <c r="S118" i="125"/>
  <c r="S119" i="125"/>
  <c r="S120" i="125"/>
  <c r="S121" i="125"/>
  <c r="S122" i="125"/>
  <c r="S123" i="125"/>
  <c r="S124" i="125"/>
  <c r="S125" i="125"/>
  <c r="S126" i="125"/>
  <c r="S127" i="125"/>
  <c r="T6" i="124"/>
  <c r="T7" i="124"/>
  <c r="T8" i="124"/>
  <c r="T9" i="124"/>
  <c r="T10" i="124"/>
  <c r="T11" i="124"/>
  <c r="T12" i="124"/>
  <c r="T13" i="124"/>
  <c r="T14" i="124"/>
  <c r="T15" i="124"/>
  <c r="T16" i="124"/>
  <c r="T17" i="124"/>
  <c r="T18" i="124"/>
  <c r="T19" i="124"/>
  <c r="T20" i="124"/>
  <c r="T21" i="124"/>
  <c r="T22" i="124"/>
  <c r="T23" i="124"/>
  <c r="T24" i="124"/>
  <c r="T25" i="124"/>
  <c r="T26" i="124"/>
  <c r="T27" i="124"/>
  <c r="T28" i="124"/>
  <c r="T29" i="124"/>
  <c r="T30" i="124"/>
  <c r="T31" i="124"/>
  <c r="T32" i="124"/>
  <c r="AC186" i="115"/>
  <c r="W186" i="115"/>
  <c r="W71" i="115"/>
  <c r="W72" i="115"/>
  <c r="W73" i="115"/>
  <c r="W74" i="115"/>
  <c r="W75" i="115"/>
  <c r="W76" i="115"/>
  <c r="W77" i="115"/>
  <c r="W290" i="115"/>
  <c r="W113" i="115"/>
  <c r="AC243" i="115"/>
  <c r="W243" i="115"/>
  <c r="Q243" i="115"/>
  <c r="F243" i="115"/>
  <c r="W312" i="115"/>
  <c r="W185" i="115"/>
  <c r="W187" i="115"/>
  <c r="W188" i="115"/>
  <c r="W373" i="115"/>
  <c r="W374" i="115"/>
  <c r="W375" i="115"/>
  <c r="O107" i="124" l="1"/>
  <c r="AC107" i="124" s="1"/>
  <c r="AG107" i="124" s="1"/>
  <c r="R243" i="115"/>
  <c r="W112" i="115" l="1"/>
  <c r="W111" i="115"/>
  <c r="W6" i="115" l="1"/>
  <c r="Q48" i="123" l="1"/>
  <c r="F48" i="123"/>
  <c r="M81" i="125" l="1"/>
  <c r="F81" i="125"/>
  <c r="N292" i="124"/>
  <c r="F292" i="124"/>
  <c r="N81" i="125" l="1"/>
  <c r="U81" i="125" s="1"/>
  <c r="X195" i="124" s="1"/>
  <c r="O292" i="124"/>
  <c r="V292" i="124" s="1"/>
  <c r="AA345" i="115" s="1"/>
  <c r="W345" i="115"/>
  <c r="Q345" i="115"/>
  <c r="F345" i="115"/>
  <c r="Q291" i="123"/>
  <c r="F291" i="123"/>
  <c r="W106" i="115"/>
  <c r="N106" i="124"/>
  <c r="F106" i="124"/>
  <c r="W121" i="115"/>
  <c r="Q121" i="115"/>
  <c r="F121" i="115"/>
  <c r="Q96" i="123"/>
  <c r="F96" i="123"/>
  <c r="AC292" i="124" l="1"/>
  <c r="R345" i="115"/>
  <c r="Y345" i="115" s="1"/>
  <c r="O106" i="124"/>
  <c r="V106" i="124" s="1"/>
  <c r="R121" i="115"/>
  <c r="Y121" i="115" s="1"/>
  <c r="AC106" i="124" l="1"/>
  <c r="AA121" i="115"/>
  <c r="AC121" i="115" s="1"/>
  <c r="AE106" i="124"/>
  <c r="AC345" i="115"/>
  <c r="AE292" i="124"/>
  <c r="AG292" i="124" s="1"/>
  <c r="AG106" i="124" l="1"/>
  <c r="N15" i="125"/>
  <c r="N17" i="125"/>
  <c r="N25" i="125"/>
  <c r="N29" i="125"/>
  <c r="N35" i="125"/>
  <c r="N37" i="125"/>
  <c r="N38" i="125"/>
  <c r="N44" i="125"/>
  <c r="N56" i="125"/>
  <c r="N67" i="125"/>
  <c r="N68" i="125"/>
  <c r="N76" i="125"/>
  <c r="N77" i="125"/>
  <c r="N78" i="125"/>
  <c r="N85" i="125"/>
  <c r="N88" i="125"/>
  <c r="N89" i="125"/>
  <c r="N108" i="125"/>
  <c r="N116" i="125"/>
  <c r="AG31" i="124" l="1"/>
  <c r="N165" i="124" l="1"/>
  <c r="Q141" i="123" l="1"/>
  <c r="Q142" i="123"/>
  <c r="F141" i="123"/>
  <c r="AC38" i="124"/>
  <c r="AG38" i="124" s="1"/>
  <c r="W38" i="115" l="1"/>
  <c r="AC38" i="115"/>
  <c r="W44" i="115"/>
  <c r="AC44" i="115"/>
  <c r="W45" i="115"/>
  <c r="AC45" i="115"/>
  <c r="W27" i="115"/>
  <c r="AC33" i="115"/>
  <c r="W39" i="115"/>
  <c r="AC39" i="115"/>
  <c r="W40" i="115"/>
  <c r="AC40" i="115"/>
  <c r="W47" i="115"/>
  <c r="W48" i="115"/>
  <c r="F354" i="115"/>
  <c r="R354" i="115" s="1"/>
  <c r="W354" i="115"/>
  <c r="AC354" i="115"/>
  <c r="W389" i="115"/>
  <c r="AC389" i="115"/>
  <c r="W31" i="115"/>
  <c r="N75" i="124" l="1"/>
  <c r="G5" i="125" l="1"/>
  <c r="W268" i="115" l="1"/>
  <c r="W52" i="115" l="1"/>
  <c r="W51" i="115"/>
  <c r="X21" i="124" l="1"/>
  <c r="W86" i="115"/>
  <c r="W255" i="115"/>
  <c r="W383" i="115"/>
  <c r="W340" i="115" l="1"/>
  <c r="W225" i="115" l="1"/>
  <c r="W100" i="115"/>
  <c r="W85" i="115"/>
  <c r="W84" i="115"/>
  <c r="W253" i="115"/>
  <c r="W249" i="115"/>
  <c r="W134" i="115"/>
  <c r="W318" i="115"/>
  <c r="W133" i="115"/>
  <c r="W210" i="115"/>
  <c r="W292" i="115"/>
  <c r="W227" i="115"/>
  <c r="W257" i="115"/>
  <c r="W82" i="115"/>
  <c r="W109" i="115"/>
  <c r="W108" i="115"/>
  <c r="W81" i="115"/>
  <c r="W80" i="115"/>
  <c r="W79" i="115"/>
  <c r="W110" i="115"/>
  <c r="W339" i="115" l="1"/>
  <c r="W379" i="115" l="1"/>
  <c r="W209" i="115"/>
  <c r="W171" i="115"/>
  <c r="W78" i="115"/>
  <c r="W83" i="115" l="1"/>
  <c r="W15" i="115" l="1"/>
  <c r="W18" i="115" l="1"/>
  <c r="W222" i="115" l="1"/>
  <c r="W43" i="115" l="1"/>
  <c r="Y17" i="125" l="1"/>
  <c r="Y27" i="125"/>
  <c r="Y33" i="125"/>
  <c r="Y38" i="125"/>
  <c r="Y44" i="125"/>
  <c r="Y83" i="125"/>
  <c r="Y108" i="125"/>
  <c r="W25" i="125"/>
  <c r="Y25" i="125" s="1"/>
  <c r="W32" i="125"/>
  <c r="Y32" i="125" s="1"/>
  <c r="W39" i="125"/>
  <c r="Y39" i="125" s="1"/>
  <c r="W40" i="125"/>
  <c r="Y40" i="125" s="1"/>
  <c r="W41" i="125"/>
  <c r="Y41" i="125" s="1"/>
  <c r="W45" i="125"/>
  <c r="Y45" i="125" s="1"/>
  <c r="W56" i="125"/>
  <c r="Y56" i="125" s="1"/>
  <c r="W57" i="125"/>
  <c r="Y57" i="125" s="1"/>
  <c r="W62" i="125"/>
  <c r="Y62" i="125" s="1"/>
  <c r="W63" i="125"/>
  <c r="Y63" i="125" s="1"/>
  <c r="W64" i="125"/>
  <c r="Y64" i="125" s="1"/>
  <c r="W65" i="125"/>
  <c r="Y65" i="125" s="1"/>
  <c r="W67" i="125"/>
  <c r="Y67" i="125" s="1"/>
  <c r="W68" i="125"/>
  <c r="Y68" i="125" s="1"/>
  <c r="W73" i="125"/>
  <c r="Y73" i="125" s="1"/>
  <c r="Y76" i="125"/>
  <c r="Y77" i="125"/>
  <c r="Y78" i="125"/>
  <c r="W92" i="125"/>
  <c r="Y92" i="125" s="1"/>
  <c r="W96" i="125"/>
  <c r="Y96" i="125" s="1"/>
  <c r="W97" i="125"/>
  <c r="Y97" i="125" s="1"/>
  <c r="W99" i="125"/>
  <c r="Y99" i="125" s="1"/>
  <c r="W102" i="125"/>
  <c r="Y102" i="125" s="1"/>
  <c r="W103" i="125"/>
  <c r="Y103" i="125" s="1"/>
  <c r="Y116" i="125"/>
  <c r="W120" i="125"/>
  <c r="Y120" i="125" s="1"/>
  <c r="W124" i="125"/>
  <c r="Y124" i="125" s="1"/>
  <c r="AE45" i="124" l="1"/>
  <c r="AE46" i="124"/>
  <c r="AA397" i="115"/>
  <c r="AA246" i="115"/>
  <c r="P128" i="125" l="1"/>
  <c r="M127" i="125"/>
  <c r="N127" i="125" s="1"/>
  <c r="M126" i="125"/>
  <c r="N126" i="125" s="1"/>
  <c r="M125" i="125"/>
  <c r="F125" i="125"/>
  <c r="M124" i="125"/>
  <c r="N124" i="125" s="1"/>
  <c r="M123" i="125"/>
  <c r="F123" i="125"/>
  <c r="M122" i="125"/>
  <c r="M121" i="125"/>
  <c r="M120" i="125"/>
  <c r="N120" i="125" s="1"/>
  <c r="M119" i="125"/>
  <c r="F119" i="125"/>
  <c r="M118" i="125"/>
  <c r="F118" i="125"/>
  <c r="M117" i="125"/>
  <c r="F117" i="125"/>
  <c r="M115" i="125"/>
  <c r="F115" i="125"/>
  <c r="M114" i="125"/>
  <c r="N114" i="125" s="1"/>
  <c r="M113" i="125"/>
  <c r="F113" i="125"/>
  <c r="M112" i="125"/>
  <c r="N112" i="125" s="1"/>
  <c r="M111" i="125"/>
  <c r="N111" i="125" s="1"/>
  <c r="F111" i="125"/>
  <c r="M110" i="125"/>
  <c r="F110" i="125"/>
  <c r="M109" i="125"/>
  <c r="N109" i="125" s="1"/>
  <c r="F109" i="125"/>
  <c r="M107" i="125"/>
  <c r="F107" i="125"/>
  <c r="M106" i="125"/>
  <c r="N106" i="125" s="1"/>
  <c r="M105" i="125"/>
  <c r="F105" i="125"/>
  <c r="M104" i="125"/>
  <c r="M103" i="125"/>
  <c r="N103" i="125" s="1"/>
  <c r="M102" i="125"/>
  <c r="N102" i="125" s="1"/>
  <c r="M101" i="125"/>
  <c r="F101" i="125"/>
  <c r="M100" i="125"/>
  <c r="N100" i="125" s="1"/>
  <c r="F100" i="125"/>
  <c r="M99" i="125"/>
  <c r="F99" i="125"/>
  <c r="M98" i="125"/>
  <c r="N98" i="125" s="1"/>
  <c r="F98" i="125"/>
  <c r="M97" i="125"/>
  <c r="N97" i="125" s="1"/>
  <c r="M96" i="125"/>
  <c r="N96" i="125" s="1"/>
  <c r="M95" i="125"/>
  <c r="N95" i="125" s="1"/>
  <c r="F95" i="125"/>
  <c r="M94" i="125"/>
  <c r="F94" i="125"/>
  <c r="M93" i="125"/>
  <c r="N93" i="125" s="1"/>
  <c r="F93" i="125"/>
  <c r="M92" i="125"/>
  <c r="N92" i="125" s="1"/>
  <c r="M91" i="125"/>
  <c r="F91" i="125"/>
  <c r="M90" i="125"/>
  <c r="M87" i="125"/>
  <c r="F87" i="125"/>
  <c r="M86" i="125"/>
  <c r="N86" i="125" s="1"/>
  <c r="F86" i="125"/>
  <c r="M84" i="125"/>
  <c r="F84" i="125"/>
  <c r="M83" i="125"/>
  <c r="N83" i="125" s="1"/>
  <c r="M82" i="125"/>
  <c r="F82" i="125"/>
  <c r="M80" i="125"/>
  <c r="N80" i="125" s="1"/>
  <c r="M79" i="125"/>
  <c r="N79" i="125" s="1"/>
  <c r="F79" i="125"/>
  <c r="M75" i="125"/>
  <c r="F75" i="125"/>
  <c r="M74" i="125"/>
  <c r="N74" i="125" s="1"/>
  <c r="F74" i="125"/>
  <c r="M73" i="125"/>
  <c r="N73" i="125" s="1"/>
  <c r="M72" i="125"/>
  <c r="F72" i="125"/>
  <c r="M71" i="125"/>
  <c r="N71" i="125" s="1"/>
  <c r="M70" i="125"/>
  <c r="F70" i="125"/>
  <c r="M69" i="125"/>
  <c r="N69" i="125" s="1"/>
  <c r="F69" i="125"/>
  <c r="M66" i="125"/>
  <c r="F66" i="125"/>
  <c r="M65" i="125"/>
  <c r="N65" i="125" s="1"/>
  <c r="M64" i="125"/>
  <c r="N64" i="125" s="1"/>
  <c r="M63" i="125"/>
  <c r="N63" i="125" s="1"/>
  <c r="M62" i="125"/>
  <c r="N62" i="125" s="1"/>
  <c r="M61" i="125"/>
  <c r="N61" i="125" s="1"/>
  <c r="F61" i="125"/>
  <c r="M60" i="125"/>
  <c r="F60" i="125"/>
  <c r="M59" i="125"/>
  <c r="N59" i="125" s="1"/>
  <c r="F59" i="125"/>
  <c r="M58" i="125"/>
  <c r="F58" i="125"/>
  <c r="M57" i="125"/>
  <c r="N57" i="125" s="1"/>
  <c r="M55" i="125"/>
  <c r="F55" i="125"/>
  <c r="M54" i="125"/>
  <c r="F54" i="125"/>
  <c r="M53" i="125"/>
  <c r="F53" i="125"/>
  <c r="M52" i="125"/>
  <c r="F52" i="125"/>
  <c r="M51" i="125"/>
  <c r="N51" i="125" s="1"/>
  <c r="M50" i="125"/>
  <c r="N50" i="125" s="1"/>
  <c r="M49" i="125"/>
  <c r="N49" i="125" s="1"/>
  <c r="M48" i="125"/>
  <c r="N48" i="125" s="1"/>
  <c r="F48" i="125"/>
  <c r="M47" i="125"/>
  <c r="N47" i="125" s="1"/>
  <c r="M46" i="125"/>
  <c r="F46" i="125"/>
  <c r="M45" i="125"/>
  <c r="N45" i="125" s="1"/>
  <c r="M43" i="125"/>
  <c r="F43" i="125"/>
  <c r="M42" i="125"/>
  <c r="N42" i="125" s="1"/>
  <c r="F42" i="125"/>
  <c r="M41" i="125"/>
  <c r="N41" i="125" s="1"/>
  <c r="M40" i="125"/>
  <c r="N40" i="125" s="1"/>
  <c r="M39" i="125"/>
  <c r="N39" i="125" s="1"/>
  <c r="M36" i="125"/>
  <c r="F36" i="125"/>
  <c r="M34" i="125"/>
  <c r="F34" i="125"/>
  <c r="M33" i="125"/>
  <c r="N33" i="125" s="1"/>
  <c r="M32" i="125"/>
  <c r="N32" i="125" s="1"/>
  <c r="M31" i="125"/>
  <c r="F31" i="125"/>
  <c r="M30" i="125"/>
  <c r="F30" i="125"/>
  <c r="M28" i="125"/>
  <c r="F28" i="125"/>
  <c r="M27" i="125"/>
  <c r="N27" i="125" s="1"/>
  <c r="M24" i="125"/>
  <c r="F24" i="125"/>
  <c r="M23" i="125"/>
  <c r="N23" i="125" s="1"/>
  <c r="F23" i="125"/>
  <c r="M22" i="125"/>
  <c r="F22" i="125"/>
  <c r="M21" i="125"/>
  <c r="N21" i="125" s="1"/>
  <c r="F21" i="125"/>
  <c r="M20" i="125"/>
  <c r="F20" i="125"/>
  <c r="M19" i="125"/>
  <c r="N19" i="125" s="1"/>
  <c r="F19" i="125"/>
  <c r="M18" i="125"/>
  <c r="F18" i="125"/>
  <c r="M16" i="125"/>
  <c r="N16" i="125" s="1"/>
  <c r="F16" i="125"/>
  <c r="M14" i="125"/>
  <c r="F14" i="125"/>
  <c r="M13" i="125"/>
  <c r="N13" i="125" s="1"/>
  <c r="F13" i="125"/>
  <c r="M12" i="125"/>
  <c r="F12" i="125"/>
  <c r="M11" i="125"/>
  <c r="N11" i="125" s="1"/>
  <c r="F11" i="125"/>
  <c r="M10" i="125"/>
  <c r="F10" i="125"/>
  <c r="M9" i="125"/>
  <c r="N9" i="125" s="1"/>
  <c r="F9" i="125"/>
  <c r="M8" i="125"/>
  <c r="F8" i="125"/>
  <c r="M7" i="125"/>
  <c r="N7" i="125" s="1"/>
  <c r="F7" i="125"/>
  <c r="M6" i="125"/>
  <c r="F6" i="125"/>
  <c r="Q5" i="125"/>
  <c r="O5" i="125"/>
  <c r="L5" i="125"/>
  <c r="K5" i="125"/>
  <c r="J5" i="125"/>
  <c r="I5" i="125"/>
  <c r="H5" i="125"/>
  <c r="E5" i="125"/>
  <c r="D5" i="125"/>
  <c r="U348" i="124"/>
  <c r="U349" i="124" s="1"/>
  <c r="Q348" i="124"/>
  <c r="N347" i="124"/>
  <c r="F347" i="124"/>
  <c r="N346" i="124"/>
  <c r="F346" i="124"/>
  <c r="N345" i="124"/>
  <c r="F345" i="124"/>
  <c r="AC344" i="124"/>
  <c r="N344" i="124"/>
  <c r="F344" i="124"/>
  <c r="N343" i="124"/>
  <c r="F343" i="124"/>
  <c r="N342" i="124"/>
  <c r="F342" i="124"/>
  <c r="AC341" i="124"/>
  <c r="AG341" i="124" s="1"/>
  <c r="AC340" i="124"/>
  <c r="AG340" i="124" s="1"/>
  <c r="AC339" i="124"/>
  <c r="AG339" i="124" s="1"/>
  <c r="AC336" i="124"/>
  <c r="AG336" i="124" s="1"/>
  <c r="N335" i="124"/>
  <c r="F335" i="124"/>
  <c r="N334" i="124"/>
  <c r="F334" i="124"/>
  <c r="N333" i="124"/>
  <c r="F333" i="124"/>
  <c r="N332" i="124"/>
  <c r="F332" i="124"/>
  <c r="AC331" i="124"/>
  <c r="AG331" i="124" s="1"/>
  <c r="AC326" i="124"/>
  <c r="AG326" i="124" s="1"/>
  <c r="AC325" i="124"/>
  <c r="AG325" i="124" s="1"/>
  <c r="N324" i="124"/>
  <c r="F324" i="124"/>
  <c r="N323" i="124"/>
  <c r="F323" i="124"/>
  <c r="N322" i="124"/>
  <c r="F322" i="124"/>
  <c r="N321" i="124"/>
  <c r="F321" i="124"/>
  <c r="N320" i="124"/>
  <c r="F320" i="124"/>
  <c r="N319" i="124"/>
  <c r="F319" i="124"/>
  <c r="N318" i="124"/>
  <c r="F318" i="124"/>
  <c r="AC309" i="124"/>
  <c r="AG309" i="124" s="1"/>
  <c r="AC308" i="124"/>
  <c r="AG308" i="124" s="1"/>
  <c r="AC307" i="124"/>
  <c r="AG307" i="124" s="1"/>
  <c r="N306" i="124"/>
  <c r="F306" i="124"/>
  <c r="N305" i="124"/>
  <c r="F305" i="124"/>
  <c r="N304" i="124"/>
  <c r="F304" i="124"/>
  <c r="N303" i="124"/>
  <c r="F303" i="124"/>
  <c r="N302" i="124"/>
  <c r="F302" i="124"/>
  <c r="AC301" i="124"/>
  <c r="N300" i="124"/>
  <c r="F300" i="124"/>
  <c r="AC299" i="124"/>
  <c r="AG299" i="124" s="1"/>
  <c r="N299" i="124"/>
  <c r="F299" i="124"/>
  <c r="N297" i="124"/>
  <c r="F297" i="124"/>
  <c r="N296" i="124"/>
  <c r="F296" i="124"/>
  <c r="N295" i="124"/>
  <c r="F295" i="124"/>
  <c r="N294" i="124"/>
  <c r="F294" i="124"/>
  <c r="N293" i="124"/>
  <c r="F293" i="124"/>
  <c r="AC291" i="124"/>
  <c r="AG291" i="124" s="1"/>
  <c r="AC290" i="124"/>
  <c r="AG290" i="124" s="1"/>
  <c r="AC289" i="124"/>
  <c r="AG289" i="124" s="1"/>
  <c r="AC288" i="124"/>
  <c r="AC287" i="124"/>
  <c r="AG287" i="124" s="1"/>
  <c r="AC286" i="124"/>
  <c r="N285" i="124"/>
  <c r="F285" i="124"/>
  <c r="N284" i="124"/>
  <c r="F284" i="124"/>
  <c r="N283" i="124"/>
  <c r="F283" i="124"/>
  <c r="N282" i="124"/>
  <c r="F282" i="124"/>
  <c r="N281" i="124"/>
  <c r="F281" i="124"/>
  <c r="N280" i="124"/>
  <c r="F280" i="124"/>
  <c r="AC279" i="124"/>
  <c r="AG279" i="124" s="1"/>
  <c r="N279" i="124"/>
  <c r="F279" i="124"/>
  <c r="AC278" i="124"/>
  <c r="AG278" i="124" s="1"/>
  <c r="N278" i="124"/>
  <c r="F278" i="124"/>
  <c r="AC277" i="124"/>
  <c r="AG277" i="124" s="1"/>
  <c r="O277" i="124"/>
  <c r="AC276" i="124"/>
  <c r="AG276" i="124" s="1"/>
  <c r="N276" i="124"/>
  <c r="F276" i="124"/>
  <c r="N275" i="124"/>
  <c r="F275" i="124"/>
  <c r="N274" i="124"/>
  <c r="F274" i="124"/>
  <c r="N273" i="124"/>
  <c r="F273" i="124"/>
  <c r="N272" i="124"/>
  <c r="F272" i="124"/>
  <c r="N271" i="124"/>
  <c r="F271" i="124"/>
  <c r="N270" i="124"/>
  <c r="F270" i="124"/>
  <c r="N269" i="124"/>
  <c r="F269" i="124"/>
  <c r="N268" i="124"/>
  <c r="F268" i="124"/>
  <c r="AC267" i="124"/>
  <c r="AG267" i="124" s="1"/>
  <c r="AC265" i="124"/>
  <c r="AG265" i="124" s="1"/>
  <c r="AC264" i="124"/>
  <c r="AG264" i="124" s="1"/>
  <c r="AC263" i="124"/>
  <c r="AG263" i="124" s="1"/>
  <c r="AC262" i="124"/>
  <c r="AG262" i="124" s="1"/>
  <c r="N261" i="124"/>
  <c r="F261" i="124"/>
  <c r="N260" i="124"/>
  <c r="F260" i="124"/>
  <c r="N259" i="124"/>
  <c r="F259" i="124"/>
  <c r="N258" i="124"/>
  <c r="F258" i="124"/>
  <c r="N257" i="124"/>
  <c r="F257" i="124"/>
  <c r="N256" i="124"/>
  <c r="F256" i="124"/>
  <c r="AC255" i="124"/>
  <c r="AG255" i="124" s="1"/>
  <c r="N255" i="124"/>
  <c r="O255" i="124" s="1"/>
  <c r="AC253" i="124"/>
  <c r="AG253" i="124" s="1"/>
  <c r="O253" i="124"/>
  <c r="AC252" i="124"/>
  <c r="AG252" i="124" s="1"/>
  <c r="N252" i="124"/>
  <c r="F252" i="124"/>
  <c r="AC251" i="124"/>
  <c r="AG251" i="124" s="1"/>
  <c r="AC250" i="124"/>
  <c r="AG250" i="124" s="1"/>
  <c r="N249" i="124"/>
  <c r="F249" i="124"/>
  <c r="N248" i="124"/>
  <c r="F248" i="124"/>
  <c r="N247" i="124"/>
  <c r="F247" i="124"/>
  <c r="N246" i="124"/>
  <c r="F246" i="124"/>
  <c r="N245" i="124"/>
  <c r="F245" i="124"/>
  <c r="AC244" i="124"/>
  <c r="AG244" i="124" s="1"/>
  <c r="N243" i="124"/>
  <c r="F243" i="124"/>
  <c r="AC239" i="124"/>
  <c r="AG239" i="124" s="1"/>
  <c r="AC238" i="124"/>
  <c r="AG238" i="124" s="1"/>
  <c r="N237" i="124"/>
  <c r="F237" i="124"/>
  <c r="N236" i="124"/>
  <c r="F236" i="124"/>
  <c r="N235" i="124"/>
  <c r="F235" i="124"/>
  <c r="N234" i="124"/>
  <c r="F234" i="124"/>
  <c r="N233" i="124"/>
  <c r="F233" i="124"/>
  <c r="N231" i="124"/>
  <c r="F231" i="124"/>
  <c r="AC227" i="124"/>
  <c r="AG227" i="124" s="1"/>
  <c r="AC226" i="124"/>
  <c r="AG226" i="124" s="1"/>
  <c r="N225" i="124"/>
  <c r="F225" i="124"/>
  <c r="N224" i="124"/>
  <c r="F224" i="124"/>
  <c r="N223" i="124"/>
  <c r="F223" i="124"/>
  <c r="N222" i="124"/>
  <c r="F222" i="124"/>
  <c r="N221" i="124"/>
  <c r="F221" i="124"/>
  <c r="AC220" i="124"/>
  <c r="AG220" i="124" s="1"/>
  <c r="AC219" i="124"/>
  <c r="AG219" i="124" s="1"/>
  <c r="AC218" i="124"/>
  <c r="AG218" i="124" s="1"/>
  <c r="AC217" i="124"/>
  <c r="AG217" i="124" s="1"/>
  <c r="N216" i="124"/>
  <c r="F216" i="124"/>
  <c r="N215" i="124"/>
  <c r="F215" i="124"/>
  <c r="N214" i="124"/>
  <c r="F214" i="124"/>
  <c r="N213" i="124"/>
  <c r="F213" i="124"/>
  <c r="AC212" i="124"/>
  <c r="AG212" i="124" s="1"/>
  <c r="AC211" i="124"/>
  <c r="AG211" i="124" s="1"/>
  <c r="AC210" i="124"/>
  <c r="AG210" i="124" s="1"/>
  <c r="AC209" i="124"/>
  <c r="AG209" i="124" s="1"/>
  <c r="N208" i="124"/>
  <c r="F208" i="124"/>
  <c r="N207" i="124"/>
  <c r="F207" i="124"/>
  <c r="N206" i="124"/>
  <c r="F206" i="124"/>
  <c r="N205" i="124"/>
  <c r="F205" i="124"/>
  <c r="AC204" i="124"/>
  <c r="AG204" i="124" s="1"/>
  <c r="N204" i="124"/>
  <c r="F204" i="124"/>
  <c r="AC203" i="124"/>
  <c r="AG203" i="124" s="1"/>
  <c r="N203" i="124"/>
  <c r="F203" i="124"/>
  <c r="AC202" i="124"/>
  <c r="AG202" i="124" s="1"/>
  <c r="N202" i="124"/>
  <c r="F202" i="124"/>
  <c r="AC201" i="124"/>
  <c r="AG201" i="124" s="1"/>
  <c r="AC200" i="124"/>
  <c r="AG200" i="124" s="1"/>
  <c r="N199" i="124"/>
  <c r="F199" i="124"/>
  <c r="N198" i="124"/>
  <c r="F198" i="124"/>
  <c r="N197" i="124"/>
  <c r="F197" i="124"/>
  <c r="N196" i="124"/>
  <c r="F196" i="124"/>
  <c r="N195" i="124"/>
  <c r="F195" i="124"/>
  <c r="N194" i="124"/>
  <c r="F194" i="124"/>
  <c r="N193" i="124"/>
  <c r="F193" i="124"/>
  <c r="N192" i="124"/>
  <c r="F192" i="124"/>
  <c r="N191" i="124"/>
  <c r="F191" i="124"/>
  <c r="AC190" i="124"/>
  <c r="AG190" i="124" s="1"/>
  <c r="AC187" i="124"/>
  <c r="AG187" i="124" s="1"/>
  <c r="N186" i="124"/>
  <c r="F186" i="124"/>
  <c r="N185" i="124"/>
  <c r="F185" i="124"/>
  <c r="N184" i="124"/>
  <c r="F184" i="124"/>
  <c r="AC183" i="124"/>
  <c r="AG183" i="124" s="1"/>
  <c r="N182" i="124"/>
  <c r="F182" i="124"/>
  <c r="AC179" i="124"/>
  <c r="AG179" i="124" s="1"/>
  <c r="N178" i="124"/>
  <c r="F178" i="124"/>
  <c r="N177" i="124"/>
  <c r="F177" i="124"/>
  <c r="N176" i="124"/>
  <c r="F176" i="124"/>
  <c r="N175" i="124"/>
  <c r="F175" i="124"/>
  <c r="AC174" i="124"/>
  <c r="AG174" i="124" s="1"/>
  <c r="N174" i="124"/>
  <c r="F174" i="124"/>
  <c r="AC173" i="124"/>
  <c r="AG173" i="124" s="1"/>
  <c r="N173" i="124"/>
  <c r="F173" i="124"/>
  <c r="N172" i="124"/>
  <c r="F172" i="124"/>
  <c r="N171" i="124"/>
  <c r="F171" i="124"/>
  <c r="N170" i="124"/>
  <c r="F170" i="124"/>
  <c r="AC169" i="124"/>
  <c r="AG169" i="124" s="1"/>
  <c r="AC168" i="124"/>
  <c r="AG168" i="124" s="1"/>
  <c r="N167" i="124"/>
  <c r="F167" i="124"/>
  <c r="AC166" i="124"/>
  <c r="AG166" i="124" s="1"/>
  <c r="N166" i="124"/>
  <c r="F166" i="124"/>
  <c r="AC165" i="124"/>
  <c r="AG165" i="124" s="1"/>
  <c r="F165" i="124"/>
  <c r="AC164" i="124"/>
  <c r="AG164" i="124" s="1"/>
  <c r="N164" i="124"/>
  <c r="F164" i="124"/>
  <c r="N163" i="124"/>
  <c r="F163" i="124"/>
  <c r="N162" i="124"/>
  <c r="F162" i="124"/>
  <c r="N161" i="124"/>
  <c r="F161" i="124"/>
  <c r="N160" i="124"/>
  <c r="F160" i="124"/>
  <c r="N159" i="124"/>
  <c r="F159" i="124"/>
  <c r="N158" i="124"/>
  <c r="F158" i="124"/>
  <c r="N157" i="124"/>
  <c r="F157" i="124"/>
  <c r="N156" i="124"/>
  <c r="F156" i="124"/>
  <c r="N155" i="124"/>
  <c r="F155" i="124"/>
  <c r="N154" i="124"/>
  <c r="F154" i="124"/>
  <c r="AC153" i="124"/>
  <c r="AG153" i="124" s="1"/>
  <c r="AC152" i="124"/>
  <c r="AG152" i="124" s="1"/>
  <c r="N151" i="124"/>
  <c r="F151" i="124"/>
  <c r="AC146" i="124"/>
  <c r="AG146" i="124" s="1"/>
  <c r="N146" i="124"/>
  <c r="F146" i="124"/>
  <c r="AC145" i="124"/>
  <c r="AG145" i="124" s="1"/>
  <c r="N145" i="124"/>
  <c r="F145" i="124"/>
  <c r="AC144" i="124"/>
  <c r="AG144" i="124" s="1"/>
  <c r="N144" i="124"/>
  <c r="F144" i="124"/>
  <c r="AC143" i="124"/>
  <c r="AG143" i="124" s="1"/>
  <c r="N143" i="124"/>
  <c r="F143" i="124"/>
  <c r="AC142" i="124"/>
  <c r="AG142" i="124" s="1"/>
  <c r="N142" i="124"/>
  <c r="F142" i="124"/>
  <c r="AC141" i="124"/>
  <c r="AG141" i="124" s="1"/>
  <c r="AC140" i="124"/>
  <c r="AG140" i="124" s="1"/>
  <c r="N139" i="124"/>
  <c r="F139" i="124"/>
  <c r="N138" i="124"/>
  <c r="F138" i="124"/>
  <c r="N137" i="124"/>
  <c r="F137" i="124"/>
  <c r="N136" i="124"/>
  <c r="F136" i="124"/>
  <c r="N135" i="124"/>
  <c r="F135" i="124"/>
  <c r="N134" i="124"/>
  <c r="F134" i="124"/>
  <c r="N133" i="124"/>
  <c r="F133" i="124"/>
  <c r="N132" i="124"/>
  <c r="F132" i="124"/>
  <c r="N131" i="124"/>
  <c r="F131" i="124"/>
  <c r="N130" i="124"/>
  <c r="F130" i="124"/>
  <c r="N129" i="124"/>
  <c r="F129" i="124"/>
  <c r="N128" i="124"/>
  <c r="F128" i="124"/>
  <c r="AC124" i="124"/>
  <c r="AG124" i="124" s="1"/>
  <c r="N124" i="124"/>
  <c r="F124" i="124"/>
  <c r="AC123" i="124"/>
  <c r="AG123" i="124" s="1"/>
  <c r="N123" i="124"/>
  <c r="F123" i="124"/>
  <c r="AC122" i="124"/>
  <c r="AG122" i="124" s="1"/>
  <c r="N122" i="124"/>
  <c r="F122" i="124"/>
  <c r="AC121" i="124"/>
  <c r="AG121" i="124" s="1"/>
  <c r="AC120" i="124"/>
  <c r="AG120" i="124" s="1"/>
  <c r="AC119" i="124"/>
  <c r="AG119" i="124" s="1"/>
  <c r="N118" i="124"/>
  <c r="F118" i="124"/>
  <c r="O117" i="124"/>
  <c r="N116" i="124"/>
  <c r="F116" i="124"/>
  <c r="N115" i="124"/>
  <c r="F115" i="124"/>
  <c r="N114" i="124"/>
  <c r="F114" i="124"/>
  <c r="N113" i="124"/>
  <c r="F113" i="124"/>
  <c r="N112" i="124"/>
  <c r="F112" i="124"/>
  <c r="N111" i="124"/>
  <c r="F111" i="124"/>
  <c r="N110" i="124"/>
  <c r="F110" i="124"/>
  <c r="N109" i="124"/>
  <c r="F109" i="124"/>
  <c r="N108" i="124"/>
  <c r="F108" i="124"/>
  <c r="N105" i="124"/>
  <c r="F105" i="124"/>
  <c r="AC98" i="124"/>
  <c r="AG98" i="124" s="1"/>
  <c r="N98" i="124"/>
  <c r="F98" i="124"/>
  <c r="AC97" i="124"/>
  <c r="AG97" i="124" s="1"/>
  <c r="N97" i="124"/>
  <c r="F97" i="124"/>
  <c r="AC96" i="124"/>
  <c r="AG96" i="124" s="1"/>
  <c r="N96" i="124"/>
  <c r="F96" i="124"/>
  <c r="AC95" i="124"/>
  <c r="AG95" i="124" s="1"/>
  <c r="N95" i="124"/>
  <c r="F95" i="124"/>
  <c r="AC94" i="124"/>
  <c r="AG94" i="124" s="1"/>
  <c r="N94" i="124"/>
  <c r="F94" i="124"/>
  <c r="AC93" i="124"/>
  <c r="AG93" i="124" s="1"/>
  <c r="N93" i="124"/>
  <c r="F93" i="124"/>
  <c r="AC92" i="124"/>
  <c r="AG92" i="124" s="1"/>
  <c r="N92" i="124"/>
  <c r="O92" i="124" s="1"/>
  <c r="AC91" i="124"/>
  <c r="AG91" i="124" s="1"/>
  <c r="AC90" i="124"/>
  <c r="AG90" i="124" s="1"/>
  <c r="N89" i="124"/>
  <c r="F89" i="124"/>
  <c r="N88" i="124"/>
  <c r="F88" i="124"/>
  <c r="N87" i="124"/>
  <c r="F87" i="124"/>
  <c r="N86" i="124"/>
  <c r="F86" i="124"/>
  <c r="N85" i="124"/>
  <c r="F85" i="124"/>
  <c r="N84" i="124"/>
  <c r="F84" i="124"/>
  <c r="N83" i="124"/>
  <c r="F83" i="124"/>
  <c r="N82" i="124"/>
  <c r="F82" i="124"/>
  <c r="N81" i="124"/>
  <c r="F81" i="124"/>
  <c r="N80" i="124"/>
  <c r="F80" i="124"/>
  <c r="N79" i="124"/>
  <c r="F79" i="124"/>
  <c r="AC78" i="124"/>
  <c r="AC77" i="124"/>
  <c r="AC76" i="124"/>
  <c r="F75" i="124"/>
  <c r="N74" i="124"/>
  <c r="F74" i="124"/>
  <c r="AC73" i="124"/>
  <c r="AG73" i="124" s="1"/>
  <c r="N73" i="124"/>
  <c r="N72" i="124"/>
  <c r="F72" i="124"/>
  <c r="AC62" i="124"/>
  <c r="AG62" i="124" s="1"/>
  <c r="AC61" i="124"/>
  <c r="AG61" i="124" s="1"/>
  <c r="AC60" i="124"/>
  <c r="AG60" i="124" s="1"/>
  <c r="AC59" i="124"/>
  <c r="AG59" i="124" s="1"/>
  <c r="AC58" i="124"/>
  <c r="AG58" i="124" s="1"/>
  <c r="AC57" i="124"/>
  <c r="AG57" i="124" s="1"/>
  <c r="AC56" i="124"/>
  <c r="AG56" i="124" s="1"/>
  <c r="N55" i="124"/>
  <c r="F55" i="124"/>
  <c r="N54" i="124"/>
  <c r="F54" i="124"/>
  <c r="N53" i="124"/>
  <c r="F53" i="124"/>
  <c r="N52" i="124"/>
  <c r="F52" i="124"/>
  <c r="N51" i="124"/>
  <c r="F51" i="124"/>
  <c r="N50" i="124"/>
  <c r="F50" i="124"/>
  <c r="AC48" i="124"/>
  <c r="AG48" i="124" s="1"/>
  <c r="N47" i="124"/>
  <c r="F47" i="124"/>
  <c r="AC46" i="124"/>
  <c r="AG46" i="124" s="1"/>
  <c r="N46" i="124"/>
  <c r="F46" i="124"/>
  <c r="AC45" i="124"/>
  <c r="AG45" i="124" s="1"/>
  <c r="N45" i="124"/>
  <c r="F45" i="124"/>
  <c r="AC44" i="124"/>
  <c r="N44" i="124"/>
  <c r="F44" i="124"/>
  <c r="AC43" i="124"/>
  <c r="AG43" i="124" s="1"/>
  <c r="N43" i="124"/>
  <c r="F43" i="124"/>
  <c r="AC42" i="124"/>
  <c r="AG42" i="124" s="1"/>
  <c r="N42" i="124"/>
  <c r="F42" i="124"/>
  <c r="AC41" i="124"/>
  <c r="AG41" i="124" s="1"/>
  <c r="N41" i="124"/>
  <c r="F41" i="124"/>
  <c r="AC40" i="124"/>
  <c r="AG40" i="124" s="1"/>
  <c r="AC39" i="124"/>
  <c r="AG39" i="124" s="1"/>
  <c r="AC37" i="124"/>
  <c r="AG37" i="124" s="1"/>
  <c r="N36" i="124"/>
  <c r="F36" i="124"/>
  <c r="N35" i="124"/>
  <c r="F35" i="124"/>
  <c r="N34" i="124"/>
  <c r="F34" i="124"/>
  <c r="N32" i="124"/>
  <c r="F32" i="124"/>
  <c r="N30" i="124"/>
  <c r="F30" i="124"/>
  <c r="AG29" i="124"/>
  <c r="N28" i="124"/>
  <c r="F28" i="124"/>
  <c r="AC27" i="124"/>
  <c r="AG27" i="124" s="1"/>
  <c r="N26" i="124"/>
  <c r="F26" i="124"/>
  <c r="AC25" i="124"/>
  <c r="AC24" i="124"/>
  <c r="AG24" i="124" s="1"/>
  <c r="N23" i="124"/>
  <c r="F23" i="124"/>
  <c r="AC22" i="124"/>
  <c r="AG22" i="124" s="1"/>
  <c r="N21" i="124"/>
  <c r="F21" i="124"/>
  <c r="N19" i="124"/>
  <c r="F19" i="124"/>
  <c r="N17" i="124"/>
  <c r="F17" i="124"/>
  <c r="N16" i="124"/>
  <c r="F16" i="124"/>
  <c r="N14" i="124"/>
  <c r="F14" i="124"/>
  <c r="N12" i="124"/>
  <c r="F12" i="124"/>
  <c r="N10" i="124"/>
  <c r="F10" i="124"/>
  <c r="N8" i="124"/>
  <c r="F8" i="124"/>
  <c r="N7" i="124"/>
  <c r="F7" i="124"/>
  <c r="N6" i="124"/>
  <c r="F6" i="124"/>
  <c r="AB5" i="124"/>
  <c r="Z5" i="124"/>
  <c r="R5" i="124"/>
  <c r="P5" i="124"/>
  <c r="L5" i="124"/>
  <c r="K5" i="124"/>
  <c r="J5" i="124"/>
  <c r="I5" i="124"/>
  <c r="H5" i="124"/>
  <c r="G5" i="124"/>
  <c r="E5" i="124"/>
  <c r="D5" i="124"/>
  <c r="N46" i="125" l="1"/>
  <c r="N52" i="125"/>
  <c r="N123" i="125"/>
  <c r="N28" i="125"/>
  <c r="N34" i="125"/>
  <c r="N54" i="125"/>
  <c r="N72" i="125"/>
  <c r="U72" i="125" s="1"/>
  <c r="X178" i="124" s="1"/>
  <c r="N91" i="125"/>
  <c r="U91" i="125" s="1"/>
  <c r="N31" i="125"/>
  <c r="U31" i="125" s="1"/>
  <c r="N18" i="125"/>
  <c r="N117" i="125"/>
  <c r="N119" i="125"/>
  <c r="N125" i="125"/>
  <c r="N104" i="125"/>
  <c r="U104" i="125" s="1"/>
  <c r="X260" i="124" s="1"/>
  <c r="N8" i="125"/>
  <c r="U8" i="125" s="1"/>
  <c r="N10" i="125"/>
  <c r="N12" i="125"/>
  <c r="U12" i="125" s="1"/>
  <c r="N14" i="125"/>
  <c r="N20" i="125"/>
  <c r="N22" i="125"/>
  <c r="N24" i="125"/>
  <c r="U24" i="125" s="1"/>
  <c r="N43" i="125"/>
  <c r="N58" i="125"/>
  <c r="U58" i="125" s="1"/>
  <c r="N60" i="125"/>
  <c r="N66" i="125"/>
  <c r="N70" i="125"/>
  <c r="N87" i="125"/>
  <c r="N94" i="125"/>
  <c r="N99" i="125"/>
  <c r="N101" i="125"/>
  <c r="U101" i="125" s="1"/>
  <c r="X249" i="124" s="1"/>
  <c r="N107" i="125"/>
  <c r="U107" i="125" s="1"/>
  <c r="X268" i="124" s="1"/>
  <c r="N110" i="125"/>
  <c r="N115" i="125"/>
  <c r="N118" i="125"/>
  <c r="N121" i="125"/>
  <c r="U121" i="125" s="1"/>
  <c r="X319" i="124" s="1"/>
  <c r="N30" i="125"/>
  <c r="N36" i="125"/>
  <c r="U36" i="125" s="1"/>
  <c r="X89" i="124" s="1"/>
  <c r="N53" i="125"/>
  <c r="N55" i="125"/>
  <c r="N82" i="125"/>
  <c r="U82" i="125" s="1"/>
  <c r="N90" i="125"/>
  <c r="U90" i="125" s="1"/>
  <c r="X221" i="124" s="1"/>
  <c r="N105" i="125"/>
  <c r="U105" i="125" s="1"/>
  <c r="X261" i="124" s="1"/>
  <c r="N113" i="125"/>
  <c r="U113" i="125" s="1"/>
  <c r="X285" i="124" s="1"/>
  <c r="N122" i="125"/>
  <c r="U122" i="125" s="1"/>
  <c r="X320" i="124" s="1"/>
  <c r="U43" i="125"/>
  <c r="X118" i="124" s="1"/>
  <c r="N84" i="125"/>
  <c r="U84" i="125" s="1"/>
  <c r="N75" i="125"/>
  <c r="U75" i="125" s="1"/>
  <c r="U109" i="125"/>
  <c r="U98" i="125"/>
  <c r="X243" i="124" s="1"/>
  <c r="U110" i="125"/>
  <c r="X273" i="124" s="1"/>
  <c r="U52" i="125"/>
  <c r="X130" i="124" s="1"/>
  <c r="U118" i="125"/>
  <c r="X302" i="124" s="1"/>
  <c r="O259" i="124"/>
  <c r="V259" i="124" s="1"/>
  <c r="AC259" i="124" s="1"/>
  <c r="O261" i="124"/>
  <c r="V261" i="124" s="1"/>
  <c r="AA309" i="115" s="1"/>
  <c r="U87" i="125"/>
  <c r="X216" i="124" s="1"/>
  <c r="U55" i="125"/>
  <c r="X139" i="124" s="1"/>
  <c r="U42" i="125"/>
  <c r="X108" i="124" s="1"/>
  <c r="U22" i="125"/>
  <c r="X34" i="124" s="1"/>
  <c r="U18" i="125"/>
  <c r="X26" i="124" s="1"/>
  <c r="U14" i="125"/>
  <c r="X19" i="124" s="1"/>
  <c r="U74" i="125"/>
  <c r="X182" i="124" s="1"/>
  <c r="U59" i="125"/>
  <c r="X154" i="124" s="1"/>
  <c r="U66" i="125"/>
  <c r="X167" i="124" s="1"/>
  <c r="U69" i="125"/>
  <c r="X171" i="124" s="1"/>
  <c r="U70" i="125"/>
  <c r="X172" i="124" s="1"/>
  <c r="U95" i="125"/>
  <c r="X237" i="124" s="1"/>
  <c r="U119" i="125"/>
  <c r="X306" i="124" s="1"/>
  <c r="U10" i="125"/>
  <c r="X12" i="124" s="1"/>
  <c r="U20" i="125"/>
  <c r="X30" i="124" s="1"/>
  <c r="O139" i="124"/>
  <c r="V139" i="124" s="1"/>
  <c r="AA159" i="115" s="1"/>
  <c r="O133" i="124"/>
  <c r="V133" i="124" s="1"/>
  <c r="AA151" i="115" s="1"/>
  <c r="O167" i="124"/>
  <c r="V167" i="124" s="1"/>
  <c r="AA185" i="115" s="1"/>
  <c r="O234" i="124"/>
  <c r="V234" i="124" s="1"/>
  <c r="AC234" i="124" s="1"/>
  <c r="O174" i="124"/>
  <c r="O182" i="124"/>
  <c r="V182" i="124" s="1"/>
  <c r="W74" i="125" s="1"/>
  <c r="O132" i="124"/>
  <c r="V132" i="124" s="1"/>
  <c r="AC132" i="124" s="1"/>
  <c r="O166" i="124"/>
  <c r="O252" i="124"/>
  <c r="O260" i="124"/>
  <c r="V260" i="124" s="1"/>
  <c r="O268" i="124"/>
  <c r="V268" i="124" s="1"/>
  <c r="W107" i="125" s="1"/>
  <c r="O279" i="124"/>
  <c r="O300" i="124"/>
  <c r="V300" i="124" s="1"/>
  <c r="O320" i="124"/>
  <c r="V320" i="124" s="1"/>
  <c r="O75" i="124"/>
  <c r="V75" i="124" s="1"/>
  <c r="AC75" i="124" s="1"/>
  <c r="O136" i="124"/>
  <c r="V136" i="124" s="1"/>
  <c r="O321" i="124"/>
  <c r="V321" i="124" s="1"/>
  <c r="AC321" i="124" s="1"/>
  <c r="X269" i="124"/>
  <c r="U79" i="125"/>
  <c r="U86" i="125"/>
  <c r="X214" i="124" s="1"/>
  <c r="U115" i="125"/>
  <c r="U9" i="125"/>
  <c r="F5" i="125"/>
  <c r="U13" i="125"/>
  <c r="U21" i="125"/>
  <c r="X32" i="124" s="1"/>
  <c r="U28" i="125"/>
  <c r="U111" i="125"/>
  <c r="U125" i="125"/>
  <c r="U11" i="125"/>
  <c r="U60" i="125"/>
  <c r="U117" i="125"/>
  <c r="N6" i="125"/>
  <c r="U6" i="125" s="1"/>
  <c r="U30" i="125"/>
  <c r="U46" i="125"/>
  <c r="U123" i="125"/>
  <c r="O109" i="124"/>
  <c r="V109" i="124" s="1"/>
  <c r="AA123" i="115" s="1"/>
  <c r="O213" i="124"/>
  <c r="V213" i="124" s="1"/>
  <c r="O41" i="124"/>
  <c r="O110" i="124"/>
  <c r="V110" i="124" s="1"/>
  <c r="AC110" i="124" s="1"/>
  <c r="O114" i="124"/>
  <c r="V114" i="124" s="1"/>
  <c r="AC114" i="124" s="1"/>
  <c r="O128" i="124"/>
  <c r="V128" i="124" s="1"/>
  <c r="AA143" i="115" s="1"/>
  <c r="O323" i="124"/>
  <c r="V323" i="124" s="1"/>
  <c r="AA378" i="115" s="1"/>
  <c r="O346" i="124"/>
  <c r="V346" i="124" s="1"/>
  <c r="AC346" i="124" s="1"/>
  <c r="O113" i="124"/>
  <c r="V113" i="124" s="1"/>
  <c r="W112" i="125" s="1"/>
  <c r="Y112" i="125" s="1"/>
  <c r="O175" i="124"/>
  <c r="V175" i="124" s="1"/>
  <c r="AA196" i="115" s="1"/>
  <c r="O203" i="124"/>
  <c r="O196" i="124"/>
  <c r="V196" i="124" s="1"/>
  <c r="AA224" i="115" s="1"/>
  <c r="O343" i="124"/>
  <c r="V343" i="124" s="1"/>
  <c r="AC343" i="124" s="1"/>
  <c r="O130" i="124"/>
  <c r="V130" i="124" s="1"/>
  <c r="O143" i="124"/>
  <c r="O145" i="124"/>
  <c r="O158" i="124"/>
  <c r="V158" i="124" s="1"/>
  <c r="AC158" i="124" s="1"/>
  <c r="O221" i="124"/>
  <c r="V221" i="124" s="1"/>
  <c r="O223" i="124"/>
  <c r="V223" i="124" s="1"/>
  <c r="AC223" i="124" s="1"/>
  <c r="O225" i="124"/>
  <c r="V225" i="124" s="1"/>
  <c r="O233" i="124"/>
  <c r="V233" i="124" s="1"/>
  <c r="O236" i="124"/>
  <c r="V236" i="124" s="1"/>
  <c r="AC236" i="124" s="1"/>
  <c r="O245" i="124"/>
  <c r="V245" i="124" s="1"/>
  <c r="O270" i="124"/>
  <c r="V270" i="124" s="1"/>
  <c r="AC270" i="124" s="1"/>
  <c r="O278" i="124"/>
  <c r="O281" i="124"/>
  <c r="V281" i="124" s="1"/>
  <c r="AC281" i="124" s="1"/>
  <c r="O305" i="124"/>
  <c r="V305" i="124" s="1"/>
  <c r="AC305" i="124" s="1"/>
  <c r="O79" i="124"/>
  <c r="V79" i="124" s="1"/>
  <c r="AC79" i="124" s="1"/>
  <c r="O83" i="124"/>
  <c r="V83" i="124" s="1"/>
  <c r="AA102" i="115" s="1"/>
  <c r="O88" i="124"/>
  <c r="V88" i="124" s="1"/>
  <c r="AC88" i="124" s="1"/>
  <c r="O94" i="124"/>
  <c r="O96" i="124"/>
  <c r="O112" i="124"/>
  <c r="V112" i="124" s="1"/>
  <c r="AC112" i="124" s="1"/>
  <c r="O116" i="124"/>
  <c r="V116" i="124" s="1"/>
  <c r="AC116" i="124" s="1"/>
  <c r="O135" i="124"/>
  <c r="V135" i="124" s="1"/>
  <c r="AC135" i="124" s="1"/>
  <c r="O164" i="124"/>
  <c r="O172" i="124"/>
  <c r="V172" i="124" s="1"/>
  <c r="O186" i="124"/>
  <c r="V186" i="124" s="1"/>
  <c r="O235" i="124"/>
  <c r="V235" i="124" s="1"/>
  <c r="AC235" i="124" s="1"/>
  <c r="O256" i="124"/>
  <c r="V256" i="124" s="1"/>
  <c r="AA304" i="115" s="1"/>
  <c r="O131" i="124"/>
  <c r="V131" i="124" s="1"/>
  <c r="O134" i="124"/>
  <c r="V134" i="124" s="1"/>
  <c r="AA152" i="115" s="1"/>
  <c r="O163" i="124"/>
  <c r="V163" i="124" s="1"/>
  <c r="O202" i="124"/>
  <c r="O271" i="124"/>
  <c r="V271" i="124" s="1"/>
  <c r="AC271" i="124" s="1"/>
  <c r="O275" i="124"/>
  <c r="V275" i="124" s="1"/>
  <c r="O302" i="124"/>
  <c r="V302" i="124" s="1"/>
  <c r="O304" i="124"/>
  <c r="V304" i="124" s="1"/>
  <c r="AC304" i="124" s="1"/>
  <c r="O44" i="124"/>
  <c r="O36" i="124"/>
  <c r="V36" i="124" s="1"/>
  <c r="O45" i="124"/>
  <c r="O54" i="124"/>
  <c r="V54" i="124" s="1"/>
  <c r="W51" i="125" s="1"/>
  <c r="Y51" i="125" s="1"/>
  <c r="O72" i="124"/>
  <c r="V72" i="124" s="1"/>
  <c r="O74" i="124"/>
  <c r="V74" i="124" s="1"/>
  <c r="W71" i="125" s="1"/>
  <c r="Y71" i="125" s="1"/>
  <c r="O105" i="124"/>
  <c r="V105" i="124" s="1"/>
  <c r="W106" i="125" s="1"/>
  <c r="Y106" i="125" s="1"/>
  <c r="O115" i="124"/>
  <c r="V115" i="124" s="1"/>
  <c r="W114" i="125" s="1"/>
  <c r="Y114" i="125" s="1"/>
  <c r="O137" i="124"/>
  <c r="V137" i="124" s="1"/>
  <c r="O151" i="124"/>
  <c r="V151" i="124" s="1"/>
  <c r="W58" i="125" s="1"/>
  <c r="O156" i="124"/>
  <c r="V156" i="124" s="1"/>
  <c r="O173" i="124"/>
  <c r="O185" i="124"/>
  <c r="V185" i="124" s="1"/>
  <c r="O194" i="124"/>
  <c r="V194" i="124" s="1"/>
  <c r="O283" i="124"/>
  <c r="V283" i="124" s="1"/>
  <c r="O296" i="124"/>
  <c r="V296" i="124" s="1"/>
  <c r="O299" i="124"/>
  <c r="O306" i="124"/>
  <c r="V306" i="124" s="1"/>
  <c r="O319" i="124"/>
  <c r="V319" i="124" s="1"/>
  <c r="W121" i="125" s="1"/>
  <c r="O80" i="124"/>
  <c r="V80" i="124" s="1"/>
  <c r="W80" i="125" s="1"/>
  <c r="Y80" i="125" s="1"/>
  <c r="O87" i="124"/>
  <c r="V87" i="124" s="1"/>
  <c r="W88" i="125" s="1"/>
  <c r="Y88" i="125" s="1"/>
  <c r="O129" i="124"/>
  <c r="V129" i="124" s="1"/>
  <c r="O160" i="124"/>
  <c r="V160" i="124" s="1"/>
  <c r="O162" i="124"/>
  <c r="V162" i="124" s="1"/>
  <c r="O184" i="124"/>
  <c r="V184" i="124" s="1"/>
  <c r="O204" i="124"/>
  <c r="O237" i="124"/>
  <c r="V237" i="124" s="1"/>
  <c r="W95" i="125" s="1"/>
  <c r="O247" i="124"/>
  <c r="V247" i="124" s="1"/>
  <c r="O249" i="124"/>
  <c r="V249" i="124" s="1"/>
  <c r="O269" i="124"/>
  <c r="V269" i="124" s="1"/>
  <c r="O285" i="124"/>
  <c r="V285" i="124" s="1"/>
  <c r="O318" i="124"/>
  <c r="V318" i="124" s="1"/>
  <c r="O322" i="124"/>
  <c r="V322" i="124" s="1"/>
  <c r="O335" i="124"/>
  <c r="V335" i="124" s="1"/>
  <c r="O28" i="124"/>
  <c r="V28" i="124" s="1"/>
  <c r="O34" i="124"/>
  <c r="V34" i="124" s="1"/>
  <c r="O35" i="124"/>
  <c r="V35" i="124" s="1"/>
  <c r="AC32" i="115" s="1"/>
  <c r="O53" i="124"/>
  <c r="V53" i="124" s="1"/>
  <c r="W50" i="125" s="1"/>
  <c r="Y50" i="125" s="1"/>
  <c r="O97" i="124"/>
  <c r="O111" i="124"/>
  <c r="V111" i="124" s="1"/>
  <c r="O122" i="124"/>
  <c r="O124" i="124"/>
  <c r="O138" i="124"/>
  <c r="V138" i="124" s="1"/>
  <c r="O155" i="124"/>
  <c r="V155" i="124" s="1"/>
  <c r="O195" i="124"/>
  <c r="V195" i="124" s="1"/>
  <c r="W81" i="125" s="1"/>
  <c r="Y81" i="125" s="1"/>
  <c r="O199" i="124"/>
  <c r="V199" i="124" s="1"/>
  <c r="O206" i="124"/>
  <c r="V206" i="124" s="1"/>
  <c r="O276" i="124"/>
  <c r="O282" i="124"/>
  <c r="V282" i="124" s="1"/>
  <c r="O295" i="124"/>
  <c r="V295" i="124" s="1"/>
  <c r="O332" i="124"/>
  <c r="V332" i="124" s="1"/>
  <c r="O342" i="124"/>
  <c r="V342" i="124" s="1"/>
  <c r="AA395" i="115" s="1"/>
  <c r="O345" i="124"/>
  <c r="V345" i="124" s="1"/>
  <c r="AC213" i="124"/>
  <c r="O32" i="124"/>
  <c r="V32" i="124" s="1"/>
  <c r="W21" i="125" s="1"/>
  <c r="O47" i="124"/>
  <c r="V47" i="124" s="1"/>
  <c r="O157" i="124"/>
  <c r="V157" i="124" s="1"/>
  <c r="O216" i="124"/>
  <c r="V216" i="124" s="1"/>
  <c r="AA249" i="115" s="1"/>
  <c r="O224" i="124"/>
  <c r="V224" i="124" s="1"/>
  <c r="O243" i="124"/>
  <c r="V243" i="124" s="1"/>
  <c r="O274" i="124"/>
  <c r="V274" i="124" s="1"/>
  <c r="O324" i="124"/>
  <c r="V324" i="124" s="1"/>
  <c r="W123" i="125" s="1"/>
  <c r="O344" i="124"/>
  <c r="O30" i="124"/>
  <c r="V30" i="124" s="1"/>
  <c r="O46" i="124"/>
  <c r="O52" i="124"/>
  <c r="V52" i="124" s="1"/>
  <c r="O86" i="124"/>
  <c r="V86" i="124" s="1"/>
  <c r="O146" i="124"/>
  <c r="O42" i="124"/>
  <c r="O43" i="124"/>
  <c r="O51" i="124"/>
  <c r="V51" i="124" s="1"/>
  <c r="AC47" i="115" s="1"/>
  <c r="O82" i="124"/>
  <c r="V82" i="124" s="1"/>
  <c r="O93" i="124"/>
  <c r="O98" i="124"/>
  <c r="O108" i="124"/>
  <c r="V108" i="124" s="1"/>
  <c r="O123" i="124"/>
  <c r="O144" i="124"/>
  <c r="O170" i="124"/>
  <c r="V170" i="124" s="1"/>
  <c r="O176" i="124"/>
  <c r="V176" i="124" s="1"/>
  <c r="O177" i="124"/>
  <c r="V177" i="124" s="1"/>
  <c r="O192" i="124"/>
  <c r="O198" i="124"/>
  <c r="V198" i="124" s="1"/>
  <c r="O205" i="124"/>
  <c r="V205" i="124" s="1"/>
  <c r="O214" i="124"/>
  <c r="V214" i="124" s="1"/>
  <c r="W86" i="125" s="1"/>
  <c r="O215" i="124"/>
  <c r="V215" i="124" s="1"/>
  <c r="O222" i="124"/>
  <c r="V222" i="124" s="1"/>
  <c r="O246" i="124"/>
  <c r="V246" i="124" s="1"/>
  <c r="O257" i="124"/>
  <c r="V257" i="124" s="1"/>
  <c r="O273" i="124"/>
  <c r="V273" i="124" s="1"/>
  <c r="O280" i="124"/>
  <c r="V280" i="124" s="1"/>
  <c r="O294" i="124"/>
  <c r="V294" i="124" s="1"/>
  <c r="O303" i="124"/>
  <c r="V303" i="124" s="1"/>
  <c r="O347" i="124"/>
  <c r="V347" i="124" s="1"/>
  <c r="O50" i="124"/>
  <c r="V50" i="124" s="1"/>
  <c r="O55" i="124"/>
  <c r="V55" i="124" s="1"/>
  <c r="W31" i="125" s="1"/>
  <c r="O81" i="124"/>
  <c r="V81" i="124" s="1"/>
  <c r="O84" i="124"/>
  <c r="V84" i="124" s="1"/>
  <c r="W85" i="125" s="1"/>
  <c r="Y85" i="125" s="1"/>
  <c r="O89" i="124"/>
  <c r="V89" i="124" s="1"/>
  <c r="O95" i="124"/>
  <c r="O118" i="124"/>
  <c r="V118" i="124" s="1"/>
  <c r="O154" i="124"/>
  <c r="V154" i="124" s="1"/>
  <c r="O159" i="124"/>
  <c r="V159" i="124" s="1"/>
  <c r="O165" i="124"/>
  <c r="O171" i="124"/>
  <c r="V171" i="124" s="1"/>
  <c r="W69" i="125" s="1"/>
  <c r="O191" i="124"/>
  <c r="V191" i="124" s="1"/>
  <c r="O207" i="124"/>
  <c r="V207" i="124" s="1"/>
  <c r="F5" i="124"/>
  <c r="O6" i="124"/>
  <c r="V6" i="124" s="1"/>
  <c r="O8" i="124"/>
  <c r="V8" i="124" s="1"/>
  <c r="O12" i="124"/>
  <c r="V12" i="124" s="1"/>
  <c r="O16" i="124"/>
  <c r="V16" i="124" s="1"/>
  <c r="W12" i="125" s="1"/>
  <c r="O19" i="124"/>
  <c r="V19" i="124" s="1"/>
  <c r="W14" i="125" s="1"/>
  <c r="O23" i="124"/>
  <c r="V23" i="124" s="1"/>
  <c r="W16" i="125" s="1"/>
  <c r="N5" i="124"/>
  <c r="O7" i="124"/>
  <c r="V7" i="124" s="1"/>
  <c r="W7" i="125" s="1"/>
  <c r="O10" i="124"/>
  <c r="V10" i="124" s="1"/>
  <c r="O14" i="124"/>
  <c r="V14" i="124" s="1"/>
  <c r="O17" i="124"/>
  <c r="O21" i="124"/>
  <c r="V21" i="124" s="1"/>
  <c r="W15" i="125" s="1"/>
  <c r="Y15" i="125" s="1"/>
  <c r="O26" i="124"/>
  <c r="V26" i="124" s="1"/>
  <c r="W18" i="125" s="1"/>
  <c r="U53" i="125"/>
  <c r="X133" i="124" s="1"/>
  <c r="U93" i="125"/>
  <c r="U19" i="125"/>
  <c r="U23" i="125"/>
  <c r="X35" i="124" s="1"/>
  <c r="U61" i="125"/>
  <c r="M5" i="125"/>
  <c r="U7" i="125"/>
  <c r="U16" i="125"/>
  <c r="U34" i="125"/>
  <c r="U48" i="125"/>
  <c r="U54" i="125"/>
  <c r="X136" i="124" s="1"/>
  <c r="U94" i="125"/>
  <c r="U100" i="125"/>
  <c r="O85" i="124"/>
  <c r="V85" i="124" s="1"/>
  <c r="O142" i="124"/>
  <c r="O161" i="124"/>
  <c r="V161" i="124" s="1"/>
  <c r="O193" i="124"/>
  <c r="V193" i="124" s="1"/>
  <c r="O197" i="124"/>
  <c r="V197" i="124" s="1"/>
  <c r="O231" i="124"/>
  <c r="V231" i="124" s="1"/>
  <c r="W93" i="125" s="1"/>
  <c r="O333" i="124"/>
  <c r="V333" i="124" s="1"/>
  <c r="O178" i="124"/>
  <c r="V178" i="124" s="1"/>
  <c r="W72" i="125" s="1"/>
  <c r="O284" i="124"/>
  <c r="V284" i="124" s="1"/>
  <c r="O208" i="124"/>
  <c r="V208" i="124" s="1"/>
  <c r="W84" i="125" s="1"/>
  <c r="O248" i="124"/>
  <c r="V248" i="124" s="1"/>
  <c r="O258" i="124"/>
  <c r="V258" i="124" s="1"/>
  <c r="O272" i="124"/>
  <c r="V272" i="124" s="1"/>
  <c r="O293" i="124"/>
  <c r="V293" i="124" s="1"/>
  <c r="O297" i="124"/>
  <c r="V297" i="124" s="1"/>
  <c r="W115" i="125" s="1"/>
  <c r="O334" i="124"/>
  <c r="V334" i="124" s="1"/>
  <c r="Y18" i="125" l="1"/>
  <c r="Y121" i="125"/>
  <c r="AC260" i="124"/>
  <c r="AA375" i="115"/>
  <c r="W122" i="125"/>
  <c r="Y122" i="125" s="1"/>
  <c r="Y72" i="125"/>
  <c r="AC136" i="124"/>
  <c r="AC246" i="124"/>
  <c r="AA290" i="115"/>
  <c r="AC245" i="124"/>
  <c r="AA289" i="115"/>
  <c r="W100" i="125"/>
  <c r="Y100" i="125" s="1"/>
  <c r="AA292" i="115"/>
  <c r="AC31" i="115"/>
  <c r="V17" i="124"/>
  <c r="V5" i="124" s="1"/>
  <c r="AA276" i="115"/>
  <c r="Y69" i="125"/>
  <c r="W20" i="125"/>
  <c r="Y20" i="125" s="1"/>
  <c r="AC27" i="115"/>
  <c r="W49" i="125"/>
  <c r="Y49" i="125" s="1"/>
  <c r="AC48" i="115"/>
  <c r="AA277" i="115"/>
  <c r="AA376" i="115"/>
  <c r="AA307" i="115"/>
  <c r="X233" i="124"/>
  <c r="AC233" i="124" s="1"/>
  <c r="AC232" i="124"/>
  <c r="AG232" i="124" s="1"/>
  <c r="AC83" i="124"/>
  <c r="AC109" i="124"/>
  <c r="W105" i="125"/>
  <c r="Y105" i="125" s="1"/>
  <c r="AC133" i="124"/>
  <c r="W53" i="125"/>
  <c r="Y53" i="125" s="1"/>
  <c r="AC261" i="124"/>
  <c r="AA335" i="115"/>
  <c r="AA245" i="115"/>
  <c r="AA278" i="115"/>
  <c r="AC134" i="124"/>
  <c r="AC175" i="124"/>
  <c r="W55" i="125"/>
  <c r="Y55" i="125" s="1"/>
  <c r="Y107" i="125"/>
  <c r="AC118" i="124"/>
  <c r="Y14" i="125"/>
  <c r="Y95" i="125"/>
  <c r="Y74" i="125"/>
  <c r="AC167" i="124"/>
  <c r="W66" i="125"/>
  <c r="Y66" i="125" s="1"/>
  <c r="AC139" i="124"/>
  <c r="AC131" i="124"/>
  <c r="AA170" i="115"/>
  <c r="AA320" i="115"/>
  <c r="AA206" i="115"/>
  <c r="AA128" i="115"/>
  <c r="AA127" i="115"/>
  <c r="AC182" i="124"/>
  <c r="AA396" i="115"/>
  <c r="AA96" i="115"/>
  <c r="AA150" i="115"/>
  <c r="AC113" i="124"/>
  <c r="AA149" i="115"/>
  <c r="AA126" i="115"/>
  <c r="AC243" i="124"/>
  <c r="AA173" i="115"/>
  <c r="W60" i="125"/>
  <c r="Y60" i="125" s="1"/>
  <c r="AA57" i="115"/>
  <c r="W24" i="125"/>
  <c r="Y24" i="125" s="1"/>
  <c r="AA263" i="115"/>
  <c r="W91" i="125"/>
  <c r="Y91" i="125" s="1"/>
  <c r="AA11" i="115"/>
  <c r="W9" i="125"/>
  <c r="Y9" i="125" s="1"/>
  <c r="AA288" i="115"/>
  <c r="W98" i="125"/>
  <c r="Y98" i="125" s="1"/>
  <c r="AA316" i="115"/>
  <c r="AA360" i="115"/>
  <c r="W118" i="125"/>
  <c r="Y118" i="125" s="1"/>
  <c r="AA308" i="115"/>
  <c r="W104" i="125"/>
  <c r="Y104" i="125" s="1"/>
  <c r="AA220" i="115"/>
  <c r="W79" i="125"/>
  <c r="Y79" i="125" s="1"/>
  <c r="AC154" i="124"/>
  <c r="W59" i="125"/>
  <c r="Y59" i="125" s="1"/>
  <c r="AA322" i="115"/>
  <c r="W110" i="125"/>
  <c r="Y110" i="125" s="1"/>
  <c r="AA363" i="115"/>
  <c r="AA36" i="115"/>
  <c r="W19" i="125"/>
  <c r="Y19" i="125" s="1"/>
  <c r="Y29" i="125"/>
  <c r="AA339" i="115"/>
  <c r="W113" i="125"/>
  <c r="Y113" i="125" s="1"/>
  <c r="W89" i="125"/>
  <c r="Y89" i="125" s="1"/>
  <c r="AC221" i="124"/>
  <c r="W90" i="125"/>
  <c r="Y90" i="125" s="1"/>
  <c r="AA148" i="115"/>
  <c r="W52" i="125"/>
  <c r="Y52" i="125" s="1"/>
  <c r="W46" i="125"/>
  <c r="Y46" i="125" s="1"/>
  <c r="AC269" i="124"/>
  <c r="AA155" i="115"/>
  <c r="W54" i="125"/>
  <c r="Y54" i="125" s="1"/>
  <c r="AA358" i="115"/>
  <c r="W117" i="125"/>
  <c r="Y117" i="125" s="1"/>
  <c r="AA15" i="115"/>
  <c r="W11" i="125"/>
  <c r="Y11" i="125" s="1"/>
  <c r="AA9" i="115"/>
  <c r="W8" i="125"/>
  <c r="Y8" i="125" s="1"/>
  <c r="AC35" i="124"/>
  <c r="W23" i="125"/>
  <c r="Y23" i="125" s="1"/>
  <c r="W37" i="125"/>
  <c r="Y37" i="125" s="1"/>
  <c r="W47" i="125"/>
  <c r="Y47" i="125" s="1"/>
  <c r="W30" i="125"/>
  <c r="Y30" i="125" s="1"/>
  <c r="AA122" i="115"/>
  <c r="W42" i="125"/>
  <c r="Y42" i="125" s="1"/>
  <c r="AA70" i="115"/>
  <c r="W28" i="125"/>
  <c r="Y28" i="125" s="1"/>
  <c r="AA55" i="115"/>
  <c r="W22" i="125"/>
  <c r="Y22" i="125" s="1"/>
  <c r="Y35" i="125"/>
  <c r="AA146" i="115"/>
  <c r="W48" i="125"/>
  <c r="Y48" i="125" s="1"/>
  <c r="AA93" i="115"/>
  <c r="W34" i="125"/>
  <c r="Y34" i="125" s="1"/>
  <c r="AA179" i="115"/>
  <c r="W61" i="125"/>
  <c r="Y61" i="125" s="1"/>
  <c r="AA13" i="115"/>
  <c r="W10" i="125"/>
  <c r="Y10" i="125" s="1"/>
  <c r="AC320" i="124"/>
  <c r="AC268" i="124"/>
  <c r="AC273" i="124"/>
  <c r="AA133" i="115"/>
  <c r="W43" i="125"/>
  <c r="Y43" i="125" s="1"/>
  <c r="AC323" i="124"/>
  <c r="AA261" i="115"/>
  <c r="AA227" i="115"/>
  <c r="W82" i="125"/>
  <c r="Y82" i="125" s="1"/>
  <c r="AA386" i="115"/>
  <c r="W125" i="125"/>
  <c r="Y125" i="125" s="1"/>
  <c r="AA317" i="115"/>
  <c r="W109" i="125"/>
  <c r="Y109" i="125" s="1"/>
  <c r="AA124" i="115"/>
  <c r="AA190" i="115"/>
  <c r="W70" i="125"/>
  <c r="Y70" i="125" s="1"/>
  <c r="AA274" i="115"/>
  <c r="W94" i="125"/>
  <c r="Y94" i="125" s="1"/>
  <c r="AC172" i="124"/>
  <c r="AC34" i="124"/>
  <c r="AA325" i="115"/>
  <c r="W111" i="125"/>
  <c r="Y111" i="125" s="1"/>
  <c r="AA209" i="115"/>
  <c r="W75" i="125"/>
  <c r="Y75" i="125" s="1"/>
  <c r="AA365" i="115"/>
  <c r="W119" i="125"/>
  <c r="Y119" i="125" s="1"/>
  <c r="AA295" i="115"/>
  <c r="W101" i="125"/>
  <c r="Y101" i="125" s="1"/>
  <c r="AC216" i="124"/>
  <c r="W87" i="125"/>
  <c r="Y87" i="125" s="1"/>
  <c r="AA108" i="115"/>
  <c r="W36" i="125"/>
  <c r="Y36" i="125" s="1"/>
  <c r="X6" i="124"/>
  <c r="X163" i="124"/>
  <c r="AC163" i="124" s="1"/>
  <c r="X14" i="124"/>
  <c r="AC14" i="124" s="1"/>
  <c r="Y21" i="125"/>
  <c r="AC32" i="124"/>
  <c r="Y7" i="125"/>
  <c r="X7" i="124"/>
  <c r="AC7" i="124" s="1"/>
  <c r="Y12" i="125"/>
  <c r="X16" i="124"/>
  <c r="AC16" i="124" s="1"/>
  <c r="AC30" i="124"/>
  <c r="Y123" i="125"/>
  <c r="X324" i="124"/>
  <c r="AC324" i="124" s="1"/>
  <c r="X17" i="124"/>
  <c r="AC17" i="124" s="1"/>
  <c r="Y31" i="125"/>
  <c r="X55" i="124"/>
  <c r="AC55" i="124" s="1"/>
  <c r="X247" i="124"/>
  <c r="AC247" i="124" s="1"/>
  <c r="X36" i="124"/>
  <c r="AC36" i="124" s="1"/>
  <c r="X199" i="124"/>
  <c r="AC199" i="124" s="1"/>
  <c r="Y84" i="125"/>
  <c r="X208" i="124"/>
  <c r="AC208" i="124" s="1"/>
  <c r="Y93" i="125"/>
  <c r="X231" i="124"/>
  <c r="AC231" i="124" s="1"/>
  <c r="AC237" i="124"/>
  <c r="AC49" i="124"/>
  <c r="AG49" i="124" s="1"/>
  <c r="X128" i="124"/>
  <c r="AC128" i="124" s="1"/>
  <c r="X160" i="124"/>
  <c r="AC160" i="124" s="1"/>
  <c r="X47" i="124"/>
  <c r="AC47" i="124" s="1"/>
  <c r="X10" i="124"/>
  <c r="AC10" i="124" s="1"/>
  <c r="Y16" i="125"/>
  <c r="X23" i="124"/>
  <c r="AC23" i="124" s="1"/>
  <c r="X186" i="124"/>
  <c r="AC186" i="124" s="1"/>
  <c r="X50" i="124"/>
  <c r="AC50" i="124" s="1"/>
  <c r="Y115" i="125"/>
  <c r="X297" i="124"/>
  <c r="AC297" i="124" s="1"/>
  <c r="X129" i="124"/>
  <c r="AC129" i="124" s="1"/>
  <c r="X28" i="124"/>
  <c r="AC28" i="124" s="1"/>
  <c r="X335" i="124"/>
  <c r="AC335" i="124" s="1"/>
  <c r="Y86" i="125"/>
  <c r="AC214" i="124"/>
  <c r="X72" i="124"/>
  <c r="AC72" i="124" s="1"/>
  <c r="X225" i="124"/>
  <c r="AC225" i="124" s="1"/>
  <c r="X8" i="124"/>
  <c r="AC8" i="124" s="1"/>
  <c r="Y58" i="125"/>
  <c r="X151" i="124"/>
  <c r="AC151" i="124" s="1"/>
  <c r="X300" i="124"/>
  <c r="AC300" i="124" s="1"/>
  <c r="X275" i="124"/>
  <c r="AC275" i="124" s="1"/>
  <c r="X191" i="124"/>
  <c r="AC191" i="124" s="1"/>
  <c r="AC306" i="124"/>
  <c r="AA399" i="115"/>
  <c r="AC196" i="124"/>
  <c r="AA153" i="115"/>
  <c r="AA364" i="115"/>
  <c r="AC302" i="124"/>
  <c r="AC130" i="124"/>
  <c r="AA257" i="115"/>
  <c r="AA107" i="115"/>
  <c r="AA131" i="115"/>
  <c r="AA318" i="115"/>
  <c r="AC256" i="124"/>
  <c r="AA98" i="115"/>
  <c r="AC285" i="124"/>
  <c r="AC293" i="124"/>
  <c r="AA346" i="115"/>
  <c r="AA239" i="115"/>
  <c r="AC333" i="124"/>
  <c r="AA384" i="115"/>
  <c r="AC161" i="124"/>
  <c r="AA175" i="115"/>
  <c r="AC21" i="124"/>
  <c r="AA22" i="115"/>
  <c r="AA17" i="115"/>
  <c r="AC207" i="124"/>
  <c r="AA238" i="115"/>
  <c r="AC159" i="124"/>
  <c r="AA171" i="115"/>
  <c r="AA78" i="115"/>
  <c r="AC177" i="124"/>
  <c r="AA198" i="115"/>
  <c r="AC274" i="124"/>
  <c r="AA323" i="115"/>
  <c r="AC345" i="124"/>
  <c r="AA398" i="115"/>
  <c r="AC282" i="124"/>
  <c r="AA336" i="115"/>
  <c r="AA56" i="115"/>
  <c r="AC322" i="124"/>
  <c r="AA377" i="115"/>
  <c r="AC184" i="124"/>
  <c r="AA207" i="115"/>
  <c r="AC296" i="124"/>
  <c r="AA350" i="115"/>
  <c r="AC105" i="124"/>
  <c r="AA120" i="115"/>
  <c r="AC84" i="124"/>
  <c r="AA103" i="115"/>
  <c r="AC280" i="124"/>
  <c r="AA334" i="115"/>
  <c r="AC176" i="124"/>
  <c r="AA197" i="115"/>
  <c r="AC51" i="124"/>
  <c r="AA72" i="115"/>
  <c r="AA43" i="115"/>
  <c r="AC342" i="124"/>
  <c r="AC155" i="124"/>
  <c r="AG155" i="124" s="1"/>
  <c r="AC318" i="124"/>
  <c r="AA372" i="115"/>
  <c r="AA373" i="115"/>
  <c r="AC156" i="124"/>
  <c r="AA168" i="115"/>
  <c r="AC74" i="124"/>
  <c r="AA95" i="115"/>
  <c r="AC334" i="124"/>
  <c r="AA385" i="115"/>
  <c r="AC178" i="124"/>
  <c r="AA199" i="115"/>
  <c r="AC197" i="124"/>
  <c r="AA225" i="115"/>
  <c r="AC249" i="124"/>
  <c r="AA351" i="115"/>
  <c r="AC248" i="124"/>
  <c r="AA294" i="115"/>
  <c r="AC193" i="124"/>
  <c r="AA221" i="115"/>
  <c r="AC26" i="124"/>
  <c r="AA30" i="115"/>
  <c r="AC19" i="124"/>
  <c r="AA20" i="115"/>
  <c r="AC89" i="124"/>
  <c r="AC303" i="124"/>
  <c r="AA362" i="115"/>
  <c r="AC257" i="124"/>
  <c r="AA305" i="115"/>
  <c r="AC215" i="124"/>
  <c r="AA248" i="115"/>
  <c r="AC52" i="124"/>
  <c r="AA74" i="115"/>
  <c r="AA379" i="115"/>
  <c r="AC319" i="124"/>
  <c r="AC295" i="124"/>
  <c r="AA349" i="115"/>
  <c r="AC53" i="124"/>
  <c r="AA76" i="115"/>
  <c r="AC162" i="124"/>
  <c r="AA177" i="115"/>
  <c r="AC185" i="124"/>
  <c r="AA208" i="115"/>
  <c r="AA130" i="115"/>
  <c r="AC115" i="124"/>
  <c r="AC54" i="124"/>
  <c r="AA77" i="115"/>
  <c r="AC294" i="124"/>
  <c r="AA347" i="115"/>
  <c r="AA247" i="115"/>
  <c r="AC82" i="124"/>
  <c r="AA101" i="115"/>
  <c r="AC157" i="124"/>
  <c r="AA169" i="115"/>
  <c r="AC195" i="124"/>
  <c r="AA223" i="115"/>
  <c r="AC87" i="124"/>
  <c r="AA106" i="115"/>
  <c r="AC272" i="124"/>
  <c r="AA321" i="115"/>
  <c r="AC284" i="124"/>
  <c r="AA338" i="115"/>
  <c r="AA273" i="115"/>
  <c r="AA167" i="115"/>
  <c r="AA71" i="115"/>
  <c r="AC205" i="124"/>
  <c r="AA236" i="115"/>
  <c r="AC111" i="124"/>
  <c r="AA125" i="115"/>
  <c r="AC80" i="124"/>
  <c r="AA99" i="115"/>
  <c r="AC283" i="124"/>
  <c r="AA337" i="115"/>
  <c r="AC258" i="124"/>
  <c r="AA306" i="115"/>
  <c r="AC85" i="124"/>
  <c r="AA104" i="115"/>
  <c r="AA25" i="115"/>
  <c r="AC108" i="124"/>
  <c r="AC171" i="124"/>
  <c r="AA189" i="115"/>
  <c r="AC81" i="124"/>
  <c r="AA100" i="115"/>
  <c r="AC347" i="124"/>
  <c r="AA400" i="115"/>
  <c r="AC222" i="124"/>
  <c r="AA259" i="115"/>
  <c r="AC198" i="124"/>
  <c r="AA226" i="115"/>
  <c r="AC170" i="124"/>
  <c r="AA188" i="115"/>
  <c r="AC86" i="124"/>
  <c r="AA105" i="115"/>
  <c r="AC224" i="124"/>
  <c r="AA262" i="115"/>
  <c r="AA51" i="115"/>
  <c r="AC332" i="124"/>
  <c r="AA383" i="115"/>
  <c r="AC206" i="124"/>
  <c r="AA237" i="115"/>
  <c r="AC138" i="124"/>
  <c r="AA157" i="115"/>
  <c r="AA279" i="115"/>
  <c r="AC194" i="124"/>
  <c r="AA222" i="115"/>
  <c r="AA166" i="115"/>
  <c r="AC137" i="124"/>
  <c r="AA156" i="115"/>
  <c r="AA6" i="115"/>
  <c r="W6" i="125"/>
  <c r="AA7" i="115"/>
  <c r="AC12" i="124"/>
  <c r="N5" i="125"/>
  <c r="U5" i="125"/>
  <c r="O5" i="124"/>
  <c r="W13" i="125" l="1"/>
  <c r="Y13" i="125" s="1"/>
  <c r="AA18" i="115"/>
  <c r="Y6" i="125"/>
  <c r="X5" i="124"/>
  <c r="AC5" i="124" s="1"/>
  <c r="AC6" i="124"/>
  <c r="W390" i="115"/>
  <c r="W380" i="115"/>
  <c r="X348" i="123"/>
  <c r="T348" i="123"/>
  <c r="X347" i="123"/>
  <c r="Q346" i="123"/>
  <c r="F346" i="123"/>
  <c r="Q345" i="123"/>
  <c r="F345" i="123"/>
  <c r="Q344" i="123"/>
  <c r="F344" i="123"/>
  <c r="Q343" i="123"/>
  <c r="F343" i="123"/>
  <c r="Q342" i="123"/>
  <c r="F342" i="123"/>
  <c r="Q341" i="123"/>
  <c r="F341" i="123"/>
  <c r="Q332" i="123"/>
  <c r="F332" i="123"/>
  <c r="Q331" i="123"/>
  <c r="F331" i="123"/>
  <c r="Q330" i="123"/>
  <c r="F330" i="123"/>
  <c r="Q329" i="123"/>
  <c r="F329" i="123"/>
  <c r="Q323" i="123"/>
  <c r="F323" i="123"/>
  <c r="Q322" i="123"/>
  <c r="F322" i="123"/>
  <c r="Q321" i="123"/>
  <c r="F321" i="123"/>
  <c r="Q320" i="123"/>
  <c r="F320" i="123"/>
  <c r="Q319" i="123"/>
  <c r="F319" i="123"/>
  <c r="Q318" i="123"/>
  <c r="F318" i="123"/>
  <c r="Q317" i="123"/>
  <c r="F317" i="123"/>
  <c r="Q306" i="123"/>
  <c r="F306" i="123"/>
  <c r="Q305" i="123"/>
  <c r="F305" i="123"/>
  <c r="Q304" i="123"/>
  <c r="F304" i="123"/>
  <c r="Q303" i="123"/>
  <c r="F303" i="123"/>
  <c r="Q302" i="123"/>
  <c r="F302" i="123"/>
  <c r="Q301" i="123"/>
  <c r="F301" i="123"/>
  <c r="Q299" i="123"/>
  <c r="F299" i="123"/>
  <c r="Q298" i="123"/>
  <c r="F298" i="123"/>
  <c r="Q296" i="123"/>
  <c r="F296" i="123"/>
  <c r="Q295" i="123"/>
  <c r="F295" i="123"/>
  <c r="Q294" i="123"/>
  <c r="F294" i="123"/>
  <c r="Q293" i="123"/>
  <c r="F293" i="123"/>
  <c r="Q292" i="123"/>
  <c r="F292" i="123"/>
  <c r="Q285" i="123"/>
  <c r="F285" i="123"/>
  <c r="Q284" i="123"/>
  <c r="F284" i="123"/>
  <c r="Q283" i="123"/>
  <c r="F283" i="123"/>
  <c r="Q282" i="123"/>
  <c r="F282" i="123"/>
  <c r="Q281" i="123"/>
  <c r="F281" i="123"/>
  <c r="Q280" i="123"/>
  <c r="F280" i="123"/>
  <c r="Q279" i="123"/>
  <c r="F279" i="123"/>
  <c r="Q274" i="123"/>
  <c r="F274" i="123"/>
  <c r="Q273" i="123"/>
  <c r="F273" i="123"/>
  <c r="Q272" i="123"/>
  <c r="F272" i="123"/>
  <c r="Q271" i="123"/>
  <c r="F271" i="123"/>
  <c r="Q270" i="123"/>
  <c r="F270" i="123"/>
  <c r="Q269" i="123"/>
  <c r="F269" i="123"/>
  <c r="Q268" i="123"/>
  <c r="F268" i="123"/>
  <c r="Q267" i="123"/>
  <c r="F267" i="123"/>
  <c r="Q261" i="123"/>
  <c r="F261" i="123"/>
  <c r="Q260" i="123"/>
  <c r="F260" i="123"/>
  <c r="Q259" i="123"/>
  <c r="F259" i="123"/>
  <c r="Q258" i="123"/>
  <c r="F258" i="123"/>
  <c r="Q257" i="123"/>
  <c r="F257" i="123"/>
  <c r="Q256" i="123"/>
  <c r="F256" i="123"/>
  <c r="Q255" i="123"/>
  <c r="F255" i="123"/>
  <c r="Q250" i="123"/>
  <c r="F250" i="123"/>
  <c r="Q249" i="123"/>
  <c r="F249" i="123"/>
  <c r="Q248" i="123"/>
  <c r="F248" i="123"/>
  <c r="Q247" i="123"/>
  <c r="F247" i="123"/>
  <c r="Q246" i="123"/>
  <c r="F246" i="123"/>
  <c r="Q245" i="123"/>
  <c r="F245" i="123"/>
  <c r="Q244" i="123"/>
  <c r="F244" i="123"/>
  <c r="Q234" i="123"/>
  <c r="F234" i="123"/>
  <c r="Q233" i="123"/>
  <c r="F233" i="123"/>
  <c r="Q232" i="123"/>
  <c r="F232" i="123"/>
  <c r="Q231" i="123"/>
  <c r="F231" i="123"/>
  <c r="Q230" i="123"/>
  <c r="F230" i="123"/>
  <c r="Q229" i="123"/>
  <c r="F229" i="123"/>
  <c r="Q222" i="123"/>
  <c r="F222" i="123"/>
  <c r="Q221" i="123"/>
  <c r="F221" i="123"/>
  <c r="Q220" i="123"/>
  <c r="F220" i="123"/>
  <c r="Q219" i="123"/>
  <c r="F219" i="123"/>
  <c r="Q218" i="123"/>
  <c r="F218" i="123"/>
  <c r="Q212" i="123"/>
  <c r="F212" i="123"/>
  <c r="Q211" i="123"/>
  <c r="F211" i="123"/>
  <c r="Q210" i="123"/>
  <c r="F210" i="123"/>
  <c r="Q209" i="123"/>
  <c r="F209" i="123"/>
  <c r="Q208" i="123"/>
  <c r="F208" i="123"/>
  <c r="Q203" i="123"/>
  <c r="F203" i="123"/>
  <c r="Q202" i="123"/>
  <c r="F202" i="123"/>
  <c r="Q201" i="123"/>
  <c r="F201" i="123"/>
  <c r="Q200" i="123"/>
  <c r="F200" i="123"/>
  <c r="Q199" i="123"/>
  <c r="F199" i="123"/>
  <c r="Q197" i="123"/>
  <c r="F197" i="123"/>
  <c r="Q196" i="123"/>
  <c r="F196" i="123"/>
  <c r="Q195" i="123"/>
  <c r="F195" i="123"/>
  <c r="Q194" i="123"/>
  <c r="F194" i="123"/>
  <c r="Q193" i="123"/>
  <c r="F193" i="123"/>
  <c r="Q192" i="123"/>
  <c r="F192" i="123"/>
  <c r="Q191" i="123"/>
  <c r="F191" i="123"/>
  <c r="Q190" i="123"/>
  <c r="F190" i="123"/>
  <c r="Q189" i="123"/>
  <c r="F189" i="123"/>
  <c r="Q188" i="123"/>
  <c r="F188" i="123"/>
  <c r="Q187" i="123"/>
  <c r="F187" i="123"/>
  <c r="Q186" i="123"/>
  <c r="F186" i="123"/>
  <c r="Q184" i="123"/>
  <c r="F184" i="123"/>
  <c r="Q175" i="123"/>
  <c r="F175" i="123"/>
  <c r="Q174" i="123"/>
  <c r="F174" i="123"/>
  <c r="Q173" i="123"/>
  <c r="F173" i="123"/>
  <c r="Q172" i="123"/>
  <c r="F172" i="123"/>
  <c r="Q171" i="123"/>
  <c r="F171" i="123"/>
  <c r="Q170" i="123"/>
  <c r="F170" i="123"/>
  <c r="Q168" i="123"/>
  <c r="F168" i="123"/>
  <c r="Q167" i="123"/>
  <c r="F167" i="123"/>
  <c r="Q166" i="123"/>
  <c r="F166" i="123"/>
  <c r="Q165" i="123"/>
  <c r="F165" i="123"/>
  <c r="Q164" i="123"/>
  <c r="F164" i="123"/>
  <c r="Q161" i="123"/>
  <c r="F161" i="123"/>
  <c r="Q160" i="123"/>
  <c r="F160" i="123"/>
  <c r="Q159" i="123"/>
  <c r="F159" i="123"/>
  <c r="Q158" i="123"/>
  <c r="F158" i="123"/>
  <c r="Q157" i="123"/>
  <c r="F157" i="123"/>
  <c r="Q156" i="123"/>
  <c r="F156" i="123"/>
  <c r="F155" i="123"/>
  <c r="Q154" i="123"/>
  <c r="F154" i="123"/>
  <c r="F153" i="123"/>
  <c r="Q152" i="123"/>
  <c r="F152" i="123"/>
  <c r="Q151" i="123"/>
  <c r="F151" i="123"/>
  <c r="Q150" i="123"/>
  <c r="F150" i="123"/>
  <c r="Q149" i="123"/>
  <c r="F149" i="123"/>
  <c r="Q148" i="123"/>
  <c r="F148" i="123"/>
  <c r="Q147" i="123"/>
  <c r="F147" i="123"/>
  <c r="Q146" i="123"/>
  <c r="F146" i="123"/>
  <c r="Q145" i="123"/>
  <c r="F145" i="123"/>
  <c r="Q144" i="123"/>
  <c r="F144" i="123"/>
  <c r="Q143" i="123"/>
  <c r="F143" i="123"/>
  <c r="F142" i="123"/>
  <c r="Q140" i="123"/>
  <c r="F140" i="123"/>
  <c r="Q139" i="123"/>
  <c r="F139" i="123"/>
  <c r="Q138" i="123"/>
  <c r="F138" i="123"/>
  <c r="Q137" i="123"/>
  <c r="F137" i="123"/>
  <c r="Q136" i="123"/>
  <c r="F136" i="123"/>
  <c r="Q135" i="123"/>
  <c r="F135" i="123"/>
  <c r="Q134" i="123"/>
  <c r="F134" i="123"/>
  <c r="Q133" i="123"/>
  <c r="F133" i="123"/>
  <c r="Q132" i="123"/>
  <c r="F132" i="123"/>
  <c r="Q131" i="123"/>
  <c r="F131" i="123"/>
  <c r="Q130" i="123"/>
  <c r="F130" i="123"/>
  <c r="Q129" i="123"/>
  <c r="F129" i="123"/>
  <c r="Q128" i="123"/>
  <c r="F128" i="123"/>
  <c r="Q127" i="123"/>
  <c r="F127" i="123"/>
  <c r="Q126" i="123"/>
  <c r="F126" i="123"/>
  <c r="Q125" i="123"/>
  <c r="F125" i="123"/>
  <c r="Q124" i="123"/>
  <c r="F124" i="123"/>
  <c r="Q123" i="123"/>
  <c r="F123" i="123"/>
  <c r="Q122" i="123"/>
  <c r="F122" i="123"/>
  <c r="Q121" i="123"/>
  <c r="F121" i="123"/>
  <c r="Q120" i="123"/>
  <c r="F120" i="123"/>
  <c r="Q119" i="123"/>
  <c r="F119" i="123"/>
  <c r="Q118" i="123"/>
  <c r="F118" i="123"/>
  <c r="Q117" i="123"/>
  <c r="F117" i="123"/>
  <c r="Q115" i="123"/>
  <c r="F115" i="123"/>
  <c r="Q113" i="123"/>
  <c r="F113" i="123"/>
  <c r="Q112" i="123"/>
  <c r="F112" i="123"/>
  <c r="Q111" i="123"/>
  <c r="F111" i="123"/>
  <c r="Q110" i="123"/>
  <c r="F110" i="123"/>
  <c r="Q107" i="123"/>
  <c r="F107" i="123"/>
  <c r="Q106" i="123"/>
  <c r="F106" i="123"/>
  <c r="Q105" i="123"/>
  <c r="F105" i="123"/>
  <c r="Q104" i="123"/>
  <c r="F104" i="123"/>
  <c r="Q103" i="123"/>
  <c r="F103" i="123"/>
  <c r="Q102" i="123"/>
  <c r="F102" i="123"/>
  <c r="Q101" i="123"/>
  <c r="F101" i="123"/>
  <c r="Q100" i="123"/>
  <c r="F100" i="123"/>
  <c r="Q99" i="123"/>
  <c r="F99" i="123"/>
  <c r="Q98" i="123"/>
  <c r="F98" i="123"/>
  <c r="Q95" i="123"/>
  <c r="F95" i="123"/>
  <c r="Q94" i="123"/>
  <c r="F94" i="123"/>
  <c r="Q85" i="123"/>
  <c r="F85" i="123"/>
  <c r="Q84" i="123"/>
  <c r="F84" i="123"/>
  <c r="Q83" i="123"/>
  <c r="F83" i="123"/>
  <c r="Q82" i="123"/>
  <c r="F82" i="123"/>
  <c r="Q81" i="123"/>
  <c r="F81" i="123"/>
  <c r="Q80" i="123"/>
  <c r="F80" i="123"/>
  <c r="Q79" i="123"/>
  <c r="F79" i="123"/>
  <c r="Q78" i="123"/>
  <c r="F78" i="123"/>
  <c r="Q77" i="123"/>
  <c r="F77" i="123"/>
  <c r="Q76" i="123"/>
  <c r="F76" i="123"/>
  <c r="Q75" i="123"/>
  <c r="F75" i="123"/>
  <c r="Q74" i="123"/>
  <c r="F74" i="123"/>
  <c r="Q73" i="123"/>
  <c r="F73" i="123"/>
  <c r="Q72" i="123"/>
  <c r="F72" i="123"/>
  <c r="Q71" i="123"/>
  <c r="F71" i="123"/>
  <c r="Q70" i="123"/>
  <c r="F70" i="123"/>
  <c r="Q69" i="123"/>
  <c r="F69" i="123"/>
  <c r="Q56" i="123"/>
  <c r="F56" i="123"/>
  <c r="Q55" i="123"/>
  <c r="F55" i="123"/>
  <c r="Q54" i="123"/>
  <c r="F54" i="123"/>
  <c r="Q53" i="123"/>
  <c r="F53" i="123"/>
  <c r="Q52" i="123"/>
  <c r="F52" i="123"/>
  <c r="Q51" i="123"/>
  <c r="F51" i="123"/>
  <c r="Q50" i="123"/>
  <c r="F50" i="123"/>
  <c r="Q49" i="123"/>
  <c r="F49" i="123"/>
  <c r="Q46" i="123"/>
  <c r="F46" i="123"/>
  <c r="Q45" i="123"/>
  <c r="F45" i="123"/>
  <c r="Q44" i="123"/>
  <c r="F44" i="123"/>
  <c r="Q42" i="123"/>
  <c r="F42" i="123"/>
  <c r="Q41" i="123"/>
  <c r="F41" i="123"/>
  <c r="Q40" i="123"/>
  <c r="F40" i="123"/>
  <c r="Q39" i="123"/>
  <c r="F39" i="123"/>
  <c r="Q37" i="123"/>
  <c r="F37" i="123"/>
  <c r="Q34" i="123"/>
  <c r="F34" i="123"/>
  <c r="Q31" i="123"/>
  <c r="F31" i="123"/>
  <c r="Q29" i="123"/>
  <c r="F29" i="123"/>
  <c r="Q23" i="123"/>
  <c r="F23" i="123"/>
  <c r="Q21" i="123"/>
  <c r="F21" i="123"/>
  <c r="Q19" i="123"/>
  <c r="F19" i="123"/>
  <c r="Q18" i="123"/>
  <c r="F18" i="123"/>
  <c r="Q17" i="123"/>
  <c r="F17" i="123"/>
  <c r="Q16" i="123"/>
  <c r="F16" i="123"/>
  <c r="Q15" i="123"/>
  <c r="F15" i="123"/>
  <c r="Q14" i="123"/>
  <c r="F14" i="123"/>
  <c r="Q10" i="123"/>
  <c r="F10" i="123"/>
  <c r="Q7" i="123"/>
  <c r="F7" i="123"/>
  <c r="Q6" i="123"/>
  <c r="F6" i="123"/>
  <c r="U5" i="123"/>
  <c r="S5" i="123"/>
  <c r="P5" i="123"/>
  <c r="O5" i="123"/>
  <c r="N5" i="123"/>
  <c r="M5" i="123"/>
  <c r="L5" i="123"/>
  <c r="K5" i="123"/>
  <c r="J5" i="123"/>
  <c r="I5" i="123"/>
  <c r="H5" i="123"/>
  <c r="G5" i="123"/>
  <c r="E5" i="123"/>
  <c r="D5" i="123"/>
  <c r="W36" i="115"/>
  <c r="W20" i="115"/>
  <c r="W13" i="115"/>
  <c r="Y5" i="125" l="1"/>
  <c r="W5" i="125"/>
  <c r="F5" i="123"/>
  <c r="Q5" i="123"/>
  <c r="W310" i="115"/>
  <c r="R5" i="123" l="1"/>
  <c r="W323" i="115"/>
  <c r="W309" i="115"/>
  <c r="W284" i="115"/>
  <c r="W277" i="115"/>
  <c r="W279" i="115"/>
  <c r="W263" i="115"/>
  <c r="W229" i="115"/>
  <c r="W228" i="115"/>
  <c r="W226" i="115"/>
  <c r="W223" i="115"/>
  <c r="W105" i="115"/>
  <c r="W99" i="115"/>
  <c r="W191" i="115"/>
  <c r="Y5" i="123" l="1"/>
  <c r="Z5" i="123" s="1"/>
  <c r="X401" i="115"/>
  <c r="X402" i="115" s="1"/>
  <c r="W400" i="115"/>
  <c r="Q400" i="115"/>
  <c r="F400" i="115"/>
  <c r="W399" i="115"/>
  <c r="Q399" i="115"/>
  <c r="F399" i="115"/>
  <c r="W398" i="115"/>
  <c r="Q398" i="115"/>
  <c r="F398" i="115"/>
  <c r="W397" i="115"/>
  <c r="Q397" i="115"/>
  <c r="F397" i="115"/>
  <c r="Q396" i="115"/>
  <c r="F396" i="115"/>
  <c r="W395" i="115"/>
  <c r="Q395" i="115"/>
  <c r="F395" i="115"/>
  <c r="AC394" i="115"/>
  <c r="W394" i="115"/>
  <c r="AC393" i="115"/>
  <c r="W393" i="115"/>
  <c r="AC392" i="115"/>
  <c r="W392" i="115"/>
  <c r="AC391" i="115"/>
  <c r="W391" i="115"/>
  <c r="AC390" i="115"/>
  <c r="AC388" i="115"/>
  <c r="W388" i="115"/>
  <c r="AC387" i="115"/>
  <c r="W387" i="115"/>
  <c r="W386" i="115"/>
  <c r="Q386" i="115"/>
  <c r="F386" i="115"/>
  <c r="Q385" i="115"/>
  <c r="F385" i="115"/>
  <c r="Q384" i="115"/>
  <c r="F384" i="115"/>
  <c r="Q383" i="115"/>
  <c r="F383" i="115"/>
  <c r="AC382" i="115"/>
  <c r="W382" i="115"/>
  <c r="AC381" i="115"/>
  <c r="W381" i="115"/>
  <c r="AC380" i="115"/>
  <c r="Q379" i="115"/>
  <c r="F379" i="115"/>
  <c r="W378" i="115"/>
  <c r="Q378" i="115"/>
  <c r="F378" i="115"/>
  <c r="W377" i="115"/>
  <c r="Q377" i="115"/>
  <c r="F377" i="115"/>
  <c r="W376" i="115"/>
  <c r="Q376" i="115"/>
  <c r="F376" i="115"/>
  <c r="Q375" i="115"/>
  <c r="F375" i="115"/>
  <c r="AC374" i="115"/>
  <c r="Q373" i="115"/>
  <c r="F373" i="115"/>
  <c r="W372" i="115"/>
  <c r="Q372" i="115"/>
  <c r="F372" i="115"/>
  <c r="AC370" i="115"/>
  <c r="AC369" i="115"/>
  <c r="W369" i="115"/>
  <c r="AC368" i="115"/>
  <c r="W368" i="115"/>
  <c r="AC367" i="115"/>
  <c r="W367" i="115"/>
  <c r="AC366" i="115"/>
  <c r="W366" i="115"/>
  <c r="W365" i="115"/>
  <c r="Q365" i="115"/>
  <c r="F365" i="115"/>
  <c r="W364" i="115"/>
  <c r="Q364" i="115"/>
  <c r="F364" i="115"/>
  <c r="W363" i="115"/>
  <c r="Q363" i="115"/>
  <c r="F363" i="115"/>
  <c r="W362" i="115"/>
  <c r="Q362" i="115"/>
  <c r="F362" i="115"/>
  <c r="AC361" i="115"/>
  <c r="W361" i="115"/>
  <c r="Q361" i="115"/>
  <c r="R361" i="115" s="1"/>
  <c r="W360" i="115"/>
  <c r="Q360" i="115"/>
  <c r="F360" i="115"/>
  <c r="AC359" i="115"/>
  <c r="Q358" i="115"/>
  <c r="F358" i="115"/>
  <c r="AC357" i="115"/>
  <c r="W357" i="115"/>
  <c r="F357" i="115"/>
  <c r="R357" i="115" s="1"/>
  <c r="AC355" i="115"/>
  <c r="W355" i="115"/>
  <c r="F355" i="115"/>
  <c r="R355" i="115" s="1"/>
  <c r="AC353" i="115"/>
  <c r="W353" i="115"/>
  <c r="F353" i="115"/>
  <c r="R353" i="115" s="1"/>
  <c r="AC352" i="115"/>
  <c r="W352" i="115"/>
  <c r="F352" i="115"/>
  <c r="R352" i="115" s="1"/>
  <c r="W351" i="115"/>
  <c r="Q351" i="115"/>
  <c r="F351" i="115"/>
  <c r="W350" i="115"/>
  <c r="Q350" i="115"/>
  <c r="F350" i="115"/>
  <c r="W349" i="115"/>
  <c r="Q349" i="115"/>
  <c r="F349" i="115"/>
  <c r="W348" i="115"/>
  <c r="W347" i="115"/>
  <c r="Q347" i="115"/>
  <c r="F347" i="115"/>
  <c r="W346" i="115"/>
  <c r="Q346" i="115"/>
  <c r="F346" i="115"/>
  <c r="AC344" i="115"/>
  <c r="W344" i="115"/>
  <c r="AC343" i="115"/>
  <c r="W343" i="115"/>
  <c r="AC341" i="115"/>
  <c r="W341" i="115"/>
  <c r="AC340" i="115"/>
  <c r="Q339" i="115"/>
  <c r="F339" i="115"/>
  <c r="W338" i="115"/>
  <c r="Q338" i="115"/>
  <c r="F338" i="115"/>
  <c r="W337" i="115"/>
  <c r="Q337" i="115"/>
  <c r="F337" i="115"/>
  <c r="W336" i="115"/>
  <c r="Q336" i="115"/>
  <c r="F336" i="115"/>
  <c r="W335" i="115"/>
  <c r="Q335" i="115"/>
  <c r="F335" i="115"/>
  <c r="W334" i="115"/>
  <c r="Q334" i="115"/>
  <c r="F334" i="115"/>
  <c r="AC333" i="115"/>
  <c r="W333" i="115"/>
  <c r="F333" i="115"/>
  <c r="R333" i="115" s="1"/>
  <c r="AC332" i="115"/>
  <c r="W332" i="115"/>
  <c r="F332" i="115"/>
  <c r="R332" i="115" s="1"/>
  <c r="AC331" i="115"/>
  <c r="W331" i="115"/>
  <c r="F331" i="115"/>
  <c r="R331" i="115" s="1"/>
  <c r="W325" i="115"/>
  <c r="Q325" i="115"/>
  <c r="F325" i="115"/>
  <c r="AC324" i="115"/>
  <c r="W324" i="115"/>
  <c r="Q323" i="115"/>
  <c r="F323" i="115"/>
  <c r="W322" i="115"/>
  <c r="Q322" i="115"/>
  <c r="F322" i="115"/>
  <c r="W321" i="115"/>
  <c r="Q321" i="115"/>
  <c r="F321" i="115"/>
  <c r="W320" i="115"/>
  <c r="Q320" i="115"/>
  <c r="F320" i="115"/>
  <c r="AC319" i="115"/>
  <c r="Q318" i="115"/>
  <c r="F318" i="115"/>
  <c r="W317" i="115"/>
  <c r="Q317" i="115"/>
  <c r="F317" i="115"/>
  <c r="W316" i="115"/>
  <c r="Q316" i="115"/>
  <c r="F316" i="115"/>
  <c r="AC315" i="115"/>
  <c r="W315" i="115"/>
  <c r="AC314" i="115"/>
  <c r="W314" i="115"/>
  <c r="AC313" i="115"/>
  <c r="W313" i="115"/>
  <c r="AC312" i="115"/>
  <c r="AC311" i="115"/>
  <c r="AC310" i="115"/>
  <c r="Q309" i="115"/>
  <c r="F309" i="115"/>
  <c r="W308" i="115"/>
  <c r="Q308" i="115"/>
  <c r="F308" i="115"/>
  <c r="W307" i="115"/>
  <c r="Q307" i="115"/>
  <c r="F307" i="115"/>
  <c r="W306" i="115"/>
  <c r="Q306" i="115"/>
  <c r="F306" i="115"/>
  <c r="W305" i="115"/>
  <c r="Q305" i="115"/>
  <c r="F305" i="115"/>
  <c r="W304" i="115"/>
  <c r="Q304" i="115"/>
  <c r="F304" i="115"/>
  <c r="AC303" i="115"/>
  <c r="W303" i="115"/>
  <c r="Q303" i="115"/>
  <c r="F303" i="115"/>
  <c r="AC302" i="115"/>
  <c r="W302" i="115"/>
  <c r="Q302" i="115"/>
  <c r="F302" i="115"/>
  <c r="AC301" i="115"/>
  <c r="W301" i="115"/>
  <c r="Q301" i="115"/>
  <c r="F301" i="115"/>
  <c r="AC300" i="115"/>
  <c r="W300" i="115"/>
  <c r="Q300" i="115"/>
  <c r="F300" i="115"/>
  <c r="AC299" i="115"/>
  <c r="W299" i="115"/>
  <c r="Q299" i="115"/>
  <c r="F299" i="115"/>
  <c r="AC298" i="115"/>
  <c r="W298" i="115"/>
  <c r="Q298" i="115"/>
  <c r="F298" i="115"/>
  <c r="AC297" i="115"/>
  <c r="W297" i="115"/>
  <c r="Q297" i="115"/>
  <c r="F297" i="115"/>
  <c r="AC296" i="115"/>
  <c r="W296" i="115"/>
  <c r="R296" i="115"/>
  <c r="W295" i="115"/>
  <c r="Q295" i="115"/>
  <c r="F295" i="115"/>
  <c r="W294" i="115"/>
  <c r="Q294" i="115"/>
  <c r="F294" i="115"/>
  <c r="AC293" i="115"/>
  <c r="W293" i="115"/>
  <c r="Q292" i="115"/>
  <c r="F292" i="115"/>
  <c r="W291" i="115"/>
  <c r="Q290" i="115"/>
  <c r="F290" i="115"/>
  <c r="W289" i="115"/>
  <c r="Q289" i="115"/>
  <c r="F289" i="115"/>
  <c r="W288" i="115"/>
  <c r="Q288" i="115"/>
  <c r="F288" i="115"/>
  <c r="AC287" i="115"/>
  <c r="W287" i="115"/>
  <c r="AC286" i="115"/>
  <c r="W286" i="115"/>
  <c r="AC285" i="115"/>
  <c r="W285" i="115"/>
  <c r="AC284" i="115"/>
  <c r="Q279" i="115"/>
  <c r="F279" i="115"/>
  <c r="W278" i="115"/>
  <c r="Q278" i="115"/>
  <c r="F278" i="115"/>
  <c r="Q277" i="115"/>
  <c r="F277" i="115"/>
  <c r="W276" i="115"/>
  <c r="Q276" i="115"/>
  <c r="F276" i="115"/>
  <c r="W275" i="115"/>
  <c r="Q274" i="115"/>
  <c r="F274" i="115"/>
  <c r="W273" i="115"/>
  <c r="Q273" i="115"/>
  <c r="F273" i="115"/>
  <c r="AC272" i="115"/>
  <c r="W272" i="115"/>
  <c r="AC271" i="115"/>
  <c r="W271" i="115"/>
  <c r="AC270" i="115"/>
  <c r="AC269" i="115"/>
  <c r="AC268" i="115"/>
  <c r="Q263" i="115"/>
  <c r="F263" i="115"/>
  <c r="Q262" i="115"/>
  <c r="F262" i="115"/>
  <c r="W261" i="115"/>
  <c r="Q261" i="115"/>
  <c r="F261" i="115"/>
  <c r="AC260" i="115"/>
  <c r="W260" i="115"/>
  <c r="W259" i="115"/>
  <c r="Q259" i="115"/>
  <c r="F259" i="115"/>
  <c r="AC258" i="115"/>
  <c r="Q257" i="115"/>
  <c r="F257" i="115"/>
  <c r="AC256" i="115"/>
  <c r="AC255" i="115"/>
  <c r="AC254" i="115"/>
  <c r="W254" i="115"/>
  <c r="AC253" i="115"/>
  <c r="Q249" i="115"/>
  <c r="F249" i="115"/>
  <c r="W248" i="115"/>
  <c r="Q248" i="115"/>
  <c r="F248" i="115"/>
  <c r="W247" i="115"/>
  <c r="Q247" i="115"/>
  <c r="F247" i="115"/>
  <c r="AC246" i="115"/>
  <c r="W246" i="115"/>
  <c r="W245" i="115"/>
  <c r="Q245" i="115"/>
  <c r="F245" i="115"/>
  <c r="AC244" i="115"/>
  <c r="W244" i="115"/>
  <c r="Q244" i="115"/>
  <c r="F244" i="115"/>
  <c r="AC241" i="115"/>
  <c r="W241" i="115"/>
  <c r="AC240" i="115"/>
  <c r="W240" i="115"/>
  <c r="W239" i="115"/>
  <c r="Q239" i="115"/>
  <c r="F239" i="115"/>
  <c r="Q238" i="115"/>
  <c r="F238" i="115"/>
  <c r="W237" i="115"/>
  <c r="Q237" i="115"/>
  <c r="F237" i="115"/>
  <c r="W236" i="115"/>
  <c r="Q236" i="115"/>
  <c r="F236" i="115"/>
  <c r="AC235" i="115"/>
  <c r="W235" i="115"/>
  <c r="R235" i="115"/>
  <c r="AC233" i="115"/>
  <c r="W233" i="115"/>
  <c r="Q233" i="115"/>
  <c r="F233" i="115"/>
  <c r="AC232" i="115"/>
  <c r="Q232" i="115"/>
  <c r="F232" i="115"/>
  <c r="AC231" i="115"/>
  <c r="Q231" i="115"/>
  <c r="F231" i="115"/>
  <c r="AC230" i="115"/>
  <c r="Q230" i="115"/>
  <c r="F230" i="115"/>
  <c r="AC229" i="115"/>
  <c r="AC228" i="115"/>
  <c r="Q227" i="115"/>
  <c r="F227" i="115"/>
  <c r="Q226" i="115"/>
  <c r="F226" i="115"/>
  <c r="Q225" i="115"/>
  <c r="F225" i="115"/>
  <c r="W224" i="115"/>
  <c r="Q224" i="115"/>
  <c r="F224" i="115"/>
  <c r="Q223" i="115"/>
  <c r="F223" i="115"/>
  <c r="Q222" i="115"/>
  <c r="F222" i="115"/>
  <c r="W221" i="115"/>
  <c r="Q221" i="115"/>
  <c r="F221" i="115"/>
  <c r="W220" i="115"/>
  <c r="Q220" i="115"/>
  <c r="F220" i="115"/>
  <c r="AC219" i="115"/>
  <c r="W219" i="115"/>
  <c r="AC215" i="115"/>
  <c r="W215" i="115"/>
  <c r="AC214" i="115"/>
  <c r="AC213" i="115"/>
  <c r="AC212" i="115"/>
  <c r="AC211" i="115"/>
  <c r="AC210" i="115"/>
  <c r="Q209" i="115"/>
  <c r="F209" i="115"/>
  <c r="W208" i="115"/>
  <c r="Q208" i="115"/>
  <c r="F208" i="115"/>
  <c r="W207" i="115"/>
  <c r="Q207" i="115"/>
  <c r="F207" i="115"/>
  <c r="Q206" i="115"/>
  <c r="F206" i="115"/>
  <c r="AC205" i="115"/>
  <c r="W205" i="115"/>
  <c r="AC204" i="115"/>
  <c r="W204" i="115"/>
  <c r="Q204" i="115"/>
  <c r="F204" i="115"/>
  <c r="AC203" i="115"/>
  <c r="W203" i="115"/>
  <c r="Q203" i="115"/>
  <c r="F203" i="115"/>
  <c r="AC202" i="115"/>
  <c r="Q202" i="115"/>
  <c r="F202" i="115"/>
  <c r="AC201" i="115"/>
  <c r="Q201" i="115"/>
  <c r="F201" i="115"/>
  <c r="AC200" i="115"/>
  <c r="W200" i="115"/>
  <c r="Q200" i="115"/>
  <c r="F200" i="115"/>
  <c r="W199" i="115"/>
  <c r="Q199" i="115"/>
  <c r="F199" i="115"/>
  <c r="W198" i="115"/>
  <c r="Q198" i="115"/>
  <c r="F198" i="115"/>
  <c r="W197" i="115"/>
  <c r="Q197" i="115"/>
  <c r="F197" i="115"/>
  <c r="W196" i="115"/>
  <c r="Q196" i="115"/>
  <c r="F196" i="115"/>
  <c r="W193" i="115"/>
  <c r="Q193" i="115"/>
  <c r="F193" i="115"/>
  <c r="AC192" i="115"/>
  <c r="W192" i="115"/>
  <c r="AC191" i="115"/>
  <c r="W190" i="115"/>
  <c r="Q190" i="115"/>
  <c r="F190" i="115"/>
  <c r="W189" i="115"/>
  <c r="Q189" i="115"/>
  <c r="F189" i="115"/>
  <c r="Q188" i="115"/>
  <c r="F188" i="115"/>
  <c r="AC187" i="115"/>
  <c r="Q185" i="115"/>
  <c r="F185" i="115"/>
  <c r="AC184" i="115"/>
  <c r="W184" i="115"/>
  <c r="Q184" i="115"/>
  <c r="F184" i="115"/>
  <c r="AC183" i="115"/>
  <c r="W183" i="115"/>
  <c r="Q183" i="115"/>
  <c r="F183" i="115"/>
  <c r="AC182" i="115"/>
  <c r="W182" i="115"/>
  <c r="Q182" i="115"/>
  <c r="F182" i="115"/>
  <c r="AC181" i="115"/>
  <c r="W181" i="115"/>
  <c r="Q181" i="115"/>
  <c r="F181" i="115"/>
  <c r="AC180" i="115"/>
  <c r="W180" i="115"/>
  <c r="W179" i="115"/>
  <c r="Q179" i="115"/>
  <c r="F179" i="115"/>
  <c r="W178" i="115"/>
  <c r="W177" i="115"/>
  <c r="Q177" i="115"/>
  <c r="F177" i="115"/>
  <c r="AC176" i="115"/>
  <c r="W176" i="115"/>
  <c r="W175" i="115"/>
  <c r="Q175" i="115"/>
  <c r="F175" i="115"/>
  <c r="AC174" i="115"/>
  <c r="W174" i="115"/>
  <c r="W173" i="115"/>
  <c r="Q173" i="115"/>
  <c r="F173" i="115"/>
  <c r="AC172" i="115"/>
  <c r="W172" i="115"/>
  <c r="Q171" i="115"/>
  <c r="F171" i="115"/>
  <c r="W170" i="115"/>
  <c r="Q170" i="115"/>
  <c r="F170" i="115"/>
  <c r="W169" i="115"/>
  <c r="Q169" i="115"/>
  <c r="F169" i="115"/>
  <c r="W168" i="115"/>
  <c r="Q168" i="115"/>
  <c r="F168" i="115"/>
  <c r="W167" i="115"/>
  <c r="Q167" i="115"/>
  <c r="F167" i="115"/>
  <c r="Q166" i="115"/>
  <c r="F166" i="115"/>
  <c r="AC165" i="115"/>
  <c r="W165" i="115"/>
  <c r="Q165" i="115"/>
  <c r="F165" i="115"/>
  <c r="AC164" i="115"/>
  <c r="W164" i="115"/>
  <c r="Q164" i="115"/>
  <c r="F164" i="115"/>
  <c r="AC163" i="115"/>
  <c r="W163" i="115"/>
  <c r="Q163" i="115"/>
  <c r="F163" i="115"/>
  <c r="AC162" i="115"/>
  <c r="W162" i="115"/>
  <c r="AC161" i="115"/>
  <c r="W161" i="115"/>
  <c r="AC160" i="115"/>
  <c r="W160" i="115"/>
  <c r="W159" i="115"/>
  <c r="Q159" i="115"/>
  <c r="F159" i="115"/>
  <c r="AC158" i="115"/>
  <c r="W158" i="115"/>
  <c r="W157" i="115"/>
  <c r="Q157" i="115"/>
  <c r="F157" i="115"/>
  <c r="W156" i="115"/>
  <c r="Q156" i="115"/>
  <c r="F156" i="115"/>
  <c r="W155" i="115"/>
  <c r="Q155" i="115"/>
  <c r="F155" i="115"/>
  <c r="AC154" i="115"/>
  <c r="W154" i="115"/>
  <c r="Q153" i="115"/>
  <c r="F153" i="115"/>
  <c r="W152" i="115"/>
  <c r="Q152" i="115"/>
  <c r="F152" i="115"/>
  <c r="W151" i="115"/>
  <c r="Q151" i="115"/>
  <c r="F151" i="115"/>
  <c r="W150" i="115"/>
  <c r="Q150" i="115"/>
  <c r="F150" i="115"/>
  <c r="W149" i="115"/>
  <c r="Q149" i="115"/>
  <c r="F149" i="115"/>
  <c r="W148" i="115"/>
  <c r="Q148" i="115"/>
  <c r="F148" i="115"/>
  <c r="W147" i="115"/>
  <c r="Q147" i="115"/>
  <c r="F147" i="115"/>
  <c r="Q146" i="115"/>
  <c r="F146" i="115"/>
  <c r="AC145" i="115"/>
  <c r="W145" i="115"/>
  <c r="Q145" i="115"/>
  <c r="F145" i="115"/>
  <c r="AC144" i="115"/>
  <c r="W144" i="115"/>
  <c r="Q144" i="115"/>
  <c r="F144" i="115"/>
  <c r="W143" i="115"/>
  <c r="Q143" i="115"/>
  <c r="F143" i="115"/>
  <c r="AC142" i="115"/>
  <c r="W142" i="115"/>
  <c r="F142" i="115"/>
  <c r="R142" i="115" s="1"/>
  <c r="AC141" i="115"/>
  <c r="W141" i="115"/>
  <c r="F141" i="115"/>
  <c r="R141" i="115" s="1"/>
  <c r="AC140" i="115"/>
  <c r="W140" i="115"/>
  <c r="F140" i="115"/>
  <c r="R140" i="115" s="1"/>
  <c r="AC139" i="115"/>
  <c r="F139" i="115"/>
  <c r="R139" i="115" s="1"/>
  <c r="AC138" i="115"/>
  <c r="F138" i="115"/>
  <c r="R138" i="115" s="1"/>
  <c r="AC137" i="115"/>
  <c r="F137" i="115"/>
  <c r="R137" i="115" s="1"/>
  <c r="AC136" i="115"/>
  <c r="AC135" i="115"/>
  <c r="AC134" i="115"/>
  <c r="Q133" i="115"/>
  <c r="F133" i="115"/>
  <c r="AC132" i="115"/>
  <c r="W132" i="115"/>
  <c r="W131" i="115"/>
  <c r="Q131" i="115"/>
  <c r="F131" i="115"/>
  <c r="W130" i="115"/>
  <c r="Q130" i="115"/>
  <c r="F130" i="115"/>
  <c r="AC129" i="115"/>
  <c r="W129" i="115"/>
  <c r="W128" i="115"/>
  <c r="Q128" i="115"/>
  <c r="F128" i="115"/>
  <c r="W127" i="115"/>
  <c r="Q127" i="115"/>
  <c r="F127" i="115"/>
  <c r="Q126" i="115"/>
  <c r="F126" i="115"/>
  <c r="W125" i="115"/>
  <c r="Q125" i="115"/>
  <c r="F125" i="115"/>
  <c r="Q124" i="115"/>
  <c r="F124" i="115"/>
  <c r="Q123" i="115"/>
  <c r="F123" i="115"/>
  <c r="Q122" i="115"/>
  <c r="F122" i="115"/>
  <c r="W120" i="115"/>
  <c r="Q120" i="115"/>
  <c r="F120" i="115"/>
  <c r="AC119" i="115"/>
  <c r="W119" i="115"/>
  <c r="R119" i="115"/>
  <c r="AC118" i="115"/>
  <c r="W118" i="115"/>
  <c r="R118" i="115"/>
  <c r="AC117" i="115"/>
  <c r="W117" i="115"/>
  <c r="R117" i="115"/>
  <c r="AC116" i="115"/>
  <c r="W116" i="115"/>
  <c r="R116" i="115"/>
  <c r="AC115" i="115"/>
  <c r="W115" i="115"/>
  <c r="R115" i="115"/>
  <c r="AC114" i="115"/>
  <c r="W114" i="115"/>
  <c r="R114" i="115"/>
  <c r="AC113" i="115"/>
  <c r="R113" i="115"/>
  <c r="AC112" i="115"/>
  <c r="R112" i="115"/>
  <c r="AC111" i="115"/>
  <c r="R111" i="115"/>
  <c r="AC110" i="115"/>
  <c r="R110" i="115"/>
  <c r="AC109" i="115"/>
  <c r="F109" i="115"/>
  <c r="R109" i="115" s="1"/>
  <c r="Q108" i="115"/>
  <c r="F108" i="115"/>
  <c r="W107" i="115"/>
  <c r="Q107" i="115"/>
  <c r="F107" i="115"/>
  <c r="Q106" i="115"/>
  <c r="F106" i="115"/>
  <c r="Q105" i="115"/>
  <c r="F105" i="115"/>
  <c r="Q104" i="115"/>
  <c r="F104" i="115"/>
  <c r="W103" i="115"/>
  <c r="Q103" i="115"/>
  <c r="F103" i="115"/>
  <c r="W102" i="115"/>
  <c r="Q102" i="115"/>
  <c r="F102" i="115"/>
  <c r="Q101" i="115"/>
  <c r="F101" i="115"/>
  <c r="Q100" i="115"/>
  <c r="F100" i="115"/>
  <c r="Q99" i="115"/>
  <c r="F99" i="115"/>
  <c r="W98" i="115"/>
  <c r="Q98" i="115"/>
  <c r="F98" i="115"/>
  <c r="W96" i="115"/>
  <c r="Q96" i="115"/>
  <c r="F96" i="115"/>
  <c r="W95" i="115"/>
  <c r="Q95" i="115"/>
  <c r="F95" i="115"/>
  <c r="W94" i="115"/>
  <c r="W93" i="115"/>
  <c r="Q93" i="115"/>
  <c r="F93" i="115"/>
  <c r="AC91" i="115"/>
  <c r="W91" i="115"/>
  <c r="Q91" i="115"/>
  <c r="F91" i="115"/>
  <c r="AC89" i="115"/>
  <c r="W89" i="115"/>
  <c r="AC88" i="115"/>
  <c r="W88" i="115"/>
  <c r="AC87" i="115"/>
  <c r="W87" i="115"/>
  <c r="AC86" i="115"/>
  <c r="AC85" i="115"/>
  <c r="AC84" i="115"/>
  <c r="AC83" i="115"/>
  <c r="AC82" i="115"/>
  <c r="AC81" i="115"/>
  <c r="AC80" i="115"/>
  <c r="AC79" i="115"/>
  <c r="Q78" i="115"/>
  <c r="F78" i="115"/>
  <c r="Q77" i="115"/>
  <c r="F77" i="115"/>
  <c r="Q76" i="115"/>
  <c r="F76" i="115"/>
  <c r="AC75" i="115"/>
  <c r="Q74" i="115"/>
  <c r="F74" i="115"/>
  <c r="AC73" i="115"/>
  <c r="Q72" i="115"/>
  <c r="F72" i="115"/>
  <c r="Q71" i="115"/>
  <c r="F71" i="115"/>
  <c r="W70" i="115"/>
  <c r="Q70" i="115"/>
  <c r="F70" i="115"/>
  <c r="AC69" i="115"/>
  <c r="W69" i="115"/>
  <c r="F69" i="115"/>
  <c r="R69" i="115" s="1"/>
  <c r="AC68" i="115"/>
  <c r="W68" i="115"/>
  <c r="F68" i="115"/>
  <c r="R68" i="115" s="1"/>
  <c r="AC67" i="115"/>
  <c r="F67" i="115"/>
  <c r="R67" i="115" s="1"/>
  <c r="AC66" i="115"/>
  <c r="F66" i="115"/>
  <c r="R66" i="115" s="1"/>
  <c r="AC65" i="115"/>
  <c r="F65" i="115"/>
  <c r="R65" i="115" s="1"/>
  <c r="AC64" i="115"/>
  <c r="AC63" i="115"/>
  <c r="F63" i="115"/>
  <c r="R63" i="115" s="1"/>
  <c r="AC62" i="115"/>
  <c r="F62" i="115"/>
  <c r="R62" i="115" s="1"/>
  <c r="AC61" i="115"/>
  <c r="AC60" i="115"/>
  <c r="F60" i="115"/>
  <c r="R60" i="115" s="1"/>
  <c r="AC59" i="115"/>
  <c r="AC58" i="115"/>
  <c r="W58" i="115"/>
  <c r="W57" i="115"/>
  <c r="Q57" i="115"/>
  <c r="F57" i="115"/>
  <c r="W56" i="115"/>
  <c r="Q56" i="115"/>
  <c r="F56" i="115"/>
  <c r="W55" i="115"/>
  <c r="Q55" i="115"/>
  <c r="F55" i="115"/>
  <c r="AC54" i="115"/>
  <c r="W54" i="115"/>
  <c r="AC53" i="115"/>
  <c r="W53" i="115"/>
  <c r="AC52" i="115"/>
  <c r="Q51" i="115"/>
  <c r="F51" i="115"/>
  <c r="AC50" i="115"/>
  <c r="W50" i="115"/>
  <c r="AC49" i="115"/>
  <c r="W49" i="115"/>
  <c r="AC46" i="115"/>
  <c r="W46" i="115"/>
  <c r="Q43" i="115"/>
  <c r="F43" i="115"/>
  <c r="AC42" i="115"/>
  <c r="W42" i="115"/>
  <c r="AC41" i="115"/>
  <c r="W41" i="115"/>
  <c r="AC37" i="115"/>
  <c r="W37" i="115"/>
  <c r="Q36" i="115"/>
  <c r="F36" i="115"/>
  <c r="AC35" i="115"/>
  <c r="W35" i="115"/>
  <c r="AC34" i="115"/>
  <c r="W30" i="115"/>
  <c r="Q30" i="115"/>
  <c r="F30" i="115"/>
  <c r="AC29" i="115"/>
  <c r="W29" i="115"/>
  <c r="AC28" i="115"/>
  <c r="W28" i="115"/>
  <c r="AC26" i="115"/>
  <c r="W26" i="115"/>
  <c r="W25" i="115"/>
  <c r="Q25" i="115"/>
  <c r="F25" i="115"/>
  <c r="AC24" i="115"/>
  <c r="W24" i="115"/>
  <c r="AC23" i="115"/>
  <c r="W23" i="115"/>
  <c r="W22" i="115"/>
  <c r="Q22" i="115"/>
  <c r="F22" i="115"/>
  <c r="AC21" i="115"/>
  <c r="W21" i="115"/>
  <c r="Q20" i="115"/>
  <c r="F20" i="115"/>
  <c r="Q18" i="115"/>
  <c r="F18" i="115"/>
  <c r="W17" i="115"/>
  <c r="Q17" i="115"/>
  <c r="F17" i="115"/>
  <c r="AC16" i="115"/>
  <c r="W16" i="115"/>
  <c r="Q15" i="115"/>
  <c r="F15" i="115"/>
  <c r="AC14" i="115"/>
  <c r="W14" i="115"/>
  <c r="Q13" i="115"/>
  <c r="F13" i="115"/>
  <c r="AC12" i="115"/>
  <c r="W12" i="115"/>
  <c r="W11" i="115"/>
  <c r="Q11" i="115"/>
  <c r="F11" i="115"/>
  <c r="AC10" i="115"/>
  <c r="W10" i="115"/>
  <c r="W9" i="115"/>
  <c r="Q9" i="115"/>
  <c r="F9" i="115"/>
  <c r="AC8" i="115"/>
  <c r="W8" i="115"/>
  <c r="W7" i="115"/>
  <c r="Q7" i="115"/>
  <c r="F7" i="115"/>
  <c r="Q6" i="115"/>
  <c r="F6" i="115"/>
  <c r="U5" i="115"/>
  <c r="S5" i="115"/>
  <c r="P5" i="115"/>
  <c r="O5" i="115"/>
  <c r="N5" i="115"/>
  <c r="M5" i="115"/>
  <c r="L5" i="115"/>
  <c r="K5" i="115"/>
  <c r="J5" i="115"/>
  <c r="I5" i="115"/>
  <c r="H5" i="115"/>
  <c r="G5" i="115"/>
  <c r="E5" i="115"/>
  <c r="D5" i="115"/>
  <c r="R363" i="115" l="1"/>
  <c r="Y363" i="115" s="1"/>
  <c r="AE304" i="124" s="1"/>
  <c r="AG304" i="124" s="1"/>
  <c r="R262" i="115"/>
  <c r="Y262" i="115" s="1"/>
  <c r="AE224" i="124" s="1"/>
  <c r="AG224" i="124" s="1"/>
  <c r="R337" i="115"/>
  <c r="Y337" i="115" s="1"/>
  <c r="AE283" i="124" s="1"/>
  <c r="AG283" i="124" s="1"/>
  <c r="R173" i="115"/>
  <c r="Y173" i="115" s="1"/>
  <c r="AE160" i="124" s="1"/>
  <c r="AG160" i="124" s="1"/>
  <c r="R305" i="115"/>
  <c r="Y305" i="115" s="1"/>
  <c r="AE257" i="124" s="1"/>
  <c r="AG257" i="124" s="1"/>
  <c r="R309" i="115"/>
  <c r="Y309" i="115" s="1"/>
  <c r="AE261" i="124" s="1"/>
  <c r="AG261" i="124" s="1"/>
  <c r="R316" i="115"/>
  <c r="Y316" i="115" s="1"/>
  <c r="AE268" i="124" s="1"/>
  <c r="AG268" i="124" s="1"/>
  <c r="R221" i="115"/>
  <c r="Y221" i="115" s="1"/>
  <c r="AE193" i="124" s="1"/>
  <c r="AG193" i="124" s="1"/>
  <c r="R105" i="115"/>
  <c r="Y105" i="115" s="1"/>
  <c r="AE86" i="124" s="1"/>
  <c r="AG86" i="124" s="1"/>
  <c r="R177" i="115"/>
  <c r="Y177" i="115" s="1"/>
  <c r="AE162" i="124" s="1"/>
  <c r="AG162" i="124" s="1"/>
  <c r="R351" i="115"/>
  <c r="Y351" i="115" s="1"/>
  <c r="AE297" i="124" s="1"/>
  <c r="AG297" i="124" s="1"/>
  <c r="R362" i="115"/>
  <c r="Y362" i="115" s="1"/>
  <c r="AE303" i="124" s="1"/>
  <c r="AG303" i="124" s="1"/>
  <c r="R181" i="115"/>
  <c r="R189" i="115"/>
  <c r="Y189" i="115" s="1"/>
  <c r="AE171" i="124" s="1"/>
  <c r="AG171" i="124" s="1"/>
  <c r="R193" i="115"/>
  <c r="AC193" i="115" s="1"/>
  <c r="R199" i="115"/>
  <c r="Y199" i="115" s="1"/>
  <c r="AE178" i="124" s="1"/>
  <c r="AG178" i="124" s="1"/>
  <c r="R323" i="115"/>
  <c r="Y323" i="115" s="1"/>
  <c r="AE274" i="124" s="1"/>
  <c r="AG274" i="124" s="1"/>
  <c r="R349" i="115"/>
  <c r="Y349" i="115" s="1"/>
  <c r="AE295" i="124" s="1"/>
  <c r="AG295" i="124" s="1"/>
  <c r="R365" i="115"/>
  <c r="Y365" i="115" s="1"/>
  <c r="AE306" i="124" s="1"/>
  <c r="AG306" i="124" s="1"/>
  <c r="R399" i="115"/>
  <c r="Y399" i="115" s="1"/>
  <c r="R76" i="115"/>
  <c r="Y76" i="115" s="1"/>
  <c r="AC76" i="115" s="1"/>
  <c r="R126" i="115"/>
  <c r="Y126" i="115" s="1"/>
  <c r="AE112" i="124" s="1"/>
  <c r="AG112" i="124" s="1"/>
  <c r="R131" i="115"/>
  <c r="Y131" i="115" s="1"/>
  <c r="AE116" i="124" s="1"/>
  <c r="AG116" i="124" s="1"/>
  <c r="R149" i="115"/>
  <c r="Y149" i="115" s="1"/>
  <c r="AE131" i="124" s="1"/>
  <c r="AG131" i="124" s="1"/>
  <c r="R153" i="115"/>
  <c r="Y153" i="115" s="1"/>
  <c r="AE135" i="124" s="1"/>
  <c r="AG135" i="124" s="1"/>
  <c r="R155" i="115"/>
  <c r="Y155" i="115" s="1"/>
  <c r="AE136" i="124" s="1"/>
  <c r="AG136" i="124" s="1"/>
  <c r="R163" i="115"/>
  <c r="R164" i="115"/>
  <c r="R208" i="115"/>
  <c r="Y208" i="115" s="1"/>
  <c r="AE185" i="124" s="1"/>
  <c r="AG185" i="124" s="1"/>
  <c r="R224" i="115"/>
  <c r="Y224" i="115" s="1"/>
  <c r="AE196" i="124" s="1"/>
  <c r="AG196" i="124" s="1"/>
  <c r="R273" i="115"/>
  <c r="Y273" i="115" s="1"/>
  <c r="AE231" i="124" s="1"/>
  <c r="AG231" i="124" s="1"/>
  <c r="R289" i="115"/>
  <c r="Y289" i="115" s="1"/>
  <c r="AE245" i="124" s="1"/>
  <c r="AG245" i="124" s="1"/>
  <c r="R299" i="115"/>
  <c r="R376" i="115"/>
  <c r="Y376" i="115" s="1"/>
  <c r="AE321" i="124" s="1"/>
  <c r="AG321" i="124" s="1"/>
  <c r="R398" i="115"/>
  <c r="Y398" i="115" s="1"/>
  <c r="AE345" i="124" s="1"/>
  <c r="AG345" i="124" s="1"/>
  <c r="R57" i="115"/>
  <c r="Y57" i="115" s="1"/>
  <c r="AE36" i="124" s="1"/>
  <c r="AG36" i="124" s="1"/>
  <c r="R279" i="115"/>
  <c r="Y279" i="115" s="1"/>
  <c r="AE237" i="124" s="1"/>
  <c r="AG237" i="124" s="1"/>
  <c r="R249" i="115"/>
  <c r="Y249" i="115" s="1"/>
  <c r="AE216" i="124" s="1"/>
  <c r="AG216" i="124" s="1"/>
  <c r="R185" i="115"/>
  <c r="Y185" i="115" s="1"/>
  <c r="R171" i="115"/>
  <c r="Y171" i="115" s="1"/>
  <c r="AE159" i="124" s="1"/>
  <c r="AG159" i="124" s="1"/>
  <c r="R166" i="115"/>
  <c r="Y166" i="115" s="1"/>
  <c r="AE151" i="124" s="1"/>
  <c r="AG151" i="124" s="1"/>
  <c r="R133" i="115"/>
  <c r="Y133" i="115" s="1"/>
  <c r="AE118" i="124" s="1"/>
  <c r="AG118" i="124" s="1"/>
  <c r="R103" i="115"/>
  <c r="Y103" i="115" s="1"/>
  <c r="AE84" i="124" s="1"/>
  <c r="AG84" i="124" s="1"/>
  <c r="R108" i="115"/>
  <c r="Y108" i="115" s="1"/>
  <c r="AE89" i="124" s="1"/>
  <c r="AG89" i="124" s="1"/>
  <c r="AC105" i="115"/>
  <c r="R204" i="115"/>
  <c r="R56" i="115"/>
  <c r="Y56" i="115" s="1"/>
  <c r="AE35" i="124" s="1"/>
  <c r="AG35" i="124" s="1"/>
  <c r="R77" i="115"/>
  <c r="Y77" i="115" s="1"/>
  <c r="AC77" i="115" s="1"/>
  <c r="R98" i="115"/>
  <c r="Y98" i="115" s="1"/>
  <c r="AE79" i="124" s="1"/>
  <c r="AG79" i="124" s="1"/>
  <c r="R143" i="115"/>
  <c r="Y143" i="115" s="1"/>
  <c r="AE128" i="124" s="1"/>
  <c r="AG128" i="124" s="1"/>
  <c r="R168" i="115"/>
  <c r="Y168" i="115" s="1"/>
  <c r="AE156" i="124" s="1"/>
  <c r="AG156" i="124" s="1"/>
  <c r="R237" i="115"/>
  <c r="Y237" i="115" s="1"/>
  <c r="R277" i="115"/>
  <c r="Y277" i="115" s="1"/>
  <c r="AE235" i="124" s="1"/>
  <c r="AG235" i="124" s="1"/>
  <c r="R300" i="115"/>
  <c r="R304" i="115"/>
  <c r="Y304" i="115" s="1"/>
  <c r="R308" i="115"/>
  <c r="Y308" i="115" s="1"/>
  <c r="AE260" i="124" s="1"/>
  <c r="AG260" i="124" s="1"/>
  <c r="R336" i="115"/>
  <c r="Y336" i="115" s="1"/>
  <c r="AE282" i="124" s="1"/>
  <c r="AG282" i="124" s="1"/>
  <c r="R347" i="115"/>
  <c r="Y347" i="115" s="1"/>
  <c r="R373" i="115"/>
  <c r="Y373" i="115" s="1"/>
  <c r="AE319" i="124" s="1"/>
  <c r="AG319" i="124" s="1"/>
  <c r="R378" i="115"/>
  <c r="Y378" i="115" s="1"/>
  <c r="AE323" i="124" s="1"/>
  <c r="AG323" i="124" s="1"/>
  <c r="R384" i="115"/>
  <c r="Y384" i="115" s="1"/>
  <c r="AE333" i="124" s="1"/>
  <c r="AG333" i="124" s="1"/>
  <c r="R11" i="115"/>
  <c r="Y11" i="115" s="1"/>
  <c r="R36" i="115"/>
  <c r="Y36" i="115" s="1"/>
  <c r="AE28" i="124" s="1"/>
  <c r="AG28" i="124" s="1"/>
  <c r="R71" i="115"/>
  <c r="Y71" i="115" s="1"/>
  <c r="AE50" i="124" s="1"/>
  <c r="AG50" i="124" s="1"/>
  <c r="R101" i="115"/>
  <c r="Y101" i="115" s="1"/>
  <c r="AE82" i="124" s="1"/>
  <c r="AG82" i="124" s="1"/>
  <c r="R106" i="115"/>
  <c r="Y106" i="115" s="1"/>
  <c r="AE87" i="124" s="1"/>
  <c r="AG87" i="124" s="1"/>
  <c r="R122" i="115"/>
  <c r="Y122" i="115" s="1"/>
  <c r="AE108" i="124" s="1"/>
  <c r="AG108" i="124" s="1"/>
  <c r="R128" i="115"/>
  <c r="Y128" i="115" s="1"/>
  <c r="R147" i="115"/>
  <c r="Y147" i="115" s="1"/>
  <c r="AC147" i="115" s="1"/>
  <c r="R151" i="115"/>
  <c r="Y151" i="115" s="1"/>
  <c r="AE133" i="124" s="1"/>
  <c r="AG133" i="124" s="1"/>
  <c r="R175" i="115"/>
  <c r="Y175" i="115" s="1"/>
  <c r="AE161" i="124" s="1"/>
  <c r="AG161" i="124" s="1"/>
  <c r="R197" i="115"/>
  <c r="Y197" i="115" s="1"/>
  <c r="AE176" i="124" s="1"/>
  <c r="AG176" i="124" s="1"/>
  <c r="R198" i="115"/>
  <c r="Y198" i="115" s="1"/>
  <c r="AE177" i="124" s="1"/>
  <c r="AG177" i="124" s="1"/>
  <c r="R227" i="115"/>
  <c r="Y227" i="115" s="1"/>
  <c r="AE199" i="124" s="1"/>
  <c r="AG199" i="124" s="1"/>
  <c r="R247" i="115"/>
  <c r="Y247" i="115" s="1"/>
  <c r="AE214" i="124" s="1"/>
  <c r="AG214" i="124" s="1"/>
  <c r="R290" i="115"/>
  <c r="Y290" i="115" s="1"/>
  <c r="AE246" i="124" s="1"/>
  <c r="AG246" i="124" s="1"/>
  <c r="R307" i="115"/>
  <c r="Y307" i="115" s="1"/>
  <c r="AE259" i="124" s="1"/>
  <c r="AG259" i="124" s="1"/>
  <c r="R317" i="115"/>
  <c r="Y317" i="115" s="1"/>
  <c r="R339" i="115"/>
  <c r="Y339" i="115" s="1"/>
  <c r="AE285" i="124" s="1"/>
  <c r="AG285" i="124" s="1"/>
  <c r="R372" i="115"/>
  <c r="Y372" i="115" s="1"/>
  <c r="AE318" i="124" s="1"/>
  <c r="AG318" i="124" s="1"/>
  <c r="R395" i="115"/>
  <c r="Y395" i="115" s="1"/>
  <c r="AE342" i="124" s="1"/>
  <c r="AG342" i="124" s="1"/>
  <c r="R169" i="115"/>
  <c r="Y169" i="115" s="1"/>
  <c r="R298" i="115"/>
  <c r="R165" i="115"/>
  <c r="R91" i="115"/>
  <c r="R182" i="115"/>
  <c r="R303" i="115"/>
  <c r="R96" i="115"/>
  <c r="Y96" i="115" s="1"/>
  <c r="AE75" i="124" s="1"/>
  <c r="AG75" i="124" s="1"/>
  <c r="R102" i="115"/>
  <c r="Y102" i="115" s="1"/>
  <c r="R125" i="115"/>
  <c r="Y125" i="115" s="1"/>
  <c r="R144" i="115"/>
  <c r="R146" i="115"/>
  <c r="Y146" i="115" s="1"/>
  <c r="AE129" i="124" s="1"/>
  <c r="AG129" i="124" s="1"/>
  <c r="R239" i="115"/>
  <c r="Y239" i="115" s="1"/>
  <c r="R278" i="115"/>
  <c r="Y278" i="115" s="1"/>
  <c r="R295" i="115"/>
  <c r="Y295" i="115" s="1"/>
  <c r="AE249" i="124" s="1"/>
  <c r="AG249" i="124" s="1"/>
  <c r="R377" i="115"/>
  <c r="Y377" i="115" s="1"/>
  <c r="AE322" i="124" s="1"/>
  <c r="AG322" i="124" s="1"/>
  <c r="R30" i="115"/>
  <c r="Y30" i="115" s="1"/>
  <c r="R55" i="115"/>
  <c r="Y55" i="115" s="1"/>
  <c r="R72" i="115"/>
  <c r="Y72" i="115" s="1"/>
  <c r="R93" i="115"/>
  <c r="Y93" i="115" s="1"/>
  <c r="AE72" i="124" s="1"/>
  <c r="AG72" i="124" s="1"/>
  <c r="R95" i="115"/>
  <c r="Y95" i="115" s="1"/>
  <c r="R100" i="115"/>
  <c r="Y100" i="115" s="1"/>
  <c r="R107" i="115"/>
  <c r="Y107" i="115" s="1"/>
  <c r="AE88" i="124" s="1"/>
  <c r="AG88" i="124" s="1"/>
  <c r="R150" i="115"/>
  <c r="Y150" i="115" s="1"/>
  <c r="AE132" i="124" s="1"/>
  <c r="AG132" i="124" s="1"/>
  <c r="R157" i="115"/>
  <c r="Y157" i="115" s="1"/>
  <c r="R183" i="115"/>
  <c r="R188" i="115"/>
  <c r="Y188" i="115" s="1"/>
  <c r="AE170" i="124" s="1"/>
  <c r="AG170" i="124" s="1"/>
  <c r="R209" i="115"/>
  <c r="Y209" i="115" s="1"/>
  <c r="R233" i="115"/>
  <c r="R318" i="115"/>
  <c r="Y318" i="115" s="1"/>
  <c r="R320" i="115"/>
  <c r="Y320" i="115" s="1"/>
  <c r="R346" i="115"/>
  <c r="Y346" i="115" s="1"/>
  <c r="AE293" i="124" s="1"/>
  <c r="AG293" i="124" s="1"/>
  <c r="R350" i="115"/>
  <c r="Y350" i="115" s="1"/>
  <c r="R379" i="115"/>
  <c r="Y379" i="115" s="1"/>
  <c r="AE324" i="124" s="1"/>
  <c r="AG324" i="124" s="1"/>
  <c r="R383" i="115"/>
  <c r="Y383" i="115" s="1"/>
  <c r="AE332" i="124" s="1"/>
  <c r="AG332" i="124" s="1"/>
  <c r="R385" i="115"/>
  <c r="Y385" i="115" s="1"/>
  <c r="AE334" i="124" s="1"/>
  <c r="AG334" i="124" s="1"/>
  <c r="R396" i="115"/>
  <c r="Y396" i="115" s="1"/>
  <c r="R74" i="115"/>
  <c r="Y74" i="115" s="1"/>
  <c r="AE52" i="124" s="1"/>
  <c r="R78" i="115"/>
  <c r="R120" i="115"/>
  <c r="Y120" i="115" s="1"/>
  <c r="R127" i="115"/>
  <c r="Y127" i="115" s="1"/>
  <c r="AE113" i="124" s="1"/>
  <c r="AG113" i="124" s="1"/>
  <c r="R130" i="115"/>
  <c r="Y130" i="115" s="1"/>
  <c r="R145" i="115"/>
  <c r="R152" i="115"/>
  <c r="Y152" i="115" s="1"/>
  <c r="R322" i="115"/>
  <c r="Y322" i="115" s="1"/>
  <c r="R334" i="115"/>
  <c r="Y334" i="115" s="1"/>
  <c r="R358" i="115"/>
  <c r="Y358" i="115" s="1"/>
  <c r="AE300" i="124" s="1"/>
  <c r="AG300" i="124" s="1"/>
  <c r="R9" i="115"/>
  <c r="Y9" i="115" s="1"/>
  <c r="AC9" i="115" s="1"/>
  <c r="R18" i="115"/>
  <c r="Y18" i="115" s="1"/>
  <c r="R43" i="115"/>
  <c r="Y43" i="115" s="1"/>
  <c r="AC43" i="115" s="1"/>
  <c r="R51" i="115"/>
  <c r="Y51" i="115" s="1"/>
  <c r="AE32" i="124" s="1"/>
  <c r="AG32" i="124" s="1"/>
  <c r="R70" i="115"/>
  <c r="Y70" i="115" s="1"/>
  <c r="AE47" i="124" s="1"/>
  <c r="AG47" i="124" s="1"/>
  <c r="R104" i="115"/>
  <c r="Y104" i="115" s="1"/>
  <c r="R123" i="115"/>
  <c r="Y123" i="115" s="1"/>
  <c r="AE109" i="124" s="1"/>
  <c r="AG109" i="124" s="1"/>
  <c r="R124" i="115"/>
  <c r="Y124" i="115" s="1"/>
  <c r="AE110" i="124" s="1"/>
  <c r="AG110" i="124" s="1"/>
  <c r="R148" i="115"/>
  <c r="Y148" i="115" s="1"/>
  <c r="AE130" i="124" s="1"/>
  <c r="AG130" i="124" s="1"/>
  <c r="R156" i="115"/>
  <c r="Y156" i="115" s="1"/>
  <c r="R159" i="115"/>
  <c r="Y159" i="115" s="1"/>
  <c r="AE139" i="124" s="1"/>
  <c r="AG139" i="124" s="1"/>
  <c r="R167" i="115"/>
  <c r="Y167" i="115" s="1"/>
  <c r="AE154" i="124" s="1"/>
  <c r="AG154" i="124" s="1"/>
  <c r="R179" i="115"/>
  <c r="Y179" i="115" s="1"/>
  <c r="R200" i="115"/>
  <c r="R201" i="115"/>
  <c r="R263" i="115"/>
  <c r="Y263" i="115" s="1"/>
  <c r="R276" i="115"/>
  <c r="Y276" i="115" s="1"/>
  <c r="AE234" i="124" s="1"/>
  <c r="AG234" i="124" s="1"/>
  <c r="R288" i="115"/>
  <c r="Y288" i="115" s="1"/>
  <c r="R297" i="115"/>
  <c r="R302" i="115"/>
  <c r="R335" i="115"/>
  <c r="Y335" i="115" s="1"/>
  <c r="AE281" i="124" s="1"/>
  <c r="AG281" i="124" s="1"/>
  <c r="AC262" i="115"/>
  <c r="R170" i="115"/>
  <c r="Y170" i="115" s="1"/>
  <c r="AE158" i="124" s="1"/>
  <c r="AG158" i="124" s="1"/>
  <c r="R196" i="115"/>
  <c r="Y196" i="115" s="1"/>
  <c r="R226" i="115"/>
  <c r="Y226" i="115" s="1"/>
  <c r="AE198" i="124" s="1"/>
  <c r="AG198" i="124" s="1"/>
  <c r="AC349" i="115"/>
  <c r="R17" i="115"/>
  <c r="Y17" i="115" s="1"/>
  <c r="AE16" i="124" s="1"/>
  <c r="AG16" i="124" s="1"/>
  <c r="R184" i="115"/>
  <c r="R190" i="115"/>
  <c r="Y190" i="115" s="1"/>
  <c r="R203" i="115"/>
  <c r="R207" i="115"/>
  <c r="Y207" i="115" s="1"/>
  <c r="AE184" i="124" s="1"/>
  <c r="AG184" i="124" s="1"/>
  <c r="R222" i="115"/>
  <c r="Y222" i="115" s="1"/>
  <c r="AE194" i="124" s="1"/>
  <c r="AG194" i="124" s="1"/>
  <c r="R225" i="115"/>
  <c r="Y225" i="115" s="1"/>
  <c r="AE197" i="124" s="1"/>
  <c r="AG197" i="124" s="1"/>
  <c r="R231" i="115"/>
  <c r="R257" i="115"/>
  <c r="Y257" i="115" s="1"/>
  <c r="AC362" i="115"/>
  <c r="R206" i="115"/>
  <c r="Y206" i="115" s="1"/>
  <c r="AE182" i="124" s="1"/>
  <c r="AG182" i="124" s="1"/>
  <c r="R223" i="115"/>
  <c r="Y223" i="115" s="1"/>
  <c r="R232" i="115"/>
  <c r="R238" i="115"/>
  <c r="Y238" i="115" s="1"/>
  <c r="AE207" i="124" s="1"/>
  <c r="AG207" i="124" s="1"/>
  <c r="R325" i="115"/>
  <c r="Y325" i="115" s="1"/>
  <c r="AE275" i="124" s="1"/>
  <c r="AG275" i="124" s="1"/>
  <c r="R99" i="115"/>
  <c r="Y99" i="115" s="1"/>
  <c r="AE80" i="124" s="1"/>
  <c r="AG80" i="124" s="1"/>
  <c r="R202" i="115"/>
  <c r="R230" i="115"/>
  <c r="R236" i="115"/>
  <c r="Y236" i="115" s="1"/>
  <c r="AE205" i="124" s="1"/>
  <c r="AG205" i="124" s="1"/>
  <c r="R261" i="115"/>
  <c r="Y261" i="115" s="1"/>
  <c r="AE223" i="124" s="1"/>
  <c r="AG223" i="124" s="1"/>
  <c r="R274" i="115"/>
  <c r="Y274" i="115" s="1"/>
  <c r="R294" i="115"/>
  <c r="Y294" i="115" s="1"/>
  <c r="R301" i="115"/>
  <c r="R306" i="115"/>
  <c r="Y306" i="115" s="1"/>
  <c r="AE258" i="124" s="1"/>
  <c r="AG258" i="124" s="1"/>
  <c r="R338" i="115"/>
  <c r="Y338" i="115" s="1"/>
  <c r="AE284" i="124" s="1"/>
  <c r="AG284" i="124" s="1"/>
  <c r="R360" i="115"/>
  <c r="Y360" i="115" s="1"/>
  <c r="R364" i="115"/>
  <c r="Y364" i="115" s="1"/>
  <c r="AE305" i="124" s="1"/>
  <c r="AG305" i="124" s="1"/>
  <c r="R400" i="115"/>
  <c r="Y400" i="115" s="1"/>
  <c r="R220" i="115"/>
  <c r="Y220" i="115" s="1"/>
  <c r="R244" i="115"/>
  <c r="R245" i="115"/>
  <c r="Y245" i="115" s="1"/>
  <c r="AE213" i="124" s="1"/>
  <c r="AG213" i="124" s="1"/>
  <c r="R248" i="115"/>
  <c r="Y248" i="115" s="1"/>
  <c r="AE215" i="124" s="1"/>
  <c r="AG215" i="124" s="1"/>
  <c r="R259" i="115"/>
  <c r="Y259" i="115" s="1"/>
  <c r="AE222" i="124" s="1"/>
  <c r="AG222" i="124" s="1"/>
  <c r="R292" i="115"/>
  <c r="Y292" i="115" s="1"/>
  <c r="R321" i="115"/>
  <c r="Y321" i="115" s="1"/>
  <c r="R375" i="115"/>
  <c r="Y375" i="115" s="1"/>
  <c r="AE320" i="124" s="1"/>
  <c r="AG320" i="124" s="1"/>
  <c r="R386" i="115"/>
  <c r="Y386" i="115" s="1"/>
  <c r="AE335" i="124" s="1"/>
  <c r="AG335" i="124" s="1"/>
  <c r="R397" i="115"/>
  <c r="Y397" i="115" s="1"/>
  <c r="AE344" i="124" s="1"/>
  <c r="AG344" i="124" s="1"/>
  <c r="R20" i="115"/>
  <c r="Y20" i="115" s="1"/>
  <c r="R22" i="115"/>
  <c r="Y22" i="115" s="1"/>
  <c r="F5" i="115"/>
  <c r="R13" i="115"/>
  <c r="Y13" i="115" s="1"/>
  <c r="R7" i="115"/>
  <c r="Y7" i="115" s="1"/>
  <c r="R25" i="115"/>
  <c r="Y25" i="115" s="1"/>
  <c r="R6" i="115"/>
  <c r="Y6" i="115" s="1"/>
  <c r="R15" i="115"/>
  <c r="Y15" i="115" s="1"/>
  <c r="Q5" i="115"/>
  <c r="AC221" i="115" l="1"/>
  <c r="AC334" i="115"/>
  <c r="AE280" i="124"/>
  <c r="AG280" i="124" s="1"/>
  <c r="AC321" i="115"/>
  <c r="AE272" i="124"/>
  <c r="AG272" i="124" s="1"/>
  <c r="AC320" i="115"/>
  <c r="AE271" i="124"/>
  <c r="AG271" i="124" s="1"/>
  <c r="AC399" i="115"/>
  <c r="AE346" i="124"/>
  <c r="AG346" i="124" s="1"/>
  <c r="AE167" i="124"/>
  <c r="AG167" i="124" s="1"/>
  <c r="AC185" i="115"/>
  <c r="AC400" i="115"/>
  <c r="AE347" i="124"/>
  <c r="AG347" i="124" s="1"/>
  <c r="AC152" i="115"/>
  <c r="AE134" i="124"/>
  <c r="AG134" i="124" s="1"/>
  <c r="AC363" i="115"/>
  <c r="AC337" i="115"/>
  <c r="AC316" i="115"/>
  <c r="AC173" i="115"/>
  <c r="AC309" i="115"/>
  <c r="AC177" i="115"/>
  <c r="AC305" i="115"/>
  <c r="AC279" i="115"/>
  <c r="AC197" i="115"/>
  <c r="AC153" i="115"/>
  <c r="AC208" i="115"/>
  <c r="AC167" i="115"/>
  <c r="AC188" i="115"/>
  <c r="AC378" i="115"/>
  <c r="AC358" i="115"/>
  <c r="AC290" i="115"/>
  <c r="AC398" i="115"/>
  <c r="Y78" i="115"/>
  <c r="AE55" i="124" s="1"/>
  <c r="AG55" i="124" s="1"/>
  <c r="AC17" i="115"/>
  <c r="AC74" i="115"/>
  <c r="AC189" i="115"/>
  <c r="AC146" i="115"/>
  <c r="AC126" i="115"/>
  <c r="AC198" i="115"/>
  <c r="AC395" i="115"/>
  <c r="AC276" i="115"/>
  <c r="AC133" i="115"/>
  <c r="AC385" i="115"/>
  <c r="AC127" i="115"/>
  <c r="AC273" i="115"/>
  <c r="AC103" i="115"/>
  <c r="AC131" i="115"/>
  <c r="AC155" i="115"/>
  <c r="AC384" i="115"/>
  <c r="AC277" i="115"/>
  <c r="AC376" i="115"/>
  <c r="AC149" i="115"/>
  <c r="AC150" i="115"/>
  <c r="AC101" i="115"/>
  <c r="AC377" i="115"/>
  <c r="AC336" i="115"/>
  <c r="AC224" i="115"/>
  <c r="AC335" i="115"/>
  <c r="AC148" i="115"/>
  <c r="AC96" i="115"/>
  <c r="AC249" i="115"/>
  <c r="AC209" i="115"/>
  <c r="AE186" i="124"/>
  <c r="AG186" i="124" s="1"/>
  <c r="AC124" i="115"/>
  <c r="AC383" i="115"/>
  <c r="AC379" i="115"/>
  <c r="AC372" i="115"/>
  <c r="AC365" i="115"/>
  <c r="AC346" i="115"/>
  <c r="AC323" i="115"/>
  <c r="AC308" i="115"/>
  <c r="AG301" i="124"/>
  <c r="AE256" i="124"/>
  <c r="AG256" i="124" s="1"/>
  <c r="AC168" i="115"/>
  <c r="AC360" i="115"/>
  <c r="AE302" i="124"/>
  <c r="AG302" i="124" s="1"/>
  <c r="AC170" i="115"/>
  <c r="AC257" i="115"/>
  <c r="AE221" i="124"/>
  <c r="AG221" i="124" s="1"/>
  <c r="AC304" i="115"/>
  <c r="AC322" i="115"/>
  <c r="AE273" i="124"/>
  <c r="AG273" i="124" s="1"/>
  <c r="AC396" i="115"/>
  <c r="AE343" i="124"/>
  <c r="AG343" i="124" s="1"/>
  <c r="AC350" i="115"/>
  <c r="AE296" i="124"/>
  <c r="AG296" i="124" s="1"/>
  <c r="AC157" i="115"/>
  <c r="AE138" i="124"/>
  <c r="AG138" i="124" s="1"/>
  <c r="AC95" i="115"/>
  <c r="AE74" i="124"/>
  <c r="AG74" i="124" s="1"/>
  <c r="AC169" i="115"/>
  <c r="AE157" i="124"/>
  <c r="AG157" i="124" s="1"/>
  <c r="AC317" i="115"/>
  <c r="AE269" i="124"/>
  <c r="AG269" i="124" s="1"/>
  <c r="AC347" i="115"/>
  <c r="AE294" i="124"/>
  <c r="AG294" i="124" s="1"/>
  <c r="AC125" i="115"/>
  <c r="AE111" i="124"/>
  <c r="AG111" i="124" s="1"/>
  <c r="AC247" i="115"/>
  <c r="AC274" i="115"/>
  <c r="AE233" i="124"/>
  <c r="AG233" i="124" s="1"/>
  <c r="AC199" i="115"/>
  <c r="AC56" i="115"/>
  <c r="AC120" i="115"/>
  <c r="AE105" i="124"/>
  <c r="AG105" i="124" s="1"/>
  <c r="AG286" i="124"/>
  <c r="AE247" i="124"/>
  <c r="AG247" i="124" s="1"/>
  <c r="AC318" i="115"/>
  <c r="AE270" i="124"/>
  <c r="AG270" i="124" s="1"/>
  <c r="AC278" i="115"/>
  <c r="AE236" i="124"/>
  <c r="AG236" i="124" s="1"/>
  <c r="AC122" i="115"/>
  <c r="AC339" i="115"/>
  <c r="AC175" i="115"/>
  <c r="AC373" i="115"/>
  <c r="AC289" i="115"/>
  <c r="AC72" i="115"/>
  <c r="AE51" i="124"/>
  <c r="AG51" i="124" s="1"/>
  <c r="AG52" i="124"/>
  <c r="AC237" i="115"/>
  <c r="AE206" i="124"/>
  <c r="AG206" i="124" s="1"/>
  <c r="AE54" i="124"/>
  <c r="AG54" i="124" s="1"/>
  <c r="AE53" i="124"/>
  <c r="AG53" i="124" s="1"/>
  <c r="AC294" i="115"/>
  <c r="AE248" i="124"/>
  <c r="AG248" i="124" s="1"/>
  <c r="AG288" i="124"/>
  <c r="AC263" i="115"/>
  <c r="AE225" i="124"/>
  <c r="AG225" i="124" s="1"/>
  <c r="AC239" i="115"/>
  <c r="AE208" i="124"/>
  <c r="AG208" i="124" s="1"/>
  <c r="AC226" i="115"/>
  <c r="AC223" i="115"/>
  <c r="AE195" i="124"/>
  <c r="AG195" i="124" s="1"/>
  <c r="AC207" i="115"/>
  <c r="AC179" i="115"/>
  <c r="AE163" i="124"/>
  <c r="AG163" i="124" s="1"/>
  <c r="AC171" i="115"/>
  <c r="AC166" i="115"/>
  <c r="AC159" i="115"/>
  <c r="AC156" i="115"/>
  <c r="AE137" i="124"/>
  <c r="AG137" i="124" s="1"/>
  <c r="AC130" i="115"/>
  <c r="AE115" i="124"/>
  <c r="AG115" i="124" s="1"/>
  <c r="AC128" i="115"/>
  <c r="AE114" i="124"/>
  <c r="AG114" i="124" s="1"/>
  <c r="AC123" i="115"/>
  <c r="AC22" i="115"/>
  <c r="AE21" i="124"/>
  <c r="AG21" i="124" s="1"/>
  <c r="AC104" i="115"/>
  <c r="AE85" i="124"/>
  <c r="AG85" i="124" s="1"/>
  <c r="AC102" i="115"/>
  <c r="AE83" i="124"/>
  <c r="AG83" i="124" s="1"/>
  <c r="AC107" i="115"/>
  <c r="AC106" i="115"/>
  <c r="AC100" i="115"/>
  <c r="AE81" i="124"/>
  <c r="AG81" i="124" s="1"/>
  <c r="AC98" i="115"/>
  <c r="AC71" i="115"/>
  <c r="AC51" i="115"/>
  <c r="AC36" i="115"/>
  <c r="AC30" i="115"/>
  <c r="AE26" i="124"/>
  <c r="AG26" i="124" s="1"/>
  <c r="AC25" i="115"/>
  <c r="AE23" i="124"/>
  <c r="AG23" i="124" s="1"/>
  <c r="AG25" i="124"/>
  <c r="AC20" i="115"/>
  <c r="AE19" i="124"/>
  <c r="AG19" i="124" s="1"/>
  <c r="AE14" i="124"/>
  <c r="AG14" i="124" s="1"/>
  <c r="AC13" i="115"/>
  <c r="AE12" i="124"/>
  <c r="AG12" i="124" s="1"/>
  <c r="AC11" i="115"/>
  <c r="AE10" i="124"/>
  <c r="AG10" i="124" s="1"/>
  <c r="AE8" i="124"/>
  <c r="AG8" i="124" s="1"/>
  <c r="AC7" i="115"/>
  <c r="AE7" i="124"/>
  <c r="AG7" i="124" s="1"/>
  <c r="AC220" i="115"/>
  <c r="AE191" i="124"/>
  <c r="AG191" i="124" s="1"/>
  <c r="AC196" i="115"/>
  <c r="AE175" i="124"/>
  <c r="AG175" i="124" s="1"/>
  <c r="AC222" i="115"/>
  <c r="AC190" i="115"/>
  <c r="AE172" i="124"/>
  <c r="AG172" i="124" s="1"/>
  <c r="AC295" i="115"/>
  <c r="AC288" i="115"/>
  <c r="AE243" i="124"/>
  <c r="AG243" i="124" s="1"/>
  <c r="AC99" i="115"/>
  <c r="AC93" i="115"/>
  <c r="AC55" i="115"/>
  <c r="AE34" i="124"/>
  <c r="AG34" i="124" s="1"/>
  <c r="AC307" i="115"/>
  <c r="AC18" i="115"/>
  <c r="AE17" i="124"/>
  <c r="AG17" i="124" s="1"/>
  <c r="AE30" i="124"/>
  <c r="AG44" i="124"/>
  <c r="AC6" i="115"/>
  <c r="AE6" i="124"/>
  <c r="AC397" i="115"/>
  <c r="AC206" i="115"/>
  <c r="AC306" i="115"/>
  <c r="AC386" i="115"/>
  <c r="AC238" i="115"/>
  <c r="AC375" i="115"/>
  <c r="AC245" i="115"/>
  <c r="AC292" i="115"/>
  <c r="AC236" i="115"/>
  <c r="AC364" i="115"/>
  <c r="AC261" i="115"/>
  <c r="R5" i="115"/>
  <c r="AC325" i="115"/>
  <c r="AC248" i="115"/>
  <c r="AC259" i="115"/>
  <c r="AC225" i="115"/>
  <c r="AC338" i="115"/>
  <c r="AC15" i="115"/>
  <c r="AC70" i="115"/>
  <c r="AC143" i="115"/>
  <c r="AC57" i="115"/>
  <c r="AC151" i="115"/>
  <c r="AC108" i="115"/>
  <c r="Y5" i="115" l="1"/>
  <c r="AC78" i="115"/>
  <c r="AG30" i="124"/>
  <c r="AE5" i="124"/>
  <c r="AG5" i="124" s="1"/>
  <c r="AG6" i="124"/>
  <c r="AC227" i="115"/>
  <c r="AC351" i="115" l="1"/>
  <c r="AA5" i="115"/>
  <c r="AC5" i="115" s="1"/>
</calcChain>
</file>

<file path=xl/sharedStrings.xml><?xml version="1.0" encoding="utf-8"?>
<sst xmlns="http://schemas.openxmlformats.org/spreadsheetml/2006/main" count="1835" uniqueCount="618">
  <si>
    <t>전    입</t>
  </si>
  <si>
    <t>전    출</t>
  </si>
  <si>
    <t>본청</t>
  </si>
  <si>
    <t>미래인재과</t>
  </si>
  <si>
    <t>총무과</t>
  </si>
  <si>
    <t>행정과</t>
  </si>
  <si>
    <t>재무과</t>
  </si>
  <si>
    <t>시설과</t>
  </si>
  <si>
    <t>목포도서관</t>
  </si>
  <si>
    <t>목포고</t>
  </si>
  <si>
    <t>나주도서관</t>
  </si>
  <si>
    <t>광양평생교육관</t>
  </si>
  <si>
    <t>교육연수원</t>
  </si>
  <si>
    <t>지리산수련장</t>
  </si>
  <si>
    <t>고흥평생교육관</t>
  </si>
  <si>
    <t>현경고</t>
  </si>
  <si>
    <t>현재</t>
    <phoneticPr fontId="4" type="noConversion"/>
  </si>
  <si>
    <t>현원</t>
    <phoneticPr fontId="1" type="noConversion"/>
  </si>
  <si>
    <t>과
결원</t>
    <phoneticPr fontId="4" type="noConversion"/>
  </si>
  <si>
    <t>인사후
과결원</t>
    <phoneticPr fontId="7" type="noConversion"/>
  </si>
  <si>
    <t>교육청</t>
    <phoneticPr fontId="4" type="noConversion"/>
  </si>
  <si>
    <t>교육시설감리단</t>
    <phoneticPr fontId="4" type="noConversion"/>
  </si>
  <si>
    <t>학생교육원</t>
    <phoneticPr fontId="4" type="noConversion"/>
  </si>
  <si>
    <t>명</t>
    <phoneticPr fontId="3" type="noConversion"/>
  </si>
  <si>
    <t>정책기획관</t>
  </si>
  <si>
    <t>홍보담당관</t>
  </si>
  <si>
    <t>체육건강과</t>
    <phoneticPr fontId="3" type="noConversion"/>
  </si>
  <si>
    <t>광영고</t>
    <phoneticPr fontId="3" type="noConversion"/>
  </si>
  <si>
    <t>고흥영주고</t>
    <phoneticPr fontId="3" type="noConversion"/>
  </si>
  <si>
    <t>고흥도화고</t>
    <phoneticPr fontId="3" type="noConversion"/>
  </si>
  <si>
    <t>녹동고</t>
    <phoneticPr fontId="3" type="noConversion"/>
  </si>
  <si>
    <t>벌교상고</t>
    <phoneticPr fontId="3" type="noConversion"/>
  </si>
  <si>
    <t>보성고</t>
    <phoneticPr fontId="3" type="noConversion"/>
  </si>
  <si>
    <t>화순이양고</t>
    <phoneticPr fontId="3" type="noConversion"/>
  </si>
  <si>
    <t>장흥고</t>
    <phoneticPr fontId="3" type="noConversion"/>
  </si>
  <si>
    <t>강진고</t>
    <phoneticPr fontId="3" type="noConversion"/>
  </si>
  <si>
    <t>해남고</t>
    <phoneticPr fontId="3" type="noConversion"/>
  </si>
  <si>
    <t>해남공고</t>
    <phoneticPr fontId="3" type="noConversion"/>
  </si>
  <si>
    <t>해제고</t>
    <phoneticPr fontId="3" type="noConversion"/>
  </si>
  <si>
    <t>남악고</t>
    <phoneticPr fontId="3" type="noConversion"/>
  </si>
  <si>
    <t>전남보건고</t>
    <phoneticPr fontId="3" type="noConversion"/>
  </si>
  <si>
    <t>지명고</t>
    <phoneticPr fontId="3" type="noConversion"/>
  </si>
  <si>
    <t>임자고</t>
    <phoneticPr fontId="3" type="noConversion"/>
  </si>
  <si>
    <t>영광공고</t>
    <phoneticPr fontId="3" type="noConversion"/>
  </si>
  <si>
    <t>광양하이텍고</t>
    <phoneticPr fontId="4" type="noConversion"/>
  </si>
  <si>
    <t>백운학생수련장</t>
  </si>
  <si>
    <t>월출학생수련장</t>
  </si>
  <si>
    <t>유달학생수련장</t>
  </si>
  <si>
    <t>학생생활안전과</t>
    <phoneticPr fontId="3" type="noConversion"/>
  </si>
  <si>
    <t>과학교육원</t>
    <phoneticPr fontId="4" type="noConversion"/>
  </si>
  <si>
    <t>순천고</t>
  </si>
  <si>
    <t>전남과학고</t>
  </si>
  <si>
    <t>담양공고</t>
  </si>
  <si>
    <t>해남공고</t>
  </si>
  <si>
    <t>감사관</t>
    <phoneticPr fontId="4" type="noConversion"/>
  </si>
  <si>
    <t>교육과정과</t>
    <phoneticPr fontId="4" type="noConversion"/>
  </si>
  <si>
    <t>학생교육문화회관</t>
    <phoneticPr fontId="4" type="noConversion"/>
  </si>
  <si>
    <t>순천여고</t>
    <phoneticPr fontId="3" type="noConversion"/>
  </si>
  <si>
    <t>순천복성고</t>
    <phoneticPr fontId="3" type="noConversion"/>
  </si>
  <si>
    <t>고흥</t>
    <phoneticPr fontId="4" type="noConversion"/>
  </si>
  <si>
    <t>화순</t>
    <phoneticPr fontId="4" type="noConversion"/>
  </si>
  <si>
    <t>강진</t>
    <phoneticPr fontId="4" type="noConversion"/>
  </si>
  <si>
    <t>지리산학생수련장</t>
    <phoneticPr fontId="3" type="noConversion"/>
  </si>
  <si>
    <t>교육복지과</t>
    <phoneticPr fontId="3" type="noConversion"/>
  </si>
  <si>
    <t>승진자</t>
  </si>
  <si>
    <t>구    분</t>
    <phoneticPr fontId="1" type="noConversion"/>
  </si>
  <si>
    <t>정원</t>
    <phoneticPr fontId="4" type="noConversion"/>
  </si>
  <si>
    <t>현원</t>
    <phoneticPr fontId="1" type="noConversion"/>
  </si>
  <si>
    <t>과
결원</t>
    <phoneticPr fontId="4" type="noConversion"/>
  </si>
  <si>
    <t>인사후
과결원</t>
    <phoneticPr fontId="7" type="noConversion"/>
  </si>
  <si>
    <t>현재</t>
    <phoneticPr fontId="4" type="noConversion"/>
  </si>
  <si>
    <t>금회
조정</t>
    <phoneticPr fontId="4" type="noConversion"/>
  </si>
  <si>
    <t>계</t>
    <phoneticPr fontId="4" type="noConversion"/>
  </si>
  <si>
    <t>상위
승진</t>
    <phoneticPr fontId="4" type="noConversion"/>
  </si>
  <si>
    <t>합       계</t>
    <phoneticPr fontId="4" type="noConversion"/>
  </si>
  <si>
    <t>감사관</t>
    <phoneticPr fontId="4" type="noConversion"/>
  </si>
  <si>
    <t>교육과정과</t>
    <phoneticPr fontId="4" type="noConversion"/>
  </si>
  <si>
    <t>교원인사과</t>
    <phoneticPr fontId="4" type="noConversion"/>
  </si>
  <si>
    <t>예산정보과</t>
    <phoneticPr fontId="3" type="noConversion"/>
  </si>
  <si>
    <t>체육건강과</t>
    <phoneticPr fontId="3" type="noConversion"/>
  </si>
  <si>
    <t>학생생활안전과</t>
    <phoneticPr fontId="3" type="noConversion"/>
  </si>
  <si>
    <t>해남공고</t>
    <phoneticPr fontId="3" type="noConversion"/>
  </si>
  <si>
    <t>도의회사무처</t>
    <phoneticPr fontId="4" type="noConversion"/>
  </si>
  <si>
    <t>목포</t>
    <phoneticPr fontId="4" type="noConversion"/>
  </si>
  <si>
    <t>교육청</t>
    <phoneticPr fontId="4" type="noConversion"/>
  </si>
  <si>
    <t>목포여고</t>
    <phoneticPr fontId="3" type="noConversion"/>
  </si>
  <si>
    <t>진도실고</t>
    <phoneticPr fontId="3" type="noConversion"/>
  </si>
  <si>
    <t>목포제일여고</t>
    <phoneticPr fontId="3" type="noConversion"/>
  </si>
  <si>
    <t>목상고</t>
    <phoneticPr fontId="3" type="noConversion"/>
  </si>
  <si>
    <t>목포공고</t>
    <phoneticPr fontId="3" type="noConversion"/>
  </si>
  <si>
    <t>여수</t>
    <phoneticPr fontId="4" type="noConversion"/>
  </si>
  <si>
    <t>여수고</t>
    <phoneticPr fontId="3" type="noConversion"/>
  </si>
  <si>
    <t>여수여고</t>
    <phoneticPr fontId="3" type="noConversion"/>
  </si>
  <si>
    <t>여천고</t>
    <phoneticPr fontId="3" type="noConversion"/>
  </si>
  <si>
    <t>부영여고</t>
    <phoneticPr fontId="3" type="noConversion"/>
  </si>
  <si>
    <t>영암전자과학고</t>
    <phoneticPr fontId="3" type="noConversion"/>
  </si>
  <si>
    <t>여수화양고</t>
    <phoneticPr fontId="3" type="noConversion"/>
  </si>
  <si>
    <t>여남고</t>
    <phoneticPr fontId="3" type="noConversion"/>
  </si>
  <si>
    <t>여수해양과학고</t>
    <phoneticPr fontId="3" type="noConversion"/>
  </si>
  <si>
    <t>여수석유화학고</t>
    <phoneticPr fontId="3" type="noConversion"/>
  </si>
  <si>
    <t>여수충무고</t>
    <phoneticPr fontId="3" type="noConversion"/>
  </si>
  <si>
    <t>여수여명학교</t>
    <phoneticPr fontId="3" type="noConversion"/>
  </si>
  <si>
    <t>순천</t>
    <phoneticPr fontId="4" type="noConversion"/>
  </si>
  <si>
    <t>순천팔마고</t>
    <phoneticPr fontId="3" type="noConversion"/>
  </si>
  <si>
    <t>유아교육진흥원</t>
    <phoneticPr fontId="4" type="noConversion"/>
  </si>
  <si>
    <t>순천고</t>
    <phoneticPr fontId="3" type="noConversion"/>
  </si>
  <si>
    <t>순천공고</t>
    <phoneticPr fontId="3" type="noConversion"/>
  </si>
  <si>
    <t>한국바둑고</t>
    <phoneticPr fontId="3" type="noConversion"/>
  </si>
  <si>
    <t>순천전자고</t>
    <phoneticPr fontId="3" type="noConversion"/>
  </si>
  <si>
    <t>순천제일고</t>
    <phoneticPr fontId="3" type="noConversion"/>
  </si>
  <si>
    <t>순천선혜학교</t>
    <phoneticPr fontId="3" type="noConversion"/>
  </si>
  <si>
    <t>나주</t>
    <phoneticPr fontId="4" type="noConversion"/>
  </si>
  <si>
    <t>교육시설감리단</t>
    <phoneticPr fontId="4" type="noConversion"/>
  </si>
  <si>
    <t>나주고</t>
    <phoneticPr fontId="4" type="noConversion"/>
  </si>
  <si>
    <t>나주상고</t>
    <phoneticPr fontId="3" type="noConversion"/>
  </si>
  <si>
    <t>전남미용고</t>
    <phoneticPr fontId="4" type="noConversion"/>
  </si>
  <si>
    <t>전남외국어고</t>
    <phoneticPr fontId="3" type="noConversion"/>
  </si>
  <si>
    <t>호남원예고</t>
    <phoneticPr fontId="4" type="noConversion"/>
  </si>
  <si>
    <t>전남과학고</t>
    <phoneticPr fontId="4" type="noConversion"/>
  </si>
  <si>
    <t>봉황고</t>
    <phoneticPr fontId="3" type="noConversion"/>
  </si>
  <si>
    <t>나주이화학교</t>
    <phoneticPr fontId="3" type="noConversion"/>
  </si>
  <si>
    <t>광양</t>
    <phoneticPr fontId="4" type="noConversion"/>
  </si>
  <si>
    <t>광양백운고</t>
    <phoneticPr fontId="3" type="noConversion"/>
  </si>
  <si>
    <t>광양고</t>
    <phoneticPr fontId="3" type="noConversion"/>
  </si>
  <si>
    <t>광양여고</t>
    <phoneticPr fontId="4" type="noConversion"/>
  </si>
  <si>
    <t>한국항만물류고</t>
    <phoneticPr fontId="4" type="noConversion"/>
  </si>
  <si>
    <t>중마고</t>
    <phoneticPr fontId="3" type="noConversion"/>
  </si>
  <si>
    <t>담양</t>
    <phoneticPr fontId="4" type="noConversion"/>
  </si>
  <si>
    <t>담양고</t>
    <phoneticPr fontId="3" type="noConversion"/>
  </si>
  <si>
    <t>담양공고</t>
    <phoneticPr fontId="3" type="noConversion"/>
  </si>
  <si>
    <t>곡성</t>
    <phoneticPr fontId="4" type="noConversion"/>
  </si>
  <si>
    <t>곡성고</t>
    <phoneticPr fontId="3" type="noConversion"/>
  </si>
  <si>
    <t>전남조리과학고</t>
    <phoneticPr fontId="3" type="noConversion"/>
  </si>
  <si>
    <t>한울고</t>
    <phoneticPr fontId="3" type="noConversion"/>
  </si>
  <si>
    <t>구례</t>
    <phoneticPr fontId="4" type="noConversion"/>
  </si>
  <si>
    <t>구례고</t>
    <phoneticPr fontId="3" type="noConversion"/>
  </si>
  <si>
    <t>전남자연과학고</t>
    <phoneticPr fontId="3" type="noConversion"/>
  </si>
  <si>
    <t>고흥</t>
    <phoneticPr fontId="4" type="noConversion"/>
  </si>
  <si>
    <t>나로도수련장</t>
    <phoneticPr fontId="3" type="noConversion"/>
  </si>
  <si>
    <t>고흥고</t>
    <phoneticPr fontId="3" type="noConversion"/>
  </si>
  <si>
    <t>고흥영주고</t>
    <phoneticPr fontId="3" type="noConversion"/>
  </si>
  <si>
    <t>고흥산업과학고</t>
    <phoneticPr fontId="3" type="noConversion"/>
  </si>
  <si>
    <t>보성</t>
    <phoneticPr fontId="4" type="noConversion"/>
  </si>
  <si>
    <t>노화고</t>
    <phoneticPr fontId="3" type="noConversion"/>
  </si>
  <si>
    <t>보성고</t>
    <phoneticPr fontId="3" type="noConversion"/>
  </si>
  <si>
    <t>벌교상고</t>
    <phoneticPr fontId="3" type="noConversion"/>
  </si>
  <si>
    <t>다향고</t>
    <phoneticPr fontId="3" type="noConversion"/>
  </si>
  <si>
    <t>화순고</t>
    <phoneticPr fontId="3" type="noConversion"/>
  </si>
  <si>
    <t>전남기술과학고</t>
    <phoneticPr fontId="3" type="noConversion"/>
  </si>
  <si>
    <t>화순이양고</t>
    <phoneticPr fontId="3" type="noConversion"/>
  </si>
  <si>
    <t>장흥</t>
    <phoneticPr fontId="4" type="noConversion"/>
  </si>
  <si>
    <t>정남진산업고</t>
    <phoneticPr fontId="3" type="noConversion"/>
  </si>
  <si>
    <t>장흥관산고</t>
    <phoneticPr fontId="3" type="noConversion"/>
  </si>
  <si>
    <t>한국말산업고</t>
    <phoneticPr fontId="3" type="noConversion"/>
  </si>
  <si>
    <t>전남생명과학고</t>
    <phoneticPr fontId="3" type="noConversion"/>
  </si>
  <si>
    <t>성전고</t>
    <phoneticPr fontId="3" type="noConversion"/>
  </si>
  <si>
    <t>병영상업고</t>
    <phoneticPr fontId="3" type="noConversion"/>
  </si>
  <si>
    <t>해남</t>
    <phoneticPr fontId="4" type="noConversion"/>
  </si>
  <si>
    <t>학생교육원</t>
    <phoneticPr fontId="4" type="noConversion"/>
  </si>
  <si>
    <t>송호학생수련장</t>
    <phoneticPr fontId="3" type="noConversion"/>
  </si>
  <si>
    <t>송지고</t>
    <phoneticPr fontId="3" type="noConversion"/>
  </si>
  <si>
    <t>영암</t>
    <phoneticPr fontId="4" type="noConversion"/>
  </si>
  <si>
    <t>무안고</t>
    <phoneticPr fontId="3" type="noConversion"/>
  </si>
  <si>
    <t>영암고</t>
    <phoneticPr fontId="3" type="noConversion"/>
  </si>
  <si>
    <t>영암낭주고</t>
    <phoneticPr fontId="3" type="noConversion"/>
  </si>
  <si>
    <t>구림공고</t>
    <phoneticPr fontId="3" type="noConversion"/>
  </si>
  <si>
    <t>삼호고</t>
    <phoneticPr fontId="3" type="noConversion"/>
  </si>
  <si>
    <t>무안</t>
    <phoneticPr fontId="4" type="noConversion"/>
  </si>
  <si>
    <t>해제고</t>
    <phoneticPr fontId="3" type="noConversion"/>
  </si>
  <si>
    <t>전남체육고</t>
    <phoneticPr fontId="3" type="noConversion"/>
  </si>
  <si>
    <t>남악고</t>
    <phoneticPr fontId="3" type="noConversion"/>
  </si>
  <si>
    <t>함평</t>
    <phoneticPr fontId="4" type="noConversion"/>
  </si>
  <si>
    <t>함평여고</t>
    <phoneticPr fontId="3" type="noConversion"/>
  </si>
  <si>
    <t>전남보건고</t>
    <phoneticPr fontId="3" type="noConversion"/>
  </si>
  <si>
    <t>함평골프고</t>
    <phoneticPr fontId="3" type="noConversion"/>
  </si>
  <si>
    <t>나산고</t>
    <phoneticPr fontId="3" type="noConversion"/>
  </si>
  <si>
    <t>영광</t>
    <phoneticPr fontId="4" type="noConversion"/>
  </si>
  <si>
    <t>영광고</t>
    <phoneticPr fontId="3" type="noConversion"/>
  </si>
  <si>
    <t>법성고</t>
    <phoneticPr fontId="3" type="noConversion"/>
  </si>
  <si>
    <t>영광전자고</t>
    <phoneticPr fontId="3" type="noConversion"/>
  </si>
  <si>
    <t>장성</t>
    <phoneticPr fontId="4" type="noConversion"/>
  </si>
  <si>
    <t>장성공공도서관</t>
    <phoneticPr fontId="3" type="noConversion"/>
  </si>
  <si>
    <t>자연탐구수련원</t>
    <phoneticPr fontId="3" type="noConversion"/>
  </si>
  <si>
    <t>문향고</t>
    <phoneticPr fontId="3" type="noConversion"/>
  </si>
  <si>
    <t>삼계고</t>
    <phoneticPr fontId="3" type="noConversion"/>
  </si>
  <si>
    <t>완도</t>
    <phoneticPr fontId="4" type="noConversion"/>
  </si>
  <si>
    <t>완도수산고</t>
    <phoneticPr fontId="3" type="noConversion"/>
  </si>
  <si>
    <t>완도고</t>
    <phoneticPr fontId="3" type="noConversion"/>
  </si>
  <si>
    <t>고금고</t>
    <phoneticPr fontId="3" type="noConversion"/>
  </si>
  <si>
    <t>완도금일고</t>
    <phoneticPr fontId="3" type="noConversion"/>
  </si>
  <si>
    <t>약산고</t>
    <phoneticPr fontId="3" type="noConversion"/>
  </si>
  <si>
    <t>진도</t>
    <phoneticPr fontId="4" type="noConversion"/>
  </si>
  <si>
    <t>진도국악고</t>
    <phoneticPr fontId="3" type="noConversion"/>
  </si>
  <si>
    <t>조도고</t>
    <phoneticPr fontId="3" type="noConversion"/>
  </si>
  <si>
    <t>신안</t>
    <phoneticPr fontId="4" type="noConversion"/>
  </si>
  <si>
    <t>도초고</t>
    <phoneticPr fontId="3" type="noConversion"/>
  </si>
  <si>
    <t>안좌고</t>
    <phoneticPr fontId="3" type="noConversion"/>
  </si>
  <si>
    <t>신안해양과학고</t>
    <phoneticPr fontId="3" type="noConversion"/>
  </si>
  <si>
    <t>하의고</t>
    <phoneticPr fontId="3" type="noConversion"/>
  </si>
  <si>
    <t>승진자</t>
    <phoneticPr fontId="3" type="noConversion"/>
  </si>
  <si>
    <t>6급승진</t>
    <phoneticPr fontId="3" type="noConversion"/>
  </si>
  <si>
    <t>전직자</t>
    <phoneticPr fontId="3" type="noConversion"/>
  </si>
  <si>
    <t>본청전입</t>
    <phoneticPr fontId="3" type="noConversion"/>
  </si>
  <si>
    <t>정년퇴직</t>
    <phoneticPr fontId="4" type="noConversion"/>
  </si>
  <si>
    <t>8급
과결</t>
    <phoneticPr fontId="3" type="noConversion"/>
  </si>
  <si>
    <t>공로연수</t>
    <phoneticPr fontId="4" type="noConversion"/>
  </si>
  <si>
    <t>학교지원과</t>
    <phoneticPr fontId="3" type="noConversion"/>
  </si>
  <si>
    <t>과결</t>
    <phoneticPr fontId="3" type="noConversion"/>
  </si>
  <si>
    <t>국제교육원</t>
    <phoneticPr fontId="4" type="noConversion"/>
  </si>
  <si>
    <t>장성하이텍고</t>
    <phoneticPr fontId="3" type="noConversion"/>
  </si>
  <si>
    <t>`</t>
    <phoneticPr fontId="3" type="noConversion"/>
  </si>
  <si>
    <t>명예퇴직</t>
    <phoneticPr fontId="4" type="noConversion"/>
  </si>
  <si>
    <t>파견</t>
    <phoneticPr fontId="4" type="noConversion"/>
  </si>
  <si>
    <t>전출전입</t>
    <phoneticPr fontId="4" type="noConversion"/>
  </si>
  <si>
    <t>파견복귀</t>
    <phoneticPr fontId="4" type="noConversion"/>
  </si>
  <si>
    <t>휴직</t>
    <phoneticPr fontId="4" type="noConversion"/>
  </si>
  <si>
    <t>복직</t>
    <phoneticPr fontId="4" type="noConversion"/>
  </si>
  <si>
    <t>영암낭주고</t>
    <phoneticPr fontId="3" type="noConversion"/>
  </si>
  <si>
    <t>함평학다리고</t>
    <phoneticPr fontId="3" type="noConversion"/>
  </si>
  <si>
    <t>교육행정 6급 내신안</t>
    <phoneticPr fontId="3" type="noConversion"/>
  </si>
  <si>
    <t>구    분</t>
    <phoneticPr fontId="1" type="noConversion"/>
  </si>
  <si>
    <t>정원</t>
    <phoneticPr fontId="4" type="noConversion"/>
  </si>
  <si>
    <t>현원</t>
    <phoneticPr fontId="1" type="noConversion"/>
  </si>
  <si>
    <t>인사후
과결원</t>
    <phoneticPr fontId="7" type="noConversion"/>
  </si>
  <si>
    <t>현재</t>
    <phoneticPr fontId="4" type="noConversion"/>
  </si>
  <si>
    <t>금회
조정</t>
    <phoneticPr fontId="4" type="noConversion"/>
  </si>
  <si>
    <t>계</t>
    <phoneticPr fontId="4" type="noConversion"/>
  </si>
  <si>
    <t>현원</t>
    <phoneticPr fontId="1" type="noConversion"/>
  </si>
  <si>
    <t>정년
퇴직</t>
    <phoneticPr fontId="4" type="noConversion"/>
  </si>
  <si>
    <t>명예퇴직</t>
    <phoneticPr fontId="4" type="noConversion"/>
  </si>
  <si>
    <t>공로연수</t>
    <phoneticPr fontId="4" type="noConversion"/>
  </si>
  <si>
    <t>전출
전입</t>
    <phoneticPr fontId="4" type="noConversion"/>
  </si>
  <si>
    <t>파견</t>
    <phoneticPr fontId="4" type="noConversion"/>
  </si>
  <si>
    <t>파견복귀</t>
    <phoneticPr fontId="3" type="noConversion"/>
  </si>
  <si>
    <t>휴직</t>
    <phoneticPr fontId="3" type="noConversion"/>
  </si>
  <si>
    <t>복직</t>
    <phoneticPr fontId="3" type="noConversion"/>
  </si>
  <si>
    <t>상위승진</t>
    <phoneticPr fontId="4" type="noConversion"/>
  </si>
  <si>
    <t>계</t>
    <phoneticPr fontId="4" type="noConversion"/>
  </si>
  <si>
    <t>합       계</t>
    <phoneticPr fontId="4" type="noConversion"/>
  </si>
  <si>
    <t>명</t>
    <phoneticPr fontId="3" type="noConversion"/>
  </si>
  <si>
    <t>감사관</t>
    <phoneticPr fontId="4" type="noConversion"/>
  </si>
  <si>
    <t>교육과정과</t>
    <phoneticPr fontId="4" type="noConversion"/>
  </si>
  <si>
    <t>교원인사과</t>
    <phoneticPr fontId="4" type="noConversion"/>
  </si>
  <si>
    <t>학생생활안전과</t>
    <phoneticPr fontId="3" type="noConversion"/>
  </si>
  <si>
    <t>체육건강과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</si>
  <si>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</si>
  <si>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교육복지과</t>
    <phoneticPr fontId="3" type="noConversion"/>
  </si>
  <si>
    <t>학교지원과</t>
    <phoneticPr fontId="3" type="noConversion"/>
  </si>
  <si>
    <t>예산정보과</t>
    <phoneticPr fontId="3" type="noConversion"/>
  </si>
  <si>
    <t>도의회사무처</t>
    <phoneticPr fontId="4" type="noConversion"/>
  </si>
  <si>
    <t>교육청</t>
    <phoneticPr fontId="4" type="noConversion"/>
  </si>
  <si>
    <t>목포여고</t>
    <phoneticPr fontId="3" type="noConversion"/>
  </si>
  <si>
    <t>목포제일여고</t>
    <phoneticPr fontId="3" type="noConversion"/>
  </si>
  <si>
    <t>목상고</t>
    <phoneticPr fontId="3" type="noConversion"/>
  </si>
  <si>
    <t>목포공고</t>
    <phoneticPr fontId="3" type="noConversion"/>
  </si>
  <si>
    <t>여수</t>
    <phoneticPr fontId="4" type="noConversion"/>
  </si>
  <si>
    <t>교육청</t>
    <phoneticPr fontId="4" type="noConversion"/>
  </si>
  <si>
    <t>학생교육문화회관</t>
    <phoneticPr fontId="4" type="noConversion"/>
  </si>
  <si>
    <t>국제교육원</t>
    <phoneticPr fontId="4" type="noConversion"/>
  </si>
  <si>
    <t>여수고</t>
    <phoneticPr fontId="3" type="noConversion"/>
  </si>
  <si>
    <t>여수여고</t>
    <phoneticPr fontId="3" type="noConversion"/>
  </si>
  <si>
    <t>여천고</t>
    <phoneticPr fontId="3" type="noConversion"/>
  </si>
  <si>
    <t>부영여고</t>
    <phoneticPr fontId="3" type="noConversion"/>
  </si>
  <si>
    <t>여수화양고</t>
    <phoneticPr fontId="3" type="noConversion"/>
  </si>
  <si>
    <t>여남고</t>
    <phoneticPr fontId="3" type="noConversion"/>
  </si>
  <si>
    <t>여수해양과학고</t>
    <phoneticPr fontId="3" type="noConversion"/>
  </si>
  <si>
    <t>여수석유화학고</t>
    <phoneticPr fontId="3" type="noConversion"/>
  </si>
  <si>
    <t>여수충무고</t>
    <phoneticPr fontId="3" type="noConversion"/>
  </si>
  <si>
    <t>여수여명학교</t>
    <phoneticPr fontId="3" type="noConversion"/>
  </si>
  <si>
    <t>순천</t>
    <phoneticPr fontId="4" type="noConversion"/>
  </si>
  <si>
    <t>유아교육진흥원</t>
    <phoneticPr fontId="4" type="noConversion"/>
  </si>
  <si>
    <t>순천고</t>
    <phoneticPr fontId="3" type="noConversion"/>
  </si>
  <si>
    <t>순천여고</t>
    <phoneticPr fontId="3" type="noConversion"/>
  </si>
  <si>
    <t>순천공고</t>
    <phoneticPr fontId="3" type="noConversion"/>
  </si>
  <si>
    <t>한국바둑고</t>
    <phoneticPr fontId="3" type="noConversion"/>
  </si>
  <si>
    <t>순천전자고</t>
    <phoneticPr fontId="3" type="noConversion"/>
  </si>
  <si>
    <t>순천제일고</t>
    <phoneticPr fontId="3" type="noConversion"/>
  </si>
  <si>
    <t>순천팔마고</t>
    <phoneticPr fontId="3" type="noConversion"/>
  </si>
  <si>
    <t>순천복성고</t>
    <phoneticPr fontId="3" type="noConversion"/>
  </si>
  <si>
    <t>순천선혜학교</t>
    <phoneticPr fontId="3" type="noConversion"/>
  </si>
  <si>
    <t>나주</t>
    <phoneticPr fontId="4" type="noConversion"/>
  </si>
  <si>
    <t>과학교육원</t>
    <phoneticPr fontId="4" type="noConversion"/>
  </si>
  <si>
    <t>교육시설감리단</t>
    <phoneticPr fontId="4" type="noConversion"/>
  </si>
  <si>
    <t>나주고</t>
    <phoneticPr fontId="4" type="noConversion"/>
  </si>
  <si>
    <t>나주상고</t>
    <phoneticPr fontId="3" type="noConversion"/>
  </si>
  <si>
    <t>전남미용고</t>
    <phoneticPr fontId="4" type="noConversion"/>
  </si>
  <si>
    <t>전남외국어고</t>
    <phoneticPr fontId="3" type="noConversion"/>
  </si>
  <si>
    <t>호남원예고</t>
    <phoneticPr fontId="4" type="noConversion"/>
  </si>
  <si>
    <t>전남과학고</t>
    <phoneticPr fontId="4" type="noConversion"/>
  </si>
  <si>
    <t>봉황고</t>
    <phoneticPr fontId="3" type="noConversion"/>
  </si>
  <si>
    <t>나주이화학교</t>
    <phoneticPr fontId="3" type="noConversion"/>
  </si>
  <si>
    <t>광양</t>
    <phoneticPr fontId="4" type="noConversion"/>
  </si>
  <si>
    <t>백운학생수련장</t>
    <phoneticPr fontId="4" type="noConversion"/>
  </si>
  <si>
    <t>전남Wee스쿨이음</t>
    <phoneticPr fontId="4" type="noConversion"/>
  </si>
  <si>
    <t>광양백운고</t>
    <phoneticPr fontId="3" type="noConversion"/>
  </si>
  <si>
    <t>광양고</t>
    <phoneticPr fontId="3" type="noConversion"/>
  </si>
  <si>
    <t>광양여고</t>
    <phoneticPr fontId="4" type="noConversion"/>
  </si>
  <si>
    <t>한국항만물류고</t>
    <phoneticPr fontId="4" type="noConversion"/>
  </si>
  <si>
    <t>광양하이텍고</t>
    <phoneticPr fontId="4" type="noConversion"/>
  </si>
  <si>
    <t>중마고</t>
    <phoneticPr fontId="3" type="noConversion"/>
  </si>
  <si>
    <t>광영고</t>
    <phoneticPr fontId="3" type="noConversion"/>
  </si>
  <si>
    <t>담양</t>
    <phoneticPr fontId="4" type="noConversion"/>
  </si>
  <si>
    <t>교육청</t>
    <phoneticPr fontId="4" type="noConversion"/>
  </si>
  <si>
    <t>장성공공도서관</t>
    <phoneticPr fontId="3" type="noConversion"/>
  </si>
  <si>
    <t>담양고</t>
    <phoneticPr fontId="3" type="noConversion"/>
  </si>
  <si>
    <t>담양공고</t>
    <phoneticPr fontId="3" type="noConversion"/>
  </si>
  <si>
    <t>곡성</t>
    <phoneticPr fontId="4" type="noConversion"/>
  </si>
  <si>
    <t>곡성고</t>
    <phoneticPr fontId="3" type="noConversion"/>
  </si>
  <si>
    <t>전남조리과학고</t>
    <phoneticPr fontId="3" type="noConversion"/>
  </si>
  <si>
    <t>완도금일고</t>
    <phoneticPr fontId="3" type="noConversion"/>
  </si>
  <si>
    <t>한울고</t>
    <phoneticPr fontId="3" type="noConversion"/>
  </si>
  <si>
    <t>구례</t>
    <phoneticPr fontId="4" type="noConversion"/>
  </si>
  <si>
    <t>구례고</t>
    <phoneticPr fontId="3" type="noConversion"/>
  </si>
  <si>
    <t>전남자연과학고</t>
    <phoneticPr fontId="3" type="noConversion"/>
  </si>
  <si>
    <t>고흥</t>
    <phoneticPr fontId="4" type="noConversion"/>
  </si>
  <si>
    <t>나로도수련장</t>
    <phoneticPr fontId="3" type="noConversion"/>
  </si>
  <si>
    <t>고흥고</t>
    <phoneticPr fontId="3" type="noConversion"/>
  </si>
  <si>
    <t>녹동고</t>
    <phoneticPr fontId="3" type="noConversion"/>
  </si>
  <si>
    <t>고흥영주고</t>
    <phoneticPr fontId="3" type="noConversion"/>
  </si>
  <si>
    <t>고흥도화고</t>
    <phoneticPr fontId="3" type="noConversion"/>
  </si>
  <si>
    <t>고흥산업과학고</t>
    <phoneticPr fontId="3" type="noConversion"/>
  </si>
  <si>
    <t>보성</t>
    <phoneticPr fontId="4" type="noConversion"/>
  </si>
  <si>
    <t>보성고</t>
    <phoneticPr fontId="3" type="noConversion"/>
  </si>
  <si>
    <t>벌교상고</t>
    <phoneticPr fontId="3" type="noConversion"/>
  </si>
  <si>
    <t>다향고</t>
    <phoneticPr fontId="3" type="noConversion"/>
  </si>
  <si>
    <t>화순</t>
    <phoneticPr fontId="4" type="noConversion"/>
  </si>
  <si>
    <t>화순고</t>
    <phoneticPr fontId="3" type="noConversion"/>
  </si>
  <si>
    <t>전남기술과학고</t>
    <phoneticPr fontId="3" type="noConversion"/>
  </si>
  <si>
    <t>화순이양고</t>
    <phoneticPr fontId="3" type="noConversion"/>
  </si>
  <si>
    <t>장흥</t>
    <phoneticPr fontId="4" type="noConversion"/>
  </si>
  <si>
    <t>장흥고</t>
    <phoneticPr fontId="3" type="noConversion"/>
  </si>
  <si>
    <t>정남진산업고</t>
    <phoneticPr fontId="3" type="noConversion"/>
  </si>
  <si>
    <t>장흥관산고</t>
    <phoneticPr fontId="3" type="noConversion"/>
  </si>
  <si>
    <t>한국말산업고</t>
    <phoneticPr fontId="3" type="noConversion"/>
  </si>
  <si>
    <t>강진</t>
    <phoneticPr fontId="4" type="noConversion"/>
  </si>
  <si>
    <t>월출학생수련장</t>
    <phoneticPr fontId="3" type="noConversion"/>
  </si>
  <si>
    <t>강진고</t>
    <phoneticPr fontId="3" type="noConversion"/>
  </si>
  <si>
    <t>성전고</t>
    <phoneticPr fontId="3" type="noConversion"/>
  </si>
  <si>
    <t>전남생명과학고</t>
    <phoneticPr fontId="3" type="noConversion"/>
  </si>
  <si>
    <t>병영상업고</t>
    <phoneticPr fontId="3" type="noConversion"/>
  </si>
  <si>
    <t>해남</t>
    <phoneticPr fontId="4" type="noConversion"/>
  </si>
  <si>
    <t>학생교육원</t>
    <phoneticPr fontId="4" type="noConversion"/>
  </si>
  <si>
    <t>송호학생수련장</t>
    <phoneticPr fontId="3" type="noConversion"/>
  </si>
  <si>
    <t>해남고</t>
    <phoneticPr fontId="3" type="noConversion"/>
  </si>
  <si>
    <t>해남공고</t>
    <phoneticPr fontId="3" type="noConversion"/>
  </si>
  <si>
    <t>송지고</t>
    <phoneticPr fontId="3" type="noConversion"/>
  </si>
  <si>
    <t>황산고</t>
    <phoneticPr fontId="3" type="noConversion"/>
  </si>
  <si>
    <t>영암</t>
    <phoneticPr fontId="4" type="noConversion"/>
  </si>
  <si>
    <t>안좌고</t>
    <phoneticPr fontId="3" type="noConversion"/>
  </si>
  <si>
    <t>영암고</t>
    <phoneticPr fontId="3" type="noConversion"/>
  </si>
  <si>
    <t>구림공고</t>
    <phoneticPr fontId="3" type="noConversion"/>
  </si>
  <si>
    <t>영암전자과학고</t>
    <phoneticPr fontId="3" type="noConversion"/>
  </si>
  <si>
    <t>삼호고</t>
    <phoneticPr fontId="3" type="noConversion"/>
  </si>
  <si>
    <t>무안</t>
    <phoneticPr fontId="4" type="noConversion"/>
  </si>
  <si>
    <t>남악고</t>
    <phoneticPr fontId="3" type="noConversion"/>
  </si>
  <si>
    <t>유달학생수련장</t>
    <phoneticPr fontId="3" type="noConversion"/>
  </si>
  <si>
    <t>무안고</t>
    <phoneticPr fontId="3" type="noConversion"/>
  </si>
  <si>
    <t>해제고</t>
    <phoneticPr fontId="3" type="noConversion"/>
  </si>
  <si>
    <t>전남체육고</t>
    <phoneticPr fontId="3" type="noConversion"/>
  </si>
  <si>
    <t>함평</t>
    <phoneticPr fontId="4" type="noConversion"/>
  </si>
  <si>
    <t>함평여고</t>
    <phoneticPr fontId="3" type="noConversion"/>
  </si>
  <si>
    <t>전남보건고</t>
    <phoneticPr fontId="3" type="noConversion"/>
  </si>
  <si>
    <t>함평골프고</t>
    <phoneticPr fontId="3" type="noConversion"/>
  </si>
  <si>
    <t>나산고</t>
    <phoneticPr fontId="3" type="noConversion"/>
  </si>
  <si>
    <t>영광</t>
    <phoneticPr fontId="4" type="noConversion"/>
  </si>
  <si>
    <t>영광고</t>
    <phoneticPr fontId="3" type="noConversion"/>
  </si>
  <si>
    <t>영광공고</t>
    <phoneticPr fontId="3" type="noConversion"/>
  </si>
  <si>
    <t>법성고</t>
    <phoneticPr fontId="3" type="noConversion"/>
  </si>
  <si>
    <t>영광전자고</t>
    <phoneticPr fontId="3" type="noConversion"/>
  </si>
  <si>
    <t>장성</t>
    <phoneticPr fontId="4" type="noConversion"/>
  </si>
  <si>
    <t>자연탐구수련원</t>
    <phoneticPr fontId="3" type="noConversion"/>
  </si>
  <si>
    <t>장성하이텍고</t>
    <phoneticPr fontId="3" type="noConversion"/>
  </si>
  <si>
    <t>문향고</t>
    <phoneticPr fontId="3" type="noConversion"/>
  </si>
  <si>
    <t>삼계고</t>
    <phoneticPr fontId="3" type="noConversion"/>
  </si>
  <si>
    <t>완도</t>
    <phoneticPr fontId="4" type="noConversion"/>
  </si>
  <si>
    <t>완도수산고</t>
    <phoneticPr fontId="3" type="noConversion"/>
  </si>
  <si>
    <t>완도고</t>
    <phoneticPr fontId="3" type="noConversion"/>
  </si>
  <si>
    <t>고금고</t>
    <phoneticPr fontId="3" type="noConversion"/>
  </si>
  <si>
    <t>노화고</t>
    <phoneticPr fontId="3" type="noConversion"/>
  </si>
  <si>
    <t>약산고</t>
    <phoneticPr fontId="3" type="noConversion"/>
  </si>
  <si>
    <t>진도</t>
    <phoneticPr fontId="4" type="noConversion"/>
  </si>
  <si>
    <t>진도실고</t>
    <phoneticPr fontId="3" type="noConversion"/>
  </si>
  <si>
    <t>진도국악고</t>
    <phoneticPr fontId="3" type="noConversion"/>
  </si>
  <si>
    <t>신안</t>
    <phoneticPr fontId="4" type="noConversion"/>
  </si>
  <si>
    <t>도초고</t>
    <phoneticPr fontId="3" type="noConversion"/>
  </si>
  <si>
    <t>지명고</t>
    <phoneticPr fontId="3" type="noConversion"/>
  </si>
  <si>
    <t>신안해양과학고</t>
    <phoneticPr fontId="3" type="noConversion"/>
  </si>
  <si>
    <t>임자고</t>
    <phoneticPr fontId="3" type="noConversion"/>
  </si>
  <si>
    <t>하의고</t>
    <phoneticPr fontId="3" type="noConversion"/>
  </si>
  <si>
    <t>5급승진</t>
    <phoneticPr fontId="3" type="noConversion"/>
  </si>
  <si>
    <t>전직자(승진자)</t>
    <phoneticPr fontId="3" type="noConversion"/>
  </si>
  <si>
    <t>본청전입</t>
    <phoneticPr fontId="3" type="noConversion"/>
  </si>
  <si>
    <t>승진자</t>
    <phoneticPr fontId="3" type="noConversion"/>
  </si>
  <si>
    <t>교육행정 8·9급 내신안</t>
    <phoneticPr fontId="3" type="noConversion"/>
  </si>
  <si>
    <t>구    분</t>
    <phoneticPr fontId="1" type="noConversion"/>
  </si>
  <si>
    <t>정원</t>
    <phoneticPr fontId="4" type="noConversion"/>
  </si>
  <si>
    <t>현원</t>
    <phoneticPr fontId="1" type="noConversion"/>
  </si>
  <si>
    <t>과
결원</t>
    <phoneticPr fontId="4" type="noConversion"/>
  </si>
  <si>
    <t>인사후
과결원</t>
    <phoneticPr fontId="7" type="noConversion"/>
  </si>
  <si>
    <t>사무
과결</t>
    <phoneticPr fontId="7" type="noConversion"/>
  </si>
  <si>
    <t>사서
전산
상치</t>
    <phoneticPr fontId="7" type="noConversion"/>
  </si>
  <si>
    <t>식품
보건
상치</t>
    <phoneticPr fontId="7" type="noConversion"/>
  </si>
  <si>
    <t>과결1</t>
    <phoneticPr fontId="7" type="noConversion"/>
  </si>
  <si>
    <t>7급
과결</t>
    <phoneticPr fontId="7" type="noConversion"/>
  </si>
  <si>
    <t>과결2</t>
    <phoneticPr fontId="7" type="noConversion"/>
  </si>
  <si>
    <t>현재</t>
    <phoneticPr fontId="4" type="noConversion"/>
  </si>
  <si>
    <t>금회
조정</t>
    <phoneticPr fontId="4" type="noConversion"/>
  </si>
  <si>
    <t>계</t>
    <phoneticPr fontId="4" type="noConversion"/>
  </si>
  <si>
    <t>면직</t>
    <phoneticPr fontId="4" type="noConversion"/>
  </si>
  <si>
    <t>전직</t>
    <phoneticPr fontId="4" type="noConversion"/>
  </si>
  <si>
    <t>전출
전입</t>
    <phoneticPr fontId="4" type="noConversion"/>
  </si>
  <si>
    <t>휴직</t>
    <phoneticPr fontId="4" type="noConversion"/>
  </si>
  <si>
    <t>복직</t>
    <phoneticPr fontId="4" type="noConversion"/>
  </si>
  <si>
    <t>상위
승진</t>
    <phoneticPr fontId="4" type="noConversion"/>
  </si>
  <si>
    <t>합       계</t>
    <phoneticPr fontId="4" type="noConversion"/>
  </si>
  <si>
    <t>명</t>
    <phoneticPr fontId="3" type="noConversion"/>
  </si>
  <si>
    <t>명</t>
    <phoneticPr fontId="3" type="noConversion"/>
  </si>
  <si>
    <t>교육과정과</t>
    <phoneticPr fontId="4" type="noConversion"/>
  </si>
  <si>
    <t>교원인사과</t>
    <phoneticPr fontId="4" type="noConversion"/>
  </si>
  <si>
    <t>체육건강과</t>
    <phoneticPr fontId="3" type="noConversion"/>
  </si>
  <si>
    <t>학생생활안전과</t>
    <phoneticPr fontId="3" type="noConversion"/>
  </si>
  <si>
    <t>교육복지과</t>
    <phoneticPr fontId="3" type="noConversion"/>
  </si>
  <si>
    <t>예산정보과</t>
    <phoneticPr fontId="3" type="noConversion"/>
  </si>
  <si>
    <t>학교지원과</t>
    <phoneticPr fontId="3" type="noConversion"/>
  </si>
  <si>
    <t>도의회사무처</t>
    <phoneticPr fontId="4" type="noConversion"/>
  </si>
  <si>
    <t>목포</t>
    <phoneticPr fontId="4" type="noConversion"/>
  </si>
  <si>
    <t>교육청</t>
    <phoneticPr fontId="4" type="noConversion"/>
  </si>
  <si>
    <t>목포여고</t>
    <phoneticPr fontId="3" type="noConversion"/>
  </si>
  <si>
    <t>목포제일여고</t>
    <phoneticPr fontId="3" type="noConversion"/>
  </si>
  <si>
    <t>목상고</t>
    <phoneticPr fontId="3" type="noConversion"/>
  </si>
  <si>
    <t>목포공고</t>
    <phoneticPr fontId="3" type="noConversion"/>
  </si>
  <si>
    <t>여수</t>
    <phoneticPr fontId="4" type="noConversion"/>
  </si>
  <si>
    <t>교육청</t>
    <phoneticPr fontId="4" type="noConversion"/>
  </si>
  <si>
    <t>여수화양고</t>
    <phoneticPr fontId="3" type="noConversion"/>
  </si>
  <si>
    <t>학생교육문화회관</t>
    <phoneticPr fontId="4" type="noConversion"/>
  </si>
  <si>
    <t>전남환경교육센터</t>
    <phoneticPr fontId="4" type="noConversion"/>
  </si>
  <si>
    <t>국제교육원</t>
    <phoneticPr fontId="3" type="noConversion"/>
  </si>
  <si>
    <t>여수고</t>
    <phoneticPr fontId="3" type="noConversion"/>
  </si>
  <si>
    <t>여수여고</t>
    <phoneticPr fontId="3" type="noConversion"/>
  </si>
  <si>
    <t>여천고</t>
    <phoneticPr fontId="3" type="noConversion"/>
  </si>
  <si>
    <t>부영여고</t>
    <phoneticPr fontId="3" type="noConversion"/>
  </si>
  <si>
    <t>여남고</t>
    <phoneticPr fontId="3" type="noConversion"/>
  </si>
  <si>
    <t>여수해양과학고</t>
    <phoneticPr fontId="3" type="noConversion"/>
  </si>
  <si>
    <t>여수석유화학고</t>
    <phoneticPr fontId="3" type="noConversion"/>
  </si>
  <si>
    <t>여수충무고</t>
    <phoneticPr fontId="3" type="noConversion"/>
  </si>
  <si>
    <t>여수여명학교</t>
    <phoneticPr fontId="3" type="noConversion"/>
  </si>
  <si>
    <t>순천</t>
    <phoneticPr fontId="4" type="noConversion"/>
  </si>
  <si>
    <t>고흥도화고</t>
    <phoneticPr fontId="3" type="noConversion"/>
  </si>
  <si>
    <t>전남자연과학고</t>
    <phoneticPr fontId="3" type="noConversion"/>
  </si>
  <si>
    <t>전남조리과학고</t>
    <phoneticPr fontId="3" type="noConversion"/>
  </si>
  <si>
    <t>유아교육진흥원</t>
    <phoneticPr fontId="4" type="noConversion"/>
  </si>
  <si>
    <t>순천고</t>
    <phoneticPr fontId="3" type="noConversion"/>
  </si>
  <si>
    <t>순천여고</t>
    <phoneticPr fontId="3" type="noConversion"/>
  </si>
  <si>
    <t>순천공고</t>
    <phoneticPr fontId="3" type="noConversion"/>
  </si>
  <si>
    <t>순천전자고</t>
    <phoneticPr fontId="3" type="noConversion"/>
  </si>
  <si>
    <t>순천제일고</t>
    <phoneticPr fontId="3" type="noConversion"/>
  </si>
  <si>
    <t>순천팔마고</t>
    <phoneticPr fontId="3" type="noConversion"/>
  </si>
  <si>
    <t>순천복성고</t>
    <phoneticPr fontId="3" type="noConversion"/>
  </si>
  <si>
    <t>순천선혜학교</t>
    <phoneticPr fontId="3" type="noConversion"/>
  </si>
  <si>
    <t>나주</t>
    <phoneticPr fontId="4" type="noConversion"/>
  </si>
  <si>
    <t>과학교육원</t>
    <phoneticPr fontId="4" type="noConversion"/>
  </si>
  <si>
    <t>나주고</t>
    <phoneticPr fontId="4" type="noConversion"/>
  </si>
  <si>
    <t>나주상고</t>
    <phoneticPr fontId="3" type="noConversion"/>
  </si>
  <si>
    <t>전남미용고</t>
    <phoneticPr fontId="4" type="noConversion"/>
  </si>
  <si>
    <t>전남외국어고</t>
    <phoneticPr fontId="3" type="noConversion"/>
  </si>
  <si>
    <t>호남원예고</t>
    <phoneticPr fontId="4" type="noConversion"/>
  </si>
  <si>
    <t>전남과학고</t>
    <phoneticPr fontId="4" type="noConversion"/>
  </si>
  <si>
    <t>봉황고</t>
    <phoneticPr fontId="3" type="noConversion"/>
  </si>
  <si>
    <t>나주이화학교</t>
    <phoneticPr fontId="3" type="noConversion"/>
  </si>
  <si>
    <t>광양</t>
    <phoneticPr fontId="4" type="noConversion"/>
  </si>
  <si>
    <t>전남Wee스쿨이음</t>
    <phoneticPr fontId="3" type="noConversion"/>
  </si>
  <si>
    <t>광양백운고</t>
    <phoneticPr fontId="3" type="noConversion"/>
  </si>
  <si>
    <t>광양고</t>
    <phoneticPr fontId="3" type="noConversion"/>
  </si>
  <si>
    <t>광양여고</t>
    <phoneticPr fontId="4" type="noConversion"/>
  </si>
  <si>
    <t>한국항만물류고</t>
    <phoneticPr fontId="4" type="noConversion"/>
  </si>
  <si>
    <t>광양하이텍고</t>
    <phoneticPr fontId="4" type="noConversion"/>
  </si>
  <si>
    <t>중마고</t>
    <phoneticPr fontId="3" type="noConversion"/>
  </si>
  <si>
    <t>광영고</t>
    <phoneticPr fontId="3" type="noConversion"/>
  </si>
  <si>
    <t>담양</t>
    <phoneticPr fontId="4" type="noConversion"/>
  </si>
  <si>
    <t>담양고</t>
    <phoneticPr fontId="3" type="noConversion"/>
  </si>
  <si>
    <t>담양공고</t>
    <phoneticPr fontId="3" type="noConversion"/>
  </si>
  <si>
    <t>곡성</t>
    <phoneticPr fontId="4" type="noConversion"/>
  </si>
  <si>
    <t>곡성고</t>
    <phoneticPr fontId="3" type="noConversion"/>
  </si>
  <si>
    <t>한울고</t>
    <phoneticPr fontId="3" type="noConversion"/>
  </si>
  <si>
    <t>구례</t>
    <phoneticPr fontId="4" type="noConversion"/>
  </si>
  <si>
    <t>신규자</t>
    <phoneticPr fontId="3" type="noConversion"/>
  </si>
  <si>
    <t>구례고</t>
    <phoneticPr fontId="3" type="noConversion"/>
  </si>
  <si>
    <t>고흥</t>
    <phoneticPr fontId="4" type="noConversion"/>
  </si>
  <si>
    <t>나로도수련장</t>
    <phoneticPr fontId="3" type="noConversion"/>
  </si>
  <si>
    <t>고흥고</t>
    <phoneticPr fontId="3" type="noConversion"/>
  </si>
  <si>
    <t>녹동고</t>
    <phoneticPr fontId="3" type="noConversion"/>
  </si>
  <si>
    <t>고흥산업과학고</t>
    <phoneticPr fontId="3" type="noConversion"/>
  </si>
  <si>
    <t>보성</t>
    <phoneticPr fontId="4" type="noConversion"/>
  </si>
  <si>
    <t>다향고</t>
    <phoneticPr fontId="3" type="noConversion"/>
  </si>
  <si>
    <t>화순</t>
    <phoneticPr fontId="4" type="noConversion"/>
  </si>
  <si>
    <t>전남미용고</t>
    <phoneticPr fontId="3" type="noConversion"/>
  </si>
  <si>
    <t>화순고</t>
    <phoneticPr fontId="3" type="noConversion"/>
  </si>
  <si>
    <t>전남기술과학고</t>
    <phoneticPr fontId="3" type="noConversion"/>
  </si>
  <si>
    <t>장흥</t>
    <phoneticPr fontId="4" type="noConversion"/>
  </si>
  <si>
    <t>정남진산업고</t>
    <phoneticPr fontId="3" type="noConversion"/>
  </si>
  <si>
    <t>장흥관산고</t>
    <phoneticPr fontId="3" type="noConversion"/>
  </si>
  <si>
    <t>한국말산업고</t>
    <phoneticPr fontId="3" type="noConversion"/>
  </si>
  <si>
    <t>강진</t>
    <phoneticPr fontId="4" type="noConversion"/>
  </si>
  <si>
    <t>성전고</t>
    <phoneticPr fontId="3" type="noConversion"/>
  </si>
  <si>
    <t>전남생명과학고</t>
    <phoneticPr fontId="3" type="noConversion"/>
  </si>
  <si>
    <t>해남</t>
    <phoneticPr fontId="4" type="noConversion"/>
  </si>
  <si>
    <t>학생교육원</t>
    <phoneticPr fontId="4" type="noConversion"/>
  </si>
  <si>
    <t>송호학생수련장</t>
    <phoneticPr fontId="3" type="noConversion"/>
  </si>
  <si>
    <t>해남고</t>
    <phoneticPr fontId="3" type="noConversion"/>
  </si>
  <si>
    <t>송지고</t>
    <phoneticPr fontId="3" type="noConversion"/>
  </si>
  <si>
    <t>영암</t>
    <phoneticPr fontId="4" type="noConversion"/>
  </si>
  <si>
    <t>영암고</t>
    <phoneticPr fontId="3" type="noConversion"/>
  </si>
  <si>
    <t>영암낭주고</t>
    <phoneticPr fontId="3" type="noConversion"/>
  </si>
  <si>
    <t>구림공고</t>
    <phoneticPr fontId="3" type="noConversion"/>
  </si>
  <si>
    <t>영암전자과학고</t>
    <phoneticPr fontId="3" type="noConversion"/>
  </si>
  <si>
    <t>삼호고</t>
    <phoneticPr fontId="3" type="noConversion"/>
  </si>
  <si>
    <t>무안</t>
    <phoneticPr fontId="4" type="noConversion"/>
  </si>
  <si>
    <t>진도실고</t>
    <phoneticPr fontId="3" type="noConversion"/>
  </si>
  <si>
    <t>무안고</t>
    <phoneticPr fontId="3" type="noConversion"/>
  </si>
  <si>
    <t>전남체육고</t>
    <phoneticPr fontId="3" type="noConversion"/>
  </si>
  <si>
    <t>함평</t>
    <phoneticPr fontId="4" type="noConversion"/>
  </si>
  <si>
    <t>함평여고</t>
    <phoneticPr fontId="3" type="noConversion"/>
  </si>
  <si>
    <t>함평골프고</t>
    <phoneticPr fontId="3" type="noConversion"/>
  </si>
  <si>
    <t>나산고</t>
    <phoneticPr fontId="3" type="noConversion"/>
  </si>
  <si>
    <t>영광</t>
    <phoneticPr fontId="4" type="noConversion"/>
  </si>
  <si>
    <t>영광고</t>
    <phoneticPr fontId="3" type="noConversion"/>
  </si>
  <si>
    <t>영광공고</t>
    <phoneticPr fontId="3" type="noConversion"/>
  </si>
  <si>
    <t>법성고</t>
    <phoneticPr fontId="3" type="noConversion"/>
  </si>
  <si>
    <t>영광전자고</t>
    <phoneticPr fontId="3" type="noConversion"/>
  </si>
  <si>
    <t>장성</t>
    <phoneticPr fontId="4" type="noConversion"/>
  </si>
  <si>
    <t>장성공공도서관</t>
    <phoneticPr fontId="3" type="noConversion"/>
  </si>
  <si>
    <t>완도수산고</t>
    <phoneticPr fontId="3" type="noConversion"/>
  </si>
  <si>
    <t>자연탐구수련원</t>
    <phoneticPr fontId="7" type="noConversion"/>
  </si>
  <si>
    <t>장성하이텍고</t>
    <phoneticPr fontId="3" type="noConversion"/>
  </si>
  <si>
    <t>문향고</t>
    <phoneticPr fontId="3" type="noConversion"/>
  </si>
  <si>
    <t>삼계고</t>
    <phoneticPr fontId="3" type="noConversion"/>
  </si>
  <si>
    <t>완도</t>
    <phoneticPr fontId="4" type="noConversion"/>
  </si>
  <si>
    <t>완도고</t>
    <phoneticPr fontId="3" type="noConversion"/>
  </si>
  <si>
    <t>고금고</t>
    <phoneticPr fontId="3" type="noConversion"/>
  </si>
  <si>
    <t>완도금일고</t>
    <phoneticPr fontId="3" type="noConversion"/>
  </si>
  <si>
    <t>노화고</t>
    <phoneticPr fontId="3" type="noConversion"/>
  </si>
  <si>
    <t>약산고</t>
    <phoneticPr fontId="3" type="noConversion"/>
  </si>
  <si>
    <t>진도</t>
    <phoneticPr fontId="4" type="noConversion"/>
  </si>
  <si>
    <t>진도국악고</t>
    <phoneticPr fontId="3" type="noConversion"/>
  </si>
  <si>
    <t>조도고</t>
    <phoneticPr fontId="3" type="noConversion"/>
  </si>
  <si>
    <t>신안</t>
    <phoneticPr fontId="4" type="noConversion"/>
  </si>
  <si>
    <t>도초고</t>
    <phoneticPr fontId="3" type="noConversion"/>
  </si>
  <si>
    <t>안좌고</t>
    <phoneticPr fontId="3" type="noConversion"/>
  </si>
  <si>
    <t>지명고</t>
    <phoneticPr fontId="3" type="noConversion"/>
  </si>
  <si>
    <t>신안해양과학고</t>
    <phoneticPr fontId="3" type="noConversion"/>
  </si>
  <si>
    <t>임자고</t>
    <phoneticPr fontId="3" type="noConversion"/>
  </si>
  <si>
    <t>하의고</t>
    <phoneticPr fontId="3" type="noConversion"/>
  </si>
  <si>
    <t>전직자</t>
    <phoneticPr fontId="3" type="noConversion"/>
  </si>
  <si>
    <t>7급승진</t>
    <phoneticPr fontId="7" type="noConversion"/>
  </si>
  <si>
    <t>본청전입</t>
    <phoneticPr fontId="3" type="noConversion"/>
  </si>
  <si>
    <t>사무운영 내신안</t>
    <phoneticPr fontId="3" type="noConversion"/>
  </si>
  <si>
    <t>구    분</t>
    <phoneticPr fontId="1" type="noConversion"/>
  </si>
  <si>
    <t>정원</t>
    <phoneticPr fontId="4" type="noConversion"/>
  </si>
  <si>
    <t>8급
과결원</t>
    <phoneticPr fontId="7" type="noConversion"/>
  </si>
  <si>
    <t>총
과결원</t>
    <phoneticPr fontId="7" type="noConversion"/>
  </si>
  <si>
    <t>금회
조정</t>
    <phoneticPr fontId="4" type="noConversion"/>
  </si>
  <si>
    <t>계</t>
    <phoneticPr fontId="4" type="noConversion"/>
  </si>
  <si>
    <t>정년
퇴직</t>
    <phoneticPr fontId="4" type="noConversion"/>
  </si>
  <si>
    <t>명예퇴직</t>
    <phoneticPr fontId="4" type="noConversion"/>
  </si>
  <si>
    <t>공로연수</t>
    <phoneticPr fontId="4" type="noConversion"/>
  </si>
  <si>
    <t>휴
복직</t>
    <phoneticPr fontId="3" type="noConversion"/>
  </si>
  <si>
    <t>명</t>
    <phoneticPr fontId="3" type="noConversion"/>
  </si>
  <si>
    <t>여수</t>
    <phoneticPr fontId="4" type="noConversion"/>
  </si>
  <si>
    <t>학생교육문화회관</t>
    <phoneticPr fontId="4" type="noConversion"/>
  </si>
  <si>
    <t>순천</t>
    <phoneticPr fontId="4" type="noConversion"/>
  </si>
  <si>
    <t>과학교육원</t>
    <phoneticPr fontId="4" type="noConversion"/>
  </si>
  <si>
    <t>광양하이텍고</t>
    <phoneticPr fontId="3" type="noConversion"/>
  </si>
  <si>
    <t>교육연구정보원</t>
    <phoneticPr fontId="4" type="noConversion"/>
  </si>
  <si>
    <t>유달학생수련장</t>
    <phoneticPr fontId="3" type="noConversion"/>
  </si>
  <si>
    <t>자연탐구수련원</t>
    <phoneticPr fontId="3" type="noConversion"/>
  </si>
  <si>
    <t>교육청</t>
    <phoneticPr fontId="3" type="noConversion"/>
  </si>
  <si>
    <t>혁신교육과</t>
    <phoneticPr fontId="3" type="noConversion"/>
  </si>
  <si>
    <t>교육복지과</t>
    <phoneticPr fontId="3" type="noConversion"/>
  </si>
  <si>
    <t>교육행정 7급 내신안</t>
    <phoneticPr fontId="3" type="noConversion"/>
  </si>
  <si>
    <t>전남안전체험학습장</t>
    <phoneticPr fontId="3" type="noConversion"/>
  </si>
  <si>
    <t>순천만생태문화교육원</t>
    <phoneticPr fontId="4" type="noConversion"/>
  </si>
  <si>
    <t>녹동고</t>
    <phoneticPr fontId="3" type="noConversion"/>
  </si>
  <si>
    <t>과결</t>
    <phoneticPr fontId="3" type="noConversion"/>
  </si>
  <si>
    <t>순천만생태문화교육원</t>
    <phoneticPr fontId="4" type="noConversion"/>
  </si>
  <si>
    <t>병영상업고</t>
    <phoneticPr fontId="3" type="noConversion"/>
  </si>
  <si>
    <t>(청)</t>
    <phoneticPr fontId="3" type="noConversion"/>
  </si>
  <si>
    <t>(직)</t>
    <phoneticPr fontId="3" type="noConversion"/>
  </si>
  <si>
    <t>(고)</t>
    <phoneticPr fontId="3" type="noConversion"/>
  </si>
  <si>
    <t>(청)</t>
    <phoneticPr fontId="3" type="noConversion"/>
  </si>
  <si>
    <t>(직)</t>
    <phoneticPr fontId="3" type="noConversion"/>
  </si>
  <si>
    <t>(특)</t>
    <phoneticPr fontId="3" type="noConversion"/>
  </si>
  <si>
    <t>(직)</t>
    <phoneticPr fontId="3" type="noConversion"/>
  </si>
  <si>
    <t>(고)</t>
    <phoneticPr fontId="3" type="noConversion"/>
  </si>
  <si>
    <t>(청)</t>
    <phoneticPr fontId="3" type="noConversion"/>
  </si>
  <si>
    <t>(특)</t>
    <phoneticPr fontId="3" type="noConversion"/>
  </si>
  <si>
    <t>안좌중학교</t>
    <phoneticPr fontId="3" type="noConversion"/>
  </si>
  <si>
    <t>안○○</t>
    <phoneticPr fontId="3" type="noConversion"/>
  </si>
  <si>
    <t>목포(청)</t>
    <phoneticPr fontId="3" type="noConversion"/>
  </si>
  <si>
    <t>목포옥암초등학교</t>
    <phoneticPr fontId="3" type="noConversion"/>
  </si>
  <si>
    <t>목○○</t>
    <phoneticPr fontId="3" type="noConversion"/>
  </si>
  <si>
    <t>목포도서관</t>
    <phoneticPr fontId="3" type="noConversion"/>
  </si>
  <si>
    <t>영광</t>
    <phoneticPr fontId="3" type="noConversion"/>
  </si>
  <si>
    <t>과결</t>
    <phoneticPr fontId="4" type="noConversion"/>
  </si>
  <si>
    <t>조○○</t>
  </si>
  <si>
    <t>영광(직)</t>
  </si>
  <si>
    <t>보성</t>
    <phoneticPr fontId="3" type="noConversion"/>
  </si>
  <si>
    <t>강진</t>
    <phoneticPr fontId="3" type="noConversion"/>
  </si>
  <si>
    <t>여수</t>
    <phoneticPr fontId="3" type="noConversion"/>
  </si>
  <si>
    <t>목○○</t>
  </si>
  <si>
    <t>담○○</t>
  </si>
  <si>
    <t>목포(청)</t>
  </si>
  <si>
    <t>강○○</t>
  </si>
  <si>
    <t>담양(직)</t>
  </si>
  <si>
    <t>무안(직)</t>
  </si>
  <si>
    <t>조도고</t>
  </si>
  <si>
    <t>목상고</t>
  </si>
  <si>
    <t>강진고</t>
  </si>
  <si>
    <t>담양고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</si>
</sst>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\△#,##0"/>
    <numFmt numFmtId="177" formatCode="yy\.mm\.dd"/>
  </numFmts>
  <fonts count="4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color indexed="8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굴림"/>
      <family val="3"/>
      <charset val="129"/>
    </font>
    <font>
      <sz val="11"/>
      <name val="굴림"/>
      <family val="3"/>
      <charset val="129"/>
    </font>
    <font>
      <u val="double"/>
      <sz val="16"/>
      <name val="굴림체"/>
      <family val="3"/>
      <charset val="129"/>
    </font>
    <font>
      <sz val="12"/>
      <color indexed="8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color indexed="8"/>
      <name val="굴림"/>
      <family val="3"/>
      <charset val="129"/>
    </font>
    <font>
      <b/>
      <sz val="16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theme="1"/>
      <name val="굴림"/>
      <family val="3"/>
      <charset val="129"/>
    </font>
    <font>
      <sz val="9"/>
      <color indexed="10"/>
      <name val="굴림"/>
      <family val="3"/>
      <charset val="129"/>
    </font>
    <font>
      <sz val="9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indexed="10"/>
      <name val="굴림"/>
      <family val="3"/>
      <charset val="129"/>
    </font>
    <font>
      <sz val="11"/>
      <color rgb="FF0000FF"/>
      <name val="굴림"/>
      <family val="3"/>
      <charset val="129"/>
    </font>
    <font>
      <b/>
      <sz val="12"/>
      <color rgb="FF0000FF"/>
      <name val="굴림"/>
      <family val="3"/>
      <charset val="129"/>
    </font>
    <font>
      <b/>
      <sz val="11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2"/>
      <color rgb="FFFF0000"/>
      <name val="굴림"/>
      <family val="3"/>
      <charset val="129"/>
    </font>
    <font>
      <b/>
      <sz val="11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FF"/>
      <name val="굴림"/>
      <family val="3"/>
      <charset val="129"/>
    </font>
    <font>
      <b/>
      <sz val="24"/>
      <color theme="1"/>
      <name val="굴림"/>
      <family val="3"/>
      <charset val="129"/>
    </font>
    <font>
      <b/>
      <sz val="12"/>
      <color rgb="FF000066"/>
      <name val="굴림"/>
      <family val="3"/>
      <charset val="129"/>
    </font>
    <font>
      <b/>
      <u val="double"/>
      <sz val="24"/>
      <color theme="1"/>
      <name val="굴림"/>
      <family val="3"/>
      <charset val="129"/>
    </font>
    <font>
      <sz val="24"/>
      <color theme="1"/>
      <name val="굴림"/>
      <family val="3"/>
      <charset val="129"/>
    </font>
    <font>
      <sz val="11"/>
      <color rgb="FF0000FF"/>
      <name val="HY궁서"/>
      <family val="1"/>
      <charset val="129"/>
    </font>
    <font>
      <sz val="11"/>
      <color rgb="FF0000FF"/>
      <name val="굴림체"/>
      <family val="3"/>
      <charset val="129"/>
    </font>
    <font>
      <sz val="11"/>
      <color rgb="FFFF00FF"/>
      <name val="굴림"/>
      <family val="3"/>
      <charset val="129"/>
    </font>
    <font>
      <b/>
      <sz val="11"/>
      <color rgb="FFFF00FF"/>
      <name val="굴림"/>
      <family val="3"/>
      <charset val="129"/>
    </font>
    <font>
      <sz val="11"/>
      <color rgb="FF00B050"/>
      <name val="굴림"/>
      <family val="3"/>
      <charset val="129"/>
    </font>
    <font>
      <b/>
      <sz val="11"/>
      <color rgb="FF00B050"/>
      <name val="굴림"/>
      <family val="3"/>
      <charset val="129"/>
    </font>
    <font>
      <sz val="11"/>
      <color rgb="FFC00000"/>
      <name val="굴림"/>
      <family val="3"/>
      <charset val="129"/>
    </font>
    <font>
      <b/>
      <sz val="11"/>
      <color rgb="FFC00000"/>
      <name val="굴림"/>
      <family val="3"/>
      <charset val="129"/>
    </font>
    <font>
      <sz val="11"/>
      <color rgb="FF7030A0"/>
      <name val="굴림"/>
      <family val="3"/>
      <charset val="129"/>
    </font>
    <font>
      <b/>
      <sz val="11"/>
      <color rgb="FF7030A0"/>
      <name val="굴림"/>
      <family val="3"/>
      <charset val="129"/>
    </font>
    <font>
      <sz val="11"/>
      <color rgb="FF008BBC"/>
      <name val="굴림"/>
      <family val="3"/>
      <charset val="129"/>
    </font>
    <font>
      <b/>
      <sz val="11"/>
      <color rgb="FF008BBC"/>
      <name val="굴림"/>
      <family val="3"/>
      <charset val="129"/>
    </font>
    <font>
      <sz val="11"/>
      <color theme="7"/>
      <name val="굴림"/>
      <family val="3"/>
      <charset val="129"/>
    </font>
    <font>
      <b/>
      <sz val="11"/>
      <color theme="7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7">
    <border>
      <left/>
      <right/>
      <top/>
      <bottom/>
      <diagonal/>
    </border>
    <border>
      <left style="hair">
        <color indexed="39"/>
      </left>
      <right style="hair">
        <color indexed="39"/>
      </right>
      <top style="thin">
        <color indexed="39"/>
      </top>
      <bottom style="hair">
        <color indexed="39"/>
      </bottom>
      <diagonal/>
    </border>
    <border>
      <left style="hair">
        <color indexed="39"/>
      </left>
      <right style="thin">
        <color indexed="39"/>
      </right>
      <top style="thin">
        <color indexed="39"/>
      </top>
      <bottom style="hair">
        <color indexed="39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 style="thin">
        <color indexed="39"/>
      </left>
      <right style="hair">
        <color indexed="39"/>
      </right>
      <top style="thin">
        <color indexed="39"/>
      </top>
      <bottom style="hair">
        <color indexed="39"/>
      </bottom>
      <diagonal/>
    </border>
    <border>
      <left style="hair">
        <color indexed="39"/>
      </left>
      <right style="thin">
        <color indexed="39"/>
      </right>
      <top style="hair">
        <color indexed="39"/>
      </top>
      <bottom style="hair">
        <color indexed="39"/>
      </bottom>
      <diagonal/>
    </border>
    <border>
      <left style="hair">
        <color indexed="39"/>
      </left>
      <right/>
      <top style="hair">
        <color indexed="39"/>
      </top>
      <bottom style="hair">
        <color indexed="39"/>
      </bottom>
      <diagonal/>
    </border>
    <border>
      <left/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/>
      <top style="hair">
        <color indexed="39"/>
      </top>
      <bottom style="hair">
        <color indexed="39"/>
      </bottom>
      <diagonal/>
    </border>
    <border>
      <left style="hair">
        <color indexed="39"/>
      </left>
      <right style="thin">
        <color indexed="39"/>
      </right>
      <top style="thin">
        <color indexed="39"/>
      </top>
      <bottom/>
      <diagonal/>
    </border>
    <border>
      <left style="hair">
        <color indexed="39"/>
      </left>
      <right style="thin">
        <color indexed="39"/>
      </right>
      <top/>
      <bottom style="hair">
        <color indexed="39"/>
      </bottom>
      <diagonal/>
    </border>
    <border>
      <left style="hair">
        <color indexed="39"/>
      </left>
      <right style="thin">
        <color indexed="39"/>
      </right>
      <top style="hair">
        <color indexed="39"/>
      </top>
      <bottom/>
      <diagonal/>
    </border>
    <border>
      <left style="hair">
        <color indexed="39"/>
      </left>
      <right style="thin">
        <color indexed="39"/>
      </right>
      <top/>
      <bottom/>
      <diagonal/>
    </border>
    <border>
      <left style="thin">
        <color indexed="39"/>
      </left>
      <right style="hair">
        <color indexed="39"/>
      </right>
      <top style="hair">
        <color indexed="39"/>
      </top>
      <bottom/>
      <diagonal/>
    </border>
    <border>
      <left style="hair">
        <color indexed="39"/>
      </left>
      <right style="hair">
        <color indexed="39"/>
      </right>
      <top style="hair">
        <color indexed="39"/>
      </top>
      <bottom/>
      <diagonal/>
    </border>
    <border>
      <left style="thin">
        <color indexed="39"/>
      </left>
      <right style="hair">
        <color indexed="39"/>
      </right>
      <top/>
      <bottom style="hair">
        <color indexed="39"/>
      </bottom>
      <diagonal/>
    </border>
    <border>
      <left style="hair">
        <color indexed="39"/>
      </left>
      <right style="hair">
        <color indexed="39"/>
      </right>
      <top/>
      <bottom style="hair">
        <color indexed="39"/>
      </bottom>
      <diagonal/>
    </border>
    <border>
      <left style="hair">
        <color indexed="39"/>
      </left>
      <right/>
      <top/>
      <bottom style="hair">
        <color indexed="39"/>
      </bottom>
      <diagonal/>
    </border>
    <border>
      <left/>
      <right style="hair">
        <color indexed="39"/>
      </right>
      <top/>
      <bottom style="hair">
        <color indexed="39"/>
      </bottom>
      <diagonal/>
    </border>
    <border>
      <left/>
      <right/>
      <top/>
      <bottom style="hair">
        <color indexed="39"/>
      </bottom>
      <diagonal/>
    </border>
    <border>
      <left style="thin">
        <color indexed="39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hair">
        <color indexed="39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hair">
        <color indexed="39"/>
      </left>
      <right/>
      <top style="thin">
        <color indexed="39"/>
      </top>
      <bottom style="thin">
        <color indexed="39"/>
      </bottom>
      <diagonal/>
    </border>
    <border>
      <left/>
      <right style="hair">
        <color indexed="39"/>
      </right>
      <top style="thin">
        <color indexed="39"/>
      </top>
      <bottom style="thin">
        <color indexed="39"/>
      </bottom>
      <diagonal/>
    </border>
    <border>
      <left/>
      <right/>
      <top style="thin">
        <color indexed="39"/>
      </top>
      <bottom style="thin">
        <color indexed="39"/>
      </bottom>
      <diagonal/>
    </border>
    <border>
      <left style="hair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hair">
        <color indexed="39"/>
      </left>
      <right style="hair">
        <color indexed="39"/>
      </right>
      <top style="thin">
        <color indexed="39"/>
      </top>
      <bottom/>
      <diagonal/>
    </border>
    <border>
      <left style="hair">
        <color indexed="39"/>
      </left>
      <right/>
      <top style="thin">
        <color indexed="39"/>
      </top>
      <bottom/>
      <diagonal/>
    </border>
    <border>
      <left/>
      <right style="hair">
        <color indexed="39"/>
      </right>
      <top style="thin">
        <color indexed="39"/>
      </top>
      <bottom/>
      <diagonal/>
    </border>
    <border>
      <left/>
      <right/>
      <top style="thin">
        <color indexed="39"/>
      </top>
      <bottom/>
      <diagonal/>
    </border>
    <border>
      <left style="hair">
        <color indexed="39"/>
      </left>
      <right/>
      <top style="hair">
        <color indexed="39"/>
      </top>
      <bottom/>
      <diagonal/>
    </border>
    <border>
      <left/>
      <right style="hair">
        <color indexed="39"/>
      </right>
      <top style="hair">
        <color indexed="39"/>
      </top>
      <bottom/>
      <diagonal/>
    </border>
    <border>
      <left/>
      <right/>
      <top style="hair">
        <color indexed="39"/>
      </top>
      <bottom/>
      <diagonal/>
    </border>
    <border>
      <left style="thin">
        <color indexed="39"/>
      </left>
      <right style="hair">
        <color indexed="39"/>
      </right>
      <top style="thin">
        <color indexed="39"/>
      </top>
      <bottom/>
      <diagonal/>
    </border>
    <border>
      <left style="thin">
        <color indexed="39"/>
      </left>
      <right style="hair">
        <color indexed="39"/>
      </right>
      <top/>
      <bottom/>
      <diagonal/>
    </border>
    <border>
      <left style="hair">
        <color indexed="39"/>
      </left>
      <right style="hair">
        <color indexed="39"/>
      </right>
      <top/>
      <bottom/>
      <diagonal/>
    </border>
    <border>
      <left style="hair">
        <color indexed="39"/>
      </left>
      <right/>
      <top/>
      <bottom/>
      <diagonal/>
    </border>
    <border>
      <left/>
      <right style="hair">
        <color indexed="39"/>
      </right>
      <top/>
      <bottom/>
      <diagonal/>
    </border>
    <border>
      <left/>
      <right/>
      <top/>
      <bottom style="thin">
        <color indexed="39"/>
      </bottom>
      <diagonal/>
    </border>
    <border>
      <left style="hair">
        <color indexed="39"/>
      </left>
      <right style="hair">
        <color indexed="39"/>
      </right>
      <top/>
      <bottom style="thin">
        <color indexed="39"/>
      </bottom>
      <diagonal/>
    </border>
    <border>
      <left style="hair">
        <color indexed="39"/>
      </left>
      <right style="thin">
        <color indexed="39"/>
      </right>
      <top/>
      <bottom style="thin">
        <color indexed="39"/>
      </bottom>
      <diagonal/>
    </border>
    <border>
      <left style="hair">
        <color indexed="39"/>
      </left>
      <right/>
      <top/>
      <bottom style="thin">
        <color indexed="39"/>
      </bottom>
      <diagonal/>
    </border>
    <border>
      <left/>
      <right style="hair">
        <color indexed="39"/>
      </right>
      <top/>
      <bottom style="thin">
        <color indexed="39"/>
      </bottom>
      <diagonal/>
    </border>
    <border>
      <left/>
      <right/>
      <top style="thin">
        <color indexed="39"/>
      </top>
      <bottom style="hair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hair">
        <color indexed="39"/>
      </bottom>
      <diagonal/>
    </border>
    <border>
      <left style="thin">
        <color indexed="39"/>
      </left>
      <right style="thin">
        <color indexed="39"/>
      </right>
      <top style="hair">
        <color indexed="39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 style="thin">
        <color indexed="39"/>
      </right>
      <top style="hair">
        <color indexed="39"/>
      </top>
      <bottom style="hair">
        <color indexed="39"/>
      </bottom>
      <diagonal/>
    </border>
    <border>
      <left style="thin">
        <color indexed="39"/>
      </left>
      <right style="thin">
        <color indexed="39"/>
      </right>
      <top/>
      <bottom style="hair">
        <color indexed="39"/>
      </bottom>
      <diagonal/>
    </border>
    <border>
      <left style="thin">
        <color indexed="39"/>
      </left>
      <right style="thin">
        <color indexed="39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39"/>
      </left>
      <right style="thin">
        <color indexed="39"/>
      </right>
      <top style="hair">
        <color indexed="39"/>
      </top>
      <bottom style="thin">
        <color indexed="39"/>
      </bottom>
      <diagonal/>
    </border>
    <border>
      <left style="thin">
        <color rgb="FF0000FF"/>
      </left>
      <right style="thin">
        <color rgb="FF0000FF"/>
      </right>
      <top style="hair">
        <color rgb="FF0000FF"/>
      </top>
      <bottom style="hair">
        <color rgb="FF0000FF"/>
      </bottom>
      <diagonal/>
    </border>
    <border>
      <left style="thin">
        <color rgb="FF0000FF"/>
      </left>
      <right style="thin">
        <color rgb="FF0000FF"/>
      </right>
      <top style="hair">
        <color rgb="FF0000FF"/>
      </top>
      <bottom/>
      <diagonal/>
    </border>
    <border>
      <left style="thin">
        <color rgb="FF0000FF"/>
      </left>
      <right style="thin">
        <color rgb="FF0000FF"/>
      </right>
      <top/>
      <bottom style="hair">
        <color rgb="FF0000FF"/>
      </bottom>
      <diagonal/>
    </border>
    <border>
      <left style="thin">
        <color rgb="FF0000FF"/>
      </left>
      <right style="thin">
        <color rgb="FF0000FF"/>
      </right>
      <top/>
      <bottom/>
      <diagonal/>
    </border>
    <border>
      <left style="thin">
        <color indexed="39"/>
      </left>
      <right style="hair">
        <color indexed="39"/>
      </right>
      <top/>
      <bottom style="thin">
        <color indexed="39"/>
      </bottom>
      <diagonal/>
    </border>
    <border>
      <left style="thin">
        <color indexed="39"/>
      </left>
      <right style="thin">
        <color rgb="FF0000FF"/>
      </right>
      <top/>
      <bottom/>
      <diagonal/>
    </border>
    <border>
      <left/>
      <right/>
      <top style="hair">
        <color rgb="FF0000FF"/>
      </top>
      <bottom/>
      <diagonal/>
    </border>
    <border>
      <left style="hair">
        <color indexed="39"/>
      </left>
      <right style="hair">
        <color indexed="39"/>
      </right>
      <top style="hair">
        <color indexed="39"/>
      </top>
      <bottom style="medium">
        <color indexed="39"/>
      </bottom>
      <diagonal/>
    </border>
    <border>
      <left style="hair">
        <color indexed="39"/>
      </left>
      <right/>
      <top style="hair">
        <color indexed="39"/>
      </top>
      <bottom style="medium">
        <color indexed="39"/>
      </bottom>
      <diagonal/>
    </border>
    <border>
      <left/>
      <right style="hair">
        <color indexed="39"/>
      </right>
      <top style="hair">
        <color indexed="39"/>
      </top>
      <bottom style="medium">
        <color indexed="39"/>
      </bottom>
      <diagonal/>
    </border>
    <border>
      <left/>
      <right/>
      <top style="hair">
        <color indexed="39"/>
      </top>
      <bottom style="medium">
        <color indexed="39"/>
      </bottom>
      <diagonal/>
    </border>
    <border>
      <left style="hair">
        <color indexed="39"/>
      </left>
      <right style="thin">
        <color indexed="39"/>
      </right>
      <top style="hair">
        <color indexed="39"/>
      </top>
      <bottom style="medium">
        <color indexed="39"/>
      </bottom>
      <diagonal/>
    </border>
    <border>
      <left style="hair">
        <color auto="1"/>
      </left>
      <right/>
      <top/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 style="hair">
        <color indexed="39"/>
      </right>
      <top style="medium">
        <color indexed="39"/>
      </top>
      <bottom/>
      <diagonal/>
    </border>
    <border>
      <left/>
      <right/>
      <top style="medium">
        <color indexed="39"/>
      </top>
      <bottom style="hair">
        <color indexed="39"/>
      </bottom>
      <diagonal/>
    </border>
    <border>
      <left style="hair">
        <color indexed="39"/>
      </left>
      <right/>
      <top style="medium">
        <color indexed="39"/>
      </top>
      <bottom/>
      <diagonal/>
    </border>
    <border>
      <left/>
      <right/>
      <top style="medium">
        <color indexed="39"/>
      </top>
      <bottom/>
      <diagonal/>
    </border>
    <border>
      <left style="hair">
        <color indexed="39"/>
      </left>
      <right style="thin">
        <color indexed="39"/>
      </right>
      <top style="medium">
        <color indexed="39"/>
      </top>
      <bottom/>
      <diagonal/>
    </border>
    <border>
      <left style="medium">
        <color indexed="39"/>
      </left>
      <right/>
      <top/>
      <bottom style="thin">
        <color indexed="39"/>
      </bottom>
      <diagonal/>
    </border>
    <border>
      <left style="medium">
        <color indexed="39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hair">
        <color indexed="39"/>
      </left>
      <right style="medium">
        <color indexed="39"/>
      </right>
      <top style="thin">
        <color indexed="39"/>
      </top>
      <bottom style="thin">
        <color indexed="39"/>
      </bottom>
      <diagonal/>
    </border>
    <border>
      <left style="medium">
        <color indexed="39"/>
      </left>
      <right style="hair">
        <color indexed="39"/>
      </right>
      <top style="thin">
        <color indexed="39"/>
      </top>
      <bottom/>
      <diagonal/>
    </border>
    <border>
      <left style="hair">
        <color indexed="39"/>
      </left>
      <right style="medium">
        <color indexed="39"/>
      </right>
      <top style="hair">
        <color indexed="39"/>
      </top>
      <bottom style="hair">
        <color indexed="39"/>
      </bottom>
      <diagonal/>
    </border>
    <border>
      <left style="medium">
        <color indexed="39"/>
      </left>
      <right style="hair">
        <color indexed="39"/>
      </right>
      <top/>
      <bottom/>
      <diagonal/>
    </border>
    <border>
      <left style="medium">
        <color indexed="39"/>
      </left>
      <right style="hair">
        <color indexed="39"/>
      </right>
      <top/>
      <bottom style="hair">
        <color indexed="39"/>
      </bottom>
      <diagonal/>
    </border>
    <border>
      <left style="medium">
        <color indexed="39"/>
      </left>
      <right style="hair">
        <color indexed="39"/>
      </right>
      <top style="hair">
        <color indexed="39"/>
      </top>
      <bottom/>
      <diagonal/>
    </border>
    <border>
      <left style="hair">
        <color indexed="39"/>
      </left>
      <right style="medium">
        <color indexed="39"/>
      </right>
      <top style="hair">
        <color indexed="39"/>
      </top>
      <bottom/>
      <diagonal/>
    </border>
    <border>
      <left style="hair">
        <color indexed="39"/>
      </left>
      <right style="medium">
        <color indexed="39"/>
      </right>
      <top/>
      <bottom style="hair">
        <color indexed="39"/>
      </bottom>
      <diagonal/>
    </border>
    <border>
      <left/>
      <right style="thin">
        <color rgb="FF0000FF"/>
      </right>
      <top/>
      <bottom/>
      <diagonal/>
    </border>
    <border>
      <left style="hair">
        <color indexed="39"/>
      </left>
      <right style="medium">
        <color indexed="39"/>
      </right>
      <top style="thin">
        <color indexed="39"/>
      </top>
      <bottom/>
      <diagonal/>
    </border>
    <border>
      <left style="hair">
        <color indexed="39"/>
      </left>
      <right style="medium">
        <color indexed="39"/>
      </right>
      <top/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indexed="39"/>
      </bottom>
      <diagonal/>
    </border>
    <border>
      <left style="thin">
        <color rgb="FF0000FF"/>
      </left>
      <right style="thin">
        <color rgb="FF0000FF"/>
      </right>
      <top style="hair">
        <color rgb="FF0000FF"/>
      </top>
      <bottom style="hair">
        <color indexed="39"/>
      </bottom>
      <diagonal/>
    </border>
    <border>
      <left style="medium">
        <color indexed="39"/>
      </left>
      <right style="thin">
        <color rgb="FF0000FF"/>
      </right>
      <top/>
      <bottom/>
      <diagonal/>
    </border>
    <border>
      <left/>
      <right style="hair">
        <color indexed="39"/>
      </right>
      <top style="hair">
        <color auto="1"/>
      </top>
      <bottom/>
      <diagonal/>
    </border>
    <border>
      <left style="medium">
        <color rgb="FF0000FF"/>
      </left>
      <right style="hair">
        <color indexed="39"/>
      </right>
      <top style="medium">
        <color rgb="FF0000FF"/>
      </top>
      <bottom style="hair">
        <color indexed="39"/>
      </bottom>
      <diagonal/>
    </border>
    <border>
      <left style="hair">
        <color indexed="39"/>
      </left>
      <right style="hair">
        <color indexed="39"/>
      </right>
      <top style="medium">
        <color rgb="FF0000FF"/>
      </top>
      <bottom style="hair">
        <color indexed="39"/>
      </bottom>
      <diagonal/>
    </border>
    <border>
      <left style="hair">
        <color indexed="39"/>
      </left>
      <right/>
      <top style="medium">
        <color rgb="FF0000FF"/>
      </top>
      <bottom style="hair">
        <color indexed="39"/>
      </bottom>
      <diagonal/>
    </border>
    <border>
      <left/>
      <right style="hair">
        <color indexed="39"/>
      </right>
      <top style="medium">
        <color rgb="FF0000FF"/>
      </top>
      <bottom style="hair">
        <color indexed="39"/>
      </bottom>
      <diagonal/>
    </border>
    <border>
      <left style="hair">
        <color indexed="39"/>
      </left>
      <right style="medium">
        <color indexed="39"/>
      </right>
      <top style="medium">
        <color rgb="FF0000FF"/>
      </top>
      <bottom style="hair">
        <color indexed="39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hair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hair">
        <color rgb="FF0000FF"/>
      </bottom>
      <diagonal/>
    </border>
    <border>
      <left style="medium">
        <color rgb="FF0000FF"/>
      </left>
      <right style="hair">
        <color indexed="39"/>
      </right>
      <top style="hair">
        <color indexed="39"/>
      </top>
      <bottom/>
      <diagonal/>
    </border>
    <border>
      <left style="thin">
        <color rgb="FF0000FF"/>
      </left>
      <right style="medium">
        <color rgb="FF0000FF"/>
      </right>
      <top style="hair">
        <color rgb="FF0000FF"/>
      </top>
      <bottom style="hair">
        <color rgb="FF0000FF"/>
      </bottom>
      <diagonal/>
    </border>
    <border>
      <left style="medium">
        <color rgb="FF0000FF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medium">
        <color rgb="FF0000FF"/>
      </left>
      <right style="hair">
        <color indexed="39"/>
      </right>
      <top style="thin">
        <color indexed="39"/>
      </top>
      <bottom/>
      <diagonal/>
    </border>
    <border>
      <left style="medium">
        <color rgb="FF0000FF"/>
      </left>
      <right style="hair">
        <color indexed="39"/>
      </right>
      <top/>
      <bottom/>
      <diagonal/>
    </border>
    <border>
      <left style="thin">
        <color rgb="FF0000FF"/>
      </left>
      <right style="medium">
        <color rgb="FF0000FF"/>
      </right>
      <top style="hair">
        <color rgb="FF0000FF"/>
      </top>
      <bottom/>
      <diagonal/>
    </border>
    <border>
      <left style="thin">
        <color rgb="FF0000FF"/>
      </left>
      <right style="medium">
        <color rgb="FF0000FF"/>
      </right>
      <top/>
      <bottom style="hair">
        <color rgb="FF0000FF"/>
      </bottom>
      <diagonal/>
    </border>
    <border>
      <left style="thin">
        <color rgb="FF0000FF"/>
      </left>
      <right style="medium">
        <color rgb="FF0000FF"/>
      </right>
      <top/>
      <bottom/>
      <diagonal/>
    </border>
    <border>
      <left style="medium">
        <color rgb="FF0000FF"/>
      </left>
      <right style="hair">
        <color indexed="39"/>
      </right>
      <top/>
      <bottom style="hair">
        <color indexed="39"/>
      </bottom>
      <diagonal/>
    </border>
    <border>
      <left style="thin">
        <color rgb="FF0000FF"/>
      </left>
      <right style="medium">
        <color rgb="FF0000FF"/>
      </right>
      <top style="hair">
        <color rgb="FF0000FF"/>
      </top>
      <bottom style="hair">
        <color indexed="39"/>
      </bottom>
      <diagonal/>
    </border>
    <border>
      <left style="hair">
        <color indexed="39"/>
      </left>
      <right style="hair">
        <color indexed="39"/>
      </right>
      <top/>
      <bottom style="medium">
        <color rgb="FF0000FF"/>
      </bottom>
      <diagonal/>
    </border>
    <border>
      <left style="hair">
        <color indexed="39"/>
      </left>
      <right/>
      <top/>
      <bottom style="medium">
        <color rgb="FF0000FF"/>
      </bottom>
      <diagonal/>
    </border>
    <border>
      <left/>
      <right style="hair">
        <color indexed="39"/>
      </right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hair">
        <color indexed="39"/>
      </left>
      <right style="medium">
        <color indexed="39"/>
      </right>
      <top/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hair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 style="hair">
        <color rgb="FF0000FF"/>
      </right>
      <top style="hair">
        <color indexed="39"/>
      </top>
      <bottom/>
      <diagonal/>
    </border>
    <border>
      <left style="medium">
        <color rgb="FF0000FF"/>
      </left>
      <right style="hair">
        <color rgb="FF0000FF"/>
      </right>
      <top/>
      <bottom/>
      <diagonal/>
    </border>
    <border>
      <left style="medium">
        <color auto="1"/>
      </left>
      <right style="hair">
        <color indexed="39"/>
      </right>
      <top style="medium">
        <color auto="1"/>
      </top>
      <bottom style="hair">
        <color indexed="39"/>
      </bottom>
      <diagonal/>
    </border>
    <border>
      <left style="hair">
        <color indexed="39"/>
      </left>
      <right style="hair">
        <color indexed="39"/>
      </right>
      <top style="medium">
        <color auto="1"/>
      </top>
      <bottom style="hair">
        <color indexed="39"/>
      </bottom>
      <diagonal/>
    </border>
    <border>
      <left style="hair">
        <color indexed="39"/>
      </left>
      <right style="medium">
        <color indexed="39"/>
      </right>
      <top style="medium">
        <color auto="1"/>
      </top>
      <bottom style="hair">
        <color indexed="39"/>
      </bottom>
      <diagonal/>
    </border>
    <border>
      <left style="thin">
        <color indexed="39"/>
      </left>
      <right style="thin">
        <color indexed="39"/>
      </right>
      <top style="medium">
        <color auto="1"/>
      </top>
      <bottom style="hair">
        <color indexed="39"/>
      </bottom>
      <diagonal/>
    </border>
    <border>
      <left style="thin">
        <color indexed="39"/>
      </left>
      <right style="medium">
        <color auto="1"/>
      </right>
      <top style="medium">
        <color auto="1"/>
      </top>
      <bottom style="hair">
        <color indexed="39"/>
      </bottom>
      <diagonal/>
    </border>
    <border>
      <left style="medium">
        <color auto="1"/>
      </left>
      <right style="hair">
        <color indexed="39"/>
      </right>
      <top style="hair">
        <color indexed="39"/>
      </top>
      <bottom/>
      <diagonal/>
    </border>
    <border>
      <left style="thin">
        <color indexed="39"/>
      </left>
      <right style="medium">
        <color auto="1"/>
      </right>
      <top style="hair">
        <color indexed="39"/>
      </top>
      <bottom/>
      <diagonal/>
    </border>
    <border>
      <left style="medium">
        <color auto="1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thin">
        <color rgb="FF0000FF"/>
      </left>
      <right style="medium">
        <color auto="1"/>
      </right>
      <top style="thin">
        <color rgb="FF0000FF"/>
      </top>
      <bottom style="thin">
        <color rgb="FF0000FF"/>
      </bottom>
      <diagonal/>
    </border>
    <border>
      <left style="medium">
        <color auto="1"/>
      </left>
      <right style="hair">
        <color indexed="39"/>
      </right>
      <top style="thin">
        <color indexed="39"/>
      </top>
      <bottom/>
      <diagonal/>
    </border>
    <border>
      <left style="thin">
        <color rgb="FF0000FF"/>
      </left>
      <right style="medium">
        <color auto="1"/>
      </right>
      <top/>
      <bottom/>
      <diagonal/>
    </border>
    <border>
      <left style="medium">
        <color auto="1"/>
      </left>
      <right style="hair">
        <color indexed="39"/>
      </right>
      <top/>
      <bottom/>
      <diagonal/>
    </border>
    <border>
      <left style="thin">
        <color rgb="FF0000FF"/>
      </left>
      <right style="medium">
        <color auto="1"/>
      </right>
      <top style="hair">
        <color indexed="39"/>
      </top>
      <bottom style="hair">
        <color indexed="39"/>
      </bottom>
      <diagonal/>
    </border>
    <border>
      <left style="thin">
        <color rgb="FF0000FF"/>
      </left>
      <right style="medium">
        <color auto="1"/>
      </right>
      <top style="hair">
        <color indexed="39"/>
      </top>
      <bottom style="hair">
        <color rgb="FF0000FF"/>
      </bottom>
      <diagonal/>
    </border>
    <border>
      <left style="thin">
        <color rgb="FF0000FF"/>
      </left>
      <right style="medium">
        <color auto="1"/>
      </right>
      <top style="hair">
        <color rgb="FF0000FF"/>
      </top>
      <bottom style="hair">
        <color rgb="FF0000FF"/>
      </bottom>
      <diagonal/>
    </border>
    <border>
      <left style="thin">
        <color rgb="FF0000FF"/>
      </left>
      <right style="medium">
        <color auto="1"/>
      </right>
      <top style="hair">
        <color rgb="FF0000FF"/>
      </top>
      <bottom/>
      <diagonal/>
    </border>
    <border>
      <left style="thin">
        <color rgb="FF0000FF"/>
      </left>
      <right style="medium">
        <color auto="1"/>
      </right>
      <top style="hair">
        <color indexed="39"/>
      </top>
      <bottom/>
      <diagonal/>
    </border>
    <border>
      <left style="thin">
        <color rgb="FF0000FF"/>
      </left>
      <right style="medium">
        <color auto="1"/>
      </right>
      <top/>
      <bottom style="hair">
        <color indexed="39"/>
      </bottom>
      <diagonal/>
    </border>
    <border>
      <left style="medium">
        <color auto="1"/>
      </left>
      <right style="hair">
        <color indexed="39"/>
      </right>
      <top/>
      <bottom style="hair">
        <color indexed="39"/>
      </bottom>
      <diagonal/>
    </border>
    <border>
      <left style="thin">
        <color rgb="FF0000FF"/>
      </left>
      <right style="medium">
        <color auto="1"/>
      </right>
      <top style="hair">
        <color rgb="FF0000FF"/>
      </top>
      <bottom style="hair">
        <color indexed="39"/>
      </bottom>
      <diagonal/>
    </border>
    <border>
      <left style="thin">
        <color rgb="FF0000FF"/>
      </left>
      <right style="medium">
        <color auto="1"/>
      </right>
      <top/>
      <bottom style="hair">
        <color rgb="FF0000FF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medium">
        <color auto="1"/>
      </bottom>
      <diagonal/>
    </border>
    <border>
      <left style="hair">
        <color indexed="39"/>
      </left>
      <right/>
      <top style="hair">
        <color indexed="39"/>
      </top>
      <bottom style="medium">
        <color auto="1"/>
      </bottom>
      <diagonal/>
    </border>
    <border>
      <left/>
      <right style="hair">
        <color indexed="39"/>
      </right>
      <top style="hair">
        <color indexed="39"/>
      </top>
      <bottom style="medium">
        <color auto="1"/>
      </bottom>
      <diagonal/>
    </border>
    <border>
      <left/>
      <right/>
      <top style="hair">
        <color indexed="39"/>
      </top>
      <bottom style="medium">
        <color auto="1"/>
      </bottom>
      <diagonal/>
    </border>
    <border>
      <left style="hair">
        <color indexed="39"/>
      </left>
      <right style="medium">
        <color indexed="39"/>
      </right>
      <top style="hair">
        <color indexed="39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39"/>
      </left>
      <right style="thin">
        <color indexed="39"/>
      </right>
      <top style="hair">
        <color indexed="39"/>
      </top>
      <bottom style="medium">
        <color auto="1"/>
      </bottom>
      <diagonal/>
    </border>
    <border>
      <left style="thin">
        <color rgb="FF0000FF"/>
      </left>
      <right style="medium">
        <color auto="1"/>
      </right>
      <top style="hair">
        <color indexed="39"/>
      </top>
      <bottom style="medium">
        <color auto="1"/>
      </bottom>
      <diagonal/>
    </border>
    <border>
      <left style="thin">
        <color indexed="39"/>
      </left>
      <right style="thin">
        <color indexed="39"/>
      </right>
      <top/>
      <bottom style="medium">
        <color auto="1"/>
      </bottom>
      <diagonal/>
    </border>
    <border>
      <left style="medium">
        <color indexed="39"/>
      </left>
      <right style="thin">
        <color indexed="39"/>
      </right>
      <top/>
      <bottom/>
      <diagonal/>
    </border>
    <border>
      <left style="thin">
        <color indexed="39"/>
      </left>
      <right/>
      <top/>
      <bottom/>
      <diagonal/>
    </border>
    <border>
      <left style="thin">
        <color indexed="39"/>
      </left>
      <right style="thin">
        <color indexed="39"/>
      </right>
      <top/>
      <bottom style="thin">
        <color indexed="39"/>
      </bottom>
      <diagonal/>
    </border>
    <border>
      <left style="thin">
        <color rgb="FF0000FF"/>
      </left>
      <right style="hair">
        <color indexed="39"/>
      </right>
      <top style="medium">
        <color rgb="FF0000FF"/>
      </top>
      <bottom style="hair">
        <color indexed="39"/>
      </bottom>
      <diagonal/>
    </border>
    <border>
      <left style="hair">
        <color indexed="39"/>
      </left>
      <right style="thin">
        <color rgb="FF0000FF"/>
      </right>
      <top style="medium">
        <color rgb="FF0000FF"/>
      </top>
      <bottom style="hair">
        <color indexed="39"/>
      </bottom>
      <diagonal/>
    </border>
    <border>
      <left style="thin">
        <color rgb="FF0000FF"/>
      </left>
      <right style="hair">
        <color indexed="39"/>
      </right>
      <top style="hair">
        <color indexed="39"/>
      </top>
      <bottom/>
      <diagonal/>
    </border>
    <border>
      <left style="hair">
        <color indexed="39"/>
      </left>
      <right style="thin">
        <color rgb="FF0000FF"/>
      </right>
      <top style="hair">
        <color indexed="39"/>
      </top>
      <bottom/>
      <diagonal/>
    </border>
    <border>
      <left style="thin">
        <color rgb="FF0000FF"/>
      </left>
      <right style="hair">
        <color indexed="39"/>
      </right>
      <top style="thin">
        <color indexed="39"/>
      </top>
      <bottom style="thin">
        <color indexed="39"/>
      </bottom>
      <diagonal/>
    </border>
    <border>
      <left style="hair">
        <color indexed="39"/>
      </left>
      <right style="thin">
        <color rgb="FF0000FF"/>
      </right>
      <top style="thin">
        <color indexed="39"/>
      </top>
      <bottom style="thin">
        <color indexed="39"/>
      </bottom>
      <diagonal/>
    </border>
    <border>
      <left style="thin">
        <color rgb="FF0000FF"/>
      </left>
      <right style="hair">
        <color indexed="39"/>
      </right>
      <top style="thin">
        <color indexed="39"/>
      </top>
      <bottom/>
      <diagonal/>
    </border>
    <border>
      <left style="hair">
        <color indexed="39"/>
      </left>
      <right style="thin">
        <color rgb="FF0000FF"/>
      </right>
      <top style="thin">
        <color indexed="39"/>
      </top>
      <bottom/>
      <diagonal/>
    </border>
    <border>
      <left style="thin">
        <color rgb="FF0000FF"/>
      </left>
      <right style="hair">
        <color indexed="39"/>
      </right>
      <top/>
      <bottom style="hair">
        <color indexed="39"/>
      </bottom>
      <diagonal/>
    </border>
    <border>
      <left style="hair">
        <color indexed="39"/>
      </left>
      <right style="thin">
        <color rgb="FF0000FF"/>
      </right>
      <top/>
      <bottom style="hair">
        <color indexed="39"/>
      </bottom>
      <diagonal/>
    </border>
    <border>
      <left style="thin">
        <color rgb="FF0000FF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 style="hair">
        <color indexed="39"/>
      </left>
      <right style="thin">
        <color rgb="FF0000FF"/>
      </right>
      <top style="hair">
        <color indexed="39"/>
      </top>
      <bottom style="hair">
        <color indexed="39"/>
      </bottom>
      <diagonal/>
    </border>
    <border>
      <left style="thin">
        <color rgb="FF0000FF"/>
      </left>
      <right style="hair">
        <color indexed="39"/>
      </right>
      <top/>
      <bottom/>
      <diagonal/>
    </border>
    <border>
      <left style="hair">
        <color indexed="39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hair">
        <color indexed="39"/>
      </right>
      <top/>
      <bottom style="medium">
        <color rgb="FF0000FF"/>
      </bottom>
      <diagonal/>
    </border>
    <border>
      <left style="hair">
        <color indexed="39"/>
      </left>
      <right style="thin">
        <color rgb="FF0000FF"/>
      </right>
      <top/>
      <bottom style="medium">
        <color rgb="FF0000FF"/>
      </bottom>
      <diagonal/>
    </border>
    <border>
      <left style="thin">
        <color indexed="39"/>
      </left>
      <right style="hair">
        <color indexed="39"/>
      </right>
      <top style="medium">
        <color rgb="FF0000FF"/>
      </top>
      <bottom style="hair">
        <color indexed="39"/>
      </bottom>
      <diagonal/>
    </border>
    <border>
      <left/>
      <right style="thin">
        <color indexed="39"/>
      </right>
      <top style="medium">
        <color rgb="FF0000FF"/>
      </top>
      <bottom style="hair">
        <color indexed="39"/>
      </bottom>
      <diagonal/>
    </border>
    <border>
      <left/>
      <right style="thin">
        <color indexed="39"/>
      </right>
      <top style="hair">
        <color indexed="39"/>
      </top>
      <bottom/>
      <diagonal/>
    </border>
    <border>
      <left/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/>
      <diagonal/>
    </border>
    <border>
      <left/>
      <right style="thin">
        <color indexed="39"/>
      </right>
      <top/>
      <bottom style="hair">
        <color indexed="39"/>
      </bottom>
      <diagonal/>
    </border>
    <border>
      <left style="thin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39"/>
      </right>
      <top/>
      <bottom/>
      <diagonal/>
    </border>
    <border>
      <left style="thin">
        <color indexed="39"/>
      </left>
      <right style="hair">
        <color indexed="39"/>
      </right>
      <top/>
      <bottom style="medium">
        <color rgb="FF0000FF"/>
      </bottom>
      <diagonal/>
    </border>
    <border>
      <left/>
      <right style="thin">
        <color indexed="39"/>
      </right>
      <top/>
      <bottom style="medium">
        <color rgb="FF0000FF"/>
      </bottom>
      <diagonal/>
    </border>
    <border>
      <left style="hair">
        <color indexed="39"/>
      </left>
      <right/>
      <top/>
      <bottom style="medium">
        <color indexed="39"/>
      </bottom>
      <diagonal/>
    </border>
    <border>
      <left style="thin">
        <color indexed="39"/>
      </left>
      <right/>
      <top style="medium">
        <color indexed="39"/>
      </top>
      <bottom style="hair">
        <color indexed="39"/>
      </bottom>
      <diagonal/>
    </border>
    <border>
      <left/>
      <right style="thin">
        <color indexed="39"/>
      </right>
      <top style="medium">
        <color indexed="39"/>
      </top>
      <bottom style="hair">
        <color indexed="39"/>
      </bottom>
      <diagonal/>
    </border>
    <border>
      <left style="thin">
        <color indexed="39"/>
      </left>
      <right style="hair">
        <color indexed="39"/>
      </right>
      <top style="hair">
        <color indexed="39"/>
      </top>
      <bottom style="medium">
        <color indexed="39"/>
      </bottom>
      <diagonal/>
    </border>
    <border>
      <left style="thin">
        <color indexed="39"/>
      </left>
      <right style="thin">
        <color indexed="39"/>
      </right>
      <top style="medium">
        <color indexed="39"/>
      </top>
      <bottom/>
      <diagonal/>
    </border>
    <border>
      <left style="thin">
        <color indexed="39"/>
      </left>
      <right style="thin">
        <color indexed="39"/>
      </right>
      <top style="hair">
        <color indexed="39"/>
      </top>
      <bottom style="medium">
        <color indexed="39"/>
      </bottom>
      <diagonal/>
    </border>
    <border>
      <left style="hair">
        <color indexed="39"/>
      </left>
      <right/>
      <top style="medium">
        <color auto="1"/>
      </top>
      <bottom style="hair">
        <color indexed="39"/>
      </bottom>
      <diagonal/>
    </border>
    <border>
      <left/>
      <right style="hair">
        <color indexed="39"/>
      </right>
      <top style="medium">
        <color auto="1"/>
      </top>
      <bottom style="hair">
        <color indexed="39"/>
      </bottom>
      <diagonal/>
    </border>
    <border>
      <left style="hair">
        <color indexed="39"/>
      </left>
      <right/>
      <top/>
      <bottom style="medium">
        <color auto="1"/>
      </bottom>
      <diagonal/>
    </border>
    <border>
      <left style="thin">
        <color indexed="39"/>
      </left>
      <right style="hair">
        <color indexed="39"/>
      </right>
      <top style="medium">
        <color auto="1"/>
      </top>
      <bottom style="hair">
        <color indexed="39"/>
      </bottom>
      <diagonal/>
    </border>
    <border>
      <left style="hair">
        <color indexed="39"/>
      </left>
      <right style="thin">
        <color indexed="39"/>
      </right>
      <top style="medium">
        <color auto="1"/>
      </top>
      <bottom style="hair">
        <color indexed="39"/>
      </bottom>
      <diagonal/>
    </border>
    <border>
      <left style="thin">
        <color indexed="39"/>
      </left>
      <right style="hair">
        <color indexed="39"/>
      </right>
      <top style="hair">
        <color indexed="39"/>
      </top>
      <bottom style="medium">
        <color auto="1"/>
      </bottom>
      <diagonal/>
    </border>
    <border>
      <left style="hair">
        <color indexed="39"/>
      </left>
      <right style="thin">
        <color indexed="39"/>
      </right>
      <top style="hair">
        <color indexed="39"/>
      </top>
      <bottom style="medium">
        <color auto="1"/>
      </bottom>
      <diagonal/>
    </border>
    <border>
      <left style="hair">
        <color indexed="39"/>
      </left>
      <right/>
      <top style="thin">
        <color indexed="39"/>
      </top>
      <bottom style="hair">
        <color indexed="39"/>
      </bottom>
      <diagonal/>
    </border>
    <border>
      <left/>
      <right style="hair">
        <color indexed="39"/>
      </right>
      <top style="thin">
        <color indexed="39"/>
      </top>
      <bottom style="hair">
        <color indexed="39"/>
      </bottom>
      <diagonal/>
    </border>
    <border>
      <left style="thin">
        <color indexed="39"/>
      </left>
      <right/>
      <top style="hair">
        <color indexed="39"/>
      </top>
      <bottom style="hair">
        <color indexed="39"/>
      </bottom>
      <diagonal/>
    </border>
    <border>
      <left/>
      <right/>
      <top/>
      <bottom style="hair">
        <color rgb="FF0000FF"/>
      </bottom>
      <diagonal/>
    </border>
    <border>
      <left style="hair">
        <color indexed="39"/>
      </left>
      <right/>
      <top/>
      <bottom style="hair">
        <color rgb="FF0000FF"/>
      </bottom>
      <diagonal/>
    </border>
    <border>
      <left style="thin">
        <color indexed="39"/>
      </left>
      <right style="hair">
        <color indexed="39"/>
      </right>
      <top/>
      <bottom style="hair">
        <color rgb="FF0000FF"/>
      </bottom>
      <diagonal/>
    </border>
    <border>
      <left style="hair">
        <color indexed="39"/>
      </left>
      <right style="hair">
        <color indexed="39"/>
      </right>
      <top/>
      <bottom style="hair">
        <color rgb="FF0000FF"/>
      </bottom>
      <diagonal/>
    </border>
    <border>
      <left style="thin">
        <color rgb="FF0000FF"/>
      </left>
      <right style="hair">
        <color indexed="39"/>
      </right>
      <top/>
      <bottom style="hair">
        <color rgb="FF0000FF"/>
      </bottom>
      <diagonal/>
    </border>
    <border>
      <left style="hair">
        <color indexed="39"/>
      </left>
      <right style="thin">
        <color rgb="FF0000FF"/>
      </right>
      <top/>
      <bottom style="hair">
        <color rgb="FF0000FF"/>
      </bottom>
      <diagonal/>
    </border>
    <border>
      <left/>
      <right style="thin">
        <color indexed="39"/>
      </right>
      <top/>
      <bottom style="hair">
        <color rgb="FF0000FF"/>
      </bottom>
      <diagonal/>
    </border>
    <border>
      <left/>
      <right style="hair">
        <color indexed="39"/>
      </right>
      <top/>
      <bottom style="hair">
        <color rgb="FF0000FF"/>
      </bottom>
      <diagonal/>
    </border>
    <border>
      <left style="hair">
        <color indexed="39"/>
      </left>
      <right style="medium">
        <color indexed="39"/>
      </right>
      <top/>
      <bottom style="hair">
        <color rgb="FF0000FF"/>
      </bottom>
      <diagonal/>
    </border>
    <border>
      <left style="medium">
        <color rgb="FF0000FF"/>
      </left>
      <right style="hair">
        <color indexed="39"/>
      </right>
      <top/>
      <bottom style="hair">
        <color rgb="FF0000FF"/>
      </bottom>
      <diagonal/>
    </border>
    <border>
      <left style="hair">
        <color indexed="39"/>
      </left>
      <right/>
      <top style="hair">
        <color indexed="39"/>
      </top>
      <bottom style="hair">
        <color rgb="FF0000FF"/>
      </bottom>
      <diagonal/>
    </border>
    <border>
      <left style="thin">
        <color indexed="39"/>
      </left>
      <right style="hair">
        <color indexed="39"/>
      </right>
      <top style="hair">
        <color indexed="39"/>
      </top>
      <bottom style="hair">
        <color rgb="FF0000FF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rgb="FF0000FF"/>
      </bottom>
      <diagonal/>
    </border>
    <border>
      <left style="thin">
        <color rgb="FF0000FF"/>
      </left>
      <right style="hair">
        <color indexed="39"/>
      </right>
      <top style="hair">
        <color indexed="39"/>
      </top>
      <bottom style="hair">
        <color rgb="FF0000FF"/>
      </bottom>
      <diagonal/>
    </border>
    <border>
      <left style="hair">
        <color indexed="39"/>
      </left>
      <right style="thin">
        <color rgb="FF0000FF"/>
      </right>
      <top style="hair">
        <color indexed="39"/>
      </top>
      <bottom style="hair">
        <color rgb="FF0000FF"/>
      </bottom>
      <diagonal/>
    </border>
    <border>
      <left/>
      <right style="thin">
        <color indexed="39"/>
      </right>
      <top style="hair">
        <color indexed="39"/>
      </top>
      <bottom style="hair">
        <color rgb="FF0000FF"/>
      </bottom>
      <diagonal/>
    </border>
    <border>
      <left/>
      <right/>
      <top style="hair">
        <color indexed="39"/>
      </top>
      <bottom style="hair">
        <color rgb="FF0000FF"/>
      </bottom>
      <diagonal/>
    </border>
    <border>
      <left/>
      <right style="hair">
        <color indexed="39"/>
      </right>
      <top style="hair">
        <color indexed="39"/>
      </top>
      <bottom style="hair">
        <color rgb="FF0000FF"/>
      </bottom>
      <diagonal/>
    </border>
    <border>
      <left style="hair">
        <color indexed="39"/>
      </left>
      <right style="medium">
        <color indexed="39"/>
      </right>
      <top style="hair">
        <color indexed="39"/>
      </top>
      <bottom style="hair">
        <color rgb="FF0000FF"/>
      </bottom>
      <diagonal/>
    </border>
    <border>
      <left style="thin">
        <color indexed="39"/>
      </left>
      <right/>
      <top style="thin">
        <color indexed="39"/>
      </top>
      <bottom style="thin">
        <color indexed="39"/>
      </bottom>
      <diagonal/>
    </border>
    <border>
      <left style="thin">
        <color indexed="39"/>
      </left>
      <right/>
      <top style="hair">
        <color indexed="39"/>
      </top>
      <bottom/>
      <diagonal/>
    </border>
    <border>
      <left style="thin">
        <color indexed="39"/>
      </left>
      <right/>
      <top/>
      <bottom style="hair">
        <color indexed="39"/>
      </bottom>
      <diagonal/>
    </border>
    <border>
      <left style="thin">
        <color indexed="39"/>
      </left>
      <right/>
      <top style="hair">
        <color indexed="39"/>
      </top>
      <bottom style="medium">
        <color auto="1"/>
      </bottom>
      <diagonal/>
    </border>
    <border>
      <left style="medium">
        <color indexed="39"/>
      </left>
      <right style="medium">
        <color indexed="39"/>
      </right>
      <top style="medium">
        <color indexed="39"/>
      </top>
      <bottom/>
      <diagonal/>
    </border>
    <border>
      <left style="medium">
        <color indexed="39"/>
      </left>
      <right style="medium">
        <color indexed="39"/>
      </right>
      <top/>
      <bottom/>
      <diagonal/>
    </border>
    <border>
      <left style="medium">
        <color indexed="39"/>
      </left>
      <right style="medium">
        <color indexed="39"/>
      </right>
      <top/>
      <bottom style="medium">
        <color indexed="39"/>
      </bottom>
      <diagonal/>
    </border>
    <border>
      <left style="medium">
        <color indexed="39"/>
      </left>
      <right style="medium">
        <color indexed="39"/>
      </right>
      <top style="thin">
        <color indexed="39"/>
      </top>
      <bottom style="thin">
        <color indexed="39"/>
      </bottom>
      <diagonal/>
    </border>
    <border>
      <left style="medium">
        <color indexed="39"/>
      </left>
      <right style="medium">
        <color indexed="39"/>
      </right>
      <top style="hair">
        <color indexed="39"/>
      </top>
      <bottom style="hair">
        <color indexed="39"/>
      </bottom>
      <diagonal/>
    </border>
    <border>
      <left style="medium">
        <color indexed="39"/>
      </left>
      <right style="medium">
        <color indexed="39"/>
      </right>
      <top style="hair">
        <color indexed="39"/>
      </top>
      <bottom/>
      <diagonal/>
    </border>
    <border>
      <left style="medium">
        <color indexed="39"/>
      </left>
      <right style="medium">
        <color indexed="39"/>
      </right>
      <top/>
      <bottom style="hair">
        <color indexed="39"/>
      </bottom>
      <diagonal/>
    </border>
    <border>
      <left/>
      <right/>
      <top/>
      <bottom style="medium">
        <color indexed="39"/>
      </bottom>
      <diagonal/>
    </border>
    <border>
      <left style="medium">
        <color indexed="39"/>
      </left>
      <right style="hair">
        <color indexed="39"/>
      </right>
      <top/>
      <bottom style="medium">
        <color indexed="39"/>
      </bottom>
      <diagonal/>
    </border>
    <border>
      <left/>
      <right/>
      <top style="medium">
        <color rgb="FF0000FF"/>
      </top>
      <bottom style="hair">
        <color indexed="39"/>
      </bottom>
      <diagonal/>
    </border>
    <border>
      <left style="hair">
        <color rgb="FF0000FF"/>
      </left>
      <right style="hair">
        <color rgb="FF0000FF"/>
      </right>
      <top style="hair">
        <color indexed="39"/>
      </top>
      <bottom/>
      <diagonal/>
    </border>
    <border>
      <left style="hair">
        <color rgb="FF0000FF"/>
      </left>
      <right style="hair">
        <color rgb="FF0000FF"/>
      </right>
      <top/>
      <bottom/>
      <diagonal/>
    </border>
    <border>
      <left style="medium">
        <color rgb="FF0000FF"/>
      </left>
      <right style="hair">
        <color rgb="FF0000FF"/>
      </right>
      <top/>
      <bottom style="medium">
        <color rgb="FF0000FF"/>
      </bottom>
      <diagonal/>
    </border>
    <border>
      <left style="hair">
        <color rgb="FF0000FF"/>
      </left>
      <right style="hair">
        <color indexed="39"/>
      </right>
      <top style="hair">
        <color rgb="FF0000FF"/>
      </top>
      <bottom style="hair">
        <color rgb="FF0000FF"/>
      </bottom>
      <diagonal/>
    </border>
    <border>
      <left/>
      <right/>
      <top style="medium">
        <color auto="1"/>
      </top>
      <bottom style="hair">
        <color indexed="39"/>
      </bottom>
      <diagonal/>
    </border>
    <border>
      <left style="medium">
        <color auto="1"/>
      </left>
      <right style="hair">
        <color rgb="FF0000FF"/>
      </right>
      <top style="hair">
        <color indexed="39"/>
      </top>
      <bottom/>
      <diagonal/>
    </border>
    <border>
      <left style="medium">
        <color auto="1"/>
      </left>
      <right style="hair">
        <color rgb="FF0000FF"/>
      </right>
      <top/>
      <bottom/>
      <diagonal/>
    </border>
    <border>
      <left style="medium">
        <color auto="1"/>
      </left>
      <right style="hair">
        <color rgb="FF0000FF"/>
      </right>
      <top/>
      <bottom style="hair">
        <color indexed="39"/>
      </bottom>
      <diagonal/>
    </border>
    <border>
      <left style="medium">
        <color auto="1"/>
      </left>
      <right style="hair">
        <color rgb="FF0000FF"/>
      </right>
      <top/>
      <bottom style="medium">
        <color auto="1"/>
      </bottom>
      <diagonal/>
    </border>
    <border>
      <left style="hair">
        <color rgb="FF0000FF"/>
      </left>
      <right style="hair">
        <color indexed="39"/>
      </right>
      <top style="hair">
        <color rgb="FF0000FF"/>
      </top>
      <bottom/>
      <diagonal/>
    </border>
    <border>
      <left style="hair">
        <color rgb="FF0000FF"/>
      </left>
      <right style="hair">
        <color indexed="39"/>
      </right>
      <top/>
      <bottom/>
      <diagonal/>
    </border>
    <border>
      <left style="hair">
        <color rgb="FF0000FF"/>
      </left>
      <right style="hair">
        <color indexed="39"/>
      </right>
      <top/>
      <bottom style="hair">
        <color rgb="FF0000FF"/>
      </bottom>
      <diagonal/>
    </border>
    <border>
      <left style="hair">
        <color rgb="FF0000FF"/>
      </left>
      <right style="hair">
        <color indexed="39"/>
      </right>
      <top style="hair">
        <color rgb="FF0000FF"/>
      </top>
      <bottom style="hair">
        <color indexed="39"/>
      </bottom>
      <diagonal/>
    </border>
    <border>
      <left style="hair">
        <color rgb="FF0000FF"/>
      </left>
      <right style="hair">
        <color indexed="39"/>
      </right>
      <top style="hair">
        <color indexed="39"/>
      </top>
      <bottom/>
      <diagonal/>
    </border>
    <border>
      <left style="hair">
        <color rgb="FF0000FF"/>
      </left>
      <right style="hair">
        <color indexed="39"/>
      </right>
      <top/>
      <bottom style="hair">
        <color indexed="39"/>
      </bottom>
      <diagonal/>
    </border>
    <border>
      <left style="hair">
        <color rgb="FF0000FF"/>
      </left>
      <right/>
      <top style="hair">
        <color indexed="39"/>
      </top>
      <bottom/>
      <diagonal/>
    </border>
    <border>
      <left style="hair">
        <color rgb="FF0000FF"/>
      </left>
      <right/>
      <top/>
      <bottom/>
      <diagonal/>
    </border>
    <border>
      <left style="hair">
        <color rgb="FF0000FF"/>
      </left>
      <right/>
      <top/>
      <bottom style="hair">
        <color rgb="FF0000FF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7" fillId="0" borderId="0">
      <alignment vertical="center"/>
    </xf>
  </cellStyleXfs>
  <cellXfs count="810">
    <xf numFmtId="0" fontId="0" fillId="0" borderId="0" xfId="0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76" fontId="14" fillId="0" borderId="9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176" fontId="14" fillId="0" borderId="12" xfId="0" applyNumberFormat="1" applyFont="1" applyFill="1" applyBorder="1" applyAlignment="1">
      <alignment horizontal="center" vertical="center" wrapText="1"/>
    </xf>
    <xf numFmtId="176" fontId="14" fillId="0" borderId="12" xfId="0" applyNumberFormat="1" applyFont="1" applyFill="1" applyBorder="1" applyAlignment="1">
      <alignment horizontal="center" vertical="center"/>
    </xf>
    <xf numFmtId="176" fontId="14" fillId="0" borderId="10" xfId="0" applyNumberFormat="1" applyFont="1" applyFill="1" applyBorder="1" applyAlignment="1">
      <alignment horizontal="center" vertical="center" wrapText="1"/>
    </xf>
    <xf numFmtId="176" fontId="14" fillId="0" borderId="11" xfId="0" applyNumberFormat="1" applyFont="1" applyFill="1" applyBorder="1" applyAlignment="1">
      <alignment horizontal="center" vertical="center" wrapText="1"/>
    </xf>
    <xf numFmtId="176" fontId="14" fillId="0" borderId="5" xfId="0" applyNumberFormat="1" applyFont="1" applyFill="1" applyBorder="1" applyAlignment="1">
      <alignment horizontal="center" vertical="center" wrapText="1"/>
    </xf>
    <xf numFmtId="176" fontId="14" fillId="0" borderId="5" xfId="0" applyNumberFormat="1" applyFont="1" applyFill="1" applyBorder="1" applyAlignment="1">
      <alignment horizontal="center" vertical="center"/>
    </xf>
    <xf numFmtId="176" fontId="14" fillId="0" borderId="11" xfId="0" applyNumberFormat="1" applyFont="1" applyFill="1" applyBorder="1" applyAlignment="1">
      <alignment horizontal="center" vertical="center"/>
    </xf>
    <xf numFmtId="176" fontId="14" fillId="0" borderId="10" xfId="0" applyNumberFormat="1" applyFont="1" applyFill="1" applyBorder="1" applyAlignment="1">
      <alignment horizontal="center" vertical="center"/>
    </xf>
    <xf numFmtId="176" fontId="15" fillId="3" borderId="21" xfId="0" applyNumberFormat="1" applyFont="1" applyFill="1" applyBorder="1" applyAlignment="1">
      <alignment vertical="center" shrinkToFit="1"/>
    </xf>
    <xf numFmtId="0" fontId="15" fillId="3" borderId="22" xfId="0" applyFont="1" applyFill="1" applyBorder="1" applyAlignment="1">
      <alignment vertical="center"/>
    </xf>
    <xf numFmtId="0" fontId="15" fillId="3" borderId="23" xfId="0" applyFont="1" applyFill="1" applyBorder="1" applyAlignment="1">
      <alignment vertical="center"/>
    </xf>
    <xf numFmtId="0" fontId="15" fillId="3" borderId="24" xfId="0" applyFont="1" applyFill="1" applyBorder="1" applyAlignment="1">
      <alignment vertical="center"/>
    </xf>
    <xf numFmtId="176" fontId="15" fillId="3" borderId="25" xfId="0" applyNumberFormat="1" applyFont="1" applyFill="1" applyBorder="1" applyAlignment="1">
      <alignment horizontal="center" vertical="center"/>
    </xf>
    <xf numFmtId="0" fontId="16" fillId="2" borderId="14" xfId="1" applyFont="1" applyFill="1" applyBorder="1" applyAlignment="1">
      <alignment horizontal="center" vertical="center" wrapText="1"/>
    </xf>
    <xf numFmtId="0" fontId="17" fillId="2" borderId="14" xfId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76" fontId="15" fillId="3" borderId="46" xfId="0" applyNumberFormat="1" applyFont="1" applyFill="1" applyBorder="1" applyAlignment="1">
      <alignment horizontal="center" vertical="center"/>
    </xf>
    <xf numFmtId="176" fontId="15" fillId="3" borderId="46" xfId="0" applyNumberFormat="1" applyFont="1" applyFill="1" applyBorder="1" applyAlignment="1">
      <alignment horizontal="center" vertical="center" shrinkToFit="1"/>
    </xf>
    <xf numFmtId="0" fontId="19" fillId="2" borderId="14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 vertical="center" wrapText="1"/>
    </xf>
    <xf numFmtId="0" fontId="2" fillId="0" borderId="33" xfId="1" applyFont="1" applyFill="1" applyBorder="1" applyAlignment="1">
      <alignment horizontal="distributed" vertical="center" shrinkToFit="1"/>
    </xf>
    <xf numFmtId="0" fontId="2" fillId="0" borderId="34" xfId="1" applyFont="1" applyFill="1" applyBorder="1" applyAlignment="1">
      <alignment horizontal="distributed" vertical="center" shrinkToFit="1"/>
    </xf>
    <xf numFmtId="0" fontId="2" fillId="0" borderId="15" xfId="1" applyFont="1" applyFill="1" applyBorder="1" applyAlignment="1">
      <alignment horizontal="distributed" vertical="center" shrinkToFit="1"/>
    </xf>
    <xf numFmtId="0" fontId="2" fillId="0" borderId="13" xfId="1" applyFont="1" applyFill="1" applyBorder="1" applyAlignment="1">
      <alignment horizontal="distributed" vertical="center" shrinkToFit="1"/>
    </xf>
    <xf numFmtId="176" fontId="13" fillId="0" borderId="14" xfId="0" applyNumberFormat="1" applyFont="1" applyFill="1" applyBorder="1" applyAlignment="1">
      <alignment vertical="center" shrinkToFit="1"/>
    </xf>
    <xf numFmtId="176" fontId="13" fillId="0" borderId="16" xfId="0" applyNumberFormat="1" applyFont="1" applyFill="1" applyBorder="1" applyAlignment="1">
      <alignment vertical="center" shrinkToFit="1"/>
    </xf>
    <xf numFmtId="176" fontId="13" fillId="0" borderId="3" xfId="0" applyNumberFormat="1" applyFont="1" applyFill="1" applyBorder="1" applyAlignment="1">
      <alignment vertical="center" shrinkToFit="1"/>
    </xf>
    <xf numFmtId="176" fontId="14" fillId="0" borderId="4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3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18" xfId="0" applyFont="1" applyFill="1" applyBorder="1" applyAlignment="1">
      <alignment vertical="center" shrinkToFi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shrinkToFit="1"/>
    </xf>
    <xf numFmtId="0" fontId="23" fillId="3" borderId="23" xfId="0" applyFont="1" applyFill="1" applyBorder="1" applyAlignment="1">
      <alignment vertical="center"/>
    </xf>
    <xf numFmtId="0" fontId="23" fillId="3" borderId="24" xfId="0" applyFont="1" applyFill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2" fillId="0" borderId="0" xfId="0" applyFont="1" applyAlignment="1">
      <alignment horizontal="center" vertical="center" shrinkToFit="1"/>
    </xf>
    <xf numFmtId="176" fontId="13" fillId="0" borderId="26" xfId="0" applyNumberFormat="1" applyFont="1" applyFill="1" applyBorder="1" applyAlignment="1">
      <alignment vertical="center" shrinkToFit="1"/>
    </xf>
    <xf numFmtId="176" fontId="13" fillId="0" borderId="35" xfId="0" applyNumberFormat="1" applyFont="1" applyFill="1" applyBorder="1" applyAlignment="1">
      <alignment vertical="center" shrinkToFit="1"/>
    </xf>
    <xf numFmtId="177" fontId="12" fillId="0" borderId="0" xfId="0" applyNumberFormat="1" applyFont="1" applyBorder="1" applyAlignment="1">
      <alignment horizontal="right"/>
    </xf>
    <xf numFmtId="176" fontId="14" fillId="0" borderId="0" xfId="0" applyNumberFormat="1" applyFont="1" applyFill="1" applyBorder="1" applyAlignment="1">
      <alignment horizontal="center" vertical="center" wrapText="1"/>
    </xf>
    <xf numFmtId="176" fontId="14" fillId="0" borderId="0" xfId="0" applyNumberFormat="1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horizontal="center" vertical="center" wrapText="1"/>
    </xf>
    <xf numFmtId="176" fontId="14" fillId="0" borderId="0" xfId="0" applyNumberFormat="1" applyFont="1" applyFill="1" applyBorder="1" applyAlignment="1">
      <alignment horizontal="left" vertical="center"/>
    </xf>
    <xf numFmtId="176" fontId="21" fillId="0" borderId="0" xfId="0" applyNumberFormat="1" applyFont="1" applyFill="1" applyBorder="1" applyAlignment="1">
      <alignment horizontal="left" vertical="center"/>
    </xf>
    <xf numFmtId="0" fontId="20" fillId="0" borderId="36" xfId="0" applyFont="1" applyFill="1" applyBorder="1" applyAlignment="1">
      <alignment vertical="center" wrapText="1"/>
    </xf>
    <xf numFmtId="176" fontId="15" fillId="3" borderId="53" xfId="0" applyNumberFormat="1" applyFont="1" applyFill="1" applyBorder="1" applyAlignment="1">
      <alignment horizontal="center" vertical="center"/>
    </xf>
    <xf numFmtId="176" fontId="14" fillId="0" borderId="53" xfId="0" applyNumberFormat="1" applyFont="1" applyFill="1" applyBorder="1" applyAlignment="1">
      <alignment horizontal="center" vertical="center" wrapText="1"/>
    </xf>
    <xf numFmtId="176" fontId="14" fillId="0" borderId="55" xfId="0" applyNumberFormat="1" applyFont="1" applyFill="1" applyBorder="1" applyAlignment="1">
      <alignment horizontal="center" vertical="center"/>
    </xf>
    <xf numFmtId="176" fontId="14" fillId="0" borderId="54" xfId="0" applyNumberFormat="1" applyFont="1" applyFill="1" applyBorder="1" applyAlignment="1">
      <alignment horizontal="center" vertical="center" wrapText="1"/>
    </xf>
    <xf numFmtId="176" fontId="14" fillId="0" borderId="55" xfId="0" applyNumberFormat="1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/>
    </xf>
    <xf numFmtId="176" fontId="14" fillId="0" borderId="59" xfId="0" applyNumberFormat="1" applyFont="1" applyFill="1" applyBorder="1" applyAlignment="1">
      <alignment horizontal="center" vertical="center" wrapText="1"/>
    </xf>
    <xf numFmtId="176" fontId="14" fillId="0" borderId="56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horizontal="center" vertical="center"/>
    </xf>
    <xf numFmtId="176" fontId="13" fillId="0" borderId="60" xfId="0" applyNumberFormat="1" applyFont="1" applyFill="1" applyBorder="1" applyAlignment="1">
      <alignment vertical="center" shrinkToFit="1"/>
    </xf>
    <xf numFmtId="0" fontId="20" fillId="0" borderId="36" xfId="0" applyFont="1" applyFill="1" applyBorder="1" applyAlignment="1">
      <alignment vertical="center" shrinkToFit="1"/>
    </xf>
    <xf numFmtId="0" fontId="20" fillId="0" borderId="30" xfId="0" applyFont="1" applyFill="1" applyBorder="1" applyAlignment="1">
      <alignment vertical="center" shrinkToFit="1"/>
    </xf>
    <xf numFmtId="0" fontId="20" fillId="0" borderId="6" xfId="0" applyFont="1" applyFill="1" applyBorder="1" applyAlignment="1">
      <alignment vertical="center" shrinkToFit="1"/>
    </xf>
    <xf numFmtId="176" fontId="24" fillId="0" borderId="12" xfId="0" applyNumberFormat="1" applyFont="1" applyFill="1" applyBorder="1" applyAlignment="1">
      <alignment horizontal="center" vertical="center" wrapText="1"/>
    </xf>
    <xf numFmtId="176" fontId="13" fillId="0" borderId="0" xfId="0" applyNumberFormat="1" applyFont="1" applyBorder="1" applyAlignment="1">
      <alignment horizontal="center" vertical="center"/>
    </xf>
    <xf numFmtId="0" fontId="20" fillId="0" borderId="31" xfId="0" applyFont="1" applyFill="1" applyBorder="1" applyAlignment="1">
      <alignment vertical="center" shrinkToFit="1"/>
    </xf>
    <xf numFmtId="0" fontId="26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6" fillId="0" borderId="0" xfId="2" applyFont="1" applyAlignment="1">
      <alignment horizontal="center" vertical="center"/>
    </xf>
    <xf numFmtId="0" fontId="26" fillId="0" borderId="0" xfId="2" applyFont="1">
      <alignment vertical="center"/>
    </xf>
    <xf numFmtId="0" fontId="20" fillId="0" borderId="37" xfId="0" applyFont="1" applyFill="1" applyBorder="1" applyAlignment="1">
      <alignment horizontal="center" vertical="center" shrinkToFit="1"/>
    </xf>
    <xf numFmtId="0" fontId="20" fillId="0" borderId="31" xfId="0" applyFont="1" applyFill="1" applyBorder="1" applyAlignment="1">
      <alignment horizontal="center" vertical="center" shrinkToFit="1"/>
    </xf>
    <xf numFmtId="0" fontId="12" fillId="0" borderId="8" xfId="0" applyFont="1" applyFill="1" applyBorder="1" applyAlignment="1">
      <alignment vertical="center" shrinkToFit="1"/>
    </xf>
    <xf numFmtId="0" fontId="2" fillId="0" borderId="77" xfId="1" applyFont="1" applyFill="1" applyBorder="1" applyAlignment="1">
      <alignment horizontal="distributed" vertical="center"/>
    </xf>
    <xf numFmtId="0" fontId="2" fillId="0" borderId="78" xfId="1" applyFont="1" applyFill="1" applyBorder="1" applyAlignment="1">
      <alignment horizontal="distributed" vertical="center"/>
    </xf>
    <xf numFmtId="0" fontId="2" fillId="0" borderId="79" xfId="1" applyFont="1" applyFill="1" applyBorder="1" applyAlignment="1">
      <alignment horizontal="distributed" vertical="center"/>
    </xf>
    <xf numFmtId="176" fontId="14" fillId="0" borderId="64" xfId="0" applyNumberFormat="1" applyFont="1" applyFill="1" applyBorder="1" applyAlignment="1">
      <alignment horizontal="center" vertical="center"/>
    </xf>
    <xf numFmtId="176" fontId="14" fillId="0" borderId="32" xfId="0" applyNumberFormat="1" applyFont="1" applyFill="1" applyBorder="1" applyAlignment="1">
      <alignment horizontal="center" vertical="center"/>
    </xf>
    <xf numFmtId="176" fontId="14" fillId="0" borderId="8" xfId="0" applyNumberFormat="1" applyFont="1" applyFill="1" applyBorder="1" applyAlignment="1">
      <alignment horizontal="center" vertical="center"/>
    </xf>
    <xf numFmtId="176" fontId="14" fillId="0" borderId="82" xfId="0" applyNumberFormat="1" applyFont="1" applyFill="1" applyBorder="1" applyAlignment="1">
      <alignment horizontal="center" vertical="center"/>
    </xf>
    <xf numFmtId="176" fontId="15" fillId="3" borderId="74" xfId="0" applyNumberFormat="1" applyFont="1" applyFill="1" applyBorder="1" applyAlignment="1">
      <alignment horizontal="center" vertical="center"/>
    </xf>
    <xf numFmtId="176" fontId="15" fillId="0" borderId="83" xfId="0" applyNumberFormat="1" applyFont="1" applyFill="1" applyBorder="1" applyAlignment="1">
      <alignment horizontal="center" vertical="center" wrapText="1"/>
    </xf>
    <xf numFmtId="176" fontId="15" fillId="0" borderId="80" xfId="0" applyNumberFormat="1" applyFont="1" applyFill="1" applyBorder="1" applyAlignment="1">
      <alignment horizontal="center" vertical="center" wrapText="1"/>
    </xf>
    <xf numFmtId="176" fontId="15" fillId="0" borderId="81" xfId="0" applyNumberFormat="1" applyFont="1" applyFill="1" applyBorder="1" applyAlignment="1">
      <alignment horizontal="center" vertical="center" wrapText="1"/>
    </xf>
    <xf numFmtId="176" fontId="15" fillId="0" borderId="76" xfId="0" applyNumberFormat="1" applyFont="1" applyFill="1" applyBorder="1" applyAlignment="1">
      <alignment horizontal="center" vertical="center" wrapText="1"/>
    </xf>
    <xf numFmtId="176" fontId="15" fillId="0" borderId="84" xfId="0" applyNumberFormat="1" applyFont="1" applyFill="1" applyBorder="1" applyAlignment="1">
      <alignment horizontal="center" vertical="center" wrapText="1"/>
    </xf>
    <xf numFmtId="176" fontId="15" fillId="0" borderId="80" xfId="0" applyNumberFormat="1" applyFont="1" applyFill="1" applyBorder="1" applyAlignment="1">
      <alignment horizontal="center" vertical="center"/>
    </xf>
    <xf numFmtId="176" fontId="15" fillId="0" borderId="84" xfId="0" applyNumberFormat="1" applyFont="1" applyFill="1" applyBorder="1" applyAlignment="1">
      <alignment horizontal="center" vertical="center"/>
    </xf>
    <xf numFmtId="176" fontId="15" fillId="0" borderId="81" xfId="0" applyNumberFormat="1" applyFont="1" applyFill="1" applyBorder="1" applyAlignment="1">
      <alignment horizontal="center" vertical="center"/>
    </xf>
    <xf numFmtId="176" fontId="15" fillId="0" borderId="76" xfId="0" applyNumberFormat="1" applyFont="1" applyFill="1" applyBorder="1" applyAlignment="1">
      <alignment horizontal="center" vertical="center"/>
    </xf>
    <xf numFmtId="176" fontId="14" fillId="0" borderId="83" xfId="0" applyNumberFormat="1" applyFont="1" applyFill="1" applyBorder="1" applyAlignment="1">
      <alignment horizontal="center" vertical="center" wrapText="1"/>
    </xf>
    <xf numFmtId="176" fontId="14" fillId="0" borderId="80" xfId="0" applyNumberFormat="1" applyFont="1" applyFill="1" applyBorder="1" applyAlignment="1">
      <alignment horizontal="center" vertical="center" wrapText="1"/>
    </xf>
    <xf numFmtId="176" fontId="14" fillId="0" borderId="76" xfId="0" applyNumberFormat="1" applyFont="1" applyFill="1" applyBorder="1" applyAlignment="1">
      <alignment horizontal="center" vertical="center" wrapText="1"/>
    </xf>
    <xf numFmtId="176" fontId="14" fillId="0" borderId="81" xfId="0" applyNumberFormat="1" applyFont="1" applyFill="1" applyBorder="1" applyAlignment="1">
      <alignment horizontal="center" vertical="center" wrapText="1"/>
    </xf>
    <xf numFmtId="176" fontId="14" fillId="0" borderId="84" xfId="0" applyNumberFormat="1" applyFont="1" applyFill="1" applyBorder="1" applyAlignment="1">
      <alignment horizontal="center" vertical="center" wrapText="1"/>
    </xf>
    <xf numFmtId="176" fontId="14" fillId="0" borderId="80" xfId="0" applyNumberFormat="1" applyFont="1" applyFill="1" applyBorder="1" applyAlignment="1">
      <alignment horizontal="center" vertical="center"/>
    </xf>
    <xf numFmtId="176" fontId="14" fillId="0" borderId="84" xfId="0" applyNumberFormat="1" applyFont="1" applyFill="1" applyBorder="1" applyAlignment="1">
      <alignment horizontal="center" vertical="center"/>
    </xf>
    <xf numFmtId="176" fontId="14" fillId="0" borderId="76" xfId="0" applyNumberFormat="1" applyFont="1" applyFill="1" applyBorder="1" applyAlignment="1">
      <alignment horizontal="center" vertical="center"/>
    </xf>
    <xf numFmtId="176" fontId="14" fillId="0" borderId="81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 shrinkToFit="1"/>
    </xf>
    <xf numFmtId="0" fontId="12" fillId="0" borderId="0" xfId="0" applyFont="1" applyBorder="1" applyAlignment="1">
      <alignment vertical="center"/>
    </xf>
    <xf numFmtId="0" fontId="20" fillId="0" borderId="30" xfId="0" applyFont="1" applyFill="1" applyBorder="1" applyAlignment="1">
      <alignment vertical="center" wrapText="1" shrinkToFit="1"/>
    </xf>
    <xf numFmtId="0" fontId="20" fillId="0" borderId="36" xfId="0" applyFont="1" applyFill="1" applyBorder="1" applyAlignment="1">
      <alignment vertical="center" wrapText="1" shrinkToFit="1"/>
    </xf>
    <xf numFmtId="176" fontId="15" fillId="3" borderId="44" xfId="0" applyNumberFormat="1" applyFont="1" applyFill="1" applyBorder="1" applyAlignment="1">
      <alignment horizontal="center" vertical="center"/>
    </xf>
    <xf numFmtId="176" fontId="14" fillId="0" borderId="48" xfId="0" applyNumberFormat="1" applyFont="1" applyFill="1" applyBorder="1" applyAlignment="1">
      <alignment horizontal="center" vertical="center" wrapText="1"/>
    </xf>
    <xf numFmtId="176" fontId="15" fillId="3" borderId="22" xfId="0" applyNumberFormat="1" applyFont="1" applyFill="1" applyBorder="1" applyAlignment="1">
      <alignment vertical="center" shrinkToFit="1"/>
    </xf>
    <xf numFmtId="0" fontId="14" fillId="3" borderId="73" xfId="1" applyFont="1" applyFill="1" applyBorder="1" applyAlignment="1">
      <alignment horizontal="center" vertical="center"/>
    </xf>
    <xf numFmtId="177" fontId="12" fillId="0" borderId="0" xfId="0" applyNumberFormat="1" applyFont="1" applyBorder="1" applyAlignment="1">
      <alignment horizontal="right"/>
    </xf>
    <xf numFmtId="177" fontId="12" fillId="0" borderId="0" xfId="0" applyNumberFormat="1" applyFont="1" applyBorder="1" applyAlignment="1">
      <alignment horizontal="center" shrinkToFit="1"/>
    </xf>
    <xf numFmtId="0" fontId="15" fillId="3" borderId="23" xfId="0" applyFont="1" applyFill="1" applyBorder="1" applyAlignment="1">
      <alignment horizontal="center" vertical="center" shrinkToFit="1"/>
    </xf>
    <xf numFmtId="0" fontId="20" fillId="0" borderId="7" xfId="0" applyFont="1" applyFill="1" applyBorder="1" applyAlignment="1">
      <alignment horizontal="center" vertical="center" shrinkToFit="1"/>
    </xf>
    <xf numFmtId="0" fontId="13" fillId="0" borderId="0" xfId="0" applyFont="1" applyFill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shrinkToFit="1"/>
    </xf>
    <xf numFmtId="0" fontId="15" fillId="3" borderId="24" xfId="0" applyFont="1" applyFill="1" applyBorder="1" applyAlignment="1">
      <alignment horizontal="center" vertical="center"/>
    </xf>
    <xf numFmtId="0" fontId="20" fillId="0" borderId="37" xfId="0" applyFont="1" applyFill="1" applyBorder="1" applyAlignment="1">
      <alignment horizontal="center" vertical="center" wrapText="1" shrinkToFit="1"/>
    </xf>
    <xf numFmtId="0" fontId="15" fillId="0" borderId="0" xfId="0" applyFont="1" applyAlignment="1">
      <alignment horizontal="center" vertical="center"/>
    </xf>
    <xf numFmtId="0" fontId="26" fillId="0" borderId="86" xfId="0" applyFont="1" applyBorder="1">
      <alignment vertical="center"/>
    </xf>
    <xf numFmtId="0" fontId="26" fillId="0" borderId="87" xfId="2" applyFont="1" applyBorder="1" applyAlignment="1">
      <alignment vertical="center" shrinkToFit="1"/>
    </xf>
    <xf numFmtId="0" fontId="26" fillId="0" borderId="0" xfId="0" applyFont="1" applyBorder="1" applyAlignment="1">
      <alignment horizontal="center" vertical="center"/>
    </xf>
    <xf numFmtId="14" fontId="26" fillId="0" borderId="0" xfId="0" applyNumberFormat="1" applyFont="1" applyBorder="1">
      <alignment vertical="center"/>
    </xf>
    <xf numFmtId="0" fontId="26" fillId="0" borderId="0" xfId="2" applyFont="1" applyBorder="1" applyAlignment="1">
      <alignment horizontal="center" vertical="center"/>
    </xf>
    <xf numFmtId="14" fontId="26" fillId="0" borderId="0" xfId="2" applyNumberFormat="1" applyFont="1" applyBorder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76" fontId="14" fillId="0" borderId="29" xfId="0" applyNumberFormat="1" applyFont="1" applyFill="1" applyBorder="1" applyAlignment="1">
      <alignment horizontal="center" vertical="center"/>
    </xf>
    <xf numFmtId="176" fontId="14" fillId="0" borderId="19" xfId="0" applyNumberFormat="1" applyFont="1" applyFill="1" applyBorder="1" applyAlignment="1">
      <alignment horizontal="center" vertical="center"/>
    </xf>
    <xf numFmtId="176" fontId="14" fillId="0" borderId="89" xfId="0" applyNumberFormat="1" applyFont="1" applyFill="1" applyBorder="1" applyAlignment="1">
      <alignment horizontal="center" vertical="center" wrapText="1"/>
    </xf>
    <xf numFmtId="176" fontId="14" fillId="0" borderId="90" xfId="0" applyNumberFormat="1" applyFont="1" applyFill="1" applyBorder="1" applyAlignment="1">
      <alignment horizontal="center" vertical="center"/>
    </xf>
    <xf numFmtId="176" fontId="15" fillId="3" borderId="100" xfId="0" applyNumberFormat="1" applyFont="1" applyFill="1" applyBorder="1" applyAlignment="1">
      <alignment horizontal="center" vertical="center"/>
    </xf>
    <xf numFmtId="0" fontId="2" fillId="0" borderId="102" xfId="1" applyFont="1" applyFill="1" applyBorder="1" applyAlignment="1">
      <alignment horizontal="distributed" vertical="center"/>
    </xf>
    <xf numFmtId="176" fontId="14" fillId="0" borderId="100" xfId="0" applyNumberFormat="1" applyFont="1" applyFill="1" applyBorder="1" applyAlignment="1">
      <alignment horizontal="center" vertical="center" wrapText="1"/>
    </xf>
    <xf numFmtId="0" fontId="2" fillId="0" borderId="103" xfId="1" applyFont="1" applyFill="1" applyBorder="1" applyAlignment="1">
      <alignment horizontal="distributed" vertical="center"/>
    </xf>
    <xf numFmtId="176" fontId="14" fillId="0" borderId="104" xfId="0" applyNumberFormat="1" applyFont="1" applyFill="1" applyBorder="1" applyAlignment="1">
      <alignment horizontal="center" vertical="center" wrapText="1"/>
    </xf>
    <xf numFmtId="176" fontId="14" fillId="0" borderId="105" xfId="0" applyNumberFormat="1" applyFont="1" applyFill="1" applyBorder="1" applyAlignment="1">
      <alignment horizontal="center" vertical="center" wrapText="1"/>
    </xf>
    <xf numFmtId="176" fontId="14" fillId="0" borderId="106" xfId="0" applyNumberFormat="1" applyFont="1" applyFill="1" applyBorder="1" applyAlignment="1">
      <alignment horizontal="center" vertical="center" wrapText="1"/>
    </xf>
    <xf numFmtId="0" fontId="2" fillId="0" borderId="107" xfId="1" applyFont="1" applyFill="1" applyBorder="1" applyAlignment="1">
      <alignment horizontal="distributed" vertical="center"/>
    </xf>
    <xf numFmtId="176" fontId="14" fillId="0" borderId="104" xfId="0" applyNumberFormat="1" applyFont="1" applyFill="1" applyBorder="1" applyAlignment="1">
      <alignment horizontal="center" vertical="center"/>
    </xf>
    <xf numFmtId="176" fontId="14" fillId="0" borderId="106" xfId="0" applyNumberFormat="1" applyFont="1" applyFill="1" applyBorder="1" applyAlignment="1">
      <alignment horizontal="center" vertical="center"/>
    </xf>
    <xf numFmtId="176" fontId="14" fillId="0" borderId="105" xfId="0" applyNumberFormat="1" applyFont="1" applyFill="1" applyBorder="1" applyAlignment="1">
      <alignment horizontal="center" vertical="center"/>
    </xf>
    <xf numFmtId="176" fontId="14" fillId="0" borderId="100" xfId="0" applyNumberFormat="1" applyFont="1" applyFill="1" applyBorder="1" applyAlignment="1">
      <alignment horizontal="center" vertical="center"/>
    </xf>
    <xf numFmtId="176" fontId="21" fillId="0" borderId="104" xfId="0" applyNumberFormat="1" applyFont="1" applyFill="1" applyBorder="1" applyAlignment="1">
      <alignment horizontal="center" vertical="center"/>
    </xf>
    <xf numFmtId="176" fontId="14" fillId="0" borderId="108" xfId="0" applyNumberFormat="1" applyFont="1" applyFill="1" applyBorder="1" applyAlignment="1">
      <alignment horizontal="center" vertical="center"/>
    </xf>
    <xf numFmtId="176" fontId="15" fillId="0" borderId="106" xfId="0" applyNumberFormat="1" applyFont="1" applyFill="1" applyBorder="1" applyAlignment="1">
      <alignment horizontal="center" vertical="center" wrapText="1"/>
    </xf>
    <xf numFmtId="176" fontId="13" fillId="0" borderId="109" xfId="0" applyNumberFormat="1" applyFont="1" applyFill="1" applyBorder="1" applyAlignment="1">
      <alignment vertical="center" shrinkToFit="1"/>
    </xf>
    <xf numFmtId="176" fontId="15" fillId="0" borderId="113" xfId="0" applyNumberFormat="1" applyFont="1" applyFill="1" applyBorder="1" applyAlignment="1">
      <alignment horizontal="center" vertical="center"/>
    </xf>
    <xf numFmtId="176" fontId="14" fillId="0" borderId="112" xfId="0" applyNumberFormat="1" applyFont="1" applyFill="1" applyBorder="1" applyAlignment="1">
      <alignment horizontal="center" vertical="center"/>
    </xf>
    <xf numFmtId="176" fontId="14" fillId="0" borderId="114" xfId="0" applyNumberFormat="1" applyFont="1" applyFill="1" applyBorder="1" applyAlignment="1">
      <alignment horizontal="center" vertical="center" wrapText="1"/>
    </xf>
    <xf numFmtId="176" fontId="14" fillId="0" borderId="115" xfId="0" applyNumberFormat="1" applyFont="1" applyFill="1" applyBorder="1" applyAlignment="1">
      <alignment horizontal="center" vertical="center"/>
    </xf>
    <xf numFmtId="176" fontId="14" fillId="0" borderId="116" xfId="0" applyNumberFormat="1" applyFont="1" applyFill="1" applyBorder="1" applyAlignment="1">
      <alignment horizontal="center" vertical="center"/>
    </xf>
    <xf numFmtId="0" fontId="2" fillId="0" borderId="118" xfId="1" applyFont="1" applyFill="1" applyBorder="1" applyAlignment="1">
      <alignment horizontal="distributed" vertical="center"/>
    </xf>
    <xf numFmtId="176" fontId="13" fillId="0" borderId="36" xfId="0" applyNumberFormat="1" applyFont="1" applyFill="1" applyBorder="1" applyAlignment="1">
      <alignment vertical="center" shrinkToFit="1"/>
    </xf>
    <xf numFmtId="176" fontId="13" fillId="0" borderId="17" xfId="0" applyNumberFormat="1" applyFont="1" applyFill="1" applyBorder="1" applyAlignment="1">
      <alignment vertical="center" shrinkToFit="1"/>
    </xf>
    <xf numFmtId="176" fontId="13" fillId="0" borderId="30" xfId="0" applyNumberFormat="1" applyFont="1" applyFill="1" applyBorder="1" applyAlignment="1">
      <alignment vertical="center" shrinkToFit="1"/>
    </xf>
    <xf numFmtId="0" fontId="12" fillId="0" borderId="0" xfId="0" applyFont="1" applyBorder="1" applyAlignment="1">
      <alignment horizontal="center" vertical="center"/>
    </xf>
    <xf numFmtId="176" fontId="15" fillId="3" borderId="127" xfId="0" applyNumberFormat="1" applyFont="1" applyFill="1" applyBorder="1" applyAlignment="1">
      <alignment horizontal="center" vertical="center"/>
    </xf>
    <xf numFmtId="176" fontId="14" fillId="0" borderId="144" xfId="0" applyNumberFormat="1" applyFont="1" applyFill="1" applyBorder="1" applyAlignment="1">
      <alignment horizontal="center" vertical="center"/>
    </xf>
    <xf numFmtId="176" fontId="14" fillId="0" borderId="47" xfId="0" applyNumberFormat="1" applyFont="1" applyFill="1" applyBorder="1" applyAlignment="1">
      <alignment horizontal="center" vertical="center" wrapText="1"/>
    </xf>
    <xf numFmtId="176" fontId="15" fillId="0" borderId="50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176" fontId="15" fillId="0" borderId="44" xfId="0" applyNumberFormat="1" applyFont="1" applyFill="1" applyBorder="1" applyAlignment="1">
      <alignment horizontal="center" vertical="center"/>
    </xf>
    <xf numFmtId="0" fontId="13" fillId="0" borderId="58" xfId="0" applyFont="1" applyFill="1" applyBorder="1" applyAlignment="1">
      <alignment vertical="center"/>
    </xf>
    <xf numFmtId="176" fontId="15" fillId="0" borderId="129" xfId="0" applyNumberFormat="1" applyFont="1" applyFill="1" applyBorder="1" applyAlignment="1">
      <alignment horizontal="center" vertical="center"/>
    </xf>
    <xf numFmtId="176" fontId="14" fillId="0" borderId="45" xfId="0" applyNumberFormat="1" applyFont="1" applyFill="1" applyBorder="1" applyAlignment="1">
      <alignment horizontal="center" vertical="center" wrapText="1"/>
    </xf>
    <xf numFmtId="176" fontId="15" fillId="0" borderId="48" xfId="0" applyNumberFormat="1" applyFont="1" applyFill="1" applyBorder="1" applyAlignment="1">
      <alignment horizontal="center" vertical="center"/>
    </xf>
    <xf numFmtId="176" fontId="13" fillId="0" borderId="50" xfId="0" applyNumberFormat="1" applyFont="1" applyFill="1" applyBorder="1" applyAlignment="1">
      <alignment horizontal="center" vertical="center"/>
    </xf>
    <xf numFmtId="176" fontId="15" fillId="0" borderId="131" xfId="0" applyNumberFormat="1" applyFont="1" applyFill="1" applyBorder="1" applyAlignment="1">
      <alignment horizontal="center" vertical="center"/>
    </xf>
    <xf numFmtId="176" fontId="14" fillId="0" borderId="50" xfId="0" applyNumberFormat="1" applyFont="1" applyFill="1" applyBorder="1" applyAlignment="1">
      <alignment horizontal="center" vertical="center" wrapText="1"/>
    </xf>
    <xf numFmtId="176" fontId="15" fillId="0" borderId="45" xfId="0" applyNumberFormat="1" applyFont="1" applyFill="1" applyBorder="1" applyAlignment="1">
      <alignment horizontal="center" vertical="center"/>
    </xf>
    <xf numFmtId="176" fontId="15" fillId="0" borderId="135" xfId="0" applyNumberFormat="1" applyFont="1" applyFill="1" applyBorder="1" applyAlignment="1">
      <alignment horizontal="center" vertical="center"/>
    </xf>
    <xf numFmtId="176" fontId="15" fillId="0" borderId="49" xfId="0" applyNumberFormat="1" applyFont="1" applyFill="1" applyBorder="1" applyAlignment="1">
      <alignment horizontal="center" vertical="center"/>
    </xf>
    <xf numFmtId="176" fontId="15" fillId="0" borderId="136" xfId="0" applyNumberFormat="1" applyFont="1" applyFill="1" applyBorder="1" applyAlignment="1">
      <alignment horizontal="center" vertical="center"/>
    </xf>
    <xf numFmtId="176" fontId="14" fillId="0" borderId="49" xfId="0" applyNumberFormat="1" applyFont="1" applyFill="1" applyBorder="1" applyAlignment="1">
      <alignment horizontal="center" vertical="center" wrapText="1"/>
    </xf>
    <xf numFmtId="176" fontId="15" fillId="0" borderId="139" xfId="0" applyNumberFormat="1" applyFont="1" applyFill="1" applyBorder="1" applyAlignment="1">
      <alignment horizontal="center" vertical="center"/>
    </xf>
    <xf numFmtId="176" fontId="15" fillId="0" borderId="134" xfId="0" applyNumberFormat="1" applyFont="1" applyFill="1" applyBorder="1" applyAlignment="1">
      <alignment horizontal="center" vertical="center"/>
    </xf>
    <xf numFmtId="176" fontId="15" fillId="0" borderId="132" xfId="0" applyNumberFormat="1" applyFont="1" applyFill="1" applyBorder="1" applyAlignment="1">
      <alignment horizontal="center" vertical="center"/>
    </xf>
    <xf numFmtId="176" fontId="15" fillId="0" borderId="138" xfId="0" applyNumberFormat="1" applyFont="1" applyFill="1" applyBorder="1" applyAlignment="1">
      <alignment horizontal="center" vertical="center"/>
    </xf>
    <xf numFmtId="176" fontId="14" fillId="0" borderId="45" xfId="0" applyNumberFormat="1" applyFont="1" applyFill="1" applyBorder="1" applyAlignment="1">
      <alignment horizontal="center" vertical="center"/>
    </xf>
    <xf numFmtId="176" fontId="14" fillId="0" borderId="50" xfId="0" applyNumberFormat="1" applyFont="1" applyFill="1" applyBorder="1" applyAlignment="1">
      <alignment horizontal="center" vertical="center"/>
    </xf>
    <xf numFmtId="176" fontId="14" fillId="0" borderId="48" xfId="0" applyNumberFormat="1" applyFont="1" applyFill="1" applyBorder="1" applyAlignment="1">
      <alignment horizontal="center" vertical="center"/>
    </xf>
    <xf numFmtId="176" fontId="15" fillId="0" borderId="133" xfId="0" applyNumberFormat="1" applyFont="1" applyFill="1" applyBorder="1" applyAlignment="1">
      <alignment horizontal="center" vertical="center"/>
    </xf>
    <xf numFmtId="176" fontId="14" fillId="0" borderId="49" xfId="0" applyNumberFormat="1" applyFont="1" applyFill="1" applyBorder="1" applyAlignment="1">
      <alignment horizontal="center" vertical="center"/>
    </xf>
    <xf numFmtId="176" fontId="30" fillId="0" borderId="134" xfId="0" applyNumberFormat="1" applyFont="1" applyFill="1" applyBorder="1" applyAlignment="1">
      <alignment horizontal="center" vertical="center"/>
    </xf>
    <xf numFmtId="176" fontId="13" fillId="0" borderId="140" xfId="0" applyNumberFormat="1" applyFont="1" applyFill="1" applyBorder="1" applyAlignment="1">
      <alignment vertical="center" shrinkToFit="1"/>
    </xf>
    <xf numFmtId="0" fontId="13" fillId="0" borderId="145" xfId="0" applyFont="1" applyFill="1" applyBorder="1" applyAlignment="1">
      <alignment vertical="center"/>
    </xf>
    <xf numFmtId="176" fontId="14" fillId="0" borderId="148" xfId="0" applyNumberFormat="1" applyFont="1" applyFill="1" applyBorder="1" applyAlignment="1">
      <alignment horizontal="center" vertical="center" wrapText="1"/>
    </xf>
    <xf numFmtId="176" fontId="14" fillId="0" borderId="146" xfId="0" applyNumberFormat="1" applyFont="1" applyFill="1" applyBorder="1" applyAlignment="1">
      <alignment horizontal="center" vertical="center"/>
    </xf>
    <xf numFmtId="176" fontId="15" fillId="0" borderId="146" xfId="0" applyNumberFormat="1" applyFont="1" applyFill="1" applyBorder="1" applyAlignment="1">
      <alignment horizontal="center" vertical="center"/>
    </xf>
    <xf numFmtId="176" fontId="15" fillId="0" borderId="147" xfId="0" applyNumberFormat="1" applyFont="1" applyFill="1" applyBorder="1" applyAlignment="1">
      <alignment horizontal="center" vertical="center"/>
    </xf>
    <xf numFmtId="0" fontId="2" fillId="0" borderId="99" xfId="1" applyFont="1" applyFill="1" applyBorder="1" applyAlignment="1">
      <alignment horizontal="distributed" vertical="center"/>
    </xf>
    <xf numFmtId="0" fontId="2" fillId="0" borderId="117" xfId="1" applyFont="1" applyFill="1" applyBorder="1" applyAlignment="1">
      <alignment horizontal="distributed" vertical="center"/>
    </xf>
    <xf numFmtId="0" fontId="0" fillId="0" borderId="118" xfId="0" applyFill="1" applyBorder="1">
      <alignment vertical="center"/>
    </xf>
    <xf numFmtId="0" fontId="0" fillId="0" borderId="0" xfId="0" applyFill="1" applyBorder="1">
      <alignment vertical="center"/>
    </xf>
    <xf numFmtId="176" fontId="13" fillId="0" borderId="27" xfId="0" applyNumberFormat="1" applyFont="1" applyFill="1" applyBorder="1" applyAlignment="1">
      <alignment vertical="center" shrinkToFit="1"/>
    </xf>
    <xf numFmtId="176" fontId="13" fillId="0" borderId="6" xfId="0" applyNumberFormat="1" applyFont="1" applyFill="1" applyBorder="1" applyAlignment="1">
      <alignment vertical="center" shrinkToFit="1"/>
    </xf>
    <xf numFmtId="0" fontId="12" fillId="0" borderId="0" xfId="0" applyFont="1" applyFill="1" applyBorder="1" applyAlignment="1">
      <alignment vertical="center" shrinkToFit="1"/>
    </xf>
    <xf numFmtId="0" fontId="12" fillId="0" borderId="100" xfId="0" applyFont="1" applyFill="1" applyBorder="1" applyAlignment="1">
      <alignment horizontal="center" vertical="center" shrinkToFit="1"/>
    </xf>
    <xf numFmtId="176" fontId="15" fillId="0" borderId="0" xfId="0" applyNumberFormat="1" applyFont="1" applyFill="1" applyBorder="1" applyAlignment="1">
      <alignment vertical="center"/>
    </xf>
    <xf numFmtId="176" fontId="15" fillId="0" borderId="104" xfId="0" applyNumberFormat="1" applyFont="1" applyFill="1" applyBorder="1" applyAlignment="1">
      <alignment horizontal="center" vertical="center"/>
    </xf>
    <xf numFmtId="0" fontId="8" fillId="0" borderId="32" xfId="1" applyFont="1" applyFill="1" applyBorder="1" applyAlignment="1">
      <alignment horizontal="distributed" vertical="center"/>
    </xf>
    <xf numFmtId="0" fontId="8" fillId="0" borderId="0" xfId="1" applyFont="1" applyFill="1" applyBorder="1" applyAlignment="1">
      <alignment horizontal="distributed" vertical="center"/>
    </xf>
    <xf numFmtId="0" fontId="0" fillId="0" borderId="36" xfId="0" applyFill="1" applyBorder="1">
      <alignment vertical="center"/>
    </xf>
    <xf numFmtId="0" fontId="0" fillId="0" borderId="17" xfId="0" applyFill="1" applyBorder="1">
      <alignment vertical="center"/>
    </xf>
    <xf numFmtId="0" fontId="8" fillId="0" borderId="30" xfId="1" applyFont="1" applyFill="1" applyBorder="1" applyAlignment="1">
      <alignment horizontal="distributed" vertical="center" shrinkToFit="1"/>
    </xf>
    <xf numFmtId="0" fontId="8" fillId="0" borderId="17" xfId="1" applyFont="1" applyFill="1" applyBorder="1" applyAlignment="1">
      <alignment horizontal="distributed" vertical="center" shrinkToFit="1"/>
    </xf>
    <xf numFmtId="0" fontId="8" fillId="0" borderId="30" xfId="1" applyFont="1" applyFill="1" applyBorder="1" applyAlignment="1">
      <alignment horizontal="distributed" vertical="center"/>
    </xf>
    <xf numFmtId="0" fontId="8" fillId="0" borderId="17" xfId="1" applyFont="1" applyFill="1" applyBorder="1" applyAlignment="1">
      <alignment horizontal="distributed" vertical="center"/>
    </xf>
    <xf numFmtId="0" fontId="8" fillId="0" borderId="6" xfId="1" applyFont="1" applyFill="1" applyBorder="1" applyAlignment="1">
      <alignment horizontal="distributed" vertical="center"/>
    </xf>
    <xf numFmtId="176" fontId="13" fillId="0" borderId="37" xfId="0" applyNumberFormat="1" applyFont="1" applyFill="1" applyBorder="1" applyAlignment="1">
      <alignment vertical="center" shrinkToFit="1"/>
    </xf>
    <xf numFmtId="176" fontId="13" fillId="0" borderId="31" xfId="0" applyNumberFormat="1" applyFont="1" applyFill="1" applyBorder="1" applyAlignment="1">
      <alignment vertical="center" shrinkToFit="1"/>
    </xf>
    <xf numFmtId="176" fontId="13" fillId="0" borderId="18" xfId="0" applyNumberFormat="1" applyFont="1" applyFill="1" applyBorder="1" applyAlignment="1">
      <alignment vertical="center" shrinkToFit="1"/>
    </xf>
    <xf numFmtId="176" fontId="13" fillId="0" borderId="7" xfId="0" applyNumberFormat="1" applyFont="1" applyFill="1" applyBorder="1" applyAlignment="1">
      <alignment vertical="center" shrinkToFit="1"/>
    </xf>
    <xf numFmtId="0" fontId="6" fillId="0" borderId="90" xfId="0" applyFont="1" applyFill="1" applyBorder="1" applyAlignment="1">
      <alignment horizontal="center" vertical="center" wrapText="1"/>
    </xf>
    <xf numFmtId="0" fontId="6" fillId="0" borderId="56" xfId="0" applyFont="1" applyFill="1" applyBorder="1" applyAlignment="1">
      <alignment horizontal="center" vertical="center" wrapText="1"/>
    </xf>
    <xf numFmtId="0" fontId="12" fillId="0" borderId="149" xfId="0" applyFont="1" applyBorder="1" applyAlignment="1">
      <alignment vertical="center"/>
    </xf>
    <xf numFmtId="0" fontId="12" fillId="0" borderId="150" xfId="0" applyFont="1" applyBorder="1" applyAlignment="1">
      <alignment vertical="center"/>
    </xf>
    <xf numFmtId="0" fontId="12" fillId="0" borderId="50" xfId="0" applyFont="1" applyBorder="1" applyAlignment="1">
      <alignment horizontal="center" vertical="center"/>
    </xf>
    <xf numFmtId="0" fontId="12" fillId="0" borderId="50" xfId="0" applyFont="1" applyBorder="1" applyAlignment="1">
      <alignment vertical="center"/>
    </xf>
    <xf numFmtId="0" fontId="12" fillId="0" borderId="150" xfId="0" applyFont="1" applyFill="1" applyBorder="1" applyAlignment="1">
      <alignment vertical="center" wrapText="1"/>
    </xf>
    <xf numFmtId="0" fontId="13" fillId="0" borderId="150" xfId="0" applyFont="1" applyFill="1" applyBorder="1" applyAlignment="1">
      <alignment vertical="center"/>
    </xf>
    <xf numFmtId="0" fontId="13" fillId="0" borderId="50" xfId="0" applyFont="1" applyFill="1" applyBorder="1" applyAlignment="1">
      <alignment vertical="center"/>
    </xf>
    <xf numFmtId="0" fontId="13" fillId="0" borderId="151" xfId="0" applyFont="1" applyFill="1" applyBorder="1" applyAlignment="1">
      <alignment vertical="center"/>
    </xf>
    <xf numFmtId="176" fontId="14" fillId="0" borderId="151" xfId="0" applyNumberFormat="1" applyFont="1" applyFill="1" applyBorder="1" applyAlignment="1">
      <alignment horizontal="center" vertical="center"/>
    </xf>
    <xf numFmtId="0" fontId="2" fillId="0" borderId="57" xfId="1" applyFont="1" applyFill="1" applyBorder="1" applyAlignment="1">
      <alignment horizontal="distributed" vertical="center" shrinkToFit="1"/>
    </xf>
    <xf numFmtId="176" fontId="15" fillId="0" borderId="90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10" fillId="2" borderId="30" xfId="1" applyFont="1" applyFill="1" applyBorder="1" applyAlignment="1">
      <alignment horizontal="center" vertical="center"/>
    </xf>
    <xf numFmtId="0" fontId="10" fillId="2" borderId="154" xfId="1" applyFont="1" applyFill="1" applyBorder="1" applyAlignment="1">
      <alignment horizontal="center" vertical="center"/>
    </xf>
    <xf numFmtId="0" fontId="10" fillId="2" borderId="155" xfId="1" applyFont="1" applyFill="1" applyBorder="1" applyAlignment="1">
      <alignment horizontal="center" vertical="center"/>
    </xf>
    <xf numFmtId="176" fontId="15" fillId="3" borderId="156" xfId="0" applyNumberFormat="1" applyFont="1" applyFill="1" applyBorder="1" applyAlignment="1">
      <alignment vertical="center" shrinkToFit="1"/>
    </xf>
    <xf numFmtId="176" fontId="15" fillId="3" borderId="157" xfId="0" applyNumberFormat="1" applyFont="1" applyFill="1" applyBorder="1" applyAlignment="1">
      <alignment vertical="center" shrinkToFit="1"/>
    </xf>
    <xf numFmtId="176" fontId="13" fillId="0" borderId="155" xfId="0" applyNumberFormat="1" applyFont="1" applyFill="1" applyBorder="1" applyAlignment="1">
      <alignment vertical="center" shrinkToFit="1"/>
    </xf>
    <xf numFmtId="176" fontId="13" fillId="0" borderId="160" xfId="0" applyNumberFormat="1" applyFont="1" applyFill="1" applyBorder="1" applyAlignment="1">
      <alignment vertical="center" shrinkToFit="1"/>
    </xf>
    <xf numFmtId="176" fontId="13" fillId="0" borderId="161" xfId="0" applyNumberFormat="1" applyFont="1" applyFill="1" applyBorder="1" applyAlignment="1">
      <alignment vertical="center" shrinkToFit="1"/>
    </xf>
    <xf numFmtId="176" fontId="13" fillId="0" borderId="163" xfId="0" applyNumberFormat="1" applyFont="1" applyFill="1" applyBorder="1" applyAlignment="1">
      <alignment vertical="center" shrinkToFit="1"/>
    </xf>
    <xf numFmtId="176" fontId="13" fillId="0" borderId="164" xfId="0" applyNumberFormat="1" applyFont="1" applyFill="1" applyBorder="1" applyAlignment="1">
      <alignment vertical="center" shrinkToFit="1"/>
    </xf>
    <xf numFmtId="176" fontId="13" fillId="0" borderId="165" xfId="0" applyNumberFormat="1" applyFont="1" applyFill="1" applyBorder="1" applyAlignment="1">
      <alignment vertical="center" shrinkToFit="1"/>
    </xf>
    <xf numFmtId="176" fontId="13" fillId="0" borderId="154" xfId="0" applyNumberFormat="1" applyFont="1" applyFill="1" applyBorder="1" applyAlignment="1">
      <alignment vertical="center" shrinkToFit="1"/>
    </xf>
    <xf numFmtId="176" fontId="13" fillId="0" borderId="162" xfId="0" applyNumberFormat="1" applyFont="1" applyFill="1" applyBorder="1" applyAlignment="1">
      <alignment vertical="center" shrinkToFit="1"/>
    </xf>
    <xf numFmtId="0" fontId="0" fillId="0" borderId="164" xfId="0" applyFill="1" applyBorder="1">
      <alignment vertical="center"/>
    </xf>
    <xf numFmtId="0" fontId="0" fillId="0" borderId="166" xfId="0" applyFill="1" applyBorder="1">
      <alignment vertical="center"/>
    </xf>
    <xf numFmtId="176" fontId="13" fillId="0" borderId="167" xfId="0" applyNumberFormat="1" applyFont="1" applyFill="1" applyBorder="1" applyAlignment="1">
      <alignment vertical="center" shrinkToFit="1"/>
    </xf>
    <xf numFmtId="176" fontId="13" fillId="0" borderId="168" xfId="0" applyNumberFormat="1" applyFont="1" applyFill="1" applyBorder="1" applyAlignment="1">
      <alignment vertical="center" shrinkToFit="1"/>
    </xf>
    <xf numFmtId="0" fontId="8" fillId="0" borderId="27" xfId="1" applyFont="1" applyFill="1" applyBorder="1" applyAlignment="1">
      <alignment horizontal="distributed" vertical="center"/>
    </xf>
    <xf numFmtId="0" fontId="8" fillId="0" borderId="36" xfId="1" applyFont="1" applyFill="1" applyBorder="1" applyAlignment="1">
      <alignment horizontal="distributed" vertical="center"/>
    </xf>
    <xf numFmtId="0" fontId="8" fillId="0" borderId="30" xfId="1" applyFont="1" applyFill="1" applyBorder="1" applyAlignment="1">
      <alignment horizontal="center" vertical="center" shrinkToFit="1"/>
    </xf>
    <xf numFmtId="0" fontId="24" fillId="0" borderId="36" xfId="1" applyFont="1" applyFill="1" applyBorder="1" applyAlignment="1">
      <alignment horizontal="distributed" vertical="center"/>
    </xf>
    <xf numFmtId="0" fontId="8" fillId="0" borderId="17" xfId="1" applyFont="1" applyFill="1" applyBorder="1" applyAlignment="1">
      <alignment horizontal="center" vertical="center" shrinkToFit="1"/>
    </xf>
    <xf numFmtId="0" fontId="8" fillId="0" borderId="30" xfId="1" applyFont="1" applyFill="1" applyBorder="1" applyAlignment="1">
      <alignment horizontal="distributed" vertical="center" wrapText="1" shrinkToFit="1"/>
    </xf>
    <xf numFmtId="0" fontId="8" fillId="0" borderId="36" xfId="1" applyFont="1" applyFill="1" applyBorder="1" applyAlignment="1">
      <alignment horizontal="distributed" vertical="center" wrapText="1" shrinkToFit="1"/>
    </xf>
    <xf numFmtId="0" fontId="13" fillId="0" borderId="6" xfId="1" applyFont="1" applyFill="1" applyBorder="1" applyAlignment="1">
      <alignment horizontal="distributed" vertical="center"/>
    </xf>
    <xf numFmtId="0" fontId="2" fillId="0" borderId="6" xfId="1" applyFont="1" applyFill="1" applyBorder="1" applyAlignment="1">
      <alignment horizontal="distributed" vertical="center"/>
    </xf>
    <xf numFmtId="0" fontId="2" fillId="0" borderId="110" xfId="1" applyFont="1" applyFill="1" applyBorder="1" applyAlignment="1">
      <alignment horizontal="distributed" vertical="center"/>
    </xf>
    <xf numFmtId="0" fontId="15" fillId="3" borderId="24" xfId="0" applyFont="1" applyFill="1" applyBorder="1" applyAlignment="1">
      <alignment horizontal="right" vertical="center"/>
    </xf>
    <xf numFmtId="0" fontId="20" fillId="0" borderId="32" xfId="0" applyFont="1" applyFill="1" applyBorder="1" applyAlignment="1">
      <alignment vertical="center" wrapText="1" shrinkToFit="1"/>
    </xf>
    <xf numFmtId="0" fontId="20" fillId="0" borderId="0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0" fontId="10" fillId="2" borderId="13" xfId="1" applyFont="1" applyFill="1" applyBorder="1" applyAlignment="1">
      <alignment horizontal="center" vertical="center"/>
    </xf>
    <xf numFmtId="176" fontId="15" fillId="3" borderId="20" xfId="0" applyNumberFormat="1" applyFont="1" applyFill="1" applyBorder="1" applyAlignment="1">
      <alignment vertical="center" shrinkToFit="1"/>
    </xf>
    <xf numFmtId="176" fontId="15" fillId="3" borderId="172" xfId="0" applyNumberFormat="1" applyFont="1" applyFill="1" applyBorder="1" applyAlignment="1">
      <alignment vertical="center" shrinkToFit="1"/>
    </xf>
    <xf numFmtId="176" fontId="13" fillId="0" borderId="173" xfId="0" applyNumberFormat="1" applyFont="1" applyFill="1" applyBorder="1" applyAlignment="1">
      <alignment vertical="center" shrinkToFit="1"/>
    </xf>
    <xf numFmtId="176" fontId="13" fillId="0" borderId="171" xfId="0" applyNumberFormat="1" applyFont="1" applyFill="1" applyBorder="1" applyAlignment="1">
      <alignment vertical="center" shrinkToFit="1"/>
    </xf>
    <xf numFmtId="176" fontId="13" fillId="0" borderId="174" xfId="0" applyNumberFormat="1" applyFont="1" applyFill="1" applyBorder="1" applyAlignment="1">
      <alignment vertical="center" shrinkToFit="1"/>
    </xf>
    <xf numFmtId="176" fontId="13" fillId="0" borderId="13" xfId="0" applyNumberFormat="1" applyFont="1" applyFill="1" applyBorder="1" applyAlignment="1">
      <alignment vertical="center" shrinkToFit="1"/>
    </xf>
    <xf numFmtId="176" fontId="13" fillId="0" borderId="15" xfId="0" applyNumberFormat="1" applyFont="1" applyFill="1" applyBorder="1" applyAlignment="1">
      <alignment vertical="center" shrinkToFit="1"/>
    </xf>
    <xf numFmtId="176" fontId="13" fillId="0" borderId="175" xfId="0" applyNumberFormat="1" applyFont="1" applyFill="1" applyBorder="1" applyAlignment="1">
      <alignment vertical="center" shrinkToFit="1"/>
    </xf>
    <xf numFmtId="176" fontId="13" fillId="0" borderId="176" xfId="0" applyNumberFormat="1" applyFont="1" applyFill="1" applyBorder="1" applyAlignment="1">
      <alignment vertical="center" shrinkToFit="1"/>
    </xf>
    <xf numFmtId="176" fontId="13" fillId="0" borderId="34" xfId="0" applyNumberFormat="1" applyFont="1" applyFill="1" applyBorder="1" applyAlignment="1">
      <alignment vertical="center" shrinkToFit="1"/>
    </xf>
    <xf numFmtId="176" fontId="13" fillId="0" borderId="177" xfId="0" applyNumberFormat="1" applyFont="1" applyFill="1" applyBorder="1" applyAlignment="1">
      <alignment vertical="center" shrinkToFit="1"/>
    </xf>
    <xf numFmtId="176" fontId="13" fillId="0" borderId="179" xfId="0" applyNumberFormat="1" applyFont="1" applyFill="1" applyBorder="1" applyAlignment="1">
      <alignment vertical="center" shrinkToFit="1"/>
    </xf>
    <xf numFmtId="0" fontId="14" fillId="3" borderId="22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distributed" vertical="center"/>
    </xf>
    <xf numFmtId="0" fontId="2" fillId="0" borderId="180" xfId="1" applyFont="1" applyFill="1" applyBorder="1" applyAlignment="1">
      <alignment horizontal="distributed" vertical="center"/>
    </xf>
    <xf numFmtId="0" fontId="10" fillId="2" borderId="31" xfId="1" applyFont="1" applyFill="1" applyBorder="1" applyAlignment="1">
      <alignment horizontal="center" vertical="center"/>
    </xf>
    <xf numFmtId="176" fontId="15" fillId="3" borderId="23" xfId="0" applyNumberFormat="1" applyFont="1" applyFill="1" applyBorder="1" applyAlignment="1">
      <alignment vertical="center" shrinkToFit="1"/>
    </xf>
    <xf numFmtId="0" fontId="10" fillId="2" borderId="11" xfId="1" applyFont="1" applyFill="1" applyBorder="1" applyAlignment="1">
      <alignment horizontal="center" vertical="center"/>
    </xf>
    <xf numFmtId="176" fontId="15" fillId="3" borderId="25" xfId="0" applyNumberFormat="1" applyFont="1" applyFill="1" applyBorder="1" applyAlignment="1">
      <alignment vertical="center" shrinkToFit="1"/>
    </xf>
    <xf numFmtId="176" fontId="13" fillId="0" borderId="9" xfId="0" applyNumberFormat="1" applyFont="1" applyFill="1" applyBorder="1" applyAlignment="1">
      <alignment vertical="center" shrinkToFit="1"/>
    </xf>
    <xf numFmtId="176" fontId="13" fillId="0" borderId="11" xfId="0" applyNumberFormat="1" applyFont="1" applyFill="1" applyBorder="1" applyAlignment="1">
      <alignment vertical="center" shrinkToFit="1"/>
    </xf>
    <xf numFmtId="176" fontId="13" fillId="0" borderId="12" xfId="0" applyNumberFormat="1" applyFont="1" applyFill="1" applyBorder="1" applyAlignment="1">
      <alignment vertical="center" shrinkToFit="1"/>
    </xf>
    <xf numFmtId="176" fontId="13" fillId="0" borderId="10" xfId="0" applyNumberFormat="1" applyFont="1" applyFill="1" applyBorder="1" applyAlignment="1">
      <alignment vertical="center" shrinkToFit="1"/>
    </xf>
    <xf numFmtId="176" fontId="13" fillId="0" borderId="5" xfId="0" applyNumberFormat="1" applyFont="1" applyFill="1" applyBorder="1" applyAlignment="1">
      <alignment vertical="center" shrinkToFit="1"/>
    </xf>
    <xf numFmtId="176" fontId="0" fillId="0" borderId="12" xfId="0" applyNumberFormat="1" applyFont="1" applyFill="1" applyBorder="1" applyAlignment="1">
      <alignment vertical="center" shrinkToFit="1"/>
    </xf>
    <xf numFmtId="176" fontId="13" fillId="0" borderId="64" xfId="0" applyNumberFormat="1" applyFont="1" applyFill="1" applyBorder="1" applyAlignment="1">
      <alignment vertical="center" shrinkToFit="1"/>
    </xf>
    <xf numFmtId="176" fontId="13" fillId="0" borderId="61" xfId="0" applyNumberFormat="1" applyFont="1" applyFill="1" applyBorder="1" applyAlignment="1">
      <alignment vertical="center" shrinkToFit="1"/>
    </xf>
    <xf numFmtId="0" fontId="20" fillId="0" borderId="32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 shrinkToFit="1"/>
    </xf>
    <xf numFmtId="0" fontId="20" fillId="0" borderId="19" xfId="0" applyFont="1" applyFill="1" applyBorder="1" applyAlignment="1">
      <alignment horizontal="left" vertical="center" shrinkToFit="1"/>
    </xf>
    <xf numFmtId="0" fontId="20" fillId="0" borderId="8" xfId="0" applyFont="1" applyFill="1" applyBorder="1" applyAlignment="1">
      <alignment horizontal="left" vertical="center" shrinkToFit="1"/>
    </xf>
    <xf numFmtId="0" fontId="20" fillId="0" borderId="32" xfId="0" applyFont="1" applyFill="1" applyBorder="1" applyAlignment="1">
      <alignment horizontal="left" vertical="center" wrapText="1" shrinkToFit="1"/>
    </xf>
    <xf numFmtId="176" fontId="15" fillId="3" borderId="46" xfId="0" applyNumberFormat="1" applyFont="1" applyFill="1" applyBorder="1" applyAlignment="1">
      <alignment vertical="center" shrinkToFit="1"/>
    </xf>
    <xf numFmtId="176" fontId="13" fillId="0" borderId="47" xfId="0" applyNumberFormat="1" applyFont="1" applyFill="1" applyBorder="1" applyAlignment="1">
      <alignment vertical="center" shrinkToFit="1"/>
    </xf>
    <xf numFmtId="176" fontId="13" fillId="0" borderId="45" xfId="0" applyNumberFormat="1" applyFont="1" applyFill="1" applyBorder="1" applyAlignment="1">
      <alignment vertical="center" shrinkToFit="1"/>
    </xf>
    <xf numFmtId="176" fontId="13" fillId="0" borderId="50" xfId="0" applyNumberFormat="1" applyFont="1" applyFill="1" applyBorder="1" applyAlignment="1">
      <alignment vertical="center" shrinkToFit="1"/>
    </xf>
    <xf numFmtId="176" fontId="13" fillId="0" borderId="49" xfId="0" applyNumberFormat="1" applyFont="1" applyFill="1" applyBorder="1" applyAlignment="1">
      <alignment vertical="center" shrinkToFit="1"/>
    </xf>
    <xf numFmtId="176" fontId="13" fillId="0" borderId="48" xfId="0" applyNumberFormat="1" applyFont="1" applyFill="1" applyBorder="1" applyAlignment="1">
      <alignment vertical="center" shrinkToFit="1"/>
    </xf>
    <xf numFmtId="176" fontId="13" fillId="0" borderId="185" xfId="0" applyNumberFormat="1" applyFont="1" applyFill="1" applyBorder="1" applyAlignment="1">
      <alignment vertical="center" shrinkToFit="1"/>
    </xf>
    <xf numFmtId="176" fontId="13" fillId="0" borderId="141" xfId="0" applyNumberFormat="1" applyFont="1" applyFill="1" applyBorder="1" applyAlignment="1">
      <alignment vertical="center" shrinkToFit="1"/>
    </xf>
    <xf numFmtId="0" fontId="20" fillId="0" borderId="0" xfId="0" applyFont="1" applyFill="1" applyBorder="1" applyAlignment="1">
      <alignment vertical="center" wrapText="1" shrinkToFit="1"/>
    </xf>
    <xf numFmtId="0" fontId="20" fillId="0" borderId="19" xfId="0" applyFont="1" applyFill="1" applyBorder="1" applyAlignment="1">
      <alignment vertical="center" shrinkToFit="1"/>
    </xf>
    <xf numFmtId="0" fontId="20" fillId="0" borderId="8" xfId="0" applyFont="1" applyFill="1" applyBorder="1" applyAlignment="1">
      <alignment vertical="center" wrapText="1"/>
    </xf>
    <xf numFmtId="0" fontId="20" fillId="0" borderId="19" xfId="0" applyFont="1" applyFill="1" applyBorder="1" applyAlignment="1">
      <alignment vertical="center" wrapText="1" shrinkToFit="1"/>
    </xf>
    <xf numFmtId="0" fontId="28" fillId="0" borderId="32" xfId="0" applyFont="1" applyFill="1" applyBorder="1" applyAlignment="1">
      <alignment vertical="center" shrinkToFit="1"/>
    </xf>
    <xf numFmtId="0" fontId="20" fillId="0" borderId="32" xfId="0" applyFont="1" applyFill="1" applyBorder="1" applyAlignment="1">
      <alignment vertical="center" shrinkToFit="1"/>
    </xf>
    <xf numFmtId="176" fontId="13" fillId="0" borderId="146" xfId="0" applyNumberFormat="1" applyFont="1" applyFill="1" applyBorder="1" applyAlignment="1">
      <alignment vertical="center" shrinkToFit="1"/>
    </xf>
    <xf numFmtId="0" fontId="8" fillId="0" borderId="36" xfId="1" applyFont="1" applyFill="1" applyBorder="1" applyAlignment="1">
      <alignment horizontal="center" vertical="center" shrinkToFit="1"/>
    </xf>
    <xf numFmtId="0" fontId="2" fillId="0" borderId="0" xfId="1" applyFont="1" applyFill="1" applyBorder="1" applyAlignment="1">
      <alignment horizontal="distributed" vertical="center"/>
    </xf>
    <xf numFmtId="0" fontId="2" fillId="0" borderId="188" xfId="1" applyFont="1" applyFill="1" applyBorder="1" applyAlignment="1">
      <alignment horizontal="distributed" vertical="center"/>
    </xf>
    <xf numFmtId="176" fontId="13" fillId="0" borderId="142" xfId="0" applyNumberFormat="1" applyFont="1" applyFill="1" applyBorder="1" applyAlignment="1">
      <alignment vertical="center" shrinkToFit="1"/>
    </xf>
    <xf numFmtId="0" fontId="8" fillId="0" borderId="27" xfId="1" applyFont="1" applyFill="1" applyBorder="1" applyAlignment="1">
      <alignment horizontal="distributed" vertical="center" shrinkToFit="1"/>
    </xf>
    <xf numFmtId="0" fontId="8" fillId="0" borderId="6" xfId="1" applyFont="1" applyFill="1" applyBorder="1" applyAlignment="1">
      <alignment horizontal="distributed" vertical="center" shrinkToFit="1"/>
    </xf>
    <xf numFmtId="0" fontId="8" fillId="0" borderId="6" xfId="1" applyFont="1" applyFill="1" applyBorder="1" applyAlignment="1">
      <alignment horizontal="distributed" vertical="center" wrapText="1" shrinkToFit="1"/>
    </xf>
    <xf numFmtId="0" fontId="8" fillId="0" borderId="36" xfId="1" applyFont="1" applyFill="1" applyBorder="1" applyAlignment="1">
      <alignment horizontal="distributed" vertical="center" shrinkToFit="1"/>
    </xf>
    <xf numFmtId="0" fontId="8" fillId="0" borderId="6" xfId="1" applyFont="1" applyFill="1" applyBorder="1" applyAlignment="1">
      <alignment vertical="center" shrinkToFit="1"/>
    </xf>
    <xf numFmtId="0" fontId="8" fillId="0" borderId="41" xfId="1" applyFont="1" applyFill="1" applyBorder="1" applyAlignment="1">
      <alignment horizontal="distributed" vertical="center" shrinkToFit="1"/>
    </xf>
    <xf numFmtId="0" fontId="8" fillId="0" borderId="197" xfId="1" applyFont="1" applyFill="1" applyBorder="1" applyAlignment="1">
      <alignment horizontal="distributed" vertical="center"/>
    </xf>
    <xf numFmtId="176" fontId="13" fillId="0" borderId="198" xfId="0" applyNumberFormat="1" applyFont="1" applyFill="1" applyBorder="1" applyAlignment="1">
      <alignment vertical="center" shrinkToFit="1"/>
    </xf>
    <xf numFmtId="176" fontId="13" fillId="0" borderId="199" xfId="0" applyNumberFormat="1" applyFont="1" applyFill="1" applyBorder="1" applyAlignment="1">
      <alignment vertical="center" shrinkToFit="1"/>
    </xf>
    <xf numFmtId="176" fontId="13" fillId="0" borderId="197" xfId="0" applyNumberFormat="1" applyFont="1" applyFill="1" applyBorder="1" applyAlignment="1">
      <alignment vertical="center" shrinkToFit="1"/>
    </xf>
    <xf numFmtId="176" fontId="13" fillId="0" borderId="200" xfId="0" applyNumberFormat="1" applyFont="1" applyFill="1" applyBorder="1" applyAlignment="1">
      <alignment vertical="center" shrinkToFit="1"/>
    </xf>
    <xf numFmtId="176" fontId="13" fillId="0" borderId="201" xfId="0" applyNumberFormat="1" applyFont="1" applyFill="1" applyBorder="1" applyAlignment="1">
      <alignment vertical="center" shrinkToFit="1"/>
    </xf>
    <xf numFmtId="176" fontId="13" fillId="0" borderId="202" xfId="0" applyNumberFormat="1" applyFont="1" applyFill="1" applyBorder="1" applyAlignment="1">
      <alignment vertical="center" shrinkToFit="1"/>
    </xf>
    <xf numFmtId="176" fontId="15" fillId="0" borderId="204" xfId="0" applyNumberFormat="1" applyFont="1" applyFill="1" applyBorder="1" applyAlignment="1">
      <alignment horizontal="center" vertical="center" wrapText="1"/>
    </xf>
    <xf numFmtId="0" fontId="2" fillId="0" borderId="205" xfId="1" applyFont="1" applyFill="1" applyBorder="1" applyAlignment="1">
      <alignment horizontal="distributed" vertical="center"/>
    </xf>
    <xf numFmtId="0" fontId="8" fillId="0" borderId="206" xfId="1" applyFont="1" applyFill="1" applyBorder="1" applyAlignment="1">
      <alignment horizontal="distributed" vertical="center"/>
    </xf>
    <xf numFmtId="176" fontId="13" fillId="0" borderId="208" xfId="0" applyNumberFormat="1" applyFont="1" applyFill="1" applyBorder="1" applyAlignment="1">
      <alignment vertical="center" shrinkToFit="1"/>
    </xf>
    <xf numFmtId="176" fontId="13" fillId="0" borderId="206" xfId="0" applyNumberFormat="1" applyFont="1" applyFill="1" applyBorder="1" applyAlignment="1">
      <alignment vertical="center" shrinkToFit="1"/>
    </xf>
    <xf numFmtId="176" fontId="13" fillId="0" borderId="211" xfId="0" applyNumberFormat="1" applyFont="1" applyFill="1" applyBorder="1" applyAlignment="1">
      <alignment vertical="center" shrinkToFit="1"/>
    </xf>
    <xf numFmtId="176" fontId="15" fillId="0" borderId="214" xfId="0" applyNumberFormat="1" applyFont="1" applyFill="1" applyBorder="1" applyAlignment="1">
      <alignment horizontal="center" vertical="center"/>
    </xf>
    <xf numFmtId="0" fontId="28" fillId="0" borderId="31" xfId="0" applyFont="1" applyFill="1" applyBorder="1" applyAlignment="1">
      <alignment horizontal="center" vertical="center"/>
    </xf>
    <xf numFmtId="0" fontId="28" fillId="0" borderId="32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vertical="center"/>
    </xf>
    <xf numFmtId="0" fontId="20" fillId="0" borderId="32" xfId="0" applyFont="1" applyFill="1" applyBorder="1" applyAlignment="1">
      <alignment horizontal="center" vertical="center" shrinkToFit="1"/>
    </xf>
    <xf numFmtId="0" fontId="28" fillId="0" borderId="37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0" borderId="37" xfId="0" applyFont="1" applyFill="1" applyBorder="1" applyAlignment="1">
      <alignment horizontal="center" vertical="center" shrinkToFit="1"/>
    </xf>
    <xf numFmtId="0" fontId="20" fillId="0" borderId="8" xfId="0" applyFont="1" applyFill="1" applyBorder="1" applyAlignment="1">
      <alignment vertical="center" shrinkToFit="1"/>
    </xf>
    <xf numFmtId="0" fontId="28" fillId="0" borderId="7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vertical="center" wrapText="1" shrinkToFit="1"/>
    </xf>
    <xf numFmtId="0" fontId="20" fillId="0" borderId="65" xfId="0" applyFont="1" applyFill="1" applyBorder="1" applyAlignment="1">
      <alignment vertical="center"/>
    </xf>
    <xf numFmtId="0" fontId="20" fillId="0" borderId="85" xfId="0" applyFont="1" applyFill="1" applyBorder="1" applyAlignment="1">
      <alignment vertical="center"/>
    </xf>
    <xf numFmtId="0" fontId="28" fillId="0" borderId="7" xfId="0" applyFont="1" applyFill="1" applyBorder="1" applyAlignment="1">
      <alignment horizontal="center" vertical="center" shrinkToFit="1"/>
    </xf>
    <xf numFmtId="0" fontId="20" fillId="0" borderId="8" xfId="0" applyFont="1" applyFill="1" applyBorder="1" applyAlignment="1">
      <alignment vertical="center"/>
    </xf>
    <xf numFmtId="0" fontId="20" fillId="0" borderId="19" xfId="0" applyFont="1" applyFill="1" applyBorder="1" applyAlignment="1">
      <alignment vertical="center"/>
    </xf>
    <xf numFmtId="0" fontId="28" fillId="0" borderId="31" xfId="0" applyFont="1" applyFill="1" applyBorder="1" applyAlignment="1">
      <alignment horizontal="center" vertical="center" shrinkToFit="1"/>
    </xf>
    <xf numFmtId="0" fontId="28" fillId="0" borderId="19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 shrinkToFit="1"/>
    </xf>
    <xf numFmtId="0" fontId="28" fillId="0" borderId="29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vertical="center"/>
    </xf>
    <xf numFmtId="0" fontId="20" fillId="0" borderId="28" xfId="0" applyFont="1" applyFill="1" applyBorder="1" applyAlignment="1">
      <alignment horizontal="center" vertical="center" shrinkToFit="1"/>
    </xf>
    <xf numFmtId="0" fontId="28" fillId="0" borderId="0" xfId="0" applyFont="1" applyFill="1" applyBorder="1" applyAlignment="1">
      <alignment horizontal="center" vertical="center" shrinkToFit="1"/>
    </xf>
    <xf numFmtId="0" fontId="20" fillId="0" borderId="19" xfId="0" applyFont="1" applyFill="1" applyBorder="1" applyAlignment="1">
      <alignment vertical="center" wrapText="1"/>
    </xf>
    <xf numFmtId="0" fontId="20" fillId="0" borderId="18" xfId="0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 vertical="center" shrinkToFit="1"/>
    </xf>
    <xf numFmtId="0" fontId="20" fillId="0" borderId="7" xfId="0" applyFont="1" applyFill="1" applyBorder="1" applyAlignment="1">
      <alignment horizontal="center" vertical="center" wrapText="1" shrinkToFit="1"/>
    </xf>
    <xf numFmtId="0" fontId="20" fillId="0" borderId="19" xfId="0" applyFont="1" applyFill="1" applyBorder="1" applyAlignment="1">
      <alignment horizontal="center" vertical="center" shrinkToFit="1"/>
    </xf>
    <xf numFmtId="0" fontId="20" fillId="0" borderId="36" xfId="0" applyFont="1" applyFill="1" applyBorder="1" applyAlignment="1">
      <alignment vertical="center"/>
    </xf>
    <xf numFmtId="0" fontId="20" fillId="0" borderId="3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 wrapText="1" shrinkToFit="1"/>
    </xf>
    <xf numFmtId="0" fontId="28" fillId="0" borderId="8" xfId="0" applyFont="1" applyFill="1" applyBorder="1" applyAlignment="1">
      <alignment horizontal="center" vertical="center" shrinkToFit="1"/>
    </xf>
    <xf numFmtId="0" fontId="28" fillId="0" borderId="32" xfId="0" applyFont="1" applyFill="1" applyBorder="1" applyAlignment="1">
      <alignment horizontal="center" vertical="center" shrinkToFit="1"/>
    </xf>
    <xf numFmtId="0" fontId="20" fillId="0" borderId="65" xfId="0" applyFont="1" applyFill="1" applyBorder="1" applyAlignment="1">
      <alignment vertical="center" shrinkToFit="1"/>
    </xf>
    <xf numFmtId="0" fontId="28" fillId="0" borderId="8" xfId="0" applyFont="1" applyFill="1" applyBorder="1" applyAlignment="1">
      <alignment vertical="center" shrinkToFit="1"/>
    </xf>
    <xf numFmtId="0" fontId="28" fillId="0" borderId="142" xfId="0" applyFont="1" applyFill="1" applyBorder="1" applyAlignment="1">
      <alignment horizontal="center" vertical="center" shrinkToFit="1"/>
    </xf>
    <xf numFmtId="0" fontId="28" fillId="0" borderId="143" xfId="0" applyFont="1" applyFill="1" applyBorder="1" applyAlignment="1">
      <alignment horizontal="center" vertical="center"/>
    </xf>
    <xf numFmtId="0" fontId="20" fillId="0" borderId="143" xfId="0" applyFont="1" applyFill="1" applyBorder="1" applyAlignment="1">
      <alignment vertical="center"/>
    </xf>
    <xf numFmtId="0" fontId="20" fillId="0" borderId="142" xfId="0" applyFont="1" applyFill="1" applyBorder="1" applyAlignment="1">
      <alignment horizontal="center" vertical="center" shrinkToFit="1"/>
    </xf>
    <xf numFmtId="0" fontId="28" fillId="0" borderId="7" xfId="0" applyFont="1" applyFill="1" applyBorder="1" applyAlignment="1">
      <alignment horizontal="center" vertical="center" wrapText="1" shrinkToFit="1"/>
    </xf>
    <xf numFmtId="0" fontId="20" fillId="0" borderId="0" xfId="0" applyFont="1" applyFill="1" applyBorder="1" applyAlignment="1">
      <alignment horizontal="left" vertical="center" wrapText="1" shrinkToFit="1"/>
    </xf>
    <xf numFmtId="0" fontId="20" fillId="0" borderId="8" xfId="0" applyFont="1" applyFill="1" applyBorder="1" applyAlignment="1">
      <alignment horizontal="left" vertical="center" wrapText="1" shrinkToFit="1"/>
    </xf>
    <xf numFmtId="0" fontId="20" fillId="5" borderId="37" xfId="0" applyFont="1" applyFill="1" applyBorder="1" applyAlignment="1">
      <alignment horizontal="center" vertical="center" shrinkToFit="1"/>
    </xf>
    <xf numFmtId="0" fontId="20" fillId="0" borderId="29" xfId="0" applyFont="1" applyFill="1" applyBorder="1" applyAlignment="1">
      <alignment horizontal="left" vertical="center" shrinkToFit="1"/>
    </xf>
    <xf numFmtId="0" fontId="28" fillId="0" borderId="28" xfId="0" applyFont="1" applyFill="1" applyBorder="1" applyAlignment="1">
      <alignment horizontal="center" vertical="center" shrinkToFit="1"/>
    </xf>
    <xf numFmtId="176" fontId="20" fillId="0" borderId="27" xfId="0" applyNumberFormat="1" applyFont="1" applyFill="1" applyBorder="1" applyAlignment="1">
      <alignment vertical="center" shrinkToFit="1"/>
    </xf>
    <xf numFmtId="0" fontId="28" fillId="0" borderId="29" xfId="0" applyFont="1" applyFill="1" applyBorder="1" applyAlignment="1">
      <alignment horizontal="center" vertical="center" shrinkToFit="1"/>
    </xf>
    <xf numFmtId="0" fontId="20" fillId="0" borderId="29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 shrinkToFit="1"/>
    </xf>
    <xf numFmtId="0" fontId="28" fillId="0" borderId="19" xfId="0" applyFont="1" applyFill="1" applyBorder="1" applyAlignment="1">
      <alignment horizontal="center" vertical="center" shrinkToFit="1"/>
    </xf>
    <xf numFmtId="0" fontId="28" fillId="0" borderId="6" xfId="0" applyFont="1" applyFill="1" applyBorder="1" applyAlignment="1">
      <alignment vertical="center" shrinkToFit="1"/>
    </xf>
    <xf numFmtId="0" fontId="20" fillId="0" borderId="0" xfId="0" applyFont="1" applyAlignment="1">
      <alignment vertical="center"/>
    </xf>
    <xf numFmtId="0" fontId="28" fillId="0" borderId="0" xfId="0" applyFont="1" applyFill="1" applyBorder="1" applyAlignment="1">
      <alignment vertical="center" shrinkToFit="1"/>
    </xf>
    <xf numFmtId="0" fontId="20" fillId="0" borderId="0" xfId="0" applyFont="1" applyFill="1" applyBorder="1" applyAlignment="1">
      <alignment horizontal="left" vertical="center"/>
    </xf>
    <xf numFmtId="0" fontId="20" fillId="5" borderId="32" xfId="0" applyFont="1" applyFill="1" applyBorder="1" applyAlignment="1">
      <alignment vertical="center"/>
    </xf>
    <xf numFmtId="0" fontId="20" fillId="5" borderId="31" xfId="0" applyFont="1" applyFill="1" applyBorder="1" applyAlignment="1">
      <alignment horizontal="center" vertical="center" shrinkToFit="1"/>
    </xf>
    <xf numFmtId="0" fontId="20" fillId="0" borderId="0" xfId="0" applyNumberFormat="1" applyFont="1" applyFill="1" applyBorder="1" applyAlignment="1">
      <alignment horizontal="left" vertical="center" shrinkToFit="1"/>
    </xf>
    <xf numFmtId="0" fontId="28" fillId="0" borderId="51" xfId="0" applyFont="1" applyFill="1" applyBorder="1" applyAlignment="1">
      <alignment horizontal="center" vertical="center" shrinkToFit="1"/>
    </xf>
    <xf numFmtId="0" fontId="28" fillId="0" borderId="8" xfId="0" applyFont="1" applyFill="1" applyBorder="1" applyAlignment="1">
      <alignment vertical="center"/>
    </xf>
    <xf numFmtId="0" fontId="20" fillId="0" borderId="63" xfId="0" applyFont="1" applyFill="1" applyBorder="1" applyAlignment="1">
      <alignment horizontal="left" vertical="center" shrinkToFit="1"/>
    </xf>
    <xf numFmtId="0" fontId="28" fillId="0" borderId="62" xfId="0" applyFont="1" applyFill="1" applyBorder="1" applyAlignment="1">
      <alignment horizontal="center" vertical="center" shrinkToFit="1"/>
    </xf>
    <xf numFmtId="0" fontId="20" fillId="0" borderId="61" xfId="0" applyFont="1" applyFill="1" applyBorder="1" applyAlignment="1">
      <alignment vertical="center" shrinkToFit="1"/>
    </xf>
    <xf numFmtId="0" fontId="28" fillId="0" borderId="63" xfId="0" applyFont="1" applyFill="1" applyBorder="1" applyAlignment="1">
      <alignment horizontal="center" vertical="center" shrinkToFit="1"/>
    </xf>
    <xf numFmtId="0" fontId="20" fillId="0" borderId="63" xfId="0" applyFont="1" applyFill="1" applyBorder="1" applyAlignment="1">
      <alignment vertical="center"/>
    </xf>
    <xf numFmtId="0" fontId="20" fillId="0" borderId="62" xfId="0" applyFont="1" applyFill="1" applyBorder="1" applyAlignment="1">
      <alignment horizontal="center" vertical="center" shrinkToFit="1"/>
    </xf>
    <xf numFmtId="0" fontId="20" fillId="0" borderId="17" xfId="0" applyFont="1" applyFill="1" applyBorder="1" applyAlignment="1">
      <alignment vertical="center" wrapText="1" shrinkToFit="1"/>
    </xf>
    <xf numFmtId="0" fontId="28" fillId="0" borderId="19" xfId="0" applyFont="1" applyFill="1" applyBorder="1" applyAlignment="1">
      <alignment vertical="center" shrinkToFit="1"/>
    </xf>
    <xf numFmtId="0" fontId="20" fillId="0" borderId="30" xfId="0" applyFont="1" applyFill="1" applyBorder="1" applyAlignment="1">
      <alignment horizontal="left" vertical="center" wrapText="1" shrinkToFit="1"/>
    </xf>
    <xf numFmtId="0" fontId="33" fillId="0" borderId="18" xfId="0" applyFont="1" applyFill="1" applyBorder="1" applyAlignment="1">
      <alignment horizontal="center" vertical="center" shrinkToFit="1"/>
    </xf>
    <xf numFmtId="176" fontId="20" fillId="0" borderId="0" xfId="0" applyNumberFormat="1" applyFont="1" applyFill="1" applyBorder="1" applyAlignment="1">
      <alignment vertical="center" shrinkToFit="1"/>
    </xf>
    <xf numFmtId="0" fontId="33" fillId="0" borderId="37" xfId="0" applyFont="1" applyFill="1" applyBorder="1" applyAlignment="1">
      <alignment horizontal="center" vertical="center" shrinkToFit="1"/>
    </xf>
    <xf numFmtId="176" fontId="20" fillId="0" borderId="32" xfId="0" applyNumberFormat="1" applyFont="1" applyFill="1" applyBorder="1" applyAlignment="1">
      <alignment vertical="center" shrinkToFit="1"/>
    </xf>
    <xf numFmtId="176" fontId="20" fillId="0" borderId="8" xfId="0" applyNumberFormat="1" applyFont="1" applyFill="1" applyBorder="1" applyAlignment="1">
      <alignment vertical="center" shrinkToFit="1"/>
    </xf>
    <xf numFmtId="0" fontId="28" fillId="0" borderId="0" xfId="0" applyFont="1" applyFill="1" applyBorder="1" applyAlignment="1">
      <alignment vertical="center" wrapText="1" shrinkToFit="1"/>
    </xf>
    <xf numFmtId="0" fontId="20" fillId="0" borderId="196" xfId="0" applyFont="1" applyFill="1" applyBorder="1" applyAlignment="1">
      <alignment vertical="center" shrinkToFit="1"/>
    </xf>
    <xf numFmtId="0" fontId="28" fillId="0" borderId="203" xfId="0" applyFont="1" applyFill="1" applyBorder="1" applyAlignment="1">
      <alignment horizontal="center" vertical="center"/>
    </xf>
    <xf numFmtId="0" fontId="20" fillId="0" borderId="196" xfId="0" applyFont="1" applyFill="1" applyBorder="1" applyAlignment="1">
      <alignment vertical="center"/>
    </xf>
    <xf numFmtId="0" fontId="20" fillId="0" borderId="203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 wrapText="1" shrinkToFit="1"/>
    </xf>
    <xf numFmtId="0" fontId="28" fillId="0" borderId="203" xfId="0" applyFont="1" applyFill="1" applyBorder="1" applyAlignment="1">
      <alignment horizontal="center" vertical="center" shrinkToFit="1"/>
    </xf>
    <xf numFmtId="0" fontId="28" fillId="0" borderId="196" xfId="0" applyFont="1" applyFill="1" applyBorder="1" applyAlignment="1">
      <alignment horizontal="center" vertical="center"/>
    </xf>
    <xf numFmtId="0" fontId="20" fillId="0" borderId="203" xfId="0" applyFont="1" applyFill="1" applyBorder="1" applyAlignment="1">
      <alignment horizontal="center" vertical="center" shrinkToFit="1"/>
    </xf>
    <xf numFmtId="0" fontId="34" fillId="0" borderId="18" xfId="0" applyFont="1" applyFill="1" applyBorder="1" applyAlignment="1">
      <alignment horizontal="center" vertical="center" shrinkToFit="1"/>
    </xf>
    <xf numFmtId="0" fontId="33" fillId="0" borderId="31" xfId="0" applyFont="1" applyFill="1" applyBorder="1" applyAlignment="1">
      <alignment horizontal="center" vertical="center" shrinkToFit="1"/>
    </xf>
    <xf numFmtId="0" fontId="33" fillId="0" borderId="7" xfId="0" applyFont="1" applyFill="1" applyBorder="1" applyAlignment="1">
      <alignment horizontal="center" vertical="center" shrinkToFit="1"/>
    </xf>
    <xf numFmtId="0" fontId="20" fillId="0" borderId="195" xfId="0" applyFont="1" applyFill="1" applyBorder="1" applyAlignment="1">
      <alignment vertical="center" shrinkToFit="1"/>
    </xf>
    <xf numFmtId="0" fontId="20" fillId="0" borderId="88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0" fillId="0" borderId="212" xfId="0" applyFont="1" applyFill="1" applyBorder="1" applyAlignment="1">
      <alignment vertical="center"/>
    </xf>
    <xf numFmtId="0" fontId="28" fillId="0" borderId="213" xfId="0" applyFont="1" applyFill="1" applyBorder="1" applyAlignment="1">
      <alignment horizontal="center" vertical="center" shrinkToFit="1"/>
    </xf>
    <xf numFmtId="0" fontId="20" fillId="0" borderId="212" xfId="0" applyFont="1" applyFill="1" applyBorder="1" applyAlignment="1">
      <alignment vertical="center" shrinkToFit="1"/>
    </xf>
    <xf numFmtId="0" fontId="28" fillId="0" borderId="212" xfId="0" applyFont="1" applyFill="1" applyBorder="1" applyAlignment="1">
      <alignment horizontal="center" vertical="center"/>
    </xf>
    <xf numFmtId="0" fontId="20" fillId="0" borderId="213" xfId="0" applyFont="1" applyFill="1" applyBorder="1" applyAlignment="1">
      <alignment horizontal="center" vertical="center" shrinkToFit="1"/>
    </xf>
    <xf numFmtId="0" fontId="20" fillId="0" borderId="112" xfId="0" applyFont="1" applyFill="1" applyBorder="1" applyAlignment="1">
      <alignment vertical="center" shrinkToFit="1"/>
    </xf>
    <xf numFmtId="0" fontId="28" fillId="0" borderId="111" xfId="0" applyFont="1" applyFill="1" applyBorder="1" applyAlignment="1">
      <alignment horizontal="center" vertical="center" shrinkToFit="1"/>
    </xf>
    <xf numFmtId="0" fontId="28" fillId="0" borderId="112" xfId="0" applyFont="1" applyFill="1" applyBorder="1" applyAlignment="1">
      <alignment horizontal="center" vertical="center"/>
    </xf>
    <xf numFmtId="0" fontId="20" fillId="0" borderId="112" xfId="0" applyFont="1" applyFill="1" applyBorder="1" applyAlignment="1">
      <alignment vertical="center"/>
    </xf>
    <xf numFmtId="0" fontId="20" fillId="0" borderId="111" xfId="0" applyFont="1" applyFill="1" applyBorder="1" applyAlignment="1">
      <alignment horizontal="center" vertical="center" shrinkToFit="1"/>
    </xf>
    <xf numFmtId="0" fontId="20" fillId="0" borderId="28" xfId="0" applyFont="1" applyFill="1" applyBorder="1" applyAlignment="1">
      <alignment vertical="center" shrinkToFit="1"/>
    </xf>
    <xf numFmtId="0" fontId="20" fillId="0" borderId="7" xfId="0" applyFont="1" applyFill="1" applyBorder="1" applyAlignment="1">
      <alignment vertical="center" shrinkToFit="1"/>
    </xf>
    <xf numFmtId="0" fontId="20" fillId="0" borderId="31" xfId="0" applyFont="1" applyFill="1" applyBorder="1" applyAlignment="1">
      <alignment vertical="center" wrapText="1"/>
    </xf>
    <xf numFmtId="0" fontId="20" fillId="0" borderId="37" xfId="0" applyFont="1" applyFill="1" applyBorder="1" applyAlignment="1">
      <alignment vertical="center" shrinkToFit="1"/>
    </xf>
    <xf numFmtId="0" fontId="20" fillId="0" borderId="7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vertical="center" wrapText="1" shrinkToFit="1"/>
    </xf>
    <xf numFmtId="0" fontId="20" fillId="0" borderId="37" xfId="0" applyFont="1" applyFill="1" applyBorder="1" applyAlignment="1">
      <alignment vertical="center" wrapText="1" shrinkToFit="1"/>
    </xf>
    <xf numFmtId="0" fontId="20" fillId="0" borderId="18" xfId="0" applyFont="1" applyFill="1" applyBorder="1" applyAlignment="1">
      <alignment vertical="center" wrapText="1" shrinkToFit="1"/>
    </xf>
    <xf numFmtId="0" fontId="20" fillId="0" borderId="42" xfId="0" applyFont="1" applyFill="1" applyBorder="1" applyAlignment="1">
      <alignment vertical="center" shrinkToFit="1"/>
    </xf>
    <xf numFmtId="0" fontId="28" fillId="0" borderId="32" xfId="0" applyFont="1" applyFill="1" applyBorder="1" applyAlignment="1">
      <alignment vertical="center"/>
    </xf>
    <xf numFmtId="0" fontId="28" fillId="0" borderId="19" xfId="0" applyFont="1" applyFill="1" applyBorder="1" applyAlignment="1">
      <alignment vertical="center"/>
    </xf>
    <xf numFmtId="176" fontId="20" fillId="0" borderId="29" xfId="0" applyNumberFormat="1" applyFont="1" applyFill="1" applyBorder="1" applyAlignment="1">
      <alignment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143" xfId="0" applyFont="1" applyFill="1" applyBorder="1" applyAlignment="1">
      <alignment vertical="center" wrapText="1"/>
    </xf>
    <xf numFmtId="0" fontId="15" fillId="3" borderId="215" xfId="0" applyFont="1" applyFill="1" applyBorder="1" applyAlignment="1">
      <alignment horizontal="right" vertical="center"/>
    </xf>
    <xf numFmtId="0" fontId="20" fillId="0" borderId="216" xfId="0" applyFont="1" applyFill="1" applyBorder="1" applyAlignment="1">
      <alignment vertical="center" wrapText="1" shrinkToFit="1"/>
    </xf>
    <xf numFmtId="0" fontId="20" fillId="0" borderId="216" xfId="0" applyFont="1" applyFill="1" applyBorder="1" applyAlignment="1">
      <alignment vertical="center" shrinkToFit="1"/>
    </xf>
    <xf numFmtId="0" fontId="20" fillId="0" borderId="217" xfId="0" applyFont="1" applyFill="1" applyBorder="1" applyAlignment="1">
      <alignment vertical="center" shrinkToFit="1"/>
    </xf>
    <xf numFmtId="0" fontId="20" fillId="0" borderId="150" xfId="0" applyFont="1" applyFill="1" applyBorder="1" applyAlignment="1">
      <alignment vertical="center" wrapText="1"/>
    </xf>
    <xf numFmtId="0" fontId="20" fillId="0" borderId="150" xfId="0" applyFont="1" applyFill="1" applyBorder="1" applyAlignment="1">
      <alignment vertical="center" shrinkToFit="1"/>
    </xf>
    <xf numFmtId="0" fontId="20" fillId="0" borderId="216" xfId="0" applyFont="1" applyFill="1" applyBorder="1" applyAlignment="1">
      <alignment vertical="center" wrapText="1"/>
    </xf>
    <xf numFmtId="0" fontId="20" fillId="0" borderId="150" xfId="0" applyFont="1" applyFill="1" applyBorder="1" applyAlignment="1">
      <alignment vertical="center" wrapText="1" shrinkToFit="1"/>
    </xf>
    <xf numFmtId="0" fontId="20" fillId="0" borderId="150" xfId="0" applyFont="1" applyFill="1" applyBorder="1" applyAlignment="1">
      <alignment vertical="center"/>
    </xf>
    <xf numFmtId="0" fontId="20" fillId="0" borderId="195" xfId="0" applyFont="1" applyFill="1" applyBorder="1" applyAlignment="1">
      <alignment vertical="center" wrapText="1" shrinkToFit="1"/>
    </xf>
    <xf numFmtId="0" fontId="20" fillId="0" borderId="216" xfId="0" applyFont="1" applyFill="1" applyBorder="1" applyAlignment="1">
      <alignment vertical="center"/>
    </xf>
    <xf numFmtId="0" fontId="28" fillId="0" borderId="37" xfId="0" applyFont="1" applyFill="1" applyBorder="1" applyAlignment="1">
      <alignment horizontal="right" vertical="center"/>
    </xf>
    <xf numFmtId="0" fontId="20" fillId="0" borderId="195" xfId="0" applyFont="1" applyFill="1" applyBorder="1" applyAlignment="1">
      <alignment vertical="center"/>
    </xf>
    <xf numFmtId="0" fontId="20" fillId="0" borderId="195" xfId="0" applyFont="1" applyFill="1" applyBorder="1" applyAlignment="1">
      <alignment vertical="center" wrapText="1"/>
    </xf>
    <xf numFmtId="0" fontId="20" fillId="0" borderId="217" xfId="0" applyFont="1" applyFill="1" applyBorder="1" applyAlignment="1">
      <alignment vertical="center" wrapText="1" shrinkToFit="1"/>
    </xf>
    <xf numFmtId="0" fontId="28" fillId="0" borderId="195" xfId="0" applyFont="1" applyFill="1" applyBorder="1" applyAlignment="1">
      <alignment vertical="center" shrinkToFit="1"/>
    </xf>
    <xf numFmtId="0" fontId="20" fillId="0" borderId="218" xfId="0" applyFont="1" applyFill="1" applyBorder="1" applyAlignment="1">
      <alignment vertical="center" shrinkToFit="1"/>
    </xf>
    <xf numFmtId="176" fontId="13" fillId="0" borderId="159" xfId="0" applyNumberFormat="1" applyFont="1" applyFill="1" applyBorder="1" applyAlignment="1">
      <alignment vertical="center" shrinkToFit="1"/>
    </xf>
    <xf numFmtId="176" fontId="13" fillId="0" borderId="210" xfId="0" applyNumberFormat="1" applyFont="1" applyFill="1" applyBorder="1" applyAlignment="1">
      <alignment vertical="center" shrinkToFit="1"/>
    </xf>
    <xf numFmtId="176" fontId="13" fillId="0" borderId="28" xfId="0" applyNumberFormat="1" applyFont="1" applyFill="1" applyBorder="1" applyAlignment="1">
      <alignment vertical="center" shrinkToFit="1"/>
    </xf>
    <xf numFmtId="176" fontId="13" fillId="0" borderId="62" xfId="0" applyNumberFormat="1" applyFont="1" applyFill="1" applyBorder="1" applyAlignment="1">
      <alignment vertical="center" shrinkToFit="1"/>
    </xf>
    <xf numFmtId="176" fontId="13" fillId="0" borderId="42" xfId="0" applyNumberFormat="1" applyFont="1" applyFill="1" applyBorder="1" applyAlignment="1">
      <alignment vertical="center" shrinkToFit="1"/>
    </xf>
    <xf numFmtId="176" fontId="13" fillId="0" borderId="39" xfId="0" applyNumberFormat="1" applyFont="1" applyFill="1" applyBorder="1" applyAlignment="1">
      <alignment vertical="center" shrinkToFit="1"/>
    </xf>
    <xf numFmtId="176" fontId="13" fillId="0" borderId="41" xfId="0" applyNumberFormat="1" applyFont="1" applyFill="1" applyBorder="1" applyAlignment="1">
      <alignment vertical="center" shrinkToFit="1"/>
    </xf>
    <xf numFmtId="0" fontId="0" fillId="0" borderId="37" xfId="0" applyFill="1" applyBorder="1">
      <alignment vertical="center"/>
    </xf>
    <xf numFmtId="0" fontId="0" fillId="0" borderId="51" xfId="0" applyFill="1" applyBorder="1">
      <alignment vertical="center"/>
    </xf>
    <xf numFmtId="0" fontId="0" fillId="0" borderId="65" xfId="0" applyFill="1" applyBorder="1">
      <alignment vertical="center"/>
    </xf>
    <xf numFmtId="0" fontId="0" fillId="0" borderId="18" xfId="0" applyFill="1" applyBorder="1">
      <alignment vertical="center"/>
    </xf>
    <xf numFmtId="176" fontId="13" fillId="0" borderId="110" xfId="0" applyNumberFormat="1" applyFont="1" applyFill="1" applyBorder="1" applyAlignment="1">
      <alignment vertical="center" shrinkToFit="1"/>
    </xf>
    <xf numFmtId="176" fontId="13" fillId="0" borderId="192" xfId="0" applyNumberFormat="1" applyFont="1" applyFill="1" applyBorder="1" applyAlignment="1">
      <alignment vertical="center" shrinkToFit="1"/>
    </xf>
    <xf numFmtId="176" fontId="13" fillId="0" borderId="40" xfId="0" applyNumberFormat="1" applyFont="1" applyFill="1" applyBorder="1" applyAlignment="1">
      <alignment vertical="center" shrinkToFit="1"/>
    </xf>
    <xf numFmtId="0" fontId="13" fillId="0" borderId="149" xfId="0" applyFont="1" applyBorder="1" applyAlignment="1">
      <alignment vertical="center"/>
    </xf>
    <xf numFmtId="0" fontId="34" fillId="0" borderId="31" xfId="0" applyFont="1" applyFill="1" applyBorder="1" applyAlignment="1">
      <alignment horizontal="center" vertical="center" wrapText="1" shrinkToFit="1"/>
    </xf>
    <xf numFmtId="0" fontId="35" fillId="0" borderId="32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176" fontId="15" fillId="0" borderId="220" xfId="0" applyNumberFormat="1" applyFont="1" applyFill="1" applyBorder="1" applyAlignment="1">
      <alignment horizontal="center" vertical="center" shrinkToFit="1"/>
    </xf>
    <xf numFmtId="176" fontId="15" fillId="0" borderId="220" xfId="0" applyNumberFormat="1" applyFont="1" applyFill="1" applyBorder="1" applyAlignment="1">
      <alignment horizontal="center" vertical="center"/>
    </xf>
    <xf numFmtId="176" fontId="15" fillId="0" borderId="221" xfId="0" applyNumberFormat="1" applyFont="1" applyFill="1" applyBorder="1" applyAlignment="1">
      <alignment horizontal="center" vertical="center" shrinkToFit="1"/>
    </xf>
    <xf numFmtId="176" fontId="15" fillId="3" borderId="222" xfId="0" applyNumberFormat="1" applyFont="1" applyFill="1" applyBorder="1" applyAlignment="1">
      <alignment horizontal="center" vertical="center" shrinkToFit="1"/>
    </xf>
    <xf numFmtId="0" fontId="37" fillId="0" borderId="8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32" xfId="0" applyFont="1" applyFill="1" applyBorder="1" applyAlignment="1">
      <alignment vertical="center"/>
    </xf>
    <xf numFmtId="176" fontId="20" fillId="0" borderId="29" xfId="0" applyNumberFormat="1" applyFont="1" applyFill="1" applyBorder="1" applyAlignment="1">
      <alignment vertical="center" wrapText="1" shrinkToFit="1"/>
    </xf>
    <xf numFmtId="0" fontId="0" fillId="0" borderId="34" xfId="0" applyFill="1" applyBorder="1">
      <alignment vertical="center"/>
    </xf>
    <xf numFmtId="176" fontId="13" fillId="0" borderId="178" xfId="0" applyNumberFormat="1" applyFont="1" applyFill="1" applyBorder="1" applyAlignment="1">
      <alignment vertical="center" shrinkToFit="1"/>
    </xf>
    <xf numFmtId="176" fontId="13" fillId="0" borderId="191" xfId="0" applyNumberFormat="1" applyFont="1" applyFill="1" applyBorder="1" applyAlignment="1">
      <alignment vertical="center" shrinkToFit="1"/>
    </xf>
    <xf numFmtId="176" fontId="13" fillId="0" borderId="57" xfId="0" applyNumberFormat="1" applyFont="1" applyFill="1" applyBorder="1" applyAlignment="1">
      <alignment vertical="center" shrinkToFit="1"/>
    </xf>
    <xf numFmtId="176" fontId="15" fillId="0" borderId="224" xfId="0" applyNumberFormat="1" applyFont="1" applyFill="1" applyBorder="1" applyAlignment="1">
      <alignment horizontal="center" vertical="center" shrinkToFit="1"/>
    </xf>
    <xf numFmtId="176" fontId="15" fillId="0" borderId="225" xfId="0" applyNumberFormat="1" applyFont="1" applyFill="1" applyBorder="1" applyAlignment="1">
      <alignment horizontal="center" vertical="center" shrinkToFit="1"/>
    </xf>
    <xf numFmtId="176" fontId="15" fillId="0" borderId="223" xfId="0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 vertical="center" wrapText="1" shrinkToFit="1"/>
    </xf>
    <xf numFmtId="0" fontId="35" fillId="0" borderId="30" xfId="0" applyFont="1" applyFill="1" applyBorder="1" applyAlignment="1">
      <alignment vertical="center" wrapText="1"/>
    </xf>
    <xf numFmtId="0" fontId="36" fillId="0" borderId="32" xfId="0" applyFont="1" applyFill="1" applyBorder="1" applyAlignment="1">
      <alignment vertical="center"/>
    </xf>
    <xf numFmtId="0" fontId="35" fillId="0" borderId="31" xfId="0" applyFont="1" applyFill="1" applyBorder="1" applyAlignment="1">
      <alignment vertical="center" shrinkToFit="1"/>
    </xf>
    <xf numFmtId="0" fontId="15" fillId="3" borderId="23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0" borderId="65" xfId="0" applyFont="1" applyFill="1" applyBorder="1" applyAlignment="1">
      <alignment vertical="center" wrapText="1"/>
    </xf>
    <xf numFmtId="0" fontId="35" fillId="0" borderId="30" xfId="0" applyFont="1" applyFill="1" applyBorder="1" applyAlignment="1">
      <alignment vertical="center" wrapText="1" shrinkToFit="1"/>
    </xf>
    <xf numFmtId="0" fontId="36" fillId="0" borderId="32" xfId="0" applyFont="1" applyFill="1" applyBorder="1" applyAlignment="1">
      <alignment horizontal="center" vertical="center" shrinkToFit="1"/>
    </xf>
    <xf numFmtId="0" fontId="35" fillId="0" borderId="85" xfId="0" applyFont="1" applyFill="1" applyBorder="1" applyAlignment="1">
      <alignment vertical="center"/>
    </xf>
    <xf numFmtId="0" fontId="35" fillId="0" borderId="31" xfId="0" applyFont="1" applyFill="1" applyBorder="1" applyAlignment="1">
      <alignment horizontal="center" vertical="center" shrinkToFit="1"/>
    </xf>
    <xf numFmtId="0" fontId="35" fillId="0" borderId="8" xfId="0" applyFont="1" applyFill="1" applyBorder="1" applyAlignment="1">
      <alignment horizontal="left" vertical="center" wrapText="1" shrinkToFit="1"/>
    </xf>
    <xf numFmtId="0" fontId="36" fillId="0" borderId="7" xfId="0" applyFont="1" applyFill="1" applyBorder="1" applyAlignment="1">
      <alignment horizontal="center" vertical="center" shrinkToFit="1"/>
    </xf>
    <xf numFmtId="0" fontId="35" fillId="0" borderId="36" xfId="0" applyFont="1" applyFill="1" applyBorder="1" applyAlignment="1">
      <alignment vertical="center" wrapText="1" shrinkToFit="1"/>
    </xf>
    <xf numFmtId="0" fontId="36" fillId="0" borderId="0" xfId="0" applyFont="1" applyFill="1" applyBorder="1" applyAlignment="1">
      <alignment horizontal="center" vertical="center" shrinkToFit="1"/>
    </xf>
    <xf numFmtId="0" fontId="35" fillId="0" borderId="37" xfId="0" applyFont="1" applyFill="1" applyBorder="1" applyAlignment="1">
      <alignment horizontal="center" vertical="center" shrinkToFit="1"/>
    </xf>
    <xf numFmtId="0" fontId="35" fillId="0" borderId="0" xfId="0" applyFont="1" applyFill="1" applyBorder="1" applyAlignment="1">
      <alignment horizontal="left" vertical="center" wrapText="1" shrinkToFit="1"/>
    </xf>
    <xf numFmtId="0" fontId="36" fillId="0" borderId="37" xfId="0" applyFont="1" applyFill="1" applyBorder="1" applyAlignment="1">
      <alignment horizontal="center" vertical="center" shrinkToFit="1"/>
    </xf>
    <xf numFmtId="0" fontId="37" fillId="0" borderId="0" xfId="0" applyFont="1" applyFill="1" applyBorder="1" applyAlignment="1">
      <alignment horizontal="left" vertical="center" wrapText="1" shrinkToFit="1"/>
    </xf>
    <xf numFmtId="0" fontId="38" fillId="0" borderId="37" xfId="0" applyFont="1" applyFill="1" applyBorder="1" applyAlignment="1">
      <alignment horizontal="center" vertical="center" shrinkToFit="1"/>
    </xf>
    <xf numFmtId="0" fontId="41" fillId="0" borderId="0" xfId="0" applyFont="1" applyFill="1" applyBorder="1" applyAlignment="1">
      <alignment vertical="center"/>
    </xf>
    <xf numFmtId="0" fontId="41" fillId="0" borderId="37" xfId="0" applyFont="1" applyFill="1" applyBorder="1" applyAlignment="1">
      <alignment horizontal="center" vertical="center" shrinkToFit="1"/>
    </xf>
    <xf numFmtId="0" fontId="35" fillId="0" borderId="31" xfId="0" applyFont="1" applyFill="1" applyBorder="1" applyAlignment="1">
      <alignment horizontal="center" vertical="center" wrapText="1" shrinkToFit="1"/>
    </xf>
    <xf numFmtId="0" fontId="35" fillId="0" borderId="32" xfId="0" applyFont="1" applyFill="1" applyBorder="1" applyAlignment="1">
      <alignment horizontal="left" vertical="center" wrapText="1" shrinkToFit="1"/>
    </xf>
    <xf numFmtId="0" fontId="36" fillId="0" borderId="31" xfId="0" applyFont="1" applyFill="1" applyBorder="1" applyAlignment="1">
      <alignment horizontal="center" vertical="center" shrinkToFit="1"/>
    </xf>
    <xf numFmtId="0" fontId="35" fillId="0" borderId="37" xfId="0" applyFont="1" applyFill="1" applyBorder="1" applyAlignment="1">
      <alignment horizontal="center" vertical="center" wrapText="1" shrinkToFit="1"/>
    </xf>
    <xf numFmtId="0" fontId="35" fillId="5" borderId="37" xfId="0" applyFont="1" applyFill="1" applyBorder="1" applyAlignment="1">
      <alignment horizontal="center" vertical="center" shrinkToFit="1"/>
    </xf>
    <xf numFmtId="0" fontId="37" fillId="0" borderId="8" xfId="0" applyFont="1" applyFill="1" applyBorder="1" applyAlignment="1">
      <alignment horizontal="left" vertical="center" wrapText="1" shrinkToFit="1"/>
    </xf>
    <xf numFmtId="0" fontId="38" fillId="0" borderId="7" xfId="0" applyFont="1" applyFill="1" applyBorder="1" applyAlignment="1">
      <alignment horizontal="center" vertical="center" shrinkToFit="1"/>
    </xf>
    <xf numFmtId="0" fontId="37" fillId="0" borderId="36" xfId="0" applyFont="1" applyFill="1" applyBorder="1" applyAlignment="1">
      <alignment vertical="center" wrapText="1" shrinkToFit="1"/>
    </xf>
    <xf numFmtId="0" fontId="38" fillId="0" borderId="0" xfId="0" applyFont="1" applyFill="1" applyBorder="1" applyAlignment="1">
      <alignment horizontal="center" vertical="center" shrinkToFit="1"/>
    </xf>
    <xf numFmtId="0" fontId="37" fillId="0" borderId="37" xfId="0" applyFont="1" applyFill="1" applyBorder="1" applyAlignment="1">
      <alignment horizontal="center" vertical="center" shrinkToFit="1"/>
    </xf>
    <xf numFmtId="0" fontId="37" fillId="0" borderId="6" xfId="0" applyFont="1" applyFill="1" applyBorder="1" applyAlignment="1">
      <alignment vertical="center" wrapText="1" shrinkToFit="1"/>
    </xf>
    <xf numFmtId="0" fontId="38" fillId="0" borderId="8" xfId="0" applyFont="1" applyFill="1" applyBorder="1" applyAlignment="1">
      <alignment horizontal="center" vertical="center" shrinkToFit="1"/>
    </xf>
    <xf numFmtId="0" fontId="37" fillId="0" borderId="7" xfId="0" applyFont="1" applyFill="1" applyBorder="1" applyAlignment="1">
      <alignment horizontal="center" vertical="center" shrinkToFit="1"/>
    </xf>
    <xf numFmtId="0" fontId="37" fillId="0" borderId="31" xfId="0" applyFont="1" applyFill="1" applyBorder="1" applyAlignment="1">
      <alignment horizontal="center" vertical="center" shrinkToFit="1"/>
    </xf>
    <xf numFmtId="0" fontId="35" fillId="0" borderId="6" xfId="0" applyFont="1" applyFill="1" applyBorder="1" applyAlignment="1">
      <alignment vertical="center" wrapText="1" shrinkToFit="1"/>
    </xf>
    <xf numFmtId="0" fontId="36" fillId="0" borderId="8" xfId="0" applyFont="1" applyFill="1" applyBorder="1" applyAlignment="1">
      <alignment horizontal="center" vertical="center" shrinkToFit="1"/>
    </xf>
    <xf numFmtId="0" fontId="35" fillId="0" borderId="8" xfId="0" applyFont="1" applyFill="1" applyBorder="1" applyAlignment="1">
      <alignment vertical="center"/>
    </xf>
    <xf numFmtId="0" fontId="35" fillId="0" borderId="7" xfId="0" applyFont="1" applyFill="1" applyBorder="1" applyAlignment="1">
      <alignment horizontal="center" vertical="center" shrinkToFit="1"/>
    </xf>
    <xf numFmtId="0" fontId="39" fillId="0" borderId="0" xfId="0" applyFont="1" applyFill="1" applyBorder="1" applyAlignment="1">
      <alignment horizontal="left" vertical="center" wrapText="1" shrinkToFit="1"/>
    </xf>
    <xf numFmtId="0" fontId="39" fillId="0" borderId="32" xfId="0" applyFont="1" applyFill="1" applyBorder="1" applyAlignment="1">
      <alignment horizontal="left" vertical="center" wrapText="1" shrinkToFit="1"/>
    </xf>
    <xf numFmtId="0" fontId="39" fillId="0" borderId="8" xfId="0" applyFont="1" applyFill="1" applyBorder="1" applyAlignment="1">
      <alignment horizontal="left" vertical="center" wrapText="1" shrinkToFit="1"/>
    </xf>
    <xf numFmtId="0" fontId="39" fillId="0" borderId="36" xfId="0" applyFont="1" applyFill="1" applyBorder="1" applyAlignment="1">
      <alignment vertical="center" wrapText="1" shrinkToFit="1"/>
    </xf>
    <xf numFmtId="0" fontId="39" fillId="0" borderId="0" xfId="0" applyNumberFormat="1" applyFont="1" applyFill="1" applyBorder="1" applyAlignment="1">
      <alignment horizontal="left" vertical="center" wrapText="1" shrinkToFit="1"/>
    </xf>
    <xf numFmtId="0" fontId="37" fillId="0" borderId="32" xfId="0" applyFont="1" applyFill="1" applyBorder="1" applyAlignment="1">
      <alignment vertical="center" wrapText="1" shrinkToFit="1"/>
    </xf>
    <xf numFmtId="0" fontId="38" fillId="0" borderId="31" xfId="0" applyFont="1" applyFill="1" applyBorder="1" applyAlignment="1">
      <alignment horizontal="center" vertical="center"/>
    </xf>
    <xf numFmtId="0" fontId="38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vertical="center" wrapText="1" shrinkToFit="1"/>
    </xf>
    <xf numFmtId="0" fontId="36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 wrapText="1" shrinkToFit="1"/>
    </xf>
    <xf numFmtId="0" fontId="39" fillId="0" borderId="32" xfId="0" applyFont="1" applyFill="1" applyBorder="1" applyAlignment="1">
      <alignment vertical="center" wrapText="1" shrinkToFit="1"/>
    </xf>
    <xf numFmtId="0" fontId="37" fillId="0" borderId="3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 shrinkToFit="1"/>
    </xf>
    <xf numFmtId="0" fontId="38" fillId="0" borderId="0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 shrinkToFit="1"/>
    </xf>
    <xf numFmtId="0" fontId="36" fillId="0" borderId="0" xfId="0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 shrinkToFit="1"/>
    </xf>
    <xf numFmtId="0" fontId="35" fillId="0" borderId="0" xfId="0" applyFont="1" applyFill="1" applyBorder="1" applyAlignment="1">
      <alignment vertical="center" wrapText="1"/>
    </xf>
    <xf numFmtId="0" fontId="36" fillId="0" borderId="37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vertical="center" wrapText="1" shrinkToFit="1"/>
    </xf>
    <xf numFmtId="0" fontId="41" fillId="0" borderId="0" xfId="0" applyFont="1" applyFill="1" applyBorder="1" applyAlignment="1">
      <alignment vertical="center" wrapText="1" shrinkToFit="1"/>
    </xf>
    <xf numFmtId="0" fontId="42" fillId="0" borderId="37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1" fillId="0" borderId="32" xfId="0" applyFont="1" applyFill="1" applyBorder="1" applyAlignment="1">
      <alignment vertical="center" wrapText="1" shrinkToFit="1"/>
    </xf>
    <xf numFmtId="0" fontId="42" fillId="0" borderId="32" xfId="0" applyFont="1" applyFill="1" applyBorder="1" applyAlignment="1">
      <alignment horizontal="center" vertical="center"/>
    </xf>
    <xf numFmtId="0" fontId="41" fillId="0" borderId="32" xfId="0" applyFont="1" applyFill="1" applyBorder="1" applyAlignment="1">
      <alignment vertical="center"/>
    </xf>
    <xf numFmtId="0" fontId="41" fillId="0" borderId="31" xfId="0" applyFont="1" applyFill="1" applyBorder="1" applyAlignment="1">
      <alignment horizontal="center" vertical="center" wrapText="1" shrinkToFit="1"/>
    </xf>
    <xf numFmtId="0" fontId="42" fillId="0" borderId="31" xfId="0" applyFont="1" applyFill="1" applyBorder="1" applyAlignment="1">
      <alignment horizontal="center" vertical="center"/>
    </xf>
    <xf numFmtId="0" fontId="41" fillId="0" borderId="31" xfId="0" applyFont="1" applyFill="1" applyBorder="1" applyAlignment="1">
      <alignment horizontal="center" vertical="center" shrinkToFit="1"/>
    </xf>
    <xf numFmtId="0" fontId="39" fillId="0" borderId="0" xfId="0" applyFont="1" applyFill="1" applyBorder="1" applyAlignment="1">
      <alignment vertical="center" shrinkToFit="1"/>
    </xf>
    <xf numFmtId="0" fontId="35" fillId="0" borderId="0" xfId="0" applyFont="1" applyFill="1" applyBorder="1" applyAlignment="1">
      <alignment vertical="center" wrapText="1" shrinkToFit="1"/>
    </xf>
    <xf numFmtId="0" fontId="40" fillId="0" borderId="0" xfId="0" applyFont="1" applyFill="1" applyBorder="1" applyAlignment="1">
      <alignment vertical="center" shrinkToFit="1"/>
    </xf>
    <xf numFmtId="0" fontId="39" fillId="0" borderId="32" xfId="0" applyFont="1" applyFill="1" applyBorder="1" applyAlignment="1">
      <alignment vertical="center" wrapText="1"/>
    </xf>
    <xf numFmtId="0" fontId="40" fillId="0" borderId="37" xfId="0" applyFont="1" applyFill="1" applyBorder="1" applyAlignment="1">
      <alignment horizontal="center" vertical="center" shrinkToFit="1"/>
    </xf>
    <xf numFmtId="0" fontId="40" fillId="0" borderId="31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vertical="center"/>
    </xf>
    <xf numFmtId="0" fontId="37" fillId="0" borderId="31" xfId="0" applyFont="1" applyFill="1" applyBorder="1" applyAlignment="1">
      <alignment horizontal="center" vertical="center" wrapText="1" shrinkToFit="1"/>
    </xf>
    <xf numFmtId="0" fontId="37" fillId="0" borderId="32" xfId="0" applyFont="1" applyFill="1" applyBorder="1" applyAlignment="1">
      <alignment vertical="center" wrapText="1"/>
    </xf>
    <xf numFmtId="0" fontId="37" fillId="0" borderId="32" xfId="0" applyFont="1" applyFill="1" applyBorder="1" applyAlignment="1">
      <alignment horizontal="center" vertical="center" shrinkToFit="1"/>
    </xf>
    <xf numFmtId="0" fontId="38" fillId="0" borderId="32" xfId="0" applyFont="1" applyFill="1" applyBorder="1" applyAlignment="1">
      <alignment vertical="center"/>
    </xf>
    <xf numFmtId="0" fontId="37" fillId="0" borderId="31" xfId="0" applyFont="1" applyFill="1" applyBorder="1" applyAlignment="1">
      <alignment vertical="center" shrinkToFit="1"/>
    </xf>
    <xf numFmtId="0" fontId="37" fillId="0" borderId="19" xfId="0" applyFont="1" applyFill="1" applyBorder="1" applyAlignment="1">
      <alignment vertical="center" wrapText="1" shrinkToFit="1"/>
    </xf>
    <xf numFmtId="0" fontId="41" fillId="0" borderId="150" xfId="0" applyFont="1" applyFill="1" applyBorder="1" applyAlignment="1">
      <alignment vertical="center" wrapText="1"/>
    </xf>
    <xf numFmtId="0" fontId="37" fillId="0" borderId="216" xfId="0" applyFont="1" applyFill="1" applyBorder="1" applyAlignment="1">
      <alignment vertical="center" wrapText="1" shrinkToFit="1"/>
    </xf>
    <xf numFmtId="0" fontId="37" fillId="0" borderId="217" xfId="0" applyFont="1" applyFill="1" applyBorder="1" applyAlignment="1">
      <alignment vertical="center" wrapText="1" shrinkToFit="1"/>
    </xf>
    <xf numFmtId="0" fontId="37" fillId="0" borderId="216" xfId="0" applyFont="1" applyFill="1" applyBorder="1" applyAlignment="1">
      <alignment vertical="center" wrapText="1"/>
    </xf>
    <xf numFmtId="0" fontId="39" fillId="0" borderId="150" xfId="0" applyFont="1" applyFill="1" applyBorder="1" applyAlignment="1">
      <alignment vertical="center" wrapText="1"/>
    </xf>
    <xf numFmtId="0" fontId="35" fillId="0" borderId="216" xfId="0" applyFont="1" applyFill="1" applyBorder="1" applyAlignment="1">
      <alignment vertical="center" wrapText="1"/>
    </xf>
    <xf numFmtId="0" fontId="35" fillId="0" borderId="150" xfId="0" applyFont="1" applyFill="1" applyBorder="1" applyAlignment="1">
      <alignment vertical="center" wrapText="1"/>
    </xf>
    <xf numFmtId="0" fontId="39" fillId="0" borderId="216" xfId="0" applyFont="1" applyFill="1" applyBorder="1" applyAlignment="1">
      <alignment vertical="center" wrapText="1"/>
    </xf>
    <xf numFmtId="0" fontId="39" fillId="0" borderId="216" xfId="0" applyFont="1" applyFill="1" applyBorder="1" applyAlignment="1">
      <alignment vertical="center" wrapText="1" shrinkToFit="1"/>
    </xf>
    <xf numFmtId="0" fontId="40" fillId="0" borderId="31" xfId="0" applyFont="1" applyFill="1" applyBorder="1" applyAlignment="1">
      <alignment horizontal="center" vertical="center" shrinkToFit="1"/>
    </xf>
    <xf numFmtId="0" fontId="13" fillId="4" borderId="0" xfId="0" applyFont="1" applyFill="1" applyAlignment="1">
      <alignment vertical="center"/>
    </xf>
    <xf numFmtId="0" fontId="43" fillId="0" borderId="0" xfId="0" applyFont="1" applyFill="1" applyBorder="1" applyAlignment="1">
      <alignment horizontal="left" vertical="center" wrapText="1" shrinkToFit="1"/>
    </xf>
    <xf numFmtId="0" fontId="44" fillId="0" borderId="0" xfId="0" applyFont="1" applyFill="1" applyBorder="1" applyAlignment="1">
      <alignment horizontal="center" vertical="center" shrinkToFit="1"/>
    </xf>
    <xf numFmtId="0" fontId="43" fillId="0" borderId="6" xfId="0" applyFont="1" applyFill="1" applyBorder="1" applyAlignment="1">
      <alignment vertical="center" wrapText="1" shrinkToFit="1"/>
    </xf>
    <xf numFmtId="0" fontId="44" fillId="0" borderId="8" xfId="0" applyFont="1" applyFill="1" applyBorder="1" applyAlignment="1">
      <alignment horizontal="center" vertical="center" shrinkToFit="1"/>
    </xf>
    <xf numFmtId="0" fontId="43" fillId="0" borderId="8" xfId="0" applyFont="1" applyFill="1" applyBorder="1" applyAlignment="1">
      <alignment vertical="center"/>
    </xf>
    <xf numFmtId="0" fontId="43" fillId="0" borderId="7" xfId="0" applyFont="1" applyFill="1" applyBorder="1" applyAlignment="1">
      <alignment horizontal="center" vertical="center" shrinkToFit="1"/>
    </xf>
    <xf numFmtId="0" fontId="44" fillId="0" borderId="37" xfId="0" applyFont="1" applyFill="1" applyBorder="1" applyAlignment="1">
      <alignment horizontal="center" vertical="center" shrinkToFit="1"/>
    </xf>
    <xf numFmtId="0" fontId="20" fillId="0" borderId="37" xfId="0" applyFont="1" applyFill="1" applyBorder="1" applyAlignment="1">
      <alignment horizontal="center" vertical="center" wrapText="1"/>
    </xf>
    <xf numFmtId="0" fontId="45" fillId="0" borderId="32" xfId="0" applyFont="1" applyFill="1" applyBorder="1" applyAlignment="1">
      <alignment horizontal="left" vertical="center" wrapText="1" shrinkToFit="1"/>
    </xf>
    <xf numFmtId="0" fontId="46" fillId="0" borderId="31" xfId="0" applyFont="1" applyFill="1" applyBorder="1" applyAlignment="1">
      <alignment horizontal="center" vertical="center" shrinkToFit="1"/>
    </xf>
    <xf numFmtId="0" fontId="40" fillId="0" borderId="37" xfId="0" applyFont="1" applyFill="1" applyBorder="1" applyAlignment="1">
      <alignment horizontal="center" vertical="center"/>
    </xf>
    <xf numFmtId="0" fontId="39" fillId="0" borderId="8" xfId="0" applyFont="1" applyFill="1" applyBorder="1" applyAlignment="1">
      <alignment vertical="center" wrapText="1" shrinkToFit="1"/>
    </xf>
    <xf numFmtId="0" fontId="39" fillId="0" borderId="195" xfId="0" applyFont="1" applyFill="1" applyBorder="1" applyAlignment="1">
      <alignment vertical="center" wrapText="1"/>
    </xf>
    <xf numFmtId="0" fontId="35" fillId="0" borderId="150" xfId="0" applyFont="1" applyFill="1" applyBorder="1" applyAlignment="1">
      <alignment vertical="center" wrapText="1" shrinkToFit="1"/>
    </xf>
    <xf numFmtId="0" fontId="38" fillId="0" borderId="18" xfId="0" applyFont="1" applyFill="1" applyBorder="1" applyAlignment="1">
      <alignment horizontal="center" vertical="center" shrinkToFit="1"/>
    </xf>
    <xf numFmtId="0" fontId="36" fillId="0" borderId="8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0" fontId="39" fillId="0" borderId="85" xfId="0" applyFont="1" applyFill="1" applyBorder="1" applyAlignment="1">
      <alignment vertical="center" wrapText="1" shrinkToFit="1"/>
    </xf>
    <xf numFmtId="0" fontId="38" fillId="0" borderId="32" xfId="0" applyFont="1" applyFill="1" applyBorder="1" applyAlignment="1">
      <alignment horizontal="center" vertical="center" shrinkToFit="1"/>
    </xf>
    <xf numFmtId="0" fontId="35" fillId="0" borderId="65" xfId="0" applyFont="1" applyFill="1" applyBorder="1" applyAlignment="1">
      <alignment vertical="center" wrapText="1" shrinkToFit="1"/>
    </xf>
    <xf numFmtId="0" fontId="20" fillId="0" borderId="65" xfId="0" applyFont="1" applyFill="1" applyBorder="1" applyAlignment="1">
      <alignment vertical="center" wrapText="1" shrinkToFit="1"/>
    </xf>
    <xf numFmtId="0" fontId="37" fillId="0" borderId="150" xfId="0" applyFont="1" applyFill="1" applyBorder="1" applyAlignment="1">
      <alignment vertical="center" wrapText="1" shrinkToFit="1"/>
    </xf>
    <xf numFmtId="176" fontId="13" fillId="0" borderId="33" xfId="0" applyNumberFormat="1" applyFont="1" applyFill="1" applyBorder="1" applyAlignment="1">
      <alignment vertical="center" shrinkToFit="1"/>
    </xf>
    <xf numFmtId="176" fontId="13" fillId="0" borderId="183" xfId="0" applyNumberFormat="1" applyFont="1" applyFill="1" applyBorder="1" applyAlignment="1">
      <alignment vertical="center" shrinkToFit="1"/>
    </xf>
    <xf numFmtId="0" fontId="40" fillId="0" borderId="31" xfId="0" applyFont="1" applyFill="1" applyBorder="1" applyAlignment="1">
      <alignment horizontal="center" vertical="center" wrapText="1" shrinkToFit="1"/>
    </xf>
    <xf numFmtId="0" fontId="40" fillId="0" borderId="7" xfId="0" applyFont="1" applyFill="1" applyBorder="1" applyAlignment="1">
      <alignment horizontal="center" vertical="center" shrinkToFit="1"/>
    </xf>
    <xf numFmtId="0" fontId="40" fillId="0" borderId="0" xfId="0" applyFont="1" applyFill="1" applyBorder="1" applyAlignment="1">
      <alignment horizontal="center" vertical="center" shrinkToFit="1"/>
    </xf>
    <xf numFmtId="0" fontId="40" fillId="0" borderId="32" xfId="0" applyFont="1" applyFill="1" applyBorder="1" applyAlignment="1">
      <alignment horizontal="center" vertical="center" shrinkToFit="1"/>
    </xf>
    <xf numFmtId="176" fontId="20" fillId="0" borderId="27" xfId="0" applyNumberFormat="1" applyFont="1" applyFill="1" applyBorder="1" applyAlignment="1">
      <alignment vertical="center" wrapText="1"/>
    </xf>
    <xf numFmtId="0" fontId="28" fillId="0" borderId="29" xfId="0" applyFont="1" applyFill="1" applyBorder="1" applyAlignment="1">
      <alignment vertical="center"/>
    </xf>
    <xf numFmtId="176" fontId="20" fillId="0" borderId="32" xfId="0" applyNumberFormat="1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40" fillId="0" borderId="32" xfId="0" applyFont="1" applyFill="1" applyBorder="1" applyAlignment="1">
      <alignment horizontal="center" vertical="center"/>
    </xf>
    <xf numFmtId="176" fontId="13" fillId="0" borderId="151" xfId="0" applyNumberFormat="1" applyFont="1" applyFill="1" applyBorder="1" applyAlignment="1">
      <alignment vertical="center" shrinkToFit="1"/>
    </xf>
    <xf numFmtId="0" fontId="20" fillId="0" borderId="38" xfId="0" applyFont="1" applyFill="1" applyBorder="1" applyAlignment="1">
      <alignment vertical="center" wrapText="1"/>
    </xf>
    <xf numFmtId="0" fontId="28" fillId="0" borderId="42" xfId="0" applyFont="1" applyFill="1" applyBorder="1" applyAlignment="1">
      <alignment horizontal="center" vertical="center" shrinkToFit="1"/>
    </xf>
    <xf numFmtId="0" fontId="20" fillId="0" borderId="41" xfId="0" applyFont="1" applyFill="1" applyBorder="1" applyAlignment="1">
      <alignment vertical="center" wrapText="1"/>
    </xf>
    <xf numFmtId="0" fontId="28" fillId="0" borderId="38" xfId="0" applyFont="1" applyFill="1" applyBorder="1" applyAlignment="1">
      <alignment vertical="center"/>
    </xf>
    <xf numFmtId="0" fontId="20" fillId="0" borderId="38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176" fontId="13" fillId="0" borderId="158" xfId="0" applyNumberFormat="1" applyFont="1" applyFill="1" applyBorder="1" applyAlignment="1">
      <alignment vertical="center" shrinkToFit="1"/>
    </xf>
    <xf numFmtId="176" fontId="13" fillId="0" borderId="207" xfId="0" applyNumberFormat="1" applyFont="1" applyFill="1" applyBorder="1" applyAlignment="1">
      <alignment vertical="center" shrinkToFit="1"/>
    </xf>
    <xf numFmtId="176" fontId="13" fillId="0" borderId="209" xfId="0" applyNumberFormat="1" applyFont="1" applyFill="1" applyBorder="1" applyAlignment="1">
      <alignment vertical="center" shrinkToFit="1"/>
    </xf>
    <xf numFmtId="0" fontId="14" fillId="3" borderId="24" xfId="1" applyFont="1" applyFill="1" applyBorder="1" applyAlignment="1">
      <alignment horizontal="center" vertical="center"/>
    </xf>
    <xf numFmtId="0" fontId="2" fillId="0" borderId="29" xfId="1" applyFont="1" applyFill="1" applyBorder="1" applyAlignment="1">
      <alignment horizontal="distributed" vertical="center"/>
    </xf>
    <xf numFmtId="0" fontId="2" fillId="0" borderId="19" xfId="1" applyFont="1" applyFill="1" applyBorder="1" applyAlignment="1">
      <alignment horizontal="distributed" vertical="center"/>
    </xf>
    <xf numFmtId="0" fontId="2" fillId="0" borderId="32" xfId="1" applyFont="1" applyFill="1" applyBorder="1" applyAlignment="1">
      <alignment horizontal="distributed" vertical="center"/>
    </xf>
    <xf numFmtId="0" fontId="2" fillId="0" borderId="226" xfId="1" applyFont="1" applyFill="1" applyBorder="1" applyAlignment="1">
      <alignment horizontal="distributed" vertical="center"/>
    </xf>
    <xf numFmtId="0" fontId="2" fillId="0" borderId="3" xfId="1" applyFont="1" applyFill="1" applyBorder="1" applyAlignment="1">
      <alignment horizontal="distributed" vertical="center"/>
    </xf>
    <xf numFmtId="0" fontId="2" fillId="0" borderId="16" xfId="1" applyFont="1" applyFill="1" applyBorder="1" applyAlignment="1">
      <alignment horizontal="distributed" vertical="center"/>
    </xf>
    <xf numFmtId="0" fontId="2" fillId="0" borderId="14" xfId="1" applyFont="1" applyFill="1" applyBorder="1" applyAlignment="1">
      <alignment horizontal="distributed" vertical="center"/>
    </xf>
    <xf numFmtId="0" fontId="2" fillId="0" borderId="196" xfId="1" applyFont="1" applyFill="1" applyBorder="1" applyAlignment="1">
      <alignment horizontal="distributed" vertical="center"/>
    </xf>
    <xf numFmtId="0" fontId="2" fillId="0" borderId="112" xfId="1" applyFont="1" applyFill="1" applyBorder="1" applyAlignment="1">
      <alignment horizontal="distributed" vertical="center"/>
    </xf>
    <xf numFmtId="0" fontId="2" fillId="0" borderId="35" xfId="1" applyFont="1" applyFill="1" applyBorder="1" applyAlignment="1">
      <alignment horizontal="distributed" vertical="center"/>
    </xf>
    <xf numFmtId="0" fontId="2" fillId="0" borderId="229" xfId="1" applyFont="1" applyFill="1" applyBorder="1" applyAlignment="1">
      <alignment horizontal="distributed" vertical="center"/>
    </xf>
    <xf numFmtId="0" fontId="2" fillId="0" borderId="230" xfId="1" applyFont="1" applyFill="1" applyBorder="1" applyAlignment="1">
      <alignment horizontal="distributed" vertical="center"/>
    </xf>
    <xf numFmtId="0" fontId="0" fillId="0" borderId="230" xfId="0" applyFill="1" applyBorder="1">
      <alignment vertical="center"/>
    </xf>
    <xf numFmtId="0" fontId="2" fillId="0" borderId="231" xfId="1" applyFont="1" applyFill="1" applyBorder="1" applyAlignment="1">
      <alignment horizontal="distributed" vertical="center"/>
    </xf>
    <xf numFmtId="0" fontId="2" fillId="0" borderId="232" xfId="1" applyFont="1" applyFill="1" applyBorder="1" applyAlignment="1">
      <alignment horizontal="distributed" vertical="center"/>
    </xf>
    <xf numFmtId="0" fontId="2" fillId="0" borderId="145" xfId="1" applyFont="1" applyFill="1" applyBorder="1" applyAlignment="1">
      <alignment horizontal="distributed" vertical="center"/>
    </xf>
    <xf numFmtId="0" fontId="2" fillId="0" borderId="234" xfId="1" applyFont="1" applyFill="1" applyBorder="1" applyAlignment="1">
      <alignment horizontal="distributed" vertical="center"/>
    </xf>
    <xf numFmtId="0" fontId="2" fillId="0" borderId="235" xfId="1" applyFont="1" applyFill="1" applyBorder="1" applyAlignment="1">
      <alignment horizontal="distributed" vertical="center"/>
    </xf>
    <xf numFmtId="0" fontId="2" fillId="0" borderId="237" xfId="1" applyFont="1" applyFill="1" applyBorder="1" applyAlignment="1">
      <alignment horizontal="distributed" vertical="center"/>
    </xf>
    <xf numFmtId="0" fontId="13" fillId="0" borderId="232" xfId="0" applyFont="1" applyFill="1" applyBorder="1" applyAlignment="1">
      <alignment vertical="center"/>
    </xf>
    <xf numFmtId="0" fontId="2" fillId="0" borderId="241" xfId="1" applyFont="1" applyFill="1" applyBorder="1" applyAlignment="1">
      <alignment horizontal="distributed" vertical="center"/>
    </xf>
    <xf numFmtId="0" fontId="2" fillId="0" borderId="29" xfId="1" applyFont="1" applyFill="1" applyBorder="1" applyAlignment="1">
      <alignment horizontal="distributed" vertical="center" shrinkToFit="1"/>
    </xf>
    <xf numFmtId="0" fontId="2" fillId="0" borderId="0" xfId="1" applyFont="1" applyFill="1" applyBorder="1" applyAlignment="1">
      <alignment horizontal="distributed" vertical="center" shrinkToFit="1"/>
    </xf>
    <xf numFmtId="0" fontId="2" fillId="0" borderId="19" xfId="1" applyFont="1" applyFill="1" applyBorder="1" applyAlignment="1">
      <alignment horizontal="distributed" vertical="center" shrinkToFit="1"/>
    </xf>
    <xf numFmtId="0" fontId="2" fillId="0" borderId="32" xfId="1" applyFont="1" applyFill="1" applyBorder="1" applyAlignment="1">
      <alignment horizontal="distributed" vertical="center" shrinkToFit="1"/>
    </xf>
    <xf numFmtId="0" fontId="2" fillId="0" borderId="38" xfId="1" applyFont="1" applyFill="1" applyBorder="1" applyAlignment="1">
      <alignment horizontal="distributed" vertical="center" shrinkToFit="1"/>
    </xf>
    <xf numFmtId="0" fontId="2" fillId="0" borderId="14" xfId="1" applyFont="1" applyFill="1" applyBorder="1" applyAlignment="1">
      <alignment horizontal="distributed" vertical="center" shrinkToFit="1"/>
    </xf>
    <xf numFmtId="0" fontId="2" fillId="0" borderId="16" xfId="1" applyFont="1" applyFill="1" applyBorder="1" applyAlignment="1">
      <alignment horizontal="distributed" vertical="center" shrinkToFit="1"/>
    </xf>
    <xf numFmtId="0" fontId="2" fillId="0" borderId="3" xfId="1" applyFont="1" applyFill="1" applyBorder="1" applyAlignment="1">
      <alignment horizontal="distributed" vertical="center" shrinkToFit="1"/>
    </xf>
    <xf numFmtId="0" fontId="2" fillId="0" borderId="35" xfId="1" applyFont="1" applyFill="1" applyBorder="1" applyAlignment="1">
      <alignment horizontal="distributed" vertical="center" shrinkToFit="1"/>
    </xf>
    <xf numFmtId="0" fontId="2" fillId="0" borderId="30" xfId="1" applyFont="1" applyFill="1" applyBorder="1" applyAlignment="1">
      <alignment horizontal="distributed" vertical="center" shrinkToFit="1"/>
    </xf>
    <xf numFmtId="0" fontId="8" fillId="0" borderId="11" xfId="1" applyFont="1" applyFill="1" applyBorder="1" applyAlignment="1">
      <alignment horizontal="distributed" vertical="center" shrinkToFit="1"/>
    </xf>
    <xf numFmtId="0" fontId="2" fillId="0" borderId="17" xfId="1" applyFont="1" applyFill="1" applyBorder="1" applyAlignment="1">
      <alignment horizontal="distributed" vertical="center" shrinkToFit="1"/>
    </xf>
    <xf numFmtId="0" fontId="8" fillId="0" borderId="10" xfId="1" applyFont="1" applyFill="1" applyBorder="1" applyAlignment="1">
      <alignment horizontal="distributed" vertical="center" shrinkToFit="1"/>
    </xf>
    <xf numFmtId="0" fontId="14" fillId="3" borderId="24" xfId="1" applyFont="1" applyFill="1" applyBorder="1" applyAlignment="1">
      <alignment horizontal="center" vertical="center"/>
    </xf>
    <xf numFmtId="0" fontId="14" fillId="3" borderId="22" xfId="1" applyFont="1" applyFill="1" applyBorder="1" applyAlignment="1">
      <alignment horizontal="center" vertical="center"/>
    </xf>
    <xf numFmtId="177" fontId="12" fillId="0" borderId="0" xfId="0" applyNumberFormat="1" applyFont="1" applyBorder="1" applyAlignment="1">
      <alignment horizontal="right"/>
    </xf>
    <xf numFmtId="0" fontId="2" fillId="0" borderId="79" xfId="1" applyFont="1" applyFill="1" applyBorder="1" applyAlignment="1">
      <alignment vertical="center"/>
    </xf>
    <xf numFmtId="0" fontId="2" fillId="0" borderId="77" xfId="1" applyFont="1" applyFill="1" applyBorder="1" applyAlignment="1">
      <alignment vertical="center"/>
    </xf>
    <xf numFmtId="0" fontId="22" fillId="2" borderId="219" xfId="0" applyFont="1" applyFill="1" applyBorder="1" applyAlignment="1">
      <alignment horizontal="center" vertical="center" shrinkToFit="1"/>
    </xf>
    <xf numFmtId="0" fontId="22" fillId="2" borderId="220" xfId="0" applyFont="1" applyFill="1" applyBorder="1" applyAlignment="1">
      <alignment horizontal="center" vertical="center" shrinkToFit="1"/>
    </xf>
    <xf numFmtId="0" fontId="31" fillId="0" borderId="0" xfId="0" applyFont="1" applyAlignment="1">
      <alignment horizontal="center" vertical="center"/>
    </xf>
    <xf numFmtId="0" fontId="8" fillId="2" borderId="66" xfId="1" applyFont="1" applyFill="1" applyBorder="1" applyAlignment="1">
      <alignment horizontal="center" vertical="center"/>
    </xf>
    <xf numFmtId="0" fontId="8" fillId="2" borderId="70" xfId="1" applyFont="1" applyFill="1" applyBorder="1" applyAlignment="1">
      <alignment horizontal="center" vertical="center"/>
    </xf>
    <xf numFmtId="0" fontId="8" fillId="2" borderId="72" xfId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8" fillId="2" borderId="181" xfId="1" applyFont="1" applyFill="1" applyBorder="1" applyAlignment="1">
      <alignment horizontal="center" vertical="center"/>
    </xf>
    <xf numFmtId="0" fontId="8" fillId="2" borderId="68" xfId="1" applyFont="1" applyFill="1" applyBorder="1" applyAlignment="1">
      <alignment horizontal="center" vertical="center"/>
    </xf>
    <xf numFmtId="0" fontId="8" fillId="2" borderId="182" xfId="1" applyFont="1" applyFill="1" applyBorder="1" applyAlignment="1">
      <alignment horizontal="center" vertical="center"/>
    </xf>
    <xf numFmtId="0" fontId="9" fillId="2" borderId="184" xfId="1" applyFont="1" applyFill="1" applyBorder="1" applyAlignment="1">
      <alignment horizontal="center" vertical="center" wrapText="1"/>
    </xf>
    <xf numFmtId="0" fontId="9" fillId="2" borderId="151" xfId="1" applyFont="1" applyFill="1" applyBorder="1" applyAlignment="1">
      <alignment horizontal="center" vertical="center" wrapText="1"/>
    </xf>
    <xf numFmtId="0" fontId="5" fillId="2" borderId="70" xfId="0" applyFont="1" applyFill="1" applyBorder="1" applyAlignment="1">
      <alignment horizontal="center" vertical="center"/>
    </xf>
    <xf numFmtId="0" fontId="5" fillId="2" borderId="6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69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6" fillId="2" borderId="71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2" fillId="0" borderId="75" xfId="1" applyFont="1" applyFill="1" applyBorder="1" applyAlignment="1">
      <alignment horizontal="center" vertical="center"/>
    </xf>
    <xf numFmtId="0" fontId="2" fillId="0" borderId="77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3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79" xfId="1" applyFont="1" applyFill="1" applyBorder="1" applyAlignment="1">
      <alignment horizontal="center" vertical="center"/>
    </xf>
    <xf numFmtId="0" fontId="2" fillId="0" borderId="78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 shrinkToFit="1"/>
    </xf>
    <xf numFmtId="0" fontId="8" fillId="0" borderId="10" xfId="1" applyFont="1" applyFill="1" applyBorder="1" applyAlignment="1">
      <alignment horizontal="center" vertical="center" shrinkToFit="1"/>
    </xf>
    <xf numFmtId="0" fontId="2" fillId="0" borderId="227" xfId="1" applyFont="1" applyFill="1" applyBorder="1" applyAlignment="1">
      <alignment horizontal="center" vertical="center"/>
    </xf>
    <xf numFmtId="0" fontId="25" fillId="2" borderId="98" xfId="0" applyFont="1" applyFill="1" applyBorder="1" applyAlignment="1">
      <alignment horizontal="center" vertical="center" wrapText="1"/>
    </xf>
    <xf numFmtId="0" fontId="25" fillId="2" borderId="100" xfId="0" applyFont="1" applyFill="1" applyBorder="1" applyAlignment="1">
      <alignment horizontal="center" vertical="center" wrapText="1"/>
    </xf>
    <xf numFmtId="0" fontId="14" fillId="3" borderId="101" xfId="1" applyFont="1" applyFill="1" applyBorder="1" applyAlignment="1">
      <alignment horizontal="center" vertical="center"/>
    </xf>
    <xf numFmtId="0" fontId="14" fillId="3" borderId="24" xfId="1" applyFont="1" applyFill="1" applyBorder="1" applyAlignment="1">
      <alignment horizontal="center" vertical="center"/>
    </xf>
    <xf numFmtId="0" fontId="14" fillId="3" borderId="22" xfId="1" applyFont="1" applyFill="1" applyBorder="1" applyAlignment="1">
      <alignment horizontal="center" vertical="center"/>
    </xf>
    <xf numFmtId="177" fontId="12" fillId="0" borderId="0" xfId="0" applyNumberFormat="1" applyFont="1" applyBorder="1" applyAlignment="1">
      <alignment horizontal="right"/>
    </xf>
    <xf numFmtId="0" fontId="8" fillId="2" borderId="92" xfId="1" applyFont="1" applyFill="1" applyBorder="1" applyAlignment="1">
      <alignment horizontal="center" vertical="center"/>
    </xf>
    <xf numFmtId="0" fontId="8" fillId="2" borderId="228" xfId="1" applyFont="1" applyFill="1" applyBorder="1" applyAlignment="1">
      <alignment horizontal="center" vertical="center"/>
    </xf>
    <xf numFmtId="0" fontId="8" fillId="2" borderId="94" xfId="1" applyFont="1" applyFill="1" applyBorder="1" applyAlignment="1">
      <alignment horizontal="center" vertical="center"/>
    </xf>
    <xf numFmtId="0" fontId="8" fillId="2" borderId="99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center" vertical="center"/>
    </xf>
    <xf numFmtId="0" fontId="8" fillId="2" borderId="30" xfId="1" applyFont="1" applyFill="1" applyBorder="1" applyAlignment="1">
      <alignment horizontal="center" vertical="center"/>
    </xf>
    <xf numFmtId="0" fontId="8" fillId="2" borderId="169" xfId="1" applyFont="1" applyFill="1" applyBorder="1" applyAlignment="1">
      <alignment horizontal="center" vertical="center"/>
    </xf>
    <xf numFmtId="0" fontId="8" fillId="2" borderId="93" xfId="1" applyFont="1" applyFill="1" applyBorder="1" applyAlignment="1">
      <alignment horizontal="center" vertical="center"/>
    </xf>
    <xf numFmtId="0" fontId="8" fillId="2" borderId="152" xfId="1" applyFont="1" applyFill="1" applyBorder="1" applyAlignment="1">
      <alignment horizontal="center" vertical="center"/>
    </xf>
    <xf numFmtId="0" fontId="8" fillId="2" borderId="153" xfId="1" applyFont="1" applyFill="1" applyBorder="1" applyAlignment="1">
      <alignment horizontal="center" vertical="center"/>
    </xf>
    <xf numFmtId="0" fontId="9" fillId="2" borderId="170" xfId="1" applyFont="1" applyFill="1" applyBorder="1" applyAlignment="1">
      <alignment horizontal="center" vertical="center" wrapText="1"/>
    </xf>
    <xf numFmtId="0" fontId="9" fillId="2" borderId="171" xfId="1" applyFont="1" applyFill="1" applyBorder="1" applyAlignment="1">
      <alignment horizontal="center" vertical="center"/>
    </xf>
    <xf numFmtId="0" fontId="5" fillId="2" borderId="95" xfId="0" applyFont="1" applyFill="1" applyBorder="1" applyAlignment="1">
      <alignment horizontal="center" vertical="center"/>
    </xf>
    <xf numFmtId="0" fontId="5" fillId="2" borderId="9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96" xfId="0" applyFont="1" applyFill="1" applyBorder="1" applyAlignment="1">
      <alignment horizontal="center" vertical="center" wrapText="1"/>
    </xf>
    <xf numFmtId="0" fontId="6" fillId="2" borderId="80" xfId="0" applyFont="1" applyFill="1" applyBorder="1" applyAlignment="1">
      <alignment horizontal="center" vertical="center"/>
    </xf>
    <xf numFmtId="0" fontId="6" fillId="2" borderId="97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2" fillId="0" borderId="128" xfId="1" applyFont="1" applyFill="1" applyBorder="1" applyAlignment="1">
      <alignment horizontal="center" vertical="center"/>
    </xf>
    <xf numFmtId="0" fontId="2" fillId="0" borderId="130" xfId="1" applyFont="1" applyFill="1" applyBorder="1" applyAlignment="1">
      <alignment horizontal="center" vertical="center"/>
    </xf>
    <xf numFmtId="0" fontId="2" fillId="0" borderId="137" xfId="1" applyFont="1" applyFill="1" applyBorder="1" applyAlignment="1">
      <alignment horizontal="center" vertical="center"/>
    </xf>
    <xf numFmtId="0" fontId="2" fillId="0" borderId="234" xfId="1" applyFont="1" applyFill="1" applyBorder="1" applyAlignment="1">
      <alignment horizontal="center" vertical="center"/>
    </xf>
    <xf numFmtId="0" fontId="2" fillId="0" borderId="235" xfId="1" applyFont="1" applyFill="1" applyBorder="1" applyAlignment="1">
      <alignment horizontal="center" vertical="center"/>
    </xf>
    <xf numFmtId="0" fontId="2" fillId="0" borderId="242" xfId="1" applyFont="1" applyFill="1" applyBorder="1" applyAlignment="1">
      <alignment horizontal="center" vertical="center"/>
    </xf>
    <xf numFmtId="0" fontId="2" fillId="0" borderId="239" xfId="1" applyFont="1" applyFill="1" applyBorder="1" applyAlignment="1">
      <alignment horizontal="center" vertical="center"/>
    </xf>
    <xf numFmtId="0" fontId="2" fillId="0" borderId="238" xfId="1" applyFont="1" applyFill="1" applyBorder="1" applyAlignment="1">
      <alignment horizontal="center" vertical="center"/>
    </xf>
    <xf numFmtId="0" fontId="2" fillId="0" borderId="240" xfId="1" applyFont="1" applyFill="1" applyBorder="1" applyAlignment="1">
      <alignment horizontal="center" vertical="center"/>
    </xf>
    <xf numFmtId="0" fontId="14" fillId="3" borderId="126" xfId="1" applyFont="1" applyFill="1" applyBorder="1" applyAlignment="1">
      <alignment horizontal="center" vertical="center"/>
    </xf>
    <xf numFmtId="0" fontId="8" fillId="2" borderId="119" xfId="1" applyFont="1" applyFill="1" applyBorder="1" applyAlignment="1">
      <alignment horizontal="center" vertical="center"/>
    </xf>
    <xf numFmtId="0" fontId="8" fillId="2" borderId="233" xfId="1" applyFont="1" applyFill="1" applyBorder="1" applyAlignment="1">
      <alignment horizontal="center" vertical="center"/>
    </xf>
    <xf numFmtId="0" fontId="8" fillId="2" borderId="186" xfId="1" applyFont="1" applyFill="1" applyBorder="1" applyAlignment="1">
      <alignment horizontal="center" vertical="center"/>
    </xf>
    <xf numFmtId="0" fontId="8" fillId="2" borderId="124" xfId="1" applyFont="1" applyFill="1" applyBorder="1" applyAlignment="1">
      <alignment horizontal="center" vertical="center"/>
    </xf>
    <xf numFmtId="0" fontId="8" fillId="2" borderId="189" xfId="1" applyFont="1" applyFill="1" applyBorder="1" applyAlignment="1">
      <alignment horizontal="center" vertical="center"/>
    </xf>
    <xf numFmtId="0" fontId="8" fillId="2" borderId="120" xfId="1" applyFont="1" applyFill="1" applyBorder="1" applyAlignment="1">
      <alignment horizontal="center" vertical="center"/>
    </xf>
    <xf numFmtId="0" fontId="8" fillId="2" borderId="190" xfId="1" applyFont="1" applyFill="1" applyBorder="1" applyAlignment="1">
      <alignment horizontal="center" vertical="center"/>
    </xf>
    <xf numFmtId="0" fontId="8" fillId="2" borderId="187" xfId="1" applyFont="1" applyFill="1" applyBorder="1" applyAlignment="1">
      <alignment horizontal="center" vertical="center"/>
    </xf>
    <xf numFmtId="0" fontId="9" fillId="2" borderId="122" xfId="1" applyFont="1" applyFill="1" applyBorder="1" applyAlignment="1">
      <alignment horizontal="center" vertical="center" wrapText="1"/>
    </xf>
    <xf numFmtId="0" fontId="9" fillId="2" borderId="45" xfId="1" applyFont="1" applyFill="1" applyBorder="1" applyAlignment="1">
      <alignment horizontal="center" vertical="center"/>
    </xf>
    <xf numFmtId="0" fontId="5" fillId="2" borderId="189" xfId="0" applyFont="1" applyFill="1" applyBorder="1" applyAlignment="1">
      <alignment horizontal="center" vertical="center"/>
    </xf>
    <xf numFmtId="0" fontId="5" fillId="2" borderId="12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87" xfId="0" applyFont="1" applyFill="1" applyBorder="1" applyAlignment="1">
      <alignment horizontal="center" vertical="center"/>
    </xf>
    <xf numFmtId="0" fontId="6" fillId="2" borderId="121" xfId="0" applyFont="1" applyFill="1" applyBorder="1" applyAlignment="1">
      <alignment horizontal="center" vertical="center" wrapText="1"/>
    </xf>
    <xf numFmtId="0" fontId="6" fillId="2" borderId="122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 wrapText="1"/>
    </xf>
    <xf numFmtId="0" fontId="25" fillId="2" borderId="122" xfId="0" applyFont="1" applyFill="1" applyBorder="1" applyAlignment="1">
      <alignment horizontal="center" vertical="center" wrapText="1"/>
    </xf>
    <xf numFmtId="0" fontId="25" fillId="2" borderId="52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25" fillId="2" borderId="123" xfId="0" applyFont="1" applyFill="1" applyBorder="1" applyAlignment="1">
      <alignment horizontal="center" vertical="center" wrapText="1"/>
    </xf>
    <xf numFmtId="0" fontId="25" fillId="2" borderId="125" xfId="0" applyFont="1" applyFill="1" applyBorder="1" applyAlignment="1">
      <alignment horizontal="center" vertical="center"/>
    </xf>
    <xf numFmtId="0" fontId="2" fillId="0" borderId="243" xfId="1" applyFont="1" applyFill="1" applyBorder="1" applyAlignment="1">
      <alignment horizontal="center" vertical="center"/>
    </xf>
    <xf numFmtId="0" fontId="8" fillId="0" borderId="171" xfId="1" applyFont="1" applyFill="1" applyBorder="1" applyAlignment="1">
      <alignment horizontal="center" vertical="center"/>
    </xf>
    <xf numFmtId="0" fontId="8" fillId="0" borderId="177" xfId="1" applyFont="1" applyFill="1" applyBorder="1" applyAlignment="1">
      <alignment horizontal="center" vertical="center"/>
    </xf>
    <xf numFmtId="0" fontId="8" fillId="0" borderId="174" xfId="1" applyFont="1" applyFill="1" applyBorder="1" applyAlignment="1">
      <alignment horizontal="center" vertical="center"/>
    </xf>
    <xf numFmtId="0" fontId="2" fillId="0" borderId="244" xfId="1" applyFont="1" applyFill="1" applyBorder="1" applyAlignment="1">
      <alignment horizontal="center" vertical="center"/>
    </xf>
    <xf numFmtId="0" fontId="2" fillId="0" borderId="245" xfId="1" applyFont="1" applyFill="1" applyBorder="1" applyAlignment="1">
      <alignment horizontal="center" vertical="center"/>
    </xf>
    <xf numFmtId="0" fontId="2" fillId="0" borderId="246" xfId="1" applyFont="1" applyFill="1" applyBorder="1" applyAlignment="1">
      <alignment horizontal="center" vertical="center"/>
    </xf>
    <xf numFmtId="0" fontId="2" fillId="0" borderId="236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6" fillId="2" borderId="44" xfId="0" applyFont="1" applyFill="1" applyBorder="1" applyAlignment="1">
      <alignment horizontal="center" vertical="center" wrapText="1"/>
    </xf>
    <xf numFmtId="0" fontId="14" fillId="3" borderId="20" xfId="1" applyFont="1" applyFill="1" applyBorder="1" applyAlignment="1">
      <alignment horizontal="center" vertical="center" shrinkToFit="1"/>
    </xf>
    <xf numFmtId="0" fontId="14" fillId="3" borderId="24" xfId="1" applyFont="1" applyFill="1" applyBorder="1" applyAlignment="1">
      <alignment horizontal="center" vertical="center" shrinkToFit="1"/>
    </xf>
    <xf numFmtId="0" fontId="14" fillId="3" borderId="22" xfId="1" applyFont="1" applyFill="1" applyBorder="1" applyAlignment="1">
      <alignment horizontal="center" vertical="center" shrinkToFit="1"/>
    </xf>
    <xf numFmtId="177" fontId="12" fillId="0" borderId="38" xfId="0" applyNumberFormat="1" applyFont="1" applyBorder="1" applyAlignment="1">
      <alignment horizontal="right"/>
    </xf>
    <xf numFmtId="0" fontId="8" fillId="2" borderId="4" xfId="1" applyFont="1" applyFill="1" applyBorder="1" applyAlignment="1">
      <alignment horizontal="center" vertical="center" shrinkToFit="1"/>
    </xf>
    <xf numFmtId="0" fontId="8" fillId="2" borderId="43" xfId="1" applyFont="1" applyFill="1" applyBorder="1" applyAlignment="1">
      <alignment horizontal="center" vertical="center" shrinkToFit="1"/>
    </xf>
    <xf numFmtId="0" fontId="8" fillId="2" borderId="193" xfId="1" applyFont="1" applyFill="1" applyBorder="1" applyAlignment="1">
      <alignment horizontal="center" vertical="center" shrinkToFit="1"/>
    </xf>
    <xf numFmtId="0" fontId="8" fillId="2" borderId="13" xfId="1" applyFont="1" applyFill="1" applyBorder="1" applyAlignment="1">
      <alignment horizontal="center" vertical="center" shrinkToFit="1"/>
    </xf>
    <xf numFmtId="0" fontId="8" fillId="2" borderId="32" xfId="1" applyFont="1" applyFill="1" applyBorder="1" applyAlignment="1">
      <alignment horizontal="center" vertical="center" shrinkToFit="1"/>
    </xf>
    <xf numFmtId="0" fontId="8" fillId="2" borderId="30" xfId="1" applyFont="1" applyFill="1" applyBorder="1" applyAlignment="1">
      <alignment horizontal="center" vertical="center" shrinkToFit="1"/>
    </xf>
    <xf numFmtId="0" fontId="8" fillId="2" borderId="4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194" xfId="1" applyFont="1" applyFill="1" applyBorder="1" applyAlignment="1">
      <alignment horizontal="center" vertical="center"/>
    </xf>
    <xf numFmtId="0" fontId="8" fillId="2" borderId="193" xfId="1" applyFont="1" applyFill="1" applyBorder="1" applyAlignment="1">
      <alignment horizontal="center" vertical="center"/>
    </xf>
    <xf numFmtId="0" fontId="9" fillId="2" borderId="44" xfId="1" applyFont="1" applyFill="1" applyBorder="1" applyAlignment="1">
      <alignment horizontal="center" vertical="center" wrapText="1"/>
    </xf>
    <xf numFmtId="0" fontId="5" fillId="2" borderId="19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</cellXfs>
  <cellStyles count="3">
    <cellStyle name="표준" xfId="0" builtinId="0"/>
    <cellStyle name="표준 2" xfId="2" xr:uid="{00000000-0005-0000-0000-000001000000}"/>
    <cellStyle name="표준_기능직명부(071101)-장동준" xfId="1" xr:uid="{00000000-0005-0000-0000-00000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00FF"/>
      <color rgb="FF6600FF"/>
      <color rgb="FF008BB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357"/>
  <sheetViews>
    <sheetView showGridLines="0" showZeros="0" tabSelected="1" view="pageBreakPreview" zoomScale="85" zoomScaleNormal="85" zoomScaleSheetLayoutView="85" workbookViewId="0">
      <pane xSplit="6" ySplit="5" topLeftCell="G25" activePane="bottomRight" state="frozen"/>
      <selection activeCell="Q16" sqref="Q16"/>
      <selection pane="topRight" activeCell="Q16" sqref="Q16"/>
      <selection pane="bottomLeft" activeCell="Q16" sqref="Q16"/>
      <selection pane="bottomRight" activeCell="R54" sqref="R54"/>
    </sheetView>
  </sheetViews>
  <sheetFormatPr defaultRowHeight="39.950000000000003" customHeight="1"/>
  <cols>
    <col min="1" max="2" width="5.125" style="2" customWidth="1"/>
    <col min="3" max="3" width="18.375" style="2" customWidth="1"/>
    <col min="4" max="4" width="5" style="2" customWidth="1"/>
    <col min="5" max="5" width="4.75" style="2" customWidth="1"/>
    <col min="6" max="7" width="5" style="2" customWidth="1"/>
    <col min="8" max="16" width="4.25" style="2" customWidth="1"/>
    <col min="17" max="17" width="5" style="2" customWidth="1"/>
    <col min="18" max="18" width="5.125" style="2" customWidth="1"/>
    <col min="19" max="19" width="13.75" style="135" customWidth="1"/>
    <col min="20" max="20" width="8.625" style="42" customWidth="1"/>
    <col min="21" max="21" width="13.25" style="2" customWidth="1"/>
    <col min="22" max="22" width="6.625" style="43" customWidth="1"/>
    <col min="23" max="23" width="2.375" style="2" customWidth="1"/>
    <col min="24" max="24" width="9.5" style="47" customWidth="1"/>
    <col min="25" max="25" width="7.5" style="2" customWidth="1"/>
    <col min="26" max="26" width="7.5" style="46" customWidth="1"/>
    <col min="27" max="16384" width="9" style="2"/>
  </cols>
  <sheetData>
    <row r="1" spans="1:26" ht="45" customHeight="1">
      <c r="A1" s="688" t="s">
        <v>219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</row>
    <row r="2" spans="1:26" ht="21" customHeight="1" thickBot="1">
      <c r="A2" s="1"/>
      <c r="B2" s="1"/>
      <c r="C2" s="3"/>
      <c r="D2" s="3"/>
      <c r="E2" s="3"/>
      <c r="F2" s="3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X2" s="117"/>
      <c r="Y2" s="116"/>
    </row>
    <row r="3" spans="1:26" ht="35.1" customHeight="1">
      <c r="A3" s="689" t="s">
        <v>220</v>
      </c>
      <c r="B3" s="690"/>
      <c r="C3" s="690"/>
      <c r="D3" s="693" t="s">
        <v>221</v>
      </c>
      <c r="E3" s="694"/>
      <c r="F3" s="695"/>
      <c r="G3" s="694" t="s">
        <v>222</v>
      </c>
      <c r="H3" s="694"/>
      <c r="I3" s="694"/>
      <c r="J3" s="694"/>
      <c r="K3" s="694"/>
      <c r="L3" s="694"/>
      <c r="M3" s="694"/>
      <c r="N3" s="694"/>
      <c r="O3" s="694"/>
      <c r="P3" s="694"/>
      <c r="Q3" s="694"/>
      <c r="R3" s="696" t="s">
        <v>602</v>
      </c>
      <c r="S3" s="698" t="s">
        <v>0</v>
      </c>
      <c r="T3" s="699"/>
      <c r="U3" s="702" t="s">
        <v>1</v>
      </c>
      <c r="V3" s="698"/>
      <c r="W3" s="698"/>
      <c r="X3" s="699"/>
      <c r="Y3" s="704" t="s">
        <v>223</v>
      </c>
      <c r="Z3" s="686" t="s">
        <v>582</v>
      </c>
    </row>
    <row r="4" spans="1:26" ht="35.1" customHeight="1">
      <c r="A4" s="691"/>
      <c r="B4" s="692"/>
      <c r="C4" s="692"/>
      <c r="D4" s="269" t="s">
        <v>224</v>
      </c>
      <c r="E4" s="19" t="s">
        <v>225</v>
      </c>
      <c r="F4" s="287" t="s">
        <v>226</v>
      </c>
      <c r="G4" s="285" t="s">
        <v>227</v>
      </c>
      <c r="H4" s="20" t="s">
        <v>228</v>
      </c>
      <c r="I4" s="20" t="s">
        <v>229</v>
      </c>
      <c r="J4" s="20" t="s">
        <v>230</v>
      </c>
      <c r="K4" s="20" t="s">
        <v>231</v>
      </c>
      <c r="L4" s="20" t="s">
        <v>232</v>
      </c>
      <c r="M4" s="20" t="s">
        <v>233</v>
      </c>
      <c r="N4" s="20" t="s">
        <v>234</v>
      </c>
      <c r="O4" s="20" t="s">
        <v>235</v>
      </c>
      <c r="P4" s="20" t="s">
        <v>236</v>
      </c>
      <c r="Q4" s="238" t="s">
        <v>237</v>
      </c>
      <c r="R4" s="697"/>
      <c r="S4" s="700"/>
      <c r="T4" s="701"/>
      <c r="U4" s="703"/>
      <c r="V4" s="700"/>
      <c r="W4" s="700"/>
      <c r="X4" s="701"/>
      <c r="Y4" s="705"/>
      <c r="Z4" s="687"/>
    </row>
    <row r="5" spans="1:26" s="3" customFormat="1" ht="35.1" customHeight="1">
      <c r="A5" s="115" t="s">
        <v>238</v>
      </c>
      <c r="B5" s="646"/>
      <c r="C5" s="282"/>
      <c r="D5" s="270">
        <f t="shared" ref="D5:R5" si="0">SUM(D6:D346)</f>
        <v>511</v>
      </c>
      <c r="E5" s="14">
        <f t="shared" si="0"/>
        <v>0</v>
      </c>
      <c r="F5" s="288">
        <f t="shared" si="0"/>
        <v>511</v>
      </c>
      <c r="G5" s="286">
        <f t="shared" si="0"/>
        <v>511</v>
      </c>
      <c r="H5" s="14">
        <f t="shared" si="0"/>
        <v>0</v>
      </c>
      <c r="I5" s="14">
        <f t="shared" si="0"/>
        <v>-2</v>
      </c>
      <c r="J5" s="14">
        <f t="shared" si="0"/>
        <v>-5</v>
      </c>
      <c r="K5" s="14">
        <f t="shared" si="0"/>
        <v>0</v>
      </c>
      <c r="L5" s="14">
        <f t="shared" si="0"/>
        <v>-2</v>
      </c>
      <c r="M5" s="14">
        <f t="shared" si="0"/>
        <v>1</v>
      </c>
      <c r="N5" s="14">
        <f t="shared" si="0"/>
        <v>-2</v>
      </c>
      <c r="O5" s="14">
        <f t="shared" si="0"/>
        <v>0</v>
      </c>
      <c r="P5" s="14">
        <f t="shared" si="0"/>
        <v>0</v>
      </c>
      <c r="Q5" s="114">
        <f t="shared" si="0"/>
        <v>501</v>
      </c>
      <c r="R5" s="302">
        <f t="shared" si="0"/>
        <v>-5</v>
      </c>
      <c r="S5" s="265">
        <f>COUNTA(T6:T346)</f>
        <v>3</v>
      </c>
      <c r="T5" s="44" t="s">
        <v>239</v>
      </c>
      <c r="U5" s="15">
        <f>COUNTA(V6:V346)</f>
        <v>4</v>
      </c>
      <c r="V5" s="45" t="s">
        <v>239</v>
      </c>
      <c r="W5" s="17"/>
      <c r="X5" s="118"/>
      <c r="Y5" s="18">
        <f>SUM(Y6:Y346)</f>
        <v>-6</v>
      </c>
      <c r="Z5" s="495">
        <f t="shared" ref="Z5:Z36" si="1">SUM(Y5:Y5)</f>
        <v>-6</v>
      </c>
    </row>
    <row r="6" spans="1:26" s="3" customFormat="1" ht="35.1" customHeight="1">
      <c r="A6" s="709" t="s">
        <v>2</v>
      </c>
      <c r="B6" s="647"/>
      <c r="C6" s="255" t="s">
        <v>25</v>
      </c>
      <c r="D6" s="624">
        <v>1</v>
      </c>
      <c r="E6" s="48"/>
      <c r="F6" s="289">
        <f>SUM(D6:E6)</f>
        <v>1</v>
      </c>
      <c r="G6" s="476">
        <v>1</v>
      </c>
      <c r="H6" s="48"/>
      <c r="I6" s="48"/>
      <c r="J6" s="48"/>
      <c r="K6" s="48"/>
      <c r="L6" s="48"/>
      <c r="M6" s="48"/>
      <c r="N6" s="48"/>
      <c r="O6" s="48"/>
      <c r="P6" s="48"/>
      <c r="Q6" s="205">
        <f>SUM(G6:P6)</f>
        <v>1</v>
      </c>
      <c r="R6" s="303"/>
      <c r="S6" s="387"/>
      <c r="T6" s="388"/>
      <c r="U6" s="389"/>
      <c r="V6" s="390"/>
      <c r="W6" s="391">
        <f t="shared" ref="W6:W101" si="2">IF(V6="",,"→")</f>
        <v>0</v>
      </c>
      <c r="X6" s="364"/>
      <c r="Y6" s="4">
        <f>R6+COUNTA(T6)-COUNTA(V6)</f>
        <v>0</v>
      </c>
      <c r="Z6" s="492">
        <f t="shared" si="1"/>
        <v>0</v>
      </c>
    </row>
    <row r="7" spans="1:26" s="3" customFormat="1" ht="35.1" customHeight="1">
      <c r="A7" s="710"/>
      <c r="B7" s="318"/>
      <c r="C7" s="706" t="s">
        <v>24</v>
      </c>
      <c r="D7" s="275">
        <v>1</v>
      </c>
      <c r="E7" s="30"/>
      <c r="F7" s="290">
        <f t="shared" ref="F7:F123" si="3">SUM(D7:E7)</f>
        <v>1</v>
      </c>
      <c r="G7" s="221">
        <v>1</v>
      </c>
      <c r="H7" s="30"/>
      <c r="I7" s="30"/>
      <c r="J7" s="30"/>
      <c r="K7" s="30"/>
      <c r="L7" s="30"/>
      <c r="M7" s="30"/>
      <c r="N7" s="30"/>
      <c r="O7" s="30"/>
      <c r="P7" s="30"/>
      <c r="Q7" s="165">
        <f t="shared" ref="Q7:Q123" si="4">SUM(G7:P7)</f>
        <v>1</v>
      </c>
      <c r="R7" s="304"/>
      <c r="S7" s="297"/>
      <c r="T7" s="357"/>
      <c r="U7" s="70"/>
      <c r="V7" s="376"/>
      <c r="W7" s="343">
        <f t="shared" si="2"/>
        <v>0</v>
      </c>
      <c r="X7" s="80"/>
      <c r="Y7" s="9">
        <f>R7+COUNTA(T7:T9)-COUNTA(V7:V9)</f>
        <v>0</v>
      </c>
      <c r="Z7" s="504">
        <f t="shared" si="1"/>
        <v>0</v>
      </c>
    </row>
    <row r="8" spans="1:26" s="3" customFormat="1" ht="35.1" customHeight="1">
      <c r="A8" s="710"/>
      <c r="B8" s="318"/>
      <c r="C8" s="707"/>
      <c r="D8" s="279"/>
      <c r="E8" s="49"/>
      <c r="F8" s="291"/>
      <c r="G8" s="220"/>
      <c r="H8" s="49"/>
      <c r="I8" s="49"/>
      <c r="J8" s="49"/>
      <c r="K8" s="49"/>
      <c r="L8" s="49"/>
      <c r="M8" s="49"/>
      <c r="N8" s="49"/>
      <c r="O8" s="49"/>
      <c r="P8" s="49"/>
      <c r="Q8" s="163"/>
      <c r="R8" s="305"/>
      <c r="S8" s="298"/>
      <c r="T8" s="348"/>
      <c r="U8" s="69"/>
      <c r="V8" s="365"/>
      <c r="W8" s="347">
        <f t="shared" si="2"/>
        <v>0</v>
      </c>
      <c r="X8" s="79"/>
      <c r="Y8" s="6"/>
      <c r="Z8" s="492">
        <f t="shared" si="1"/>
        <v>0</v>
      </c>
    </row>
    <row r="9" spans="1:26" s="3" customFormat="1" ht="35.1" customHeight="1">
      <c r="A9" s="710"/>
      <c r="B9" s="318"/>
      <c r="C9" s="708"/>
      <c r="D9" s="276"/>
      <c r="E9" s="31"/>
      <c r="F9" s="292"/>
      <c r="G9" s="222"/>
      <c r="H9" s="31"/>
      <c r="I9" s="31"/>
      <c r="J9" s="31"/>
      <c r="K9" s="31"/>
      <c r="L9" s="31"/>
      <c r="M9" s="31"/>
      <c r="N9" s="31"/>
      <c r="O9" s="31"/>
      <c r="P9" s="31"/>
      <c r="Q9" s="164"/>
      <c r="R9" s="306"/>
      <c r="S9" s="299"/>
      <c r="T9" s="361"/>
      <c r="U9" s="392"/>
      <c r="V9" s="393"/>
      <c r="W9" s="356"/>
      <c r="X9" s="367"/>
      <c r="Y9" s="8"/>
      <c r="Z9" s="505">
        <f t="shared" si="1"/>
        <v>0</v>
      </c>
    </row>
    <row r="10" spans="1:26" s="3" customFormat="1" ht="35.1" customHeight="1">
      <c r="A10" s="710"/>
      <c r="B10" s="318"/>
      <c r="C10" s="706" t="s">
        <v>240</v>
      </c>
      <c r="D10" s="275">
        <v>3</v>
      </c>
      <c r="E10" s="30"/>
      <c r="F10" s="290">
        <f t="shared" si="3"/>
        <v>3</v>
      </c>
      <c r="G10" s="221">
        <v>3</v>
      </c>
      <c r="H10" s="30"/>
      <c r="I10" s="30"/>
      <c r="J10" s="30"/>
      <c r="K10" s="30"/>
      <c r="L10" s="30"/>
      <c r="M10" s="30"/>
      <c r="N10" s="30"/>
      <c r="O10" s="30"/>
      <c r="P10" s="30"/>
      <c r="Q10" s="165">
        <f t="shared" si="4"/>
        <v>3</v>
      </c>
      <c r="R10" s="304"/>
      <c r="S10" s="297"/>
      <c r="T10" s="357"/>
      <c r="U10" s="70"/>
      <c r="V10" s="376"/>
      <c r="W10" s="343">
        <f t="shared" si="2"/>
        <v>0</v>
      </c>
      <c r="X10" s="80"/>
      <c r="Y10" s="9">
        <f>R10+COUNTA(T10:T13)-COUNTA(V10:V13)</f>
        <v>0</v>
      </c>
      <c r="Z10" s="492">
        <f t="shared" si="1"/>
        <v>0</v>
      </c>
    </row>
    <row r="11" spans="1:26" s="3" customFormat="1" ht="35.1" customHeight="1">
      <c r="A11" s="710"/>
      <c r="B11" s="318"/>
      <c r="C11" s="707"/>
      <c r="D11" s="279"/>
      <c r="E11" s="49"/>
      <c r="F11" s="291"/>
      <c r="G11" s="220"/>
      <c r="H11" s="49"/>
      <c r="I11" s="49"/>
      <c r="J11" s="49"/>
      <c r="K11" s="49"/>
      <c r="L11" s="49"/>
      <c r="M11" s="49"/>
      <c r="N11" s="49"/>
      <c r="O11" s="49"/>
      <c r="P11" s="49"/>
      <c r="Q11" s="163"/>
      <c r="R11" s="305"/>
      <c r="S11" s="298"/>
      <c r="T11" s="348"/>
      <c r="U11" s="69"/>
      <c r="V11" s="365"/>
      <c r="W11" s="347">
        <f t="shared" si="2"/>
        <v>0</v>
      </c>
      <c r="X11" s="79"/>
      <c r="Y11" s="6"/>
      <c r="Z11" s="492">
        <f t="shared" si="1"/>
        <v>0</v>
      </c>
    </row>
    <row r="12" spans="1:26" s="3" customFormat="1" ht="35.1" customHeight="1">
      <c r="A12" s="710"/>
      <c r="B12" s="318"/>
      <c r="C12" s="707"/>
      <c r="D12" s="279"/>
      <c r="E12" s="49"/>
      <c r="F12" s="291"/>
      <c r="G12" s="220"/>
      <c r="H12" s="49"/>
      <c r="I12" s="49"/>
      <c r="J12" s="49"/>
      <c r="K12" s="49"/>
      <c r="L12" s="49"/>
      <c r="M12" s="49"/>
      <c r="N12" s="49"/>
      <c r="O12" s="49"/>
      <c r="P12" s="49"/>
      <c r="Q12" s="163"/>
      <c r="R12" s="305"/>
      <c r="S12" s="298"/>
      <c r="T12" s="348"/>
      <c r="U12" s="69"/>
      <c r="V12" s="365"/>
      <c r="W12" s="347">
        <f t="shared" si="2"/>
        <v>0</v>
      </c>
      <c r="X12" s="79"/>
      <c r="Y12" s="6"/>
      <c r="Z12" s="492">
        <f t="shared" si="1"/>
        <v>0</v>
      </c>
    </row>
    <row r="13" spans="1:26" s="3" customFormat="1" ht="35.1" customHeight="1">
      <c r="A13" s="710"/>
      <c r="B13" s="318"/>
      <c r="C13" s="708"/>
      <c r="D13" s="276"/>
      <c r="E13" s="31"/>
      <c r="F13" s="292"/>
      <c r="G13" s="222"/>
      <c r="H13" s="31"/>
      <c r="I13" s="31"/>
      <c r="J13" s="31"/>
      <c r="K13" s="31"/>
      <c r="L13" s="31"/>
      <c r="M13" s="31"/>
      <c r="N13" s="31"/>
      <c r="O13" s="31"/>
      <c r="P13" s="31"/>
      <c r="Q13" s="164"/>
      <c r="R13" s="306"/>
      <c r="S13" s="299"/>
      <c r="T13" s="361"/>
      <c r="U13" s="392"/>
      <c r="V13" s="393"/>
      <c r="W13" s="356">
        <f t="shared" si="2"/>
        <v>0</v>
      </c>
      <c r="X13" s="367"/>
      <c r="Y13" s="8"/>
      <c r="Z13" s="492">
        <f t="shared" si="1"/>
        <v>0</v>
      </c>
    </row>
    <row r="14" spans="1:26" s="3" customFormat="1" ht="35.1" customHeight="1">
      <c r="A14" s="710"/>
      <c r="B14" s="318"/>
      <c r="C14" s="219" t="s">
        <v>241</v>
      </c>
      <c r="D14" s="277">
        <v>1</v>
      </c>
      <c r="E14" s="32"/>
      <c r="F14" s="293">
        <f t="shared" si="3"/>
        <v>1</v>
      </c>
      <c r="G14" s="223">
        <v>1</v>
      </c>
      <c r="H14" s="32"/>
      <c r="I14" s="32"/>
      <c r="J14" s="32"/>
      <c r="K14" s="32"/>
      <c r="L14" s="32"/>
      <c r="M14" s="32"/>
      <c r="N14" s="32"/>
      <c r="O14" s="32"/>
      <c r="P14" s="32"/>
      <c r="Q14" s="206">
        <f t="shared" si="4"/>
        <v>1</v>
      </c>
      <c r="R14" s="307"/>
      <c r="S14" s="300"/>
      <c r="T14" s="354"/>
      <c r="U14" s="71"/>
      <c r="V14" s="375"/>
      <c r="W14" s="355">
        <f t="shared" si="2"/>
        <v>0</v>
      </c>
      <c r="X14" s="119"/>
      <c r="Y14" s="10">
        <f t="shared" ref="Y14:Y123" si="5">R14+COUNTA(T14)-COUNTA(V14)</f>
        <v>0</v>
      </c>
      <c r="Z14" s="506">
        <f t="shared" si="1"/>
        <v>0</v>
      </c>
    </row>
    <row r="15" spans="1:26" s="3" customFormat="1" ht="35.1" customHeight="1">
      <c r="A15" s="710"/>
      <c r="B15" s="318"/>
      <c r="C15" s="219" t="s">
        <v>576</v>
      </c>
      <c r="D15" s="277">
        <v>1</v>
      </c>
      <c r="E15" s="32"/>
      <c r="F15" s="293">
        <f t="shared" si="3"/>
        <v>1</v>
      </c>
      <c r="G15" s="223">
        <v>1</v>
      </c>
      <c r="H15" s="32"/>
      <c r="I15" s="32"/>
      <c r="J15" s="32"/>
      <c r="K15" s="32"/>
      <c r="L15" s="32"/>
      <c r="M15" s="32"/>
      <c r="N15" s="32"/>
      <c r="O15" s="32"/>
      <c r="P15" s="32"/>
      <c r="Q15" s="206">
        <f t="shared" si="4"/>
        <v>1</v>
      </c>
      <c r="R15" s="307"/>
      <c r="S15" s="300"/>
      <c r="T15" s="354"/>
      <c r="U15" s="71"/>
      <c r="V15" s="375"/>
      <c r="W15" s="355">
        <f t="shared" si="2"/>
        <v>0</v>
      </c>
      <c r="X15" s="119"/>
      <c r="Y15" s="10">
        <f t="shared" si="5"/>
        <v>0</v>
      </c>
      <c r="Z15" s="506">
        <f t="shared" si="1"/>
        <v>0</v>
      </c>
    </row>
    <row r="16" spans="1:26" s="3" customFormat="1" ht="35.1" customHeight="1">
      <c r="A16" s="710"/>
      <c r="B16" s="318"/>
      <c r="C16" s="219" t="s">
        <v>242</v>
      </c>
      <c r="D16" s="277">
        <v>1</v>
      </c>
      <c r="E16" s="32"/>
      <c r="F16" s="293">
        <f t="shared" si="3"/>
        <v>1</v>
      </c>
      <c r="G16" s="223">
        <v>1</v>
      </c>
      <c r="H16" s="32"/>
      <c r="I16" s="32"/>
      <c r="J16" s="32"/>
      <c r="K16" s="32"/>
      <c r="L16" s="120"/>
      <c r="M16" s="32"/>
      <c r="N16" s="32"/>
      <c r="O16" s="32"/>
      <c r="P16" s="32"/>
      <c r="Q16" s="206">
        <f t="shared" si="4"/>
        <v>1</v>
      </c>
      <c r="R16" s="307"/>
      <c r="S16" s="297"/>
      <c r="T16" s="357"/>
      <c r="U16" s="394"/>
      <c r="V16" s="375"/>
      <c r="W16" s="343">
        <f t="shared" si="2"/>
        <v>0</v>
      </c>
      <c r="X16" s="354"/>
      <c r="Y16" s="10">
        <f t="shared" si="5"/>
        <v>0</v>
      </c>
      <c r="Z16" s="506">
        <f t="shared" si="1"/>
        <v>0</v>
      </c>
    </row>
    <row r="17" spans="1:26" s="3" customFormat="1" ht="35.1" customHeight="1">
      <c r="A17" s="710"/>
      <c r="B17" s="318"/>
      <c r="C17" s="219" t="s">
        <v>3</v>
      </c>
      <c r="D17" s="277">
        <v>1</v>
      </c>
      <c r="E17" s="32"/>
      <c r="F17" s="293">
        <f t="shared" si="3"/>
        <v>1</v>
      </c>
      <c r="G17" s="223">
        <v>1</v>
      </c>
      <c r="H17" s="32"/>
      <c r="I17" s="32"/>
      <c r="J17" s="32"/>
      <c r="K17" s="32"/>
      <c r="L17" s="32"/>
      <c r="M17" s="32"/>
      <c r="N17" s="32"/>
      <c r="O17" s="32"/>
      <c r="P17" s="32"/>
      <c r="Q17" s="206">
        <f t="shared" si="4"/>
        <v>1</v>
      </c>
      <c r="R17" s="307"/>
      <c r="S17" s="300"/>
      <c r="T17" s="354"/>
      <c r="U17" s="71"/>
      <c r="V17" s="375"/>
      <c r="W17" s="355">
        <f t="shared" si="2"/>
        <v>0</v>
      </c>
      <c r="X17" s="119"/>
      <c r="Y17" s="10">
        <f t="shared" si="5"/>
        <v>0</v>
      </c>
      <c r="Z17" s="506">
        <f t="shared" si="1"/>
        <v>0</v>
      </c>
    </row>
    <row r="18" spans="1:26" s="3" customFormat="1" ht="35.1" customHeight="1">
      <c r="A18" s="710"/>
      <c r="B18" s="318"/>
      <c r="C18" s="219" t="s">
        <v>244</v>
      </c>
      <c r="D18" s="277">
        <v>1</v>
      </c>
      <c r="E18" s="32"/>
      <c r="F18" s="293">
        <f t="shared" si="3"/>
        <v>1</v>
      </c>
      <c r="G18" s="223">
        <v>1</v>
      </c>
      <c r="H18" s="32"/>
      <c r="I18" s="32"/>
      <c r="J18" s="32"/>
      <c r="K18" s="32"/>
      <c r="L18" s="32"/>
      <c r="M18" s="32"/>
      <c r="N18" s="32"/>
      <c r="O18" s="32"/>
      <c r="P18" s="32"/>
      <c r="Q18" s="206">
        <f t="shared" si="4"/>
        <v>1</v>
      </c>
      <c r="R18" s="307"/>
      <c r="S18" s="519"/>
      <c r="T18" s="520"/>
      <c r="U18" s="71"/>
      <c r="V18" s="375"/>
      <c r="W18" s="355">
        <f t="shared" si="2"/>
        <v>0</v>
      </c>
      <c r="X18" s="119"/>
      <c r="Y18" s="10">
        <f t="shared" si="5"/>
        <v>0</v>
      </c>
      <c r="Z18" s="506">
        <f t="shared" si="1"/>
        <v>0</v>
      </c>
    </row>
    <row r="19" spans="1:26" s="3" customFormat="1" ht="35.1" customHeight="1">
      <c r="A19" s="710"/>
      <c r="B19" s="318"/>
      <c r="C19" s="706" t="s">
        <v>243</v>
      </c>
      <c r="D19" s="275">
        <v>1</v>
      </c>
      <c r="E19" s="30"/>
      <c r="F19" s="290">
        <f t="shared" si="3"/>
        <v>1</v>
      </c>
      <c r="G19" s="221">
        <v>1</v>
      </c>
      <c r="H19" s="30"/>
      <c r="I19" s="30"/>
      <c r="J19" s="30"/>
      <c r="K19" s="30"/>
      <c r="L19" s="30" t="s">
        <v>245</v>
      </c>
      <c r="M19" s="30"/>
      <c r="N19" s="30"/>
      <c r="O19" s="30"/>
      <c r="P19" s="30"/>
      <c r="Q19" s="165">
        <f t="shared" si="4"/>
        <v>1</v>
      </c>
      <c r="R19" s="304"/>
      <c r="S19" s="297"/>
      <c r="T19" s="357"/>
      <c r="U19" s="70"/>
      <c r="V19" s="376"/>
      <c r="W19" s="343">
        <f t="shared" si="2"/>
        <v>0</v>
      </c>
      <c r="X19" s="80"/>
      <c r="Y19" s="9">
        <f>R19+COUNTA(T19:T20)-COUNTA(V19:V20)</f>
        <v>0</v>
      </c>
      <c r="Z19" s="492">
        <f t="shared" si="1"/>
        <v>0</v>
      </c>
    </row>
    <row r="20" spans="1:26" s="3" customFormat="1" ht="35.1" customHeight="1">
      <c r="A20" s="710"/>
      <c r="B20" s="318"/>
      <c r="C20" s="708"/>
      <c r="D20" s="279"/>
      <c r="E20" s="49"/>
      <c r="F20" s="291"/>
      <c r="G20" s="220"/>
      <c r="H20" s="49"/>
      <c r="I20" s="49"/>
      <c r="J20" s="49"/>
      <c r="K20" s="49"/>
      <c r="L20" s="49"/>
      <c r="M20" s="49"/>
      <c r="N20" s="49"/>
      <c r="O20" s="49"/>
      <c r="P20" s="49"/>
      <c r="Q20" s="163"/>
      <c r="R20" s="305"/>
      <c r="S20" s="299"/>
      <c r="T20" s="361"/>
      <c r="U20" s="69"/>
      <c r="V20" s="365"/>
      <c r="W20" s="347"/>
      <c r="X20" s="79"/>
      <c r="Y20" s="6"/>
      <c r="Z20" s="492">
        <f t="shared" si="1"/>
        <v>0</v>
      </c>
    </row>
    <row r="21" spans="1:26" s="3" customFormat="1" ht="35.1" customHeight="1">
      <c r="A21" s="710"/>
      <c r="B21" s="318"/>
      <c r="C21" s="706" t="s">
        <v>246</v>
      </c>
      <c r="D21" s="275">
        <v>1</v>
      </c>
      <c r="E21" s="30"/>
      <c r="F21" s="290">
        <f t="shared" si="3"/>
        <v>1</v>
      </c>
      <c r="G21" s="221">
        <v>1</v>
      </c>
      <c r="H21" s="30"/>
      <c r="I21" s="30"/>
      <c r="J21" s="30"/>
      <c r="K21" s="30"/>
      <c r="L21" s="30"/>
      <c r="M21" s="30"/>
      <c r="N21" s="30"/>
      <c r="O21" s="30"/>
      <c r="P21" s="30"/>
      <c r="Q21" s="165">
        <f t="shared" si="4"/>
        <v>1</v>
      </c>
      <c r="R21" s="304"/>
      <c r="S21" s="297"/>
      <c r="T21" s="357"/>
      <c r="U21" s="70"/>
      <c r="V21" s="376"/>
      <c r="W21" s="343">
        <f t="shared" si="2"/>
        <v>0</v>
      </c>
      <c r="X21" s="80"/>
      <c r="Y21" s="9">
        <f>R21+COUNTA(T21:T22)-COUNTA(V21:V22)</f>
        <v>0</v>
      </c>
      <c r="Z21" s="504">
        <f t="shared" si="1"/>
        <v>0</v>
      </c>
    </row>
    <row r="22" spans="1:26" s="3" customFormat="1" ht="35.1" customHeight="1">
      <c r="A22" s="710"/>
      <c r="B22" s="318"/>
      <c r="C22" s="708"/>
      <c r="D22" s="276"/>
      <c r="E22" s="31"/>
      <c r="F22" s="292"/>
      <c r="G22" s="222"/>
      <c r="H22" s="31"/>
      <c r="I22" s="31"/>
      <c r="J22" s="31"/>
      <c r="K22" s="31"/>
      <c r="L22" s="31"/>
      <c r="M22" s="31"/>
      <c r="N22" s="31"/>
      <c r="O22" s="31"/>
      <c r="P22" s="31"/>
      <c r="Q22" s="164"/>
      <c r="R22" s="306"/>
      <c r="S22" s="299"/>
      <c r="T22" s="361"/>
      <c r="U22" s="392"/>
      <c r="V22" s="393"/>
      <c r="W22" s="356">
        <f t="shared" si="2"/>
        <v>0</v>
      </c>
      <c r="X22" s="367"/>
      <c r="Y22" s="8"/>
      <c r="Z22" s="505">
        <f t="shared" si="1"/>
        <v>0</v>
      </c>
    </row>
    <row r="23" spans="1:26" s="3" customFormat="1" ht="35.1" customHeight="1">
      <c r="A23" s="710"/>
      <c r="B23" s="318"/>
      <c r="C23" s="706" t="s">
        <v>4</v>
      </c>
      <c r="D23" s="275">
        <v>3</v>
      </c>
      <c r="E23" s="30"/>
      <c r="F23" s="290">
        <f t="shared" si="3"/>
        <v>3</v>
      </c>
      <c r="G23" s="221">
        <v>3</v>
      </c>
      <c r="H23" s="30"/>
      <c r="I23" s="30"/>
      <c r="J23" s="30"/>
      <c r="K23" s="30"/>
      <c r="L23" s="30"/>
      <c r="M23" s="30"/>
      <c r="N23" s="30"/>
      <c r="O23" s="30"/>
      <c r="P23" s="30"/>
      <c r="Q23" s="165">
        <f t="shared" si="4"/>
        <v>3</v>
      </c>
      <c r="R23" s="304"/>
      <c r="S23" s="549"/>
      <c r="T23" s="626"/>
      <c r="U23" s="515"/>
      <c r="V23" s="516"/>
      <c r="W23" s="490">
        <f t="shared" si="2"/>
        <v>0</v>
      </c>
      <c r="X23" s="518"/>
      <c r="Y23" s="9">
        <f>R23+COUNTA(T23:T28)-COUNTA(V23:V28)</f>
        <v>0</v>
      </c>
      <c r="Z23" s="492">
        <f t="shared" si="1"/>
        <v>0</v>
      </c>
    </row>
    <row r="24" spans="1:26" s="3" customFormat="1" ht="35.1" customHeight="1">
      <c r="A24" s="710"/>
      <c r="B24" s="318"/>
      <c r="C24" s="707"/>
      <c r="D24" s="279"/>
      <c r="E24" s="49"/>
      <c r="F24" s="291"/>
      <c r="G24" s="220"/>
      <c r="H24" s="49"/>
      <c r="I24" s="49"/>
      <c r="J24" s="49"/>
      <c r="K24" s="49"/>
      <c r="L24" s="49"/>
      <c r="M24" s="49"/>
      <c r="N24" s="49"/>
      <c r="O24" s="49"/>
      <c r="P24" s="49"/>
      <c r="Q24" s="163"/>
      <c r="R24" s="305"/>
      <c r="S24" s="298"/>
      <c r="T24" s="348"/>
      <c r="U24" s="521"/>
      <c r="V24" s="522"/>
      <c r="W24" s="491">
        <f t="shared" si="2"/>
        <v>0</v>
      </c>
      <c r="X24" s="523"/>
      <c r="Y24" s="6"/>
      <c r="Z24" s="492">
        <f t="shared" si="1"/>
        <v>0</v>
      </c>
    </row>
    <row r="25" spans="1:26" s="3" customFormat="1" ht="35.1" customHeight="1">
      <c r="A25" s="710"/>
      <c r="B25" s="318"/>
      <c r="C25" s="707"/>
      <c r="D25" s="279"/>
      <c r="E25" s="49"/>
      <c r="F25" s="291"/>
      <c r="G25" s="220"/>
      <c r="H25" s="49"/>
      <c r="I25" s="49"/>
      <c r="J25" s="49"/>
      <c r="K25" s="49"/>
      <c r="L25" s="49"/>
      <c r="M25" s="49"/>
      <c r="N25" s="49"/>
      <c r="O25" s="49"/>
      <c r="P25" s="49"/>
      <c r="Q25" s="163"/>
      <c r="R25" s="305"/>
      <c r="S25" s="298"/>
      <c r="T25" s="348"/>
      <c r="U25" s="521"/>
      <c r="V25" s="522"/>
      <c r="W25" s="491">
        <f t="shared" si="2"/>
        <v>0</v>
      </c>
      <c r="X25" s="523"/>
      <c r="Y25" s="6"/>
      <c r="Z25" s="492">
        <f t="shared" si="1"/>
        <v>0</v>
      </c>
    </row>
    <row r="26" spans="1:26" s="3" customFormat="1" ht="35.1" customHeight="1">
      <c r="A26" s="710"/>
      <c r="B26" s="318"/>
      <c r="C26" s="707"/>
      <c r="D26" s="279"/>
      <c r="E26" s="49"/>
      <c r="F26" s="291"/>
      <c r="G26" s="220"/>
      <c r="H26" s="49"/>
      <c r="I26" s="49"/>
      <c r="J26" s="49"/>
      <c r="K26" s="49"/>
      <c r="L26" s="49"/>
      <c r="M26" s="49"/>
      <c r="N26" s="49"/>
      <c r="O26" s="49"/>
      <c r="P26" s="49"/>
      <c r="Q26" s="163"/>
      <c r="R26" s="305"/>
      <c r="S26" s="298"/>
      <c r="T26" s="348"/>
      <c r="U26" s="521"/>
      <c r="V26" s="522"/>
      <c r="W26" s="491">
        <f t="shared" si="2"/>
        <v>0</v>
      </c>
      <c r="X26" s="523"/>
      <c r="Y26" s="6"/>
      <c r="Z26" s="492">
        <f t="shared" si="1"/>
        <v>0</v>
      </c>
    </row>
    <row r="27" spans="1:26" s="3" customFormat="1" ht="35.1" customHeight="1">
      <c r="A27" s="710"/>
      <c r="B27" s="318"/>
      <c r="C27" s="707"/>
      <c r="D27" s="279"/>
      <c r="E27" s="49"/>
      <c r="F27" s="291"/>
      <c r="G27" s="220"/>
      <c r="H27" s="49"/>
      <c r="I27" s="49"/>
      <c r="J27" s="49"/>
      <c r="K27" s="49"/>
      <c r="L27" s="49"/>
      <c r="M27" s="49"/>
      <c r="N27" s="49"/>
      <c r="O27" s="49"/>
      <c r="P27" s="49"/>
      <c r="Q27" s="163"/>
      <c r="R27" s="305"/>
      <c r="S27" s="298"/>
      <c r="T27" s="348"/>
      <c r="U27" s="521"/>
      <c r="V27" s="522"/>
      <c r="W27" s="491">
        <f t="shared" si="2"/>
        <v>0</v>
      </c>
      <c r="X27" s="523"/>
      <c r="Y27" s="6"/>
      <c r="Z27" s="492">
        <f t="shared" si="1"/>
        <v>0</v>
      </c>
    </row>
    <row r="28" spans="1:26" s="3" customFormat="1" ht="35.1" customHeight="1">
      <c r="A28" s="710"/>
      <c r="B28" s="318"/>
      <c r="C28" s="708"/>
      <c r="D28" s="276"/>
      <c r="E28" s="31"/>
      <c r="F28" s="292"/>
      <c r="G28" s="222"/>
      <c r="H28" s="31"/>
      <c r="I28" s="31"/>
      <c r="J28" s="31"/>
      <c r="K28" s="31"/>
      <c r="L28" s="31"/>
      <c r="M28" s="31"/>
      <c r="N28" s="31"/>
      <c r="O28" s="31"/>
      <c r="P28" s="31"/>
      <c r="Q28" s="164"/>
      <c r="R28" s="306"/>
      <c r="S28" s="299"/>
      <c r="T28" s="361"/>
      <c r="U28" s="392"/>
      <c r="V28" s="393"/>
      <c r="W28" s="356">
        <f t="shared" si="2"/>
        <v>0</v>
      </c>
      <c r="X28" s="367"/>
      <c r="Y28" s="8"/>
      <c r="Z28" s="492">
        <f t="shared" si="1"/>
        <v>0</v>
      </c>
    </row>
    <row r="29" spans="1:26" s="3" customFormat="1" ht="35.1" customHeight="1">
      <c r="A29" s="710"/>
      <c r="B29" s="318"/>
      <c r="C29" s="706" t="s">
        <v>248</v>
      </c>
      <c r="D29" s="275">
        <v>3</v>
      </c>
      <c r="E29" s="30"/>
      <c r="F29" s="290">
        <f t="shared" si="3"/>
        <v>3</v>
      </c>
      <c r="G29" s="221">
        <v>3</v>
      </c>
      <c r="H29" s="30"/>
      <c r="I29" s="30"/>
      <c r="J29" s="30"/>
      <c r="K29" s="30"/>
      <c r="L29" s="30"/>
      <c r="M29" s="30"/>
      <c r="N29" s="30"/>
      <c r="O29" s="30"/>
      <c r="P29" s="30"/>
      <c r="Q29" s="165">
        <f t="shared" si="4"/>
        <v>3</v>
      </c>
      <c r="R29" s="304"/>
      <c r="S29" s="298"/>
      <c r="T29" s="348"/>
      <c r="U29" s="70"/>
      <c r="V29" s="376"/>
      <c r="W29" s="343"/>
      <c r="X29" s="80"/>
      <c r="Y29" s="9">
        <f>R29+COUNTA(T29:T30)-COUNTA(V29:V30)</f>
        <v>0</v>
      </c>
      <c r="Z29" s="504">
        <f t="shared" si="1"/>
        <v>0</v>
      </c>
    </row>
    <row r="30" spans="1:26" s="3" customFormat="1" ht="35.1" customHeight="1">
      <c r="A30" s="710"/>
      <c r="B30" s="318"/>
      <c r="C30" s="708"/>
      <c r="D30" s="276"/>
      <c r="E30" s="31"/>
      <c r="F30" s="292"/>
      <c r="G30" s="222"/>
      <c r="H30" s="31"/>
      <c r="I30" s="31"/>
      <c r="J30" s="31"/>
      <c r="K30" s="31"/>
      <c r="L30" s="31"/>
      <c r="M30" s="31"/>
      <c r="N30" s="31"/>
      <c r="O30" s="31"/>
      <c r="P30" s="31"/>
      <c r="Q30" s="164"/>
      <c r="R30" s="306"/>
      <c r="S30" s="299"/>
      <c r="T30" s="361"/>
      <c r="U30" s="392"/>
      <c r="V30" s="393"/>
      <c r="W30" s="356">
        <f t="shared" si="2"/>
        <v>0</v>
      </c>
      <c r="X30" s="367"/>
      <c r="Y30" s="8"/>
      <c r="Z30" s="505">
        <f t="shared" si="1"/>
        <v>0</v>
      </c>
    </row>
    <row r="31" spans="1:26" s="3" customFormat="1" ht="35.1" customHeight="1">
      <c r="A31" s="710"/>
      <c r="B31" s="318"/>
      <c r="C31" s="706" t="s">
        <v>5</v>
      </c>
      <c r="D31" s="275">
        <v>3</v>
      </c>
      <c r="E31" s="30"/>
      <c r="F31" s="290">
        <f t="shared" ref="F31" si="6">SUM(D31:E31)</f>
        <v>3</v>
      </c>
      <c r="G31" s="221">
        <v>3</v>
      </c>
      <c r="H31" s="30"/>
      <c r="I31" s="30"/>
      <c r="J31" s="30"/>
      <c r="K31" s="30"/>
      <c r="L31" s="30"/>
      <c r="M31" s="30"/>
      <c r="N31" s="30"/>
      <c r="O31" s="30"/>
      <c r="P31" s="30"/>
      <c r="Q31" s="165">
        <f t="shared" ref="Q31" si="7">SUM(G31:P31)</f>
        <v>3</v>
      </c>
      <c r="R31" s="304"/>
      <c r="S31" s="297"/>
      <c r="T31" s="357"/>
      <c r="U31" s="70"/>
      <c r="V31" s="376"/>
      <c r="W31" s="343">
        <f t="shared" si="2"/>
        <v>0</v>
      </c>
      <c r="X31" s="80"/>
      <c r="Y31" s="9">
        <f>R31+COUNTA(T31:T33)-COUNTA(V31:V33)</f>
        <v>0</v>
      </c>
      <c r="Z31" s="492">
        <f t="shared" si="1"/>
        <v>0</v>
      </c>
    </row>
    <row r="32" spans="1:26" s="3" customFormat="1" ht="35.1" customHeight="1">
      <c r="A32" s="710"/>
      <c r="B32" s="318"/>
      <c r="C32" s="707"/>
      <c r="D32" s="279"/>
      <c r="E32" s="49"/>
      <c r="F32" s="291"/>
      <c r="G32" s="220"/>
      <c r="H32" s="49"/>
      <c r="I32" s="49"/>
      <c r="J32" s="49"/>
      <c r="K32" s="49"/>
      <c r="L32" s="49"/>
      <c r="M32" s="49"/>
      <c r="N32" s="49"/>
      <c r="O32" s="49"/>
      <c r="P32" s="49"/>
      <c r="Q32" s="163"/>
      <c r="R32" s="305"/>
      <c r="S32" s="298"/>
      <c r="T32" s="348"/>
      <c r="U32" s="69"/>
      <c r="V32" s="365"/>
      <c r="W32" s="347">
        <f t="shared" si="2"/>
        <v>0</v>
      </c>
      <c r="X32" s="79"/>
      <c r="Y32" s="6"/>
      <c r="Z32" s="492">
        <f t="shared" si="1"/>
        <v>0</v>
      </c>
    </row>
    <row r="33" spans="1:26" s="3" customFormat="1" ht="35.1" customHeight="1">
      <c r="A33" s="710"/>
      <c r="B33" s="318"/>
      <c r="C33" s="708"/>
      <c r="D33" s="276"/>
      <c r="E33" s="31"/>
      <c r="F33" s="292"/>
      <c r="G33" s="222"/>
      <c r="H33" s="31"/>
      <c r="I33" s="31"/>
      <c r="J33" s="31"/>
      <c r="K33" s="31"/>
      <c r="L33" s="31"/>
      <c r="M33" s="31"/>
      <c r="N33" s="31"/>
      <c r="O33" s="31"/>
      <c r="P33" s="31"/>
      <c r="Q33" s="164"/>
      <c r="R33" s="306"/>
      <c r="S33" s="299"/>
      <c r="T33" s="361"/>
      <c r="U33" s="392"/>
      <c r="V33" s="393"/>
      <c r="W33" s="356">
        <f t="shared" si="2"/>
        <v>0</v>
      </c>
      <c r="X33" s="367"/>
      <c r="Y33" s="8"/>
      <c r="Z33" s="492">
        <f t="shared" si="1"/>
        <v>0</v>
      </c>
    </row>
    <row r="34" spans="1:26" s="3" customFormat="1" ht="35.1" customHeight="1">
      <c r="A34" s="710"/>
      <c r="B34" s="318"/>
      <c r="C34" s="217" t="s">
        <v>247</v>
      </c>
      <c r="D34" s="275">
        <v>3</v>
      </c>
      <c r="E34" s="30"/>
      <c r="F34" s="290">
        <f t="shared" si="3"/>
        <v>3</v>
      </c>
      <c r="G34" s="221">
        <v>3</v>
      </c>
      <c r="H34" s="30"/>
      <c r="I34" s="30"/>
      <c r="J34" s="30"/>
      <c r="K34" s="30"/>
      <c r="L34" s="30"/>
      <c r="M34" s="30"/>
      <c r="N34" s="30"/>
      <c r="O34" s="30"/>
      <c r="P34" s="30"/>
      <c r="Q34" s="165">
        <f t="shared" si="4"/>
        <v>3</v>
      </c>
      <c r="R34" s="304"/>
      <c r="S34" s="298"/>
      <c r="T34" s="348"/>
      <c r="U34" s="70"/>
      <c r="V34" s="376"/>
      <c r="W34" s="343">
        <f t="shared" si="2"/>
        <v>0</v>
      </c>
      <c r="X34" s="80"/>
      <c r="Y34" s="9">
        <f>R34+COUNTA(T34:T36)-COUNTA(V34:V36)</f>
        <v>0</v>
      </c>
      <c r="Z34" s="504">
        <f t="shared" si="1"/>
        <v>0</v>
      </c>
    </row>
    <row r="35" spans="1:26" s="3" customFormat="1" ht="35.1" customHeight="1">
      <c r="A35" s="82"/>
      <c r="B35" s="318"/>
      <c r="C35" s="256"/>
      <c r="D35" s="279"/>
      <c r="E35" s="49"/>
      <c r="F35" s="291"/>
      <c r="G35" s="220"/>
      <c r="H35" s="49"/>
      <c r="I35" s="49"/>
      <c r="J35" s="49"/>
      <c r="K35" s="49"/>
      <c r="L35" s="49"/>
      <c r="M35" s="49"/>
      <c r="N35" s="49"/>
      <c r="O35" s="49"/>
      <c r="P35" s="49"/>
      <c r="Q35" s="163"/>
      <c r="R35" s="305"/>
      <c r="S35" s="298"/>
      <c r="T35" s="348"/>
      <c r="U35" s="69"/>
      <c r="V35" s="365"/>
      <c r="W35" s="347">
        <f t="shared" si="2"/>
        <v>0</v>
      </c>
      <c r="X35" s="79"/>
      <c r="Y35" s="6"/>
      <c r="Z35" s="492">
        <f t="shared" si="1"/>
        <v>0</v>
      </c>
    </row>
    <row r="36" spans="1:26" s="3" customFormat="1" ht="35.1" customHeight="1">
      <c r="A36" s="82"/>
      <c r="B36" s="318"/>
      <c r="C36" s="218"/>
      <c r="D36" s="276"/>
      <c r="E36" s="31"/>
      <c r="F36" s="292"/>
      <c r="G36" s="222"/>
      <c r="H36" s="31"/>
      <c r="I36" s="31"/>
      <c r="J36" s="31"/>
      <c r="K36" s="31"/>
      <c r="L36" s="31"/>
      <c r="M36" s="31"/>
      <c r="N36" s="31"/>
      <c r="O36" s="31"/>
      <c r="P36" s="31"/>
      <c r="Q36" s="164"/>
      <c r="R36" s="306"/>
      <c r="S36" s="299"/>
      <c r="T36" s="361"/>
      <c r="U36" s="392"/>
      <c r="V36" s="393"/>
      <c r="W36" s="356">
        <f t="shared" si="2"/>
        <v>0</v>
      </c>
      <c r="X36" s="367"/>
      <c r="Y36" s="8"/>
      <c r="Z36" s="505">
        <f t="shared" si="1"/>
        <v>0</v>
      </c>
    </row>
    <row r="37" spans="1:26" s="3" customFormat="1" ht="35.1" customHeight="1">
      <c r="A37" s="82"/>
      <c r="B37" s="318"/>
      <c r="C37" s="706" t="s">
        <v>6</v>
      </c>
      <c r="D37" s="275">
        <v>3</v>
      </c>
      <c r="E37" s="30"/>
      <c r="F37" s="290">
        <f t="shared" si="3"/>
        <v>3</v>
      </c>
      <c r="G37" s="221">
        <v>3</v>
      </c>
      <c r="H37" s="30"/>
      <c r="I37" s="30"/>
      <c r="J37" s="30"/>
      <c r="K37" s="30"/>
      <c r="L37" s="30"/>
      <c r="M37" s="30"/>
      <c r="N37" s="30"/>
      <c r="O37" s="30"/>
      <c r="P37" s="30"/>
      <c r="Q37" s="165">
        <f t="shared" si="4"/>
        <v>3</v>
      </c>
      <c r="R37" s="304"/>
      <c r="S37" s="297"/>
      <c r="T37" s="357"/>
      <c r="U37" s="70"/>
      <c r="V37" s="376"/>
      <c r="W37" s="343">
        <f t="shared" si="2"/>
        <v>0</v>
      </c>
      <c r="X37" s="80"/>
      <c r="Y37" s="9">
        <f>R37+COUNTA(T37:T38)-COUNTA(V37:V38)</f>
        <v>0</v>
      </c>
      <c r="Z37" s="492">
        <f t="shared" ref="Z37:Z66" si="8">SUM(Y37:Y37)</f>
        <v>0</v>
      </c>
    </row>
    <row r="38" spans="1:26" s="3" customFormat="1" ht="35.1" customHeight="1">
      <c r="A38" s="82"/>
      <c r="B38" s="318"/>
      <c r="C38" s="708"/>
      <c r="D38" s="276"/>
      <c r="E38" s="31"/>
      <c r="F38" s="292"/>
      <c r="G38" s="222"/>
      <c r="H38" s="31"/>
      <c r="I38" s="31"/>
      <c r="J38" s="31"/>
      <c r="K38" s="31"/>
      <c r="L38" s="31"/>
      <c r="M38" s="31"/>
      <c r="N38" s="31"/>
      <c r="O38" s="31"/>
      <c r="P38" s="31"/>
      <c r="Q38" s="164"/>
      <c r="R38" s="306"/>
      <c r="S38" s="299"/>
      <c r="T38" s="361"/>
      <c r="U38" s="392"/>
      <c r="V38" s="393"/>
      <c r="W38" s="356"/>
      <c r="X38" s="367"/>
      <c r="Y38" s="8"/>
      <c r="Z38" s="492">
        <f t="shared" si="8"/>
        <v>0</v>
      </c>
    </row>
    <row r="39" spans="1:26" s="3" customFormat="1" ht="35.1" customHeight="1">
      <c r="A39" s="82"/>
      <c r="B39" s="318"/>
      <c r="C39" s="219" t="s">
        <v>7</v>
      </c>
      <c r="D39" s="277">
        <v>3</v>
      </c>
      <c r="E39" s="32"/>
      <c r="F39" s="293">
        <f t="shared" si="3"/>
        <v>3</v>
      </c>
      <c r="G39" s="223">
        <v>3</v>
      </c>
      <c r="H39" s="32"/>
      <c r="I39" s="32"/>
      <c r="J39" s="32"/>
      <c r="K39" s="32"/>
      <c r="L39" s="32"/>
      <c r="M39" s="32"/>
      <c r="N39" s="32"/>
      <c r="O39" s="32"/>
      <c r="P39" s="32"/>
      <c r="Q39" s="206">
        <f t="shared" si="4"/>
        <v>3</v>
      </c>
      <c r="R39" s="307"/>
      <c r="S39" s="300"/>
      <c r="T39" s="354"/>
      <c r="U39" s="71"/>
      <c r="V39" s="375"/>
      <c r="W39" s="355">
        <f t="shared" si="2"/>
        <v>0</v>
      </c>
      <c r="X39" s="119"/>
      <c r="Y39" s="10">
        <f t="shared" si="5"/>
        <v>0</v>
      </c>
      <c r="Z39" s="506">
        <f t="shared" si="8"/>
        <v>0</v>
      </c>
    </row>
    <row r="40" spans="1:26" s="3" customFormat="1" ht="35.1" customHeight="1">
      <c r="A40" s="83"/>
      <c r="B40" s="648"/>
      <c r="C40" s="219" t="s">
        <v>249</v>
      </c>
      <c r="D40" s="277">
        <v>1</v>
      </c>
      <c r="E40" s="32"/>
      <c r="F40" s="293">
        <f t="shared" si="3"/>
        <v>1</v>
      </c>
      <c r="G40" s="223">
        <v>1</v>
      </c>
      <c r="H40" s="32"/>
      <c r="I40" s="32"/>
      <c r="J40" s="32"/>
      <c r="K40" s="32"/>
      <c r="L40" s="32"/>
      <c r="M40" s="32"/>
      <c r="N40" s="32"/>
      <c r="O40" s="32"/>
      <c r="P40" s="32"/>
      <c r="Q40" s="206">
        <f t="shared" si="4"/>
        <v>1</v>
      </c>
      <c r="R40" s="307"/>
      <c r="S40" s="300"/>
      <c r="T40" s="383"/>
      <c r="U40" s="71"/>
      <c r="V40" s="375"/>
      <c r="W40" s="355">
        <f t="shared" si="2"/>
        <v>0</v>
      </c>
      <c r="X40" s="119"/>
      <c r="Y40" s="10">
        <f t="shared" si="5"/>
        <v>0</v>
      </c>
      <c r="Z40" s="506">
        <f t="shared" si="8"/>
        <v>0</v>
      </c>
    </row>
    <row r="41" spans="1:26" s="3" customFormat="1" ht="35.1" customHeight="1">
      <c r="A41" s="714" t="s">
        <v>83</v>
      </c>
      <c r="B41" s="711" t="s">
        <v>585</v>
      </c>
      <c r="C41" s="706" t="s">
        <v>250</v>
      </c>
      <c r="D41" s="275">
        <v>20</v>
      </c>
      <c r="E41" s="30"/>
      <c r="F41" s="290">
        <f t="shared" si="3"/>
        <v>20</v>
      </c>
      <c r="G41" s="221">
        <v>20</v>
      </c>
      <c r="H41" s="30"/>
      <c r="I41" s="30"/>
      <c r="J41" s="30"/>
      <c r="K41" s="30"/>
      <c r="L41" s="30"/>
      <c r="M41" s="30"/>
      <c r="N41" s="30"/>
      <c r="O41" s="30"/>
      <c r="P41" s="30"/>
      <c r="Q41" s="165">
        <f t="shared" si="4"/>
        <v>20</v>
      </c>
      <c r="R41" s="304"/>
      <c r="S41" s="297" t="s">
        <v>615</v>
      </c>
      <c r="T41" s="357" t="s">
        <v>608</v>
      </c>
      <c r="U41" s="70"/>
      <c r="V41" s="376"/>
      <c r="W41" s="343">
        <f t="shared" si="2"/>
        <v>0</v>
      </c>
      <c r="X41" s="80"/>
      <c r="Y41" s="9">
        <f>R41+COUNTA(T41:T49)-COUNTA(V41:V49)</f>
        <v>1</v>
      </c>
      <c r="Z41" s="492">
        <f t="shared" si="8"/>
        <v>1</v>
      </c>
    </row>
    <row r="42" spans="1:26" s="3" customFormat="1" ht="35.1" customHeight="1">
      <c r="A42" s="710"/>
      <c r="B42" s="712"/>
      <c r="C42" s="707"/>
      <c r="D42" s="279">
        <v>0</v>
      </c>
      <c r="E42" s="49"/>
      <c r="F42" s="291">
        <f t="shared" si="3"/>
        <v>0</v>
      </c>
      <c r="G42" s="220">
        <v>0</v>
      </c>
      <c r="H42" s="49"/>
      <c r="I42" s="49"/>
      <c r="J42" s="49"/>
      <c r="K42" s="49"/>
      <c r="L42" s="49"/>
      <c r="M42" s="49"/>
      <c r="N42" s="49"/>
      <c r="O42" s="49"/>
      <c r="P42" s="49"/>
      <c r="Q42" s="163">
        <f t="shared" si="4"/>
        <v>0</v>
      </c>
      <c r="R42" s="305"/>
      <c r="S42" s="524"/>
      <c r="T42" s="525"/>
      <c r="U42" s="537"/>
      <c r="V42" s="538"/>
      <c r="W42" s="497">
        <f t="shared" si="2"/>
        <v>0</v>
      </c>
      <c r="X42" s="539"/>
      <c r="Y42" s="6"/>
      <c r="Z42" s="492">
        <f t="shared" si="8"/>
        <v>0</v>
      </c>
    </row>
    <row r="43" spans="1:26" s="3" customFormat="1" ht="35.1" customHeight="1">
      <c r="A43" s="710"/>
      <c r="B43" s="712"/>
      <c r="C43" s="707"/>
      <c r="D43" s="279"/>
      <c r="E43" s="49"/>
      <c r="F43" s="291"/>
      <c r="G43" s="220"/>
      <c r="H43" s="49"/>
      <c r="I43" s="49"/>
      <c r="J43" s="49"/>
      <c r="K43" s="49"/>
      <c r="L43" s="49"/>
      <c r="M43" s="49"/>
      <c r="N43" s="49"/>
      <c r="O43" s="49"/>
      <c r="P43" s="49"/>
      <c r="Q43" s="163"/>
      <c r="R43" s="305"/>
      <c r="S43" s="298"/>
      <c r="T43" s="348"/>
      <c r="U43" s="537"/>
      <c r="V43" s="538"/>
      <c r="W43" s="497">
        <f t="shared" si="2"/>
        <v>0</v>
      </c>
      <c r="X43" s="539"/>
      <c r="Y43" s="6"/>
      <c r="Z43" s="492">
        <f t="shared" si="8"/>
        <v>0</v>
      </c>
    </row>
    <row r="44" spans="1:26" s="3" customFormat="1" ht="35.1" customHeight="1">
      <c r="A44" s="710"/>
      <c r="B44" s="712"/>
      <c r="C44" s="707"/>
      <c r="D44" s="279">
        <v>0</v>
      </c>
      <c r="E44" s="49"/>
      <c r="F44" s="291">
        <f t="shared" ref="F44" si="9">SUM(D44:E44)</f>
        <v>0</v>
      </c>
      <c r="G44" s="220">
        <v>0</v>
      </c>
      <c r="H44" s="49"/>
      <c r="I44" s="49"/>
      <c r="J44" s="49"/>
      <c r="K44" s="49"/>
      <c r="L44" s="49"/>
      <c r="M44" s="49"/>
      <c r="N44" s="49"/>
      <c r="O44" s="49"/>
      <c r="P44" s="49"/>
      <c r="Q44" s="163">
        <f t="shared" ref="Q44:Q47" si="10">SUM(G44:P44)</f>
        <v>0</v>
      </c>
      <c r="R44" s="305"/>
      <c r="S44" s="298"/>
      <c r="T44" s="348"/>
      <c r="U44" s="69"/>
      <c r="V44" s="365"/>
      <c r="W44" s="347">
        <f t="shared" si="2"/>
        <v>0</v>
      </c>
      <c r="X44" s="79"/>
      <c r="Y44" s="6"/>
      <c r="Z44" s="492">
        <f t="shared" si="8"/>
        <v>0</v>
      </c>
    </row>
    <row r="45" spans="1:26" s="3" customFormat="1" ht="35.1" customHeight="1">
      <c r="A45" s="710"/>
      <c r="B45" s="712"/>
      <c r="C45" s="707"/>
      <c r="D45" s="279">
        <v>0</v>
      </c>
      <c r="E45" s="49"/>
      <c r="F45" s="291">
        <f t="shared" ref="F45:F47" si="11">SUM(D45:E45)</f>
        <v>0</v>
      </c>
      <c r="G45" s="220">
        <v>0</v>
      </c>
      <c r="H45" s="49"/>
      <c r="I45" s="49"/>
      <c r="J45" s="49"/>
      <c r="K45" s="49"/>
      <c r="L45" s="49"/>
      <c r="M45" s="49"/>
      <c r="N45" s="49"/>
      <c r="O45" s="49"/>
      <c r="P45" s="49"/>
      <c r="Q45" s="163">
        <f t="shared" si="10"/>
        <v>0</v>
      </c>
      <c r="R45" s="305"/>
      <c r="S45" s="298"/>
      <c r="T45" s="348"/>
      <c r="U45" s="69"/>
      <c r="V45" s="365"/>
      <c r="W45" s="347"/>
      <c r="X45" s="79"/>
      <c r="Y45" s="6"/>
      <c r="Z45" s="492">
        <f t="shared" si="8"/>
        <v>0</v>
      </c>
    </row>
    <row r="46" spans="1:26" s="3" customFormat="1" ht="35.1" customHeight="1">
      <c r="A46" s="710"/>
      <c r="B46" s="712"/>
      <c r="C46" s="707"/>
      <c r="D46" s="279">
        <v>0</v>
      </c>
      <c r="E46" s="49"/>
      <c r="F46" s="291">
        <f t="shared" si="11"/>
        <v>0</v>
      </c>
      <c r="G46" s="220">
        <v>0</v>
      </c>
      <c r="H46" s="49"/>
      <c r="I46" s="49"/>
      <c r="J46" s="49"/>
      <c r="K46" s="49"/>
      <c r="L46" s="49"/>
      <c r="M46" s="49"/>
      <c r="N46" s="49"/>
      <c r="O46" s="49"/>
      <c r="P46" s="49"/>
      <c r="Q46" s="163">
        <f t="shared" si="10"/>
        <v>0</v>
      </c>
      <c r="R46" s="305"/>
      <c r="S46" s="298"/>
      <c r="T46" s="348"/>
      <c r="U46" s="69"/>
      <c r="V46" s="365"/>
      <c r="W46" s="347">
        <f t="shared" si="2"/>
        <v>0</v>
      </c>
      <c r="X46" s="79"/>
      <c r="Y46" s="6"/>
      <c r="Z46" s="492">
        <f t="shared" si="8"/>
        <v>0</v>
      </c>
    </row>
    <row r="47" spans="1:26" s="3" customFormat="1" ht="35.1" customHeight="1">
      <c r="A47" s="710"/>
      <c r="B47" s="712"/>
      <c r="C47" s="707"/>
      <c r="D47" s="279">
        <v>0</v>
      </c>
      <c r="E47" s="49"/>
      <c r="F47" s="291">
        <f t="shared" si="11"/>
        <v>0</v>
      </c>
      <c r="G47" s="220">
        <v>0</v>
      </c>
      <c r="H47" s="49"/>
      <c r="I47" s="49"/>
      <c r="J47" s="49"/>
      <c r="K47" s="49"/>
      <c r="L47" s="49"/>
      <c r="M47" s="49"/>
      <c r="N47" s="49"/>
      <c r="O47" s="49"/>
      <c r="P47" s="49"/>
      <c r="Q47" s="163">
        <f t="shared" si="10"/>
        <v>0</v>
      </c>
      <c r="R47" s="305"/>
      <c r="S47" s="615"/>
      <c r="T47" s="525"/>
      <c r="U47" s="69"/>
      <c r="V47" s="365"/>
      <c r="W47" s="347">
        <f t="shared" si="2"/>
        <v>0</v>
      </c>
      <c r="X47" s="79"/>
      <c r="Y47" s="6"/>
      <c r="Z47" s="492">
        <f t="shared" si="8"/>
        <v>0</v>
      </c>
    </row>
    <row r="48" spans="1:26" s="3" customFormat="1" ht="35.1" customHeight="1">
      <c r="A48" s="710"/>
      <c r="B48" s="712"/>
      <c r="C48" s="707"/>
      <c r="D48" s="279">
        <v>0</v>
      </c>
      <c r="E48" s="49"/>
      <c r="F48" s="291">
        <f t="shared" ref="F48" si="12">SUM(D48:E48)</f>
        <v>0</v>
      </c>
      <c r="G48" s="220">
        <v>0</v>
      </c>
      <c r="H48" s="49"/>
      <c r="I48" s="49"/>
      <c r="J48" s="49"/>
      <c r="K48" s="49"/>
      <c r="L48" s="49"/>
      <c r="M48" s="49"/>
      <c r="N48" s="49"/>
      <c r="O48" s="49"/>
      <c r="P48" s="49"/>
      <c r="Q48" s="163">
        <f t="shared" ref="Q48" si="13">SUM(G48:P48)</f>
        <v>0</v>
      </c>
      <c r="R48" s="305"/>
      <c r="S48" s="615"/>
      <c r="T48" s="525"/>
      <c r="U48" s="69"/>
      <c r="V48" s="365"/>
      <c r="W48" s="347">
        <f t="shared" ref="W48" si="14">IF(V48="",,"→")</f>
        <v>0</v>
      </c>
      <c r="X48" s="79"/>
      <c r="Y48" s="6"/>
      <c r="Z48" s="492">
        <f t="shared" si="8"/>
        <v>0</v>
      </c>
    </row>
    <row r="49" spans="1:26" s="3" customFormat="1" ht="35.1" customHeight="1">
      <c r="A49" s="715"/>
      <c r="B49" s="713"/>
      <c r="C49" s="708"/>
      <c r="D49" s="276">
        <v>0</v>
      </c>
      <c r="E49" s="31"/>
      <c r="F49" s="292">
        <f t="shared" si="3"/>
        <v>0</v>
      </c>
      <c r="G49" s="222">
        <v>0</v>
      </c>
      <c r="H49" s="31"/>
      <c r="I49" s="31"/>
      <c r="J49" s="31"/>
      <c r="K49" s="31"/>
      <c r="L49" s="31"/>
      <c r="M49" s="31"/>
      <c r="N49" s="31"/>
      <c r="O49" s="31"/>
      <c r="P49" s="31"/>
      <c r="Q49" s="164">
        <f t="shared" si="4"/>
        <v>0</v>
      </c>
      <c r="R49" s="306"/>
      <c r="S49" s="299"/>
      <c r="T49" s="361"/>
      <c r="U49" s="392"/>
      <c r="V49" s="393"/>
      <c r="W49" s="356">
        <f t="shared" si="2"/>
        <v>0</v>
      </c>
      <c r="X49" s="367"/>
      <c r="Y49" s="8"/>
      <c r="Z49" s="492">
        <f t="shared" si="8"/>
        <v>0</v>
      </c>
    </row>
    <row r="50" spans="1:26" s="3" customFormat="1" ht="35.1" customHeight="1">
      <c r="A50" s="684" t="s">
        <v>83</v>
      </c>
      <c r="B50" s="651" t="s">
        <v>586</v>
      </c>
      <c r="C50" s="219" t="s">
        <v>8</v>
      </c>
      <c r="D50" s="277">
        <v>1</v>
      </c>
      <c r="E50" s="32"/>
      <c r="F50" s="293">
        <f t="shared" si="3"/>
        <v>1</v>
      </c>
      <c r="G50" s="223">
        <v>1</v>
      </c>
      <c r="H50" s="32"/>
      <c r="I50" s="32"/>
      <c r="J50" s="32">
        <v>-1</v>
      </c>
      <c r="K50" s="32"/>
      <c r="L50" s="32"/>
      <c r="M50" s="32"/>
      <c r="N50" s="32"/>
      <c r="O50" s="32"/>
      <c r="P50" s="32"/>
      <c r="Q50" s="206">
        <f t="shared" si="4"/>
        <v>0</v>
      </c>
      <c r="R50" s="307"/>
      <c r="S50" s="300"/>
      <c r="T50" s="354"/>
      <c r="U50" s="540"/>
      <c r="V50" s="541"/>
      <c r="W50" s="496">
        <f t="shared" si="2"/>
        <v>0</v>
      </c>
      <c r="X50" s="542"/>
      <c r="Y50" s="10">
        <f t="shared" si="5"/>
        <v>0</v>
      </c>
      <c r="Z50" s="506">
        <f t="shared" si="8"/>
        <v>0</v>
      </c>
    </row>
    <row r="51" spans="1:26" s="3" customFormat="1" ht="35.1" customHeight="1">
      <c r="A51" s="684" t="s">
        <v>83</v>
      </c>
      <c r="B51" s="651" t="s">
        <v>587</v>
      </c>
      <c r="C51" s="219" t="s">
        <v>9</v>
      </c>
      <c r="D51" s="277">
        <v>1</v>
      </c>
      <c r="E51" s="32"/>
      <c r="F51" s="293">
        <f t="shared" si="3"/>
        <v>1</v>
      </c>
      <c r="G51" s="223">
        <v>1</v>
      </c>
      <c r="H51" s="32"/>
      <c r="I51" s="32"/>
      <c r="J51" s="32"/>
      <c r="K51" s="32"/>
      <c r="L51" s="32"/>
      <c r="M51" s="32"/>
      <c r="N51" s="32"/>
      <c r="O51" s="32"/>
      <c r="P51" s="32"/>
      <c r="Q51" s="206">
        <f t="shared" si="4"/>
        <v>1</v>
      </c>
      <c r="R51" s="307"/>
      <c r="S51" s="550"/>
      <c r="T51" s="627"/>
      <c r="U51" s="71"/>
      <c r="V51" s="375"/>
      <c r="W51" s="355">
        <f t="shared" si="2"/>
        <v>0</v>
      </c>
      <c r="X51" s="119"/>
      <c r="Y51" s="10">
        <f t="shared" si="5"/>
        <v>0</v>
      </c>
      <c r="Z51" s="506">
        <f t="shared" si="8"/>
        <v>0</v>
      </c>
    </row>
    <row r="52" spans="1:26" s="3" customFormat="1" ht="35.1" customHeight="1">
      <c r="A52" s="684" t="s">
        <v>83</v>
      </c>
      <c r="B52" s="651" t="s">
        <v>587</v>
      </c>
      <c r="C52" s="219" t="s">
        <v>251</v>
      </c>
      <c r="D52" s="277">
        <v>1</v>
      </c>
      <c r="E52" s="32"/>
      <c r="F52" s="293">
        <f t="shared" si="3"/>
        <v>1</v>
      </c>
      <c r="G52" s="223">
        <v>1</v>
      </c>
      <c r="H52" s="32"/>
      <c r="I52" s="32"/>
      <c r="J52" s="32"/>
      <c r="K52" s="32"/>
      <c r="L52" s="32"/>
      <c r="M52" s="32"/>
      <c r="N52" s="32"/>
      <c r="O52" s="32"/>
      <c r="P52" s="32"/>
      <c r="Q52" s="206">
        <f t="shared" si="4"/>
        <v>1</v>
      </c>
      <c r="R52" s="307"/>
      <c r="S52" s="550"/>
      <c r="T52" s="627"/>
      <c r="U52" s="71"/>
      <c r="V52" s="375"/>
      <c r="W52" s="355">
        <f t="shared" si="2"/>
        <v>0</v>
      </c>
      <c r="X52" s="119"/>
      <c r="Y52" s="10">
        <f t="shared" si="5"/>
        <v>0</v>
      </c>
      <c r="Z52" s="506">
        <f t="shared" si="8"/>
        <v>0</v>
      </c>
    </row>
    <row r="53" spans="1:26" s="3" customFormat="1" ht="35.1" customHeight="1">
      <c r="A53" s="684" t="s">
        <v>83</v>
      </c>
      <c r="B53" s="651" t="s">
        <v>587</v>
      </c>
      <c r="C53" s="219" t="s">
        <v>252</v>
      </c>
      <c r="D53" s="277">
        <v>1</v>
      </c>
      <c r="E53" s="32"/>
      <c r="F53" s="293">
        <f t="shared" si="3"/>
        <v>1</v>
      </c>
      <c r="G53" s="223">
        <v>1</v>
      </c>
      <c r="H53" s="32"/>
      <c r="I53" s="32"/>
      <c r="J53" s="32"/>
      <c r="K53" s="32"/>
      <c r="L53" s="32"/>
      <c r="M53" s="32"/>
      <c r="N53" s="32"/>
      <c r="O53" s="32"/>
      <c r="P53" s="32"/>
      <c r="Q53" s="206">
        <f t="shared" si="4"/>
        <v>1</v>
      </c>
      <c r="R53" s="307"/>
      <c r="S53" s="300"/>
      <c r="T53" s="354"/>
      <c r="U53" s="544"/>
      <c r="V53" s="545"/>
      <c r="W53" s="546">
        <f t="shared" si="2"/>
        <v>0</v>
      </c>
      <c r="X53" s="547"/>
      <c r="Y53" s="10">
        <f t="shared" si="5"/>
        <v>0</v>
      </c>
      <c r="Z53" s="506">
        <f t="shared" si="8"/>
        <v>0</v>
      </c>
    </row>
    <row r="54" spans="1:26" s="3" customFormat="1" ht="35.1" customHeight="1">
      <c r="A54" s="684" t="s">
        <v>83</v>
      </c>
      <c r="B54" s="651" t="s">
        <v>587</v>
      </c>
      <c r="C54" s="219" t="s">
        <v>253</v>
      </c>
      <c r="D54" s="277">
        <v>1</v>
      </c>
      <c r="E54" s="32"/>
      <c r="F54" s="293">
        <f t="shared" si="3"/>
        <v>1</v>
      </c>
      <c r="G54" s="223">
        <v>1</v>
      </c>
      <c r="H54" s="32"/>
      <c r="I54" s="32"/>
      <c r="J54" s="32"/>
      <c r="K54" s="32"/>
      <c r="L54" s="32"/>
      <c r="M54" s="32"/>
      <c r="N54" s="32"/>
      <c r="O54" s="32"/>
      <c r="P54" s="32"/>
      <c r="Q54" s="206">
        <f t="shared" si="4"/>
        <v>1</v>
      </c>
      <c r="R54" s="307">
        <v>-1</v>
      </c>
      <c r="S54" s="300"/>
      <c r="T54" s="354"/>
      <c r="U54" s="71" t="s">
        <v>615</v>
      </c>
      <c r="V54" s="375" t="s">
        <v>608</v>
      </c>
      <c r="W54" s="355" t="str">
        <f t="shared" si="2"/>
        <v>→</v>
      </c>
      <c r="X54" s="119" t="s">
        <v>610</v>
      </c>
      <c r="Y54" s="10">
        <f t="shared" si="5"/>
        <v>-2</v>
      </c>
      <c r="Z54" s="506">
        <f t="shared" si="8"/>
        <v>-2</v>
      </c>
    </row>
    <row r="55" spans="1:26" s="3" customFormat="1" ht="35.1" customHeight="1">
      <c r="A55" s="684" t="s">
        <v>83</v>
      </c>
      <c r="B55" s="318" t="s">
        <v>587</v>
      </c>
      <c r="C55" s="219" t="s">
        <v>254</v>
      </c>
      <c r="D55" s="277">
        <v>1</v>
      </c>
      <c r="E55" s="32"/>
      <c r="F55" s="293">
        <f t="shared" si="3"/>
        <v>1</v>
      </c>
      <c r="G55" s="223">
        <v>1</v>
      </c>
      <c r="H55" s="32"/>
      <c r="I55" s="32"/>
      <c r="J55" s="32"/>
      <c r="K55" s="32"/>
      <c r="L55" s="32"/>
      <c r="M55" s="32"/>
      <c r="N55" s="32"/>
      <c r="O55" s="32"/>
      <c r="P55" s="32"/>
      <c r="Q55" s="206">
        <f t="shared" si="4"/>
        <v>1</v>
      </c>
      <c r="R55" s="307"/>
      <c r="S55" s="550"/>
      <c r="T55" s="627"/>
      <c r="U55" s="71"/>
      <c r="V55" s="375"/>
      <c r="W55" s="355">
        <f t="shared" si="2"/>
        <v>0</v>
      </c>
      <c r="X55" s="119"/>
      <c r="Y55" s="10">
        <f t="shared" si="5"/>
        <v>0</v>
      </c>
      <c r="Z55" s="506">
        <f t="shared" si="8"/>
        <v>0</v>
      </c>
    </row>
    <row r="56" spans="1:26" s="3" customFormat="1" ht="35.1" customHeight="1">
      <c r="A56" s="714" t="s">
        <v>255</v>
      </c>
      <c r="B56" s="711" t="s">
        <v>588</v>
      </c>
      <c r="C56" s="706" t="s">
        <v>256</v>
      </c>
      <c r="D56" s="275">
        <v>25</v>
      </c>
      <c r="E56" s="30"/>
      <c r="F56" s="290">
        <f t="shared" si="3"/>
        <v>25</v>
      </c>
      <c r="G56" s="221">
        <v>25</v>
      </c>
      <c r="H56" s="30"/>
      <c r="I56" s="30">
        <v>-1</v>
      </c>
      <c r="J56" s="30"/>
      <c r="K56" s="30"/>
      <c r="L56" s="30"/>
      <c r="M56" s="30"/>
      <c r="N56" s="30"/>
      <c r="O56" s="30"/>
      <c r="P56" s="30"/>
      <c r="Q56" s="165">
        <f t="shared" si="4"/>
        <v>24</v>
      </c>
      <c r="R56" s="307"/>
      <c r="S56" s="548"/>
      <c r="T56" s="582"/>
      <c r="U56" s="70"/>
      <c r="V56" s="376"/>
      <c r="W56" s="343">
        <f t="shared" si="2"/>
        <v>0</v>
      </c>
      <c r="X56" s="79"/>
      <c r="Y56" s="9">
        <f>R56+COUNTA(T56:T71)-COUNTA(V56:V71)</f>
        <v>0</v>
      </c>
      <c r="Z56" s="492">
        <f t="shared" si="8"/>
        <v>0</v>
      </c>
    </row>
    <row r="57" spans="1:26" s="3" customFormat="1" ht="35.1" customHeight="1">
      <c r="A57" s="710"/>
      <c r="B57" s="712"/>
      <c r="C57" s="707"/>
      <c r="D57" s="279"/>
      <c r="E57" s="49"/>
      <c r="F57" s="291"/>
      <c r="G57" s="220"/>
      <c r="H57" s="49"/>
      <c r="I57" s="49"/>
      <c r="J57" s="49"/>
      <c r="K57" s="49"/>
      <c r="L57" s="49"/>
      <c r="M57" s="49"/>
      <c r="N57" s="49"/>
      <c r="O57" s="49"/>
      <c r="P57" s="49"/>
      <c r="Q57" s="163"/>
      <c r="R57" s="305"/>
      <c r="S57" s="548"/>
      <c r="T57" s="582"/>
      <c r="U57" s="69"/>
      <c r="V57" s="365"/>
      <c r="W57" s="347">
        <f t="shared" si="2"/>
        <v>0</v>
      </c>
      <c r="X57" s="79"/>
      <c r="Y57" s="6"/>
      <c r="Z57" s="492">
        <f t="shared" si="8"/>
        <v>0</v>
      </c>
    </row>
    <row r="58" spans="1:26" s="3" customFormat="1" ht="35.1" customHeight="1">
      <c r="A58" s="710"/>
      <c r="B58" s="712"/>
      <c r="C58" s="707"/>
      <c r="D58" s="279"/>
      <c r="E58" s="49"/>
      <c r="F58" s="291"/>
      <c r="G58" s="220"/>
      <c r="H58" s="49"/>
      <c r="I58" s="49"/>
      <c r="J58" s="49"/>
      <c r="K58" s="49"/>
      <c r="L58" s="49"/>
      <c r="M58" s="49"/>
      <c r="N58" s="49"/>
      <c r="O58" s="49"/>
      <c r="P58" s="49"/>
      <c r="Q58" s="163"/>
      <c r="R58" s="305"/>
      <c r="S58" s="548"/>
      <c r="T58" s="582"/>
      <c r="U58" s="521"/>
      <c r="V58" s="522"/>
      <c r="W58" s="491">
        <f t="shared" si="2"/>
        <v>0</v>
      </c>
      <c r="X58" s="523"/>
      <c r="Y58" s="6"/>
      <c r="Z58" s="492">
        <f t="shared" si="8"/>
        <v>0</v>
      </c>
    </row>
    <row r="59" spans="1:26" s="3" customFormat="1" ht="35.1" customHeight="1">
      <c r="A59" s="710"/>
      <c r="B59" s="712"/>
      <c r="C59" s="707"/>
      <c r="D59" s="279"/>
      <c r="E59" s="49"/>
      <c r="F59" s="291"/>
      <c r="G59" s="220"/>
      <c r="H59" s="49"/>
      <c r="I59" s="49"/>
      <c r="J59" s="49"/>
      <c r="K59" s="49"/>
      <c r="L59" s="49"/>
      <c r="M59" s="49"/>
      <c r="N59" s="49"/>
      <c r="O59" s="49"/>
      <c r="P59" s="49"/>
      <c r="Q59" s="163"/>
      <c r="R59" s="305"/>
      <c r="S59" s="548"/>
      <c r="T59" s="582"/>
      <c r="U59" s="521"/>
      <c r="V59" s="522"/>
      <c r="W59" s="491">
        <f t="shared" si="2"/>
        <v>0</v>
      </c>
      <c r="X59" s="523"/>
      <c r="Y59" s="6"/>
      <c r="Z59" s="492">
        <f t="shared" si="8"/>
        <v>0</v>
      </c>
    </row>
    <row r="60" spans="1:26" s="3" customFormat="1" ht="35.1" customHeight="1">
      <c r="A60" s="710"/>
      <c r="B60" s="712"/>
      <c r="C60" s="707"/>
      <c r="D60" s="279"/>
      <c r="E60" s="49"/>
      <c r="F60" s="291"/>
      <c r="G60" s="220"/>
      <c r="H60" s="49"/>
      <c r="I60" s="49"/>
      <c r="J60" s="49"/>
      <c r="K60" s="49"/>
      <c r="L60" s="49"/>
      <c r="M60" s="49"/>
      <c r="N60" s="49"/>
      <c r="O60" s="49"/>
      <c r="P60" s="49"/>
      <c r="Q60" s="163"/>
      <c r="R60" s="305"/>
      <c r="S60" s="548"/>
      <c r="T60" s="582"/>
      <c r="U60" s="69"/>
      <c r="V60" s="365"/>
      <c r="W60" s="347"/>
      <c r="X60" s="79"/>
      <c r="Y60" s="6"/>
      <c r="Z60" s="492">
        <f t="shared" si="8"/>
        <v>0</v>
      </c>
    </row>
    <row r="61" spans="1:26" s="3" customFormat="1" ht="35.1" customHeight="1">
      <c r="A61" s="710"/>
      <c r="B61" s="712"/>
      <c r="C61" s="707"/>
      <c r="D61" s="279"/>
      <c r="E61" s="49"/>
      <c r="F61" s="291"/>
      <c r="G61" s="220"/>
      <c r="H61" s="49"/>
      <c r="I61" s="49"/>
      <c r="J61" s="49"/>
      <c r="K61" s="49"/>
      <c r="L61" s="49"/>
      <c r="M61" s="49"/>
      <c r="N61" s="49"/>
      <c r="O61" s="49"/>
      <c r="P61" s="49"/>
      <c r="Q61" s="163"/>
      <c r="R61" s="305"/>
      <c r="S61" s="548"/>
      <c r="T61" s="582"/>
      <c r="U61" s="69"/>
      <c r="V61" s="365"/>
      <c r="W61" s="347"/>
      <c r="X61" s="79"/>
      <c r="Y61" s="6"/>
      <c r="Z61" s="492">
        <f t="shared" si="8"/>
        <v>0</v>
      </c>
    </row>
    <row r="62" spans="1:26" s="3" customFormat="1" ht="35.1" customHeight="1">
      <c r="A62" s="710"/>
      <c r="B62" s="712"/>
      <c r="C62" s="707"/>
      <c r="D62" s="279"/>
      <c r="E62" s="49"/>
      <c r="F62" s="291"/>
      <c r="G62" s="220"/>
      <c r="H62" s="49"/>
      <c r="I62" s="49"/>
      <c r="J62" s="49"/>
      <c r="K62" s="49"/>
      <c r="L62" s="49"/>
      <c r="M62" s="49"/>
      <c r="N62" s="49"/>
      <c r="O62" s="49"/>
      <c r="P62" s="49"/>
      <c r="Q62" s="163"/>
      <c r="R62" s="305"/>
      <c r="S62" s="298"/>
      <c r="T62" s="348"/>
      <c r="U62" s="347"/>
      <c r="V62" s="347"/>
      <c r="W62" s="347"/>
      <c r="X62" s="373"/>
      <c r="Y62" s="6"/>
      <c r="Z62" s="492">
        <f t="shared" si="8"/>
        <v>0</v>
      </c>
    </row>
    <row r="63" spans="1:26" s="3" customFormat="1" ht="35.1" customHeight="1">
      <c r="A63" s="710"/>
      <c r="B63" s="712"/>
      <c r="C63" s="707"/>
      <c r="D63" s="279"/>
      <c r="E63" s="49"/>
      <c r="F63" s="291"/>
      <c r="G63" s="220"/>
      <c r="H63" s="49"/>
      <c r="I63" s="49"/>
      <c r="J63" s="49"/>
      <c r="K63" s="49"/>
      <c r="L63" s="49"/>
      <c r="M63" s="49"/>
      <c r="N63" s="49"/>
      <c r="O63" s="49"/>
      <c r="P63" s="49"/>
      <c r="Q63" s="163"/>
      <c r="R63" s="305"/>
      <c r="S63" s="298"/>
      <c r="T63" s="348"/>
      <c r="U63" s="347"/>
      <c r="V63" s="347"/>
      <c r="W63" s="347"/>
      <c r="X63" s="373"/>
      <c r="Y63" s="72"/>
      <c r="Z63" s="492">
        <f t="shared" si="8"/>
        <v>0</v>
      </c>
    </row>
    <row r="64" spans="1:26" s="3" customFormat="1" ht="35.1" customHeight="1">
      <c r="A64" s="710"/>
      <c r="B64" s="712"/>
      <c r="C64" s="707"/>
      <c r="D64" s="279"/>
      <c r="E64" s="49"/>
      <c r="F64" s="291"/>
      <c r="G64" s="220"/>
      <c r="H64" s="49"/>
      <c r="I64" s="49"/>
      <c r="J64" s="49"/>
      <c r="K64" s="49"/>
      <c r="L64" s="49"/>
      <c r="M64" s="49"/>
      <c r="N64" s="49"/>
      <c r="O64" s="49"/>
      <c r="P64" s="49"/>
      <c r="Q64" s="163"/>
      <c r="R64" s="305"/>
      <c r="S64" s="298"/>
      <c r="T64" s="348"/>
      <c r="U64" s="347"/>
      <c r="V64" s="347"/>
      <c r="W64" s="347"/>
      <c r="X64" s="373"/>
      <c r="Y64" s="6"/>
      <c r="Z64" s="492">
        <f t="shared" si="8"/>
        <v>0</v>
      </c>
    </row>
    <row r="65" spans="1:26" s="3" customFormat="1" ht="35.1" customHeight="1">
      <c r="A65" s="710"/>
      <c r="B65" s="712"/>
      <c r="C65" s="707"/>
      <c r="D65" s="279"/>
      <c r="E65" s="49"/>
      <c r="F65" s="291"/>
      <c r="G65" s="220"/>
      <c r="H65" s="49"/>
      <c r="I65" s="49"/>
      <c r="J65" s="49"/>
      <c r="K65" s="49"/>
      <c r="L65" s="49"/>
      <c r="M65" s="49"/>
      <c r="N65" s="49"/>
      <c r="O65" s="49"/>
      <c r="P65" s="49"/>
      <c r="Q65" s="163"/>
      <c r="R65" s="305"/>
      <c r="S65" s="298"/>
      <c r="T65" s="348"/>
      <c r="U65" s="347"/>
      <c r="V65" s="347"/>
      <c r="W65" s="347"/>
      <c r="X65" s="373"/>
      <c r="Y65" s="6"/>
      <c r="Z65" s="492">
        <f t="shared" si="8"/>
        <v>0</v>
      </c>
    </row>
    <row r="66" spans="1:26" s="3" customFormat="1" ht="35.1" customHeight="1">
      <c r="A66" s="710"/>
      <c r="B66" s="712"/>
      <c r="C66" s="707"/>
      <c r="D66" s="279"/>
      <c r="E66" s="49"/>
      <c r="F66" s="291"/>
      <c r="G66" s="220"/>
      <c r="H66" s="49"/>
      <c r="I66" s="49"/>
      <c r="J66" s="49"/>
      <c r="K66" s="49"/>
      <c r="L66" s="49"/>
      <c r="M66" s="49"/>
      <c r="N66" s="49"/>
      <c r="O66" s="49"/>
      <c r="P66" s="49"/>
      <c r="Q66" s="163"/>
      <c r="R66" s="305"/>
      <c r="S66" s="298"/>
      <c r="T66" s="348"/>
      <c r="U66" s="347"/>
      <c r="V66" s="347"/>
      <c r="W66" s="347"/>
      <c r="X66" s="373"/>
      <c r="Y66" s="6"/>
      <c r="Z66" s="492">
        <f t="shared" si="8"/>
        <v>0</v>
      </c>
    </row>
    <row r="67" spans="1:26" s="3" customFormat="1" ht="35.1" customHeight="1">
      <c r="A67" s="82"/>
      <c r="B67" s="318"/>
      <c r="C67" s="256"/>
      <c r="D67" s="279"/>
      <c r="E67" s="49"/>
      <c r="F67" s="294"/>
      <c r="G67" s="220"/>
      <c r="H67" s="49"/>
      <c r="I67" s="49"/>
      <c r="J67" s="49"/>
      <c r="K67" s="49"/>
      <c r="L67" s="49"/>
      <c r="M67" s="49"/>
      <c r="N67" s="49"/>
      <c r="O67" s="49"/>
      <c r="P67" s="49"/>
      <c r="Q67" s="163"/>
      <c r="R67" s="305"/>
      <c r="S67" s="298"/>
      <c r="T67" s="348"/>
      <c r="U67" s="347"/>
      <c r="V67" s="347"/>
      <c r="W67" s="347"/>
      <c r="X67" s="373"/>
      <c r="Y67" s="6"/>
      <c r="Z67" s="492">
        <f t="shared" ref="Z67:Z96" si="15">SUM(Y67:Y67)</f>
        <v>0</v>
      </c>
    </row>
    <row r="68" spans="1:26" s="3" customFormat="1" ht="35.1" customHeight="1">
      <c r="A68" s="82"/>
      <c r="B68" s="318"/>
      <c r="C68" s="256"/>
      <c r="D68" s="279"/>
      <c r="E68" s="49"/>
      <c r="F68" s="291"/>
      <c r="G68" s="220"/>
      <c r="H68" s="49"/>
      <c r="I68" s="49"/>
      <c r="J68" s="49"/>
      <c r="K68" s="49"/>
      <c r="L68" s="49"/>
      <c r="M68" s="49"/>
      <c r="N68" s="49"/>
      <c r="O68" s="49"/>
      <c r="P68" s="49"/>
      <c r="Q68" s="163"/>
      <c r="R68" s="305"/>
      <c r="S68" s="298"/>
      <c r="T68" s="348"/>
      <c r="U68" s="347"/>
      <c r="V68" s="347"/>
      <c r="W68" s="347"/>
      <c r="X68" s="373"/>
      <c r="Y68" s="6"/>
      <c r="Z68" s="492">
        <f t="shared" si="15"/>
        <v>0</v>
      </c>
    </row>
    <row r="69" spans="1:26" s="3" customFormat="1" ht="35.1" customHeight="1">
      <c r="A69" s="82"/>
      <c r="B69" s="318"/>
      <c r="C69" s="256"/>
      <c r="D69" s="279">
        <v>0</v>
      </c>
      <c r="E69" s="49"/>
      <c r="F69" s="291">
        <f t="shared" ref="F69" si="16">SUM(D69:E69)</f>
        <v>0</v>
      </c>
      <c r="G69" s="220">
        <v>0</v>
      </c>
      <c r="H69" s="49"/>
      <c r="I69" s="49"/>
      <c r="J69" s="49"/>
      <c r="K69" s="49"/>
      <c r="L69" s="49"/>
      <c r="M69" s="49"/>
      <c r="N69" s="49"/>
      <c r="O69" s="49"/>
      <c r="P69" s="49"/>
      <c r="Q69" s="163">
        <f t="shared" ref="Q69:Q70" si="17">SUM(G69:P69)</f>
        <v>0</v>
      </c>
      <c r="R69" s="305"/>
      <c r="S69" s="298"/>
      <c r="T69" s="348"/>
      <c r="U69" s="69"/>
      <c r="V69" s="365"/>
      <c r="W69" s="347"/>
      <c r="X69" s="79"/>
      <c r="Y69" s="6"/>
      <c r="Z69" s="492">
        <f t="shared" si="15"/>
        <v>0</v>
      </c>
    </row>
    <row r="70" spans="1:26" s="3" customFormat="1" ht="35.1" customHeight="1">
      <c r="A70" s="82"/>
      <c r="B70" s="318"/>
      <c r="C70" s="256"/>
      <c r="D70" s="279">
        <v>0</v>
      </c>
      <c r="E70" s="49"/>
      <c r="F70" s="291">
        <f t="shared" ref="F70" si="18">SUM(D70:E70)</f>
        <v>0</v>
      </c>
      <c r="G70" s="220">
        <v>0</v>
      </c>
      <c r="H70" s="49"/>
      <c r="I70" s="49"/>
      <c r="J70" s="49"/>
      <c r="K70" s="49"/>
      <c r="L70" s="49"/>
      <c r="M70" s="49"/>
      <c r="N70" s="49"/>
      <c r="O70" s="49"/>
      <c r="P70" s="49"/>
      <c r="Q70" s="163">
        <f t="shared" si="17"/>
        <v>0</v>
      </c>
      <c r="R70" s="305"/>
      <c r="S70" s="298"/>
      <c r="T70" s="348"/>
      <c r="U70" s="69"/>
      <c r="V70" s="365"/>
      <c r="W70" s="347">
        <f t="shared" si="2"/>
        <v>0</v>
      </c>
      <c r="X70" s="79"/>
      <c r="Y70" s="6"/>
      <c r="Z70" s="492">
        <f t="shared" si="15"/>
        <v>0</v>
      </c>
    </row>
    <row r="71" spans="1:26" s="3" customFormat="1" ht="35.1" customHeight="1">
      <c r="A71" s="82"/>
      <c r="B71" s="318"/>
      <c r="C71" s="218"/>
      <c r="D71" s="276">
        <v>0</v>
      </c>
      <c r="E71" s="31"/>
      <c r="F71" s="292">
        <f t="shared" si="3"/>
        <v>0</v>
      </c>
      <c r="G71" s="222">
        <v>0</v>
      </c>
      <c r="H71" s="31"/>
      <c r="I71" s="31"/>
      <c r="J71" s="31"/>
      <c r="K71" s="31"/>
      <c r="L71" s="31"/>
      <c r="M71" s="31"/>
      <c r="N71" s="31"/>
      <c r="O71" s="31"/>
      <c r="P71" s="31"/>
      <c r="Q71" s="164">
        <f t="shared" si="4"/>
        <v>0</v>
      </c>
      <c r="R71" s="306"/>
      <c r="S71" s="299"/>
      <c r="T71" s="361"/>
      <c r="U71" s="392"/>
      <c r="V71" s="393"/>
      <c r="W71" s="356">
        <f t="shared" si="2"/>
        <v>0</v>
      </c>
      <c r="X71" s="367"/>
      <c r="Y71" s="8"/>
      <c r="Z71" s="492">
        <f t="shared" si="15"/>
        <v>0</v>
      </c>
    </row>
    <row r="72" spans="1:26" s="3" customFormat="1" ht="35.1" customHeight="1">
      <c r="A72" s="82" t="s">
        <v>607</v>
      </c>
      <c r="B72" s="651" t="s">
        <v>589</v>
      </c>
      <c r="C72" s="260" t="s">
        <v>257</v>
      </c>
      <c r="D72" s="275">
        <v>1</v>
      </c>
      <c r="E72" s="30"/>
      <c r="F72" s="290">
        <f t="shared" ref="F72" si="19">SUM(D72:E72)</f>
        <v>1</v>
      </c>
      <c r="G72" s="221">
        <v>1</v>
      </c>
      <c r="H72" s="30"/>
      <c r="I72" s="30"/>
      <c r="J72" s="30"/>
      <c r="K72" s="30"/>
      <c r="L72" s="30"/>
      <c r="M72" s="30"/>
      <c r="N72" s="30"/>
      <c r="O72" s="30"/>
      <c r="P72" s="30"/>
      <c r="Q72" s="165">
        <f t="shared" ref="Q72" si="20">SUM(G72:P72)</f>
        <v>1</v>
      </c>
      <c r="R72" s="304"/>
      <c r="S72" s="548"/>
      <c r="T72" s="628"/>
      <c r="U72" s="515"/>
      <c r="V72" s="516"/>
      <c r="W72" s="490">
        <f t="shared" si="2"/>
        <v>0</v>
      </c>
      <c r="X72" s="518"/>
      <c r="Y72" s="10">
        <f>R72+COUNTA(T72)-COUNTA(V72)</f>
        <v>0</v>
      </c>
      <c r="Z72" s="506">
        <f t="shared" si="15"/>
        <v>0</v>
      </c>
    </row>
    <row r="73" spans="1:26" s="3" customFormat="1" ht="35.1" customHeight="1">
      <c r="A73" s="82" t="s">
        <v>607</v>
      </c>
      <c r="B73" s="651" t="s">
        <v>589</v>
      </c>
      <c r="C73" s="260" t="s">
        <v>258</v>
      </c>
      <c r="D73" s="275">
        <v>1</v>
      </c>
      <c r="E73" s="30"/>
      <c r="F73" s="290">
        <f t="shared" si="3"/>
        <v>1</v>
      </c>
      <c r="G73" s="221">
        <v>1</v>
      </c>
      <c r="H73" s="30"/>
      <c r="I73" s="30"/>
      <c r="J73" s="30"/>
      <c r="K73" s="30"/>
      <c r="L73" s="30"/>
      <c r="M73" s="30"/>
      <c r="N73" s="30"/>
      <c r="O73" s="30"/>
      <c r="P73" s="30"/>
      <c r="Q73" s="165">
        <f t="shared" si="4"/>
        <v>1</v>
      </c>
      <c r="R73" s="304"/>
      <c r="S73" s="297"/>
      <c r="T73" s="357"/>
      <c r="U73" s="70"/>
      <c r="V73" s="376"/>
      <c r="W73" s="343">
        <f t="shared" si="2"/>
        <v>0</v>
      </c>
      <c r="X73" s="80"/>
      <c r="Y73" s="10">
        <f>R73+COUNTA(T73)-COUNTA(V73)</f>
        <v>0</v>
      </c>
      <c r="Z73" s="506">
        <f t="shared" si="15"/>
        <v>0</v>
      </c>
    </row>
    <row r="74" spans="1:26" s="3" customFormat="1" ht="35.1" customHeight="1">
      <c r="A74" s="82" t="s">
        <v>607</v>
      </c>
      <c r="B74" s="651" t="s">
        <v>587</v>
      </c>
      <c r="C74" s="219" t="s">
        <v>259</v>
      </c>
      <c r="D74" s="277">
        <v>1</v>
      </c>
      <c r="E74" s="32"/>
      <c r="F74" s="293">
        <f t="shared" si="3"/>
        <v>1</v>
      </c>
      <c r="G74" s="223">
        <v>1</v>
      </c>
      <c r="H74" s="32"/>
      <c r="I74" s="32"/>
      <c r="J74" s="32"/>
      <c r="K74" s="32"/>
      <c r="L74" s="32"/>
      <c r="M74" s="32"/>
      <c r="N74" s="32"/>
      <c r="O74" s="32"/>
      <c r="P74" s="32"/>
      <c r="Q74" s="206">
        <f t="shared" si="4"/>
        <v>1</v>
      </c>
      <c r="R74" s="307"/>
      <c r="S74" s="300"/>
      <c r="T74" s="354"/>
      <c r="U74" s="385"/>
      <c r="V74" s="375"/>
      <c r="W74" s="355">
        <f t="shared" si="2"/>
        <v>0</v>
      </c>
      <c r="X74" s="119"/>
      <c r="Y74" s="10">
        <f t="shared" si="5"/>
        <v>0</v>
      </c>
      <c r="Z74" s="506">
        <f t="shared" si="15"/>
        <v>0</v>
      </c>
    </row>
    <row r="75" spans="1:26" s="3" customFormat="1" ht="35.1" customHeight="1">
      <c r="A75" s="82" t="s">
        <v>607</v>
      </c>
      <c r="B75" s="651" t="s">
        <v>587</v>
      </c>
      <c r="C75" s="219" t="s">
        <v>260</v>
      </c>
      <c r="D75" s="277">
        <v>1</v>
      </c>
      <c r="E75" s="32"/>
      <c r="F75" s="293">
        <f>SUM(D75:E75)</f>
        <v>1</v>
      </c>
      <c r="G75" s="223">
        <v>1</v>
      </c>
      <c r="H75" s="32"/>
      <c r="I75" s="32"/>
      <c r="J75" s="32"/>
      <c r="K75" s="32"/>
      <c r="L75" s="32"/>
      <c r="M75" s="32"/>
      <c r="N75" s="32"/>
      <c r="O75" s="32"/>
      <c r="P75" s="32"/>
      <c r="Q75" s="206">
        <f>SUM(G75:P75)</f>
        <v>1</v>
      </c>
      <c r="R75" s="307"/>
      <c r="S75" s="300"/>
      <c r="T75" s="354"/>
      <c r="U75" s="71"/>
      <c r="V75" s="375"/>
      <c r="W75" s="355">
        <f t="shared" si="2"/>
        <v>0</v>
      </c>
      <c r="X75" s="119"/>
      <c r="Y75" s="10">
        <f>R75+COUNTA(T75)-COUNTA(V75)</f>
        <v>0</v>
      </c>
      <c r="Z75" s="506">
        <f t="shared" si="15"/>
        <v>0</v>
      </c>
    </row>
    <row r="76" spans="1:26" s="3" customFormat="1" ht="35.1" customHeight="1">
      <c r="A76" s="82" t="s">
        <v>607</v>
      </c>
      <c r="B76" s="651" t="s">
        <v>587</v>
      </c>
      <c r="C76" s="219" t="s">
        <v>261</v>
      </c>
      <c r="D76" s="277">
        <v>1</v>
      </c>
      <c r="E76" s="32"/>
      <c r="F76" s="293">
        <f t="shared" si="3"/>
        <v>1</v>
      </c>
      <c r="G76" s="223">
        <v>1</v>
      </c>
      <c r="H76" s="32"/>
      <c r="I76" s="32"/>
      <c r="J76" s="32"/>
      <c r="K76" s="32"/>
      <c r="L76" s="32"/>
      <c r="M76" s="32"/>
      <c r="N76" s="32"/>
      <c r="O76" s="32"/>
      <c r="P76" s="32"/>
      <c r="Q76" s="206">
        <f t="shared" si="4"/>
        <v>1</v>
      </c>
      <c r="R76" s="307"/>
      <c r="S76" s="300"/>
      <c r="T76" s="354"/>
      <c r="U76" s="71"/>
      <c r="V76" s="375"/>
      <c r="W76" s="355">
        <f t="shared" si="2"/>
        <v>0</v>
      </c>
      <c r="X76" s="119"/>
      <c r="Y76" s="10">
        <f t="shared" si="5"/>
        <v>0</v>
      </c>
      <c r="Z76" s="506">
        <f t="shared" si="15"/>
        <v>0</v>
      </c>
    </row>
    <row r="77" spans="1:26" s="3" customFormat="1" ht="35.1" customHeight="1">
      <c r="A77" s="82" t="s">
        <v>607</v>
      </c>
      <c r="B77" s="651" t="s">
        <v>587</v>
      </c>
      <c r="C77" s="219" t="s">
        <v>262</v>
      </c>
      <c r="D77" s="277">
        <v>1</v>
      </c>
      <c r="E77" s="32"/>
      <c r="F77" s="293">
        <f>SUM(D77:E77)</f>
        <v>1</v>
      </c>
      <c r="G77" s="223">
        <v>1</v>
      </c>
      <c r="H77" s="32"/>
      <c r="I77" s="32"/>
      <c r="J77" s="32"/>
      <c r="K77" s="32"/>
      <c r="L77" s="32"/>
      <c r="M77" s="32"/>
      <c r="N77" s="32"/>
      <c r="O77" s="32"/>
      <c r="P77" s="32"/>
      <c r="Q77" s="206">
        <f>SUM(G77:P77)</f>
        <v>1</v>
      </c>
      <c r="R77" s="307"/>
      <c r="S77" s="550"/>
      <c r="T77" s="627"/>
      <c r="U77" s="71"/>
      <c r="V77" s="375"/>
      <c r="W77" s="355">
        <f t="shared" si="2"/>
        <v>0</v>
      </c>
      <c r="X77" s="119"/>
      <c r="Y77" s="10">
        <f>R77+COUNTA(T77)-COUNTA(V77)</f>
        <v>0</v>
      </c>
      <c r="Z77" s="506">
        <f t="shared" si="15"/>
        <v>0</v>
      </c>
    </row>
    <row r="78" spans="1:26" s="3" customFormat="1" ht="35.1" customHeight="1">
      <c r="A78" s="82" t="s">
        <v>607</v>
      </c>
      <c r="B78" s="651" t="s">
        <v>587</v>
      </c>
      <c r="C78" s="219" t="s">
        <v>263</v>
      </c>
      <c r="D78" s="277">
        <v>1</v>
      </c>
      <c r="E78" s="32"/>
      <c r="F78" s="293">
        <f>SUM(D78:E78)</f>
        <v>1</v>
      </c>
      <c r="G78" s="223">
        <v>1</v>
      </c>
      <c r="H78" s="32"/>
      <c r="I78" s="32"/>
      <c r="J78" s="32"/>
      <c r="K78" s="32"/>
      <c r="L78" s="32"/>
      <c r="M78" s="32"/>
      <c r="N78" s="32"/>
      <c r="O78" s="32"/>
      <c r="P78" s="32"/>
      <c r="Q78" s="206">
        <f>SUM(G78:P78)</f>
        <v>1</v>
      </c>
      <c r="R78" s="307"/>
      <c r="S78" s="300"/>
      <c r="T78" s="354"/>
      <c r="U78" s="71"/>
      <c r="V78" s="375"/>
      <c r="W78" s="355">
        <f t="shared" si="2"/>
        <v>0</v>
      </c>
      <c r="X78" s="119"/>
      <c r="Y78" s="10">
        <f>R78+COUNTA(T78)-COUNTA(V78)</f>
        <v>0</v>
      </c>
      <c r="Z78" s="506">
        <f t="shared" si="15"/>
        <v>0</v>
      </c>
    </row>
    <row r="79" spans="1:26" s="3" customFormat="1" ht="35.1" customHeight="1">
      <c r="A79" s="82" t="s">
        <v>607</v>
      </c>
      <c r="B79" s="651" t="s">
        <v>587</v>
      </c>
      <c r="C79" s="219" t="s">
        <v>264</v>
      </c>
      <c r="D79" s="277">
        <v>1</v>
      </c>
      <c r="E79" s="32"/>
      <c r="F79" s="293">
        <f>SUM(D79:E79)</f>
        <v>1</v>
      </c>
      <c r="G79" s="223">
        <v>1</v>
      </c>
      <c r="H79" s="32"/>
      <c r="I79" s="32"/>
      <c r="J79" s="32"/>
      <c r="K79" s="32"/>
      <c r="L79" s="32"/>
      <c r="M79" s="32"/>
      <c r="N79" s="32"/>
      <c r="O79" s="32"/>
      <c r="P79" s="32"/>
      <c r="Q79" s="206">
        <f>SUM(G79:P79)</f>
        <v>1</v>
      </c>
      <c r="R79" s="307"/>
      <c r="S79" s="300"/>
      <c r="T79" s="354"/>
      <c r="U79" s="71"/>
      <c r="V79" s="375"/>
      <c r="W79" s="355">
        <f t="shared" si="2"/>
        <v>0</v>
      </c>
      <c r="X79" s="119"/>
      <c r="Y79" s="10">
        <f>R79+COUNTA(T79)-COUNTA(V79)</f>
        <v>0</v>
      </c>
      <c r="Z79" s="506">
        <f t="shared" si="15"/>
        <v>0</v>
      </c>
    </row>
    <row r="80" spans="1:26" s="3" customFormat="1" ht="35.1" customHeight="1">
      <c r="A80" s="82" t="s">
        <v>607</v>
      </c>
      <c r="B80" s="651" t="s">
        <v>587</v>
      </c>
      <c r="C80" s="219" t="s">
        <v>265</v>
      </c>
      <c r="D80" s="277">
        <v>1</v>
      </c>
      <c r="E80" s="32"/>
      <c r="F80" s="293">
        <f>SUM(D80:E80)</f>
        <v>1</v>
      </c>
      <c r="G80" s="223">
        <v>1</v>
      </c>
      <c r="H80" s="32"/>
      <c r="I80" s="32"/>
      <c r="J80" s="32"/>
      <c r="K80" s="32"/>
      <c r="L80" s="32"/>
      <c r="M80" s="32"/>
      <c r="N80" s="32"/>
      <c r="O80" s="32"/>
      <c r="P80" s="32"/>
      <c r="Q80" s="206">
        <f>SUM(G80:P80)</f>
        <v>1</v>
      </c>
      <c r="R80" s="307"/>
      <c r="S80" s="300"/>
      <c r="T80" s="354"/>
      <c r="U80" s="71"/>
      <c r="V80" s="375"/>
      <c r="W80" s="355">
        <f t="shared" si="2"/>
        <v>0</v>
      </c>
      <c r="X80" s="119"/>
      <c r="Y80" s="10">
        <f>R80+COUNTA(T80)-COUNTA(V80)</f>
        <v>0</v>
      </c>
      <c r="Z80" s="506">
        <f t="shared" si="15"/>
        <v>0</v>
      </c>
    </row>
    <row r="81" spans="1:26" s="3" customFormat="1" ht="35.1" customHeight="1">
      <c r="A81" s="82" t="s">
        <v>607</v>
      </c>
      <c r="B81" s="651" t="s">
        <v>587</v>
      </c>
      <c r="C81" s="219" t="s">
        <v>266</v>
      </c>
      <c r="D81" s="277">
        <v>1</v>
      </c>
      <c r="E81" s="32"/>
      <c r="F81" s="293">
        <f t="shared" si="3"/>
        <v>1</v>
      </c>
      <c r="G81" s="223">
        <v>1</v>
      </c>
      <c r="H81" s="32"/>
      <c r="I81" s="32"/>
      <c r="J81" s="32"/>
      <c r="K81" s="32"/>
      <c r="L81" s="32"/>
      <c r="M81" s="32"/>
      <c r="N81" s="32"/>
      <c r="O81" s="32"/>
      <c r="P81" s="32"/>
      <c r="Q81" s="206">
        <f t="shared" si="4"/>
        <v>1</v>
      </c>
      <c r="R81" s="307"/>
      <c r="S81" s="300"/>
      <c r="T81" s="354"/>
      <c r="U81" s="71"/>
      <c r="V81" s="375"/>
      <c r="W81" s="355">
        <f t="shared" si="2"/>
        <v>0</v>
      </c>
      <c r="X81" s="119"/>
      <c r="Y81" s="10">
        <f t="shared" si="5"/>
        <v>0</v>
      </c>
      <c r="Z81" s="506">
        <f t="shared" si="15"/>
        <v>0</v>
      </c>
    </row>
    <row r="82" spans="1:26" s="3" customFormat="1" ht="35.1" customHeight="1">
      <c r="A82" s="82" t="s">
        <v>607</v>
      </c>
      <c r="B82" s="651" t="s">
        <v>587</v>
      </c>
      <c r="C82" s="218" t="s">
        <v>267</v>
      </c>
      <c r="D82" s="276">
        <v>1</v>
      </c>
      <c r="E82" s="31"/>
      <c r="F82" s="292">
        <f t="shared" si="3"/>
        <v>1</v>
      </c>
      <c r="G82" s="222">
        <v>1</v>
      </c>
      <c r="H82" s="31"/>
      <c r="I82" s="31"/>
      <c r="J82" s="31"/>
      <c r="K82" s="31"/>
      <c r="L82" s="31"/>
      <c r="M82" s="31"/>
      <c r="N82" s="31"/>
      <c r="O82" s="31"/>
      <c r="P82" s="31"/>
      <c r="Q82" s="164">
        <f t="shared" si="4"/>
        <v>1</v>
      </c>
      <c r="R82" s="306"/>
      <c r="S82" s="299"/>
      <c r="T82" s="361"/>
      <c r="U82" s="392"/>
      <c r="V82" s="393"/>
      <c r="W82" s="356">
        <f t="shared" si="2"/>
        <v>0</v>
      </c>
      <c r="X82" s="367"/>
      <c r="Y82" s="8">
        <f t="shared" si="5"/>
        <v>0</v>
      </c>
      <c r="Z82" s="506">
        <f t="shared" si="15"/>
        <v>0</v>
      </c>
    </row>
    <row r="83" spans="1:26" s="3" customFormat="1" ht="35.1" customHeight="1">
      <c r="A83" s="82" t="s">
        <v>607</v>
      </c>
      <c r="B83" s="648" t="s">
        <v>590</v>
      </c>
      <c r="C83" s="219" t="s">
        <v>268</v>
      </c>
      <c r="D83" s="277">
        <v>1</v>
      </c>
      <c r="E83" s="32"/>
      <c r="F83" s="293">
        <f t="shared" si="3"/>
        <v>1</v>
      </c>
      <c r="G83" s="223">
        <v>1</v>
      </c>
      <c r="H83" s="32"/>
      <c r="I83" s="32"/>
      <c r="J83" s="32"/>
      <c r="K83" s="32"/>
      <c r="L83" s="32"/>
      <c r="M83" s="32"/>
      <c r="N83" s="32"/>
      <c r="O83" s="32"/>
      <c r="P83" s="32"/>
      <c r="Q83" s="206">
        <f t="shared" si="4"/>
        <v>1</v>
      </c>
      <c r="R83" s="307"/>
      <c r="S83" s="300"/>
      <c r="T83" s="354"/>
      <c r="U83" s="71"/>
      <c r="V83" s="375"/>
      <c r="W83" s="355">
        <f t="shared" si="2"/>
        <v>0</v>
      </c>
      <c r="X83" s="119"/>
      <c r="Y83" s="10">
        <f t="shared" si="5"/>
        <v>0</v>
      </c>
      <c r="Z83" s="506">
        <f t="shared" si="15"/>
        <v>0</v>
      </c>
    </row>
    <row r="84" spans="1:26" s="3" customFormat="1" ht="35.1" customHeight="1">
      <c r="A84" s="714" t="s">
        <v>269</v>
      </c>
      <c r="B84" s="711" t="s">
        <v>588</v>
      </c>
      <c r="C84" s="706" t="s">
        <v>256</v>
      </c>
      <c r="D84" s="275">
        <v>25</v>
      </c>
      <c r="E84" s="30"/>
      <c r="F84" s="290">
        <f t="shared" si="3"/>
        <v>25</v>
      </c>
      <c r="G84" s="221">
        <v>25</v>
      </c>
      <c r="H84" s="30"/>
      <c r="I84" s="30"/>
      <c r="J84" s="30">
        <v>-1</v>
      </c>
      <c r="K84" s="30"/>
      <c r="L84" s="30"/>
      <c r="M84" s="30"/>
      <c r="N84" s="30"/>
      <c r="O84" s="30"/>
      <c r="P84" s="30"/>
      <c r="Q84" s="165">
        <f t="shared" si="4"/>
        <v>24</v>
      </c>
      <c r="R84" s="304"/>
      <c r="S84" s="315"/>
      <c r="T84" s="376"/>
      <c r="U84" s="515"/>
      <c r="V84" s="516"/>
      <c r="W84" s="490">
        <f t="shared" si="2"/>
        <v>0</v>
      </c>
      <c r="X84" s="518"/>
      <c r="Y84" s="12">
        <f>R84+COUNTA(T84:T94)-COUNTA(V84:V94)</f>
        <v>0</v>
      </c>
      <c r="Z84" s="492">
        <f t="shared" si="15"/>
        <v>0</v>
      </c>
    </row>
    <row r="85" spans="1:26" s="3" customFormat="1" ht="35.1" customHeight="1">
      <c r="A85" s="710"/>
      <c r="B85" s="712"/>
      <c r="C85" s="707"/>
      <c r="D85" s="279">
        <v>0</v>
      </c>
      <c r="E85" s="49"/>
      <c r="F85" s="291">
        <f t="shared" si="3"/>
        <v>0</v>
      </c>
      <c r="G85" s="220">
        <v>0</v>
      </c>
      <c r="H85" s="49"/>
      <c r="I85" s="49"/>
      <c r="J85" s="49"/>
      <c r="K85" s="49"/>
      <c r="L85" s="49"/>
      <c r="M85" s="49"/>
      <c r="N85" s="49"/>
      <c r="O85" s="49"/>
      <c r="P85" s="49"/>
      <c r="Q85" s="163">
        <f t="shared" si="4"/>
        <v>0</v>
      </c>
      <c r="R85" s="305"/>
      <c r="S85" s="602"/>
      <c r="T85" s="603"/>
      <c r="U85" s="111"/>
      <c r="V85" s="365"/>
      <c r="W85" s="347">
        <f t="shared" si="2"/>
        <v>0</v>
      </c>
      <c r="X85" s="127"/>
      <c r="Y85" s="7"/>
      <c r="Z85" s="492">
        <f t="shared" si="15"/>
        <v>0</v>
      </c>
    </row>
    <row r="86" spans="1:26" s="3" customFormat="1" ht="35.1" customHeight="1">
      <c r="A86" s="710"/>
      <c r="B86" s="712"/>
      <c r="C86" s="707"/>
      <c r="D86" s="279"/>
      <c r="E86" s="49"/>
      <c r="F86" s="291"/>
      <c r="G86" s="220"/>
      <c r="H86" s="49"/>
      <c r="I86" s="49"/>
      <c r="J86" s="49"/>
      <c r="K86" s="49"/>
      <c r="L86" s="49"/>
      <c r="M86" s="49"/>
      <c r="N86" s="49"/>
      <c r="O86" s="49"/>
      <c r="P86" s="49"/>
      <c r="Q86" s="163"/>
      <c r="R86" s="305"/>
      <c r="S86" s="521"/>
      <c r="T86" s="522"/>
      <c r="U86" s="622"/>
      <c r="V86" s="365"/>
      <c r="W86" s="347">
        <f t="shared" si="2"/>
        <v>0</v>
      </c>
      <c r="X86" s="79"/>
      <c r="Y86" s="7"/>
      <c r="Z86" s="492">
        <f t="shared" si="15"/>
        <v>0</v>
      </c>
    </row>
    <row r="87" spans="1:26" s="3" customFormat="1" ht="35.1" customHeight="1">
      <c r="A87" s="710"/>
      <c r="B87" s="712"/>
      <c r="C87" s="707"/>
      <c r="D87" s="279"/>
      <c r="E87" s="49"/>
      <c r="F87" s="291"/>
      <c r="G87" s="220"/>
      <c r="H87" s="49"/>
      <c r="I87" s="49"/>
      <c r="J87" s="49"/>
      <c r="K87" s="49"/>
      <c r="L87" s="49"/>
      <c r="M87" s="49"/>
      <c r="N87" s="49"/>
      <c r="O87" s="49"/>
      <c r="P87" s="49"/>
      <c r="Q87" s="163"/>
      <c r="R87" s="305"/>
      <c r="S87" s="524"/>
      <c r="T87" s="522"/>
      <c r="U87" s="514"/>
      <c r="V87" s="431"/>
      <c r="W87" s="347">
        <f t="shared" si="2"/>
        <v>0</v>
      </c>
      <c r="X87" s="609"/>
      <c r="Y87" s="7"/>
      <c r="Z87" s="492">
        <f t="shared" si="15"/>
        <v>0</v>
      </c>
    </row>
    <row r="88" spans="1:26" s="3" customFormat="1" ht="35.1" customHeight="1">
      <c r="A88" s="710"/>
      <c r="B88" s="712"/>
      <c r="C88" s="707"/>
      <c r="D88" s="279"/>
      <c r="E88" s="49"/>
      <c r="F88" s="291"/>
      <c r="G88" s="220"/>
      <c r="H88" s="49"/>
      <c r="I88" s="49"/>
      <c r="J88" s="49"/>
      <c r="K88" s="49"/>
      <c r="L88" s="49"/>
      <c r="M88" s="49"/>
      <c r="N88" s="49"/>
      <c r="O88" s="49"/>
      <c r="P88" s="49"/>
      <c r="Q88" s="163"/>
      <c r="R88" s="305"/>
      <c r="S88" s="548"/>
      <c r="T88" s="628"/>
      <c r="U88" s="352"/>
      <c r="V88" s="347"/>
      <c r="W88" s="347"/>
      <c r="X88" s="372"/>
      <c r="Y88" s="7"/>
      <c r="Z88" s="492">
        <f t="shared" si="15"/>
        <v>0</v>
      </c>
    </row>
    <row r="89" spans="1:26" s="3" customFormat="1" ht="35.1" customHeight="1">
      <c r="A89" s="710"/>
      <c r="B89" s="712"/>
      <c r="C89" s="707"/>
      <c r="D89" s="279"/>
      <c r="E89" s="49"/>
      <c r="F89" s="291"/>
      <c r="G89" s="220"/>
      <c r="H89" s="49"/>
      <c r="I89" s="49"/>
      <c r="J89" s="49"/>
      <c r="K89" s="49"/>
      <c r="L89" s="49"/>
      <c r="M89" s="49"/>
      <c r="N89" s="49"/>
      <c r="O89" s="49"/>
      <c r="P89" s="49"/>
      <c r="Q89" s="163"/>
      <c r="R89" s="305"/>
      <c r="S89" s="548"/>
      <c r="T89" s="628"/>
      <c r="U89" s="352"/>
      <c r="V89" s="347"/>
      <c r="W89" s="347"/>
      <c r="X89" s="372"/>
      <c r="Y89" s="7"/>
      <c r="Z89" s="492">
        <f t="shared" si="15"/>
        <v>0</v>
      </c>
    </row>
    <row r="90" spans="1:26" s="3" customFormat="1" ht="35.1" customHeight="1">
      <c r="A90" s="710"/>
      <c r="B90" s="712"/>
      <c r="C90" s="707"/>
      <c r="D90" s="279"/>
      <c r="E90" s="49"/>
      <c r="F90" s="291"/>
      <c r="G90" s="220"/>
      <c r="H90" s="49"/>
      <c r="I90" s="49"/>
      <c r="J90" s="49"/>
      <c r="K90" s="49"/>
      <c r="L90" s="49"/>
      <c r="M90" s="49"/>
      <c r="N90" s="49"/>
      <c r="O90" s="49"/>
      <c r="P90" s="49"/>
      <c r="Q90" s="163"/>
      <c r="R90" s="305"/>
      <c r="S90" s="548"/>
      <c r="T90" s="628"/>
      <c r="U90" s="69"/>
      <c r="V90" s="365"/>
      <c r="W90" s="347"/>
      <c r="X90" s="79"/>
      <c r="Y90" s="7"/>
      <c r="Z90" s="492">
        <f t="shared" si="15"/>
        <v>0</v>
      </c>
    </row>
    <row r="91" spans="1:26" s="3" customFormat="1" ht="35.1" customHeight="1">
      <c r="A91" s="710"/>
      <c r="B91" s="712"/>
      <c r="C91" s="707"/>
      <c r="D91" s="279"/>
      <c r="E91" s="49"/>
      <c r="F91" s="291"/>
      <c r="G91" s="220"/>
      <c r="H91" s="49"/>
      <c r="I91" s="49"/>
      <c r="J91" s="49"/>
      <c r="K91" s="49"/>
      <c r="L91" s="49"/>
      <c r="M91" s="49"/>
      <c r="N91" s="49"/>
      <c r="O91" s="49"/>
      <c r="P91" s="49"/>
      <c r="Q91" s="163"/>
      <c r="R91" s="305"/>
      <c r="S91" s="298"/>
      <c r="T91" s="348"/>
      <c r="U91" s="69"/>
      <c r="V91" s="365"/>
      <c r="W91" s="347"/>
      <c r="X91" s="79"/>
      <c r="Y91" s="7"/>
      <c r="Z91" s="492">
        <f t="shared" si="15"/>
        <v>0</v>
      </c>
    </row>
    <row r="92" spans="1:26" s="3" customFormat="1" ht="35.1" customHeight="1">
      <c r="A92" s="710"/>
      <c r="B92" s="712"/>
      <c r="C92" s="707"/>
      <c r="D92" s="279"/>
      <c r="E92" s="49"/>
      <c r="F92" s="291"/>
      <c r="G92" s="220"/>
      <c r="H92" s="49"/>
      <c r="I92" s="49"/>
      <c r="J92" s="49"/>
      <c r="K92" s="49"/>
      <c r="L92" s="49"/>
      <c r="M92" s="49"/>
      <c r="N92" s="49"/>
      <c r="O92" s="49"/>
      <c r="P92" s="49"/>
      <c r="Q92" s="163"/>
      <c r="R92" s="305"/>
      <c r="S92" s="298"/>
      <c r="T92" s="365"/>
      <c r="U92" s="377"/>
      <c r="V92" s="365"/>
      <c r="W92" s="347">
        <f t="shared" si="2"/>
        <v>0</v>
      </c>
      <c r="X92" s="79"/>
      <c r="Y92" s="7"/>
      <c r="Z92" s="492">
        <f t="shared" si="15"/>
        <v>0</v>
      </c>
    </row>
    <row r="93" spans="1:26" s="3" customFormat="1" ht="35.1" customHeight="1">
      <c r="A93" s="710"/>
      <c r="B93" s="712"/>
      <c r="C93" s="707"/>
      <c r="D93" s="279"/>
      <c r="E93" s="49"/>
      <c r="F93" s="291"/>
      <c r="G93" s="220"/>
      <c r="H93" s="49"/>
      <c r="I93" s="49"/>
      <c r="J93" s="49"/>
      <c r="K93" s="49"/>
      <c r="L93" s="49"/>
      <c r="M93" s="49"/>
      <c r="N93" s="49"/>
      <c r="O93" s="49"/>
      <c r="P93" s="49"/>
      <c r="Q93" s="163"/>
      <c r="R93" s="305"/>
      <c r="S93" s="298"/>
      <c r="T93" s="348"/>
      <c r="U93" s="69"/>
      <c r="V93" s="365"/>
      <c r="W93" s="347">
        <f t="shared" si="2"/>
        <v>0</v>
      </c>
      <c r="X93" s="79"/>
      <c r="Y93" s="7"/>
      <c r="Z93" s="492">
        <f t="shared" si="15"/>
        <v>0</v>
      </c>
    </row>
    <row r="94" spans="1:26" s="3" customFormat="1" ht="35.1" customHeight="1">
      <c r="A94" s="715"/>
      <c r="B94" s="713"/>
      <c r="C94" s="708"/>
      <c r="D94" s="276">
        <v>0</v>
      </c>
      <c r="E94" s="31"/>
      <c r="F94" s="292">
        <f t="shared" si="3"/>
        <v>0</v>
      </c>
      <c r="G94" s="222">
        <v>0</v>
      </c>
      <c r="H94" s="31"/>
      <c r="I94" s="31"/>
      <c r="J94" s="31"/>
      <c r="K94" s="31"/>
      <c r="L94" s="31"/>
      <c r="M94" s="31"/>
      <c r="N94" s="31"/>
      <c r="O94" s="31"/>
      <c r="P94" s="31"/>
      <c r="Q94" s="164">
        <f t="shared" si="4"/>
        <v>0</v>
      </c>
      <c r="R94" s="306"/>
      <c r="S94" s="299"/>
      <c r="T94" s="361"/>
      <c r="U94" s="392"/>
      <c r="V94" s="393"/>
      <c r="W94" s="356">
        <f t="shared" si="2"/>
        <v>0</v>
      </c>
      <c r="X94" s="367"/>
      <c r="Y94" s="8"/>
      <c r="Z94" s="492">
        <f t="shared" si="15"/>
        <v>0</v>
      </c>
    </row>
    <row r="95" spans="1:26" s="3" customFormat="1" ht="35.1" customHeight="1">
      <c r="A95" s="684" t="s">
        <v>102</v>
      </c>
      <c r="B95" s="651" t="s">
        <v>589</v>
      </c>
      <c r="C95" s="215" t="s">
        <v>270</v>
      </c>
      <c r="D95" s="275">
        <v>1</v>
      </c>
      <c r="E95" s="30"/>
      <c r="F95" s="290">
        <f t="shared" si="3"/>
        <v>1</v>
      </c>
      <c r="G95" s="221">
        <v>1</v>
      </c>
      <c r="H95" s="30"/>
      <c r="I95" s="30"/>
      <c r="J95" s="30"/>
      <c r="K95" s="30"/>
      <c r="L95" s="30"/>
      <c r="M95" s="30"/>
      <c r="N95" s="30"/>
      <c r="O95" s="30"/>
      <c r="P95" s="30"/>
      <c r="Q95" s="165">
        <f t="shared" si="4"/>
        <v>1</v>
      </c>
      <c r="R95" s="304"/>
      <c r="S95" s="297"/>
      <c r="T95" s="357"/>
      <c r="U95" s="70"/>
      <c r="V95" s="376"/>
      <c r="W95" s="343">
        <f t="shared" si="2"/>
        <v>0</v>
      </c>
      <c r="X95" s="80"/>
      <c r="Y95" s="10">
        <f t="shared" si="5"/>
        <v>0</v>
      </c>
      <c r="Z95" s="506">
        <f t="shared" si="15"/>
        <v>0</v>
      </c>
    </row>
    <row r="96" spans="1:26" s="3" customFormat="1" ht="35.1" customHeight="1">
      <c r="A96" s="714" t="s">
        <v>102</v>
      </c>
      <c r="B96" s="711" t="s">
        <v>589</v>
      </c>
      <c r="C96" s="716" t="s">
        <v>583</v>
      </c>
      <c r="D96" s="275">
        <v>1</v>
      </c>
      <c r="E96" s="30"/>
      <c r="F96" s="290">
        <f t="shared" ref="F96" si="21">SUM(D96:E96)</f>
        <v>1</v>
      </c>
      <c r="G96" s="221">
        <v>1</v>
      </c>
      <c r="H96" s="30"/>
      <c r="I96" s="30"/>
      <c r="J96" s="30"/>
      <c r="K96" s="30"/>
      <c r="L96" s="30"/>
      <c r="M96" s="30"/>
      <c r="N96" s="30"/>
      <c r="O96" s="30"/>
      <c r="P96" s="30"/>
      <c r="Q96" s="165">
        <f t="shared" ref="Q96" si="22">SUM(G96:P96)</f>
        <v>1</v>
      </c>
      <c r="R96" s="304"/>
      <c r="S96" s="531"/>
      <c r="T96" s="532"/>
      <c r="U96" s="70"/>
      <c r="V96" s="376"/>
      <c r="W96" s="343">
        <f t="shared" ref="W96:W97" si="23">IF(V96="",,"→")</f>
        <v>0</v>
      </c>
      <c r="X96" s="80"/>
      <c r="Y96" s="9">
        <f>R96+COUNTA(T96:T97)-COUNTA(V96:V97)</f>
        <v>0</v>
      </c>
      <c r="Z96" s="492">
        <f t="shared" si="15"/>
        <v>0</v>
      </c>
    </row>
    <row r="97" spans="1:26" s="3" customFormat="1" ht="35.1" customHeight="1">
      <c r="A97" s="715"/>
      <c r="B97" s="713"/>
      <c r="C97" s="717"/>
      <c r="D97" s="279"/>
      <c r="E97" s="49"/>
      <c r="F97" s="291"/>
      <c r="G97" s="220"/>
      <c r="H97" s="49"/>
      <c r="I97" s="49"/>
      <c r="J97" s="49"/>
      <c r="K97" s="49"/>
      <c r="L97" s="49"/>
      <c r="M97" s="49"/>
      <c r="N97" s="49"/>
      <c r="O97" s="49"/>
      <c r="P97" s="49"/>
      <c r="Q97" s="163"/>
      <c r="R97" s="305"/>
      <c r="S97" s="384"/>
      <c r="T97" s="348"/>
      <c r="U97" s="69"/>
      <c r="V97" s="365"/>
      <c r="W97" s="347">
        <f t="shared" si="23"/>
        <v>0</v>
      </c>
      <c r="X97" s="79"/>
      <c r="Y97" s="7"/>
      <c r="Z97" s="492"/>
    </row>
    <row r="98" spans="1:26" s="3" customFormat="1" ht="35.1" customHeight="1">
      <c r="A98" s="684" t="s">
        <v>102</v>
      </c>
      <c r="B98" s="651" t="s">
        <v>587</v>
      </c>
      <c r="C98" s="219" t="s">
        <v>271</v>
      </c>
      <c r="D98" s="277">
        <v>1</v>
      </c>
      <c r="E98" s="32"/>
      <c r="F98" s="293">
        <f>SUM(D98:E98)</f>
        <v>1</v>
      </c>
      <c r="G98" s="223">
        <v>1</v>
      </c>
      <c r="H98" s="32"/>
      <c r="I98" s="32"/>
      <c r="J98" s="32"/>
      <c r="K98" s="32"/>
      <c r="L98" s="32"/>
      <c r="M98" s="32"/>
      <c r="N98" s="32"/>
      <c r="O98" s="32"/>
      <c r="P98" s="32"/>
      <c r="Q98" s="206">
        <f>SUM(G98:P98)</f>
        <v>1</v>
      </c>
      <c r="R98" s="307"/>
      <c r="S98" s="300"/>
      <c r="T98" s="354"/>
      <c r="U98" s="71"/>
      <c r="V98" s="375"/>
      <c r="W98" s="355">
        <f t="shared" si="2"/>
        <v>0</v>
      </c>
      <c r="X98" s="119"/>
      <c r="Y98" s="10">
        <f>R98+COUNTA(T98)-COUNTA(V98)</f>
        <v>0</v>
      </c>
      <c r="Z98" s="506">
        <f t="shared" ref="Z98:Z161" si="24">SUM(Y98:Y98)</f>
        <v>0</v>
      </c>
    </row>
    <row r="99" spans="1:26" s="3" customFormat="1" ht="35.1" customHeight="1">
      <c r="A99" s="684" t="s">
        <v>102</v>
      </c>
      <c r="B99" s="651" t="s">
        <v>587</v>
      </c>
      <c r="C99" s="219" t="s">
        <v>272</v>
      </c>
      <c r="D99" s="277">
        <v>1</v>
      </c>
      <c r="E99" s="32"/>
      <c r="F99" s="293">
        <f t="shared" si="3"/>
        <v>1</v>
      </c>
      <c r="G99" s="223">
        <v>1</v>
      </c>
      <c r="H99" s="32"/>
      <c r="I99" s="32"/>
      <c r="J99" s="32"/>
      <c r="K99" s="32"/>
      <c r="L99" s="32"/>
      <c r="M99" s="32"/>
      <c r="N99" s="32"/>
      <c r="O99" s="32"/>
      <c r="P99" s="32"/>
      <c r="Q99" s="206">
        <f t="shared" si="4"/>
        <v>1</v>
      </c>
      <c r="R99" s="307"/>
      <c r="S99" s="300"/>
      <c r="T99" s="354"/>
      <c r="U99" s="604"/>
      <c r="V99" s="605"/>
      <c r="W99" s="606">
        <f t="shared" si="2"/>
        <v>0</v>
      </c>
      <c r="X99" s="607"/>
      <c r="Y99" s="10">
        <f t="shared" si="5"/>
        <v>0</v>
      </c>
      <c r="Z99" s="506">
        <f t="shared" si="24"/>
        <v>0</v>
      </c>
    </row>
    <row r="100" spans="1:26" s="3" customFormat="1" ht="35.1" customHeight="1">
      <c r="A100" s="684" t="s">
        <v>102</v>
      </c>
      <c r="B100" s="651" t="s">
        <v>587</v>
      </c>
      <c r="C100" s="219" t="s">
        <v>273</v>
      </c>
      <c r="D100" s="277">
        <v>1</v>
      </c>
      <c r="E100" s="32"/>
      <c r="F100" s="293">
        <f t="shared" si="3"/>
        <v>1</v>
      </c>
      <c r="G100" s="223">
        <v>1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206">
        <f t="shared" si="4"/>
        <v>1</v>
      </c>
      <c r="R100" s="307"/>
      <c r="S100" s="300"/>
      <c r="T100" s="354"/>
      <c r="U100" s="71"/>
      <c r="V100" s="375"/>
      <c r="W100" s="355">
        <f t="shared" si="2"/>
        <v>0</v>
      </c>
      <c r="X100" s="119"/>
      <c r="Y100" s="10">
        <f t="shared" si="5"/>
        <v>0</v>
      </c>
      <c r="Z100" s="506">
        <f t="shared" si="24"/>
        <v>0</v>
      </c>
    </row>
    <row r="101" spans="1:26" s="3" customFormat="1" ht="35.1" customHeight="1">
      <c r="A101" s="684" t="s">
        <v>102</v>
      </c>
      <c r="B101" s="651" t="s">
        <v>587</v>
      </c>
      <c r="C101" s="218" t="s">
        <v>274</v>
      </c>
      <c r="D101" s="276">
        <v>1</v>
      </c>
      <c r="E101" s="31"/>
      <c r="F101" s="292">
        <f>SUM(D101:E101)</f>
        <v>1</v>
      </c>
      <c r="G101" s="222">
        <v>1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164">
        <f>SUM(G101:P101)</f>
        <v>1</v>
      </c>
      <c r="R101" s="306"/>
      <c r="S101" s="299"/>
      <c r="T101" s="361"/>
      <c r="U101" s="392"/>
      <c r="V101" s="393"/>
      <c r="W101" s="356">
        <f t="shared" si="2"/>
        <v>0</v>
      </c>
      <c r="X101" s="367"/>
      <c r="Y101" s="8">
        <f>R101+COUNTA(T101)-COUNTA(V101)</f>
        <v>0</v>
      </c>
      <c r="Z101" s="506">
        <f t="shared" si="24"/>
        <v>0</v>
      </c>
    </row>
    <row r="102" spans="1:26" s="3" customFormat="1" ht="35.1" customHeight="1">
      <c r="A102" s="684" t="s">
        <v>102</v>
      </c>
      <c r="B102" s="651" t="s">
        <v>587</v>
      </c>
      <c r="C102" s="219" t="s">
        <v>275</v>
      </c>
      <c r="D102" s="277">
        <v>1</v>
      </c>
      <c r="E102" s="32"/>
      <c r="F102" s="293">
        <f t="shared" si="3"/>
        <v>1</v>
      </c>
      <c r="G102" s="223">
        <v>1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206">
        <f t="shared" si="4"/>
        <v>1</v>
      </c>
      <c r="R102" s="307"/>
      <c r="S102" s="549"/>
      <c r="T102" s="629"/>
      <c r="U102" s="71"/>
      <c r="V102" s="375"/>
      <c r="W102" s="355">
        <f t="shared" ref="W102:W189" si="25">IF(V102="",,"→")</f>
        <v>0</v>
      </c>
      <c r="X102" s="119"/>
      <c r="Y102" s="10">
        <f t="shared" si="5"/>
        <v>0</v>
      </c>
      <c r="Z102" s="506">
        <f t="shared" si="24"/>
        <v>0</v>
      </c>
    </row>
    <row r="103" spans="1:26" s="3" customFormat="1" ht="35.1" customHeight="1">
      <c r="A103" s="684" t="s">
        <v>102</v>
      </c>
      <c r="B103" s="651" t="s">
        <v>587</v>
      </c>
      <c r="C103" s="219" t="s">
        <v>276</v>
      </c>
      <c r="D103" s="277">
        <v>1</v>
      </c>
      <c r="E103" s="32"/>
      <c r="F103" s="293">
        <f t="shared" si="3"/>
        <v>1</v>
      </c>
      <c r="G103" s="223">
        <v>1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206">
        <f t="shared" si="4"/>
        <v>1</v>
      </c>
      <c r="R103" s="307"/>
      <c r="S103" s="300"/>
      <c r="T103" s="354"/>
      <c r="U103" s="71"/>
      <c r="V103" s="375"/>
      <c r="W103" s="355">
        <f t="shared" si="25"/>
        <v>0</v>
      </c>
      <c r="X103" s="119"/>
      <c r="Y103" s="10">
        <f t="shared" si="5"/>
        <v>0</v>
      </c>
      <c r="Z103" s="506">
        <f t="shared" si="24"/>
        <v>0</v>
      </c>
    </row>
    <row r="104" spans="1:26" s="3" customFormat="1" ht="35.1" customHeight="1">
      <c r="A104" s="684" t="s">
        <v>102</v>
      </c>
      <c r="B104" s="651" t="s">
        <v>587</v>
      </c>
      <c r="C104" s="219" t="s">
        <v>277</v>
      </c>
      <c r="D104" s="277">
        <v>1</v>
      </c>
      <c r="E104" s="32"/>
      <c r="F104" s="293">
        <f t="shared" si="3"/>
        <v>1</v>
      </c>
      <c r="G104" s="223">
        <v>1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206">
        <f t="shared" si="4"/>
        <v>1</v>
      </c>
      <c r="R104" s="307"/>
      <c r="U104" s="71"/>
      <c r="V104" s="375"/>
      <c r="W104" s="355">
        <f t="shared" si="25"/>
        <v>0</v>
      </c>
      <c r="X104" s="119"/>
      <c r="Y104" s="10">
        <f t="shared" si="5"/>
        <v>0</v>
      </c>
      <c r="Z104" s="506">
        <f t="shared" si="24"/>
        <v>0</v>
      </c>
    </row>
    <row r="105" spans="1:26" s="3" customFormat="1" ht="35.1" customHeight="1">
      <c r="A105" s="684" t="s">
        <v>102</v>
      </c>
      <c r="B105" s="651" t="s">
        <v>587</v>
      </c>
      <c r="C105" s="219" t="s">
        <v>278</v>
      </c>
      <c r="D105" s="277">
        <v>1</v>
      </c>
      <c r="E105" s="32"/>
      <c r="F105" s="293">
        <f t="shared" si="3"/>
        <v>1</v>
      </c>
      <c r="G105" s="223">
        <v>1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206">
        <f t="shared" si="4"/>
        <v>1</v>
      </c>
      <c r="R105" s="307"/>
      <c r="S105" s="300"/>
      <c r="T105" s="354"/>
      <c r="U105" s="71"/>
      <c r="V105" s="375"/>
      <c r="W105" s="355">
        <f t="shared" si="25"/>
        <v>0</v>
      </c>
      <c r="X105" s="119"/>
      <c r="Y105" s="10">
        <f t="shared" si="5"/>
        <v>0</v>
      </c>
      <c r="Z105" s="506">
        <f t="shared" si="24"/>
        <v>0</v>
      </c>
    </row>
    <row r="106" spans="1:26" s="3" customFormat="1" ht="35.1" customHeight="1">
      <c r="A106" s="684" t="s">
        <v>102</v>
      </c>
      <c r="B106" s="318" t="s">
        <v>590</v>
      </c>
      <c r="C106" s="219" t="s">
        <v>279</v>
      </c>
      <c r="D106" s="277">
        <v>1</v>
      </c>
      <c r="E106" s="32"/>
      <c r="F106" s="293">
        <f t="shared" si="3"/>
        <v>1</v>
      </c>
      <c r="G106" s="223">
        <v>1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206">
        <f t="shared" si="4"/>
        <v>1</v>
      </c>
      <c r="R106" s="307"/>
      <c r="S106" s="300"/>
      <c r="T106" s="354"/>
      <c r="U106" s="71"/>
      <c r="V106" s="375"/>
      <c r="W106" s="355">
        <f t="shared" si="25"/>
        <v>0</v>
      </c>
      <c r="X106" s="119"/>
      <c r="Y106" s="10">
        <f t="shared" si="5"/>
        <v>0</v>
      </c>
      <c r="Z106" s="506">
        <f t="shared" si="24"/>
        <v>0</v>
      </c>
    </row>
    <row r="107" spans="1:26" s="3" customFormat="1" ht="35.1" customHeight="1">
      <c r="A107" s="714" t="s">
        <v>280</v>
      </c>
      <c r="B107" s="711" t="s">
        <v>588</v>
      </c>
      <c r="C107" s="706" t="s">
        <v>256</v>
      </c>
      <c r="D107" s="275">
        <v>20</v>
      </c>
      <c r="E107" s="30"/>
      <c r="F107" s="290">
        <f t="shared" si="3"/>
        <v>20</v>
      </c>
      <c r="G107" s="221">
        <v>20</v>
      </c>
      <c r="H107" s="30"/>
      <c r="I107" s="30"/>
      <c r="J107" s="30"/>
      <c r="K107" s="30"/>
      <c r="L107" s="30">
        <v>-1</v>
      </c>
      <c r="M107" s="30"/>
      <c r="N107" s="30"/>
      <c r="O107" s="30"/>
      <c r="P107" s="30"/>
      <c r="Q107" s="165">
        <f t="shared" si="4"/>
        <v>19</v>
      </c>
      <c r="R107" s="304"/>
      <c r="S107" s="297"/>
      <c r="T107" s="357"/>
      <c r="U107" s="110"/>
      <c r="V107" s="376"/>
      <c r="W107" s="343">
        <f t="shared" si="25"/>
        <v>0</v>
      </c>
      <c r="X107" s="79"/>
      <c r="Y107" s="12">
        <f>R107+COUNTA(T107:T118)-COUNTA(V107:V118)</f>
        <v>0</v>
      </c>
      <c r="Z107" s="492">
        <f t="shared" si="24"/>
        <v>0</v>
      </c>
    </row>
    <row r="108" spans="1:26" s="3" customFormat="1" ht="35.1" customHeight="1">
      <c r="A108" s="710"/>
      <c r="B108" s="712"/>
      <c r="C108" s="707"/>
      <c r="D108" s="279"/>
      <c r="E108" s="49"/>
      <c r="F108" s="291"/>
      <c r="G108" s="220"/>
      <c r="H108" s="49"/>
      <c r="I108" s="49"/>
      <c r="J108" s="49"/>
      <c r="K108" s="49"/>
      <c r="L108" s="49"/>
      <c r="M108" s="49"/>
      <c r="N108" s="49"/>
      <c r="O108" s="49"/>
      <c r="P108" s="49"/>
      <c r="Q108" s="163"/>
      <c r="R108" s="305"/>
      <c r="S108" s="298"/>
      <c r="T108" s="365"/>
      <c r="U108" s="621"/>
      <c r="V108" s="522"/>
      <c r="W108" s="491">
        <f t="shared" si="25"/>
        <v>0</v>
      </c>
      <c r="X108" s="523"/>
      <c r="Y108" s="7"/>
      <c r="Z108" s="492">
        <f t="shared" si="24"/>
        <v>0</v>
      </c>
    </row>
    <row r="109" spans="1:26" s="3" customFormat="1" ht="35.1" customHeight="1">
      <c r="A109" s="710"/>
      <c r="B109" s="712"/>
      <c r="C109" s="707"/>
      <c r="D109" s="279"/>
      <c r="E109" s="49"/>
      <c r="F109" s="291"/>
      <c r="G109" s="220"/>
      <c r="H109" s="49"/>
      <c r="I109" s="49"/>
      <c r="J109" s="49"/>
      <c r="K109" s="49"/>
      <c r="L109" s="49"/>
      <c r="M109" s="49"/>
      <c r="N109" s="49"/>
      <c r="O109" s="49"/>
      <c r="P109" s="49"/>
      <c r="Q109" s="163"/>
      <c r="R109" s="305"/>
      <c r="S109" s="298"/>
      <c r="T109" s="365"/>
      <c r="U109" s="69"/>
      <c r="V109" s="365"/>
      <c r="W109" s="347"/>
      <c r="X109" s="79"/>
      <c r="Y109" s="7"/>
      <c r="Z109" s="492">
        <f t="shared" si="24"/>
        <v>0</v>
      </c>
    </row>
    <row r="110" spans="1:26" s="3" customFormat="1" ht="35.1" customHeight="1">
      <c r="A110" s="710"/>
      <c r="B110" s="712"/>
      <c r="C110" s="707"/>
      <c r="D110" s="279">
        <v>0</v>
      </c>
      <c r="E110" s="49"/>
      <c r="F110" s="291">
        <f t="shared" ref="F110:F117" si="26">SUM(D110:E110)</f>
        <v>0</v>
      </c>
      <c r="G110" s="220">
        <v>0</v>
      </c>
      <c r="H110" s="49"/>
      <c r="I110" s="49"/>
      <c r="J110" s="49"/>
      <c r="K110" s="49"/>
      <c r="L110" s="49"/>
      <c r="M110" s="49"/>
      <c r="N110" s="49"/>
      <c r="O110" s="49"/>
      <c r="P110" s="49"/>
      <c r="Q110" s="163">
        <f t="shared" ref="Q110:Q117" si="27">SUM(G110:P110)</f>
        <v>0</v>
      </c>
      <c r="R110" s="305"/>
      <c r="S110" s="298"/>
      <c r="T110" s="348"/>
      <c r="U110" s="69"/>
      <c r="V110" s="365"/>
      <c r="W110" s="347"/>
      <c r="X110" s="79"/>
      <c r="Y110" s="6"/>
      <c r="Z110" s="492">
        <f t="shared" si="24"/>
        <v>0</v>
      </c>
    </row>
    <row r="111" spans="1:26" s="3" customFormat="1" ht="35.1" customHeight="1">
      <c r="A111" s="710"/>
      <c r="B111" s="712"/>
      <c r="C111" s="707"/>
      <c r="D111" s="279">
        <v>0</v>
      </c>
      <c r="E111" s="49"/>
      <c r="F111" s="291">
        <f t="shared" si="26"/>
        <v>0</v>
      </c>
      <c r="G111" s="220">
        <v>0</v>
      </c>
      <c r="H111" s="49"/>
      <c r="I111" s="49"/>
      <c r="J111" s="49"/>
      <c r="K111" s="49"/>
      <c r="L111" s="49"/>
      <c r="M111" s="49"/>
      <c r="N111" s="49"/>
      <c r="O111" s="49"/>
      <c r="P111" s="49"/>
      <c r="Q111" s="163">
        <f t="shared" si="27"/>
        <v>0</v>
      </c>
      <c r="R111" s="305"/>
      <c r="S111" s="512"/>
      <c r="T111" s="513"/>
      <c r="U111" s="69"/>
      <c r="V111" s="365"/>
      <c r="W111" s="347"/>
      <c r="X111" s="79"/>
      <c r="Y111" s="6"/>
      <c r="Z111" s="492">
        <f t="shared" si="24"/>
        <v>0</v>
      </c>
    </row>
    <row r="112" spans="1:26" s="3" customFormat="1" ht="35.1" customHeight="1">
      <c r="A112" s="710"/>
      <c r="B112" s="712"/>
      <c r="C112" s="707"/>
      <c r="D112" s="279">
        <v>0</v>
      </c>
      <c r="E112" s="49"/>
      <c r="F112" s="291">
        <f t="shared" si="26"/>
        <v>0</v>
      </c>
      <c r="G112" s="220">
        <v>0</v>
      </c>
      <c r="H112" s="49"/>
      <c r="I112" s="49"/>
      <c r="J112" s="49"/>
      <c r="K112" s="49"/>
      <c r="L112" s="49"/>
      <c r="M112" s="49"/>
      <c r="N112" s="49"/>
      <c r="O112" s="49"/>
      <c r="P112" s="49"/>
      <c r="Q112" s="163">
        <f t="shared" si="27"/>
        <v>0</v>
      </c>
      <c r="R112" s="305"/>
      <c r="S112" s="298"/>
      <c r="T112" s="365"/>
      <c r="U112" s="69"/>
      <c r="V112" s="365"/>
      <c r="W112" s="347"/>
      <c r="X112" s="79"/>
      <c r="Y112" s="6"/>
      <c r="Z112" s="492">
        <f t="shared" si="24"/>
        <v>0</v>
      </c>
    </row>
    <row r="113" spans="1:26" s="3" customFormat="1" ht="35.1" customHeight="1">
      <c r="A113" s="710"/>
      <c r="B113" s="712"/>
      <c r="C113" s="707"/>
      <c r="D113" s="279">
        <v>0</v>
      </c>
      <c r="E113" s="49"/>
      <c r="F113" s="291">
        <f t="shared" si="26"/>
        <v>0</v>
      </c>
      <c r="G113" s="220">
        <v>0</v>
      </c>
      <c r="H113" s="49"/>
      <c r="I113" s="49"/>
      <c r="J113" s="49"/>
      <c r="K113" s="49"/>
      <c r="L113" s="49"/>
      <c r="M113" s="49"/>
      <c r="N113" s="49"/>
      <c r="O113" s="49"/>
      <c r="P113" s="49"/>
      <c r="Q113" s="163">
        <f t="shared" si="27"/>
        <v>0</v>
      </c>
      <c r="R113" s="305"/>
      <c r="S113" s="298"/>
      <c r="T113" s="348"/>
      <c r="U113" s="69"/>
      <c r="V113" s="365"/>
      <c r="W113" s="347"/>
      <c r="X113" s="79"/>
      <c r="Y113" s="6"/>
      <c r="Z113" s="492">
        <f t="shared" si="24"/>
        <v>0</v>
      </c>
    </row>
    <row r="114" spans="1:26" s="3" customFormat="1" ht="35.1" customHeight="1">
      <c r="A114" s="710"/>
      <c r="B114" s="712"/>
      <c r="C114" s="707"/>
      <c r="D114" s="279"/>
      <c r="E114" s="49"/>
      <c r="F114" s="291"/>
      <c r="G114" s="220"/>
      <c r="H114" s="49"/>
      <c r="I114" s="49"/>
      <c r="J114" s="49"/>
      <c r="K114" s="49"/>
      <c r="L114" s="49"/>
      <c r="M114" s="49"/>
      <c r="N114" s="49"/>
      <c r="O114" s="49"/>
      <c r="P114" s="49"/>
      <c r="Q114" s="163"/>
      <c r="R114" s="305"/>
      <c r="S114" s="298"/>
      <c r="T114" s="348"/>
      <c r="U114" s="69"/>
      <c r="V114" s="365"/>
      <c r="W114" s="347"/>
      <c r="X114" s="79"/>
      <c r="Y114" s="6"/>
      <c r="Z114" s="492">
        <f t="shared" si="24"/>
        <v>0</v>
      </c>
    </row>
    <row r="115" spans="1:26" s="3" customFormat="1" ht="35.1" customHeight="1">
      <c r="A115" s="710"/>
      <c r="B115" s="712"/>
      <c r="C115" s="707"/>
      <c r="D115" s="279">
        <v>0</v>
      </c>
      <c r="E115" s="49"/>
      <c r="F115" s="291">
        <f t="shared" ref="F115" si="28">SUM(D115:E115)</f>
        <v>0</v>
      </c>
      <c r="G115" s="220">
        <v>0</v>
      </c>
      <c r="H115" s="49"/>
      <c r="I115" s="49"/>
      <c r="J115" s="49"/>
      <c r="K115" s="49"/>
      <c r="L115" s="49"/>
      <c r="M115" s="49"/>
      <c r="N115" s="49"/>
      <c r="O115" s="49"/>
      <c r="P115" s="49"/>
      <c r="Q115" s="163">
        <f t="shared" ref="Q115" si="29">SUM(G115:P115)</f>
        <v>0</v>
      </c>
      <c r="R115" s="305"/>
      <c r="S115" s="298"/>
      <c r="T115" s="348"/>
      <c r="U115" s="69"/>
      <c r="V115" s="365"/>
      <c r="W115" s="347"/>
      <c r="X115" s="79"/>
      <c r="Y115" s="6"/>
      <c r="Z115" s="492">
        <f t="shared" si="24"/>
        <v>0</v>
      </c>
    </row>
    <row r="116" spans="1:26" s="3" customFormat="1" ht="35.1" customHeight="1">
      <c r="A116" s="710"/>
      <c r="B116" s="712"/>
      <c r="C116" s="707"/>
      <c r="D116" s="279"/>
      <c r="E116" s="49"/>
      <c r="F116" s="291"/>
      <c r="G116" s="220"/>
      <c r="H116" s="49"/>
      <c r="I116" s="49"/>
      <c r="J116" s="49"/>
      <c r="K116" s="49"/>
      <c r="L116" s="49"/>
      <c r="M116" s="49"/>
      <c r="N116" s="49"/>
      <c r="O116" s="49"/>
      <c r="P116" s="49"/>
      <c r="Q116" s="163"/>
      <c r="R116" s="305"/>
      <c r="S116" s="298"/>
      <c r="T116" s="348"/>
      <c r="U116" s="69"/>
      <c r="V116" s="365"/>
      <c r="W116" s="347">
        <f t="shared" si="25"/>
        <v>0</v>
      </c>
      <c r="X116" s="79"/>
      <c r="Y116" s="6"/>
      <c r="Z116" s="492">
        <f t="shared" si="24"/>
        <v>0</v>
      </c>
    </row>
    <row r="117" spans="1:26" s="3" customFormat="1" ht="35.1" customHeight="1">
      <c r="A117" s="710"/>
      <c r="B117" s="712"/>
      <c r="C117" s="707"/>
      <c r="D117" s="279">
        <v>0</v>
      </c>
      <c r="E117" s="49"/>
      <c r="F117" s="291">
        <f t="shared" si="26"/>
        <v>0</v>
      </c>
      <c r="G117" s="220">
        <v>0</v>
      </c>
      <c r="H117" s="49"/>
      <c r="I117" s="49"/>
      <c r="J117" s="49"/>
      <c r="K117" s="49"/>
      <c r="L117" s="49"/>
      <c r="M117" s="49"/>
      <c r="N117" s="49"/>
      <c r="O117" s="49"/>
      <c r="P117" s="49"/>
      <c r="Q117" s="163">
        <f t="shared" si="27"/>
        <v>0</v>
      </c>
      <c r="R117" s="305"/>
      <c r="S117" s="298"/>
      <c r="T117" s="348"/>
      <c r="U117" s="69"/>
      <c r="V117" s="365"/>
      <c r="W117" s="347">
        <f t="shared" si="25"/>
        <v>0</v>
      </c>
      <c r="X117" s="79"/>
      <c r="Y117" s="6"/>
      <c r="Z117" s="492">
        <f t="shared" si="24"/>
        <v>0</v>
      </c>
    </row>
    <row r="118" spans="1:26" s="3" customFormat="1" ht="35.1" customHeight="1">
      <c r="A118" s="715"/>
      <c r="B118" s="713"/>
      <c r="C118" s="708"/>
      <c r="D118" s="276">
        <v>0</v>
      </c>
      <c r="E118" s="31"/>
      <c r="F118" s="292">
        <f t="shared" si="3"/>
        <v>0</v>
      </c>
      <c r="G118" s="222">
        <v>0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164">
        <f t="shared" si="4"/>
        <v>0</v>
      </c>
      <c r="R118" s="306"/>
      <c r="S118" s="299"/>
      <c r="T118" s="361"/>
      <c r="U118" s="392"/>
      <c r="V118" s="393"/>
      <c r="W118" s="356">
        <f t="shared" si="25"/>
        <v>0</v>
      </c>
      <c r="X118" s="367"/>
      <c r="Y118" s="8"/>
      <c r="Z118" s="492">
        <f t="shared" si="24"/>
        <v>0</v>
      </c>
    </row>
    <row r="119" spans="1:26" s="3" customFormat="1" ht="35.1" customHeight="1">
      <c r="A119" s="684" t="s">
        <v>111</v>
      </c>
      <c r="B119" s="651" t="s">
        <v>589</v>
      </c>
      <c r="C119" s="217" t="s">
        <v>281</v>
      </c>
      <c r="D119" s="275">
        <v>1</v>
      </c>
      <c r="E119" s="30"/>
      <c r="F119" s="290">
        <f t="shared" si="3"/>
        <v>1</v>
      </c>
      <c r="G119" s="221">
        <v>1</v>
      </c>
      <c r="H119" s="30"/>
      <c r="I119" s="30"/>
      <c r="J119" s="30"/>
      <c r="K119" s="30"/>
      <c r="L119" s="30"/>
      <c r="M119" s="30"/>
      <c r="N119" s="30"/>
      <c r="O119" s="30"/>
      <c r="P119" s="30"/>
      <c r="Q119" s="165">
        <f t="shared" si="4"/>
        <v>1</v>
      </c>
      <c r="R119" s="304"/>
      <c r="S119" s="297"/>
      <c r="T119" s="357"/>
      <c r="U119" s="70"/>
      <c r="V119" s="376"/>
      <c r="W119" s="343">
        <f t="shared" si="25"/>
        <v>0</v>
      </c>
      <c r="X119" s="80"/>
      <c r="Y119" s="12">
        <f t="shared" si="5"/>
        <v>0</v>
      </c>
      <c r="Z119" s="506">
        <f t="shared" si="24"/>
        <v>0</v>
      </c>
    </row>
    <row r="120" spans="1:26" s="3" customFormat="1" ht="35.1" customHeight="1">
      <c r="A120" s="684" t="s">
        <v>111</v>
      </c>
      <c r="B120" s="651" t="s">
        <v>589</v>
      </c>
      <c r="C120" s="217" t="s">
        <v>10</v>
      </c>
      <c r="D120" s="275">
        <v>1</v>
      </c>
      <c r="E120" s="30"/>
      <c r="F120" s="290">
        <f t="shared" si="3"/>
        <v>1</v>
      </c>
      <c r="G120" s="221">
        <v>1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165">
        <f t="shared" si="4"/>
        <v>1</v>
      </c>
      <c r="R120" s="304"/>
      <c r="S120" s="297"/>
      <c r="T120" s="357"/>
      <c r="U120" s="70"/>
      <c r="V120" s="376"/>
      <c r="W120" s="343">
        <f t="shared" si="25"/>
        <v>0</v>
      </c>
      <c r="X120" s="80"/>
      <c r="Y120" s="12">
        <f t="shared" si="5"/>
        <v>0</v>
      </c>
      <c r="Z120" s="506">
        <f t="shared" si="24"/>
        <v>0</v>
      </c>
    </row>
    <row r="121" spans="1:26" s="3" customFormat="1" ht="35.1" customHeight="1">
      <c r="A121" s="684" t="s">
        <v>111</v>
      </c>
      <c r="B121" s="651" t="s">
        <v>589</v>
      </c>
      <c r="C121" s="219" t="s">
        <v>282</v>
      </c>
      <c r="D121" s="277">
        <v>1</v>
      </c>
      <c r="E121" s="32"/>
      <c r="F121" s="293">
        <f t="shared" si="3"/>
        <v>1</v>
      </c>
      <c r="G121" s="223">
        <v>1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206">
        <f t="shared" si="4"/>
        <v>1</v>
      </c>
      <c r="R121" s="307"/>
      <c r="S121" s="300"/>
      <c r="T121" s="354"/>
      <c r="U121" s="71"/>
      <c r="V121" s="375"/>
      <c r="W121" s="355">
        <f t="shared" si="25"/>
        <v>0</v>
      </c>
      <c r="X121" s="119"/>
      <c r="Y121" s="11">
        <f t="shared" si="5"/>
        <v>0</v>
      </c>
      <c r="Z121" s="506">
        <f t="shared" si="24"/>
        <v>0</v>
      </c>
    </row>
    <row r="122" spans="1:26" s="3" customFormat="1" ht="35.1" customHeight="1">
      <c r="A122" s="684" t="s">
        <v>111</v>
      </c>
      <c r="B122" s="651" t="s">
        <v>587</v>
      </c>
      <c r="C122" s="219" t="s">
        <v>283</v>
      </c>
      <c r="D122" s="277"/>
      <c r="E122" s="32"/>
      <c r="F122" s="293">
        <f>SUM(D122:E122)</f>
        <v>0</v>
      </c>
      <c r="G122" s="223">
        <v>0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206">
        <f>SUM(G122:P122)</f>
        <v>0</v>
      </c>
      <c r="R122" s="307"/>
      <c r="S122" s="300"/>
      <c r="T122" s="354"/>
      <c r="U122" s="71"/>
      <c r="V122" s="375"/>
      <c r="W122" s="355">
        <f t="shared" si="25"/>
        <v>0</v>
      </c>
      <c r="X122" s="119"/>
      <c r="Y122" s="11">
        <f>R122+COUNTA(T122)-COUNTA(V122)</f>
        <v>0</v>
      </c>
      <c r="Z122" s="506">
        <f t="shared" si="24"/>
        <v>0</v>
      </c>
    </row>
    <row r="123" spans="1:26" s="3" customFormat="1" ht="35.1" customHeight="1">
      <c r="A123" s="684" t="s">
        <v>111</v>
      </c>
      <c r="B123" s="651" t="s">
        <v>587</v>
      </c>
      <c r="C123" s="219" t="s">
        <v>284</v>
      </c>
      <c r="D123" s="277">
        <v>1</v>
      </c>
      <c r="E123" s="32"/>
      <c r="F123" s="293">
        <f t="shared" si="3"/>
        <v>1</v>
      </c>
      <c r="G123" s="223">
        <v>1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206">
        <f t="shared" si="4"/>
        <v>1</v>
      </c>
      <c r="R123" s="307"/>
      <c r="S123" s="300"/>
      <c r="T123" s="354"/>
      <c r="U123" s="71"/>
      <c r="V123" s="375"/>
      <c r="W123" s="355">
        <f t="shared" si="25"/>
        <v>0</v>
      </c>
      <c r="X123" s="119"/>
      <c r="Y123" s="11">
        <f t="shared" si="5"/>
        <v>0</v>
      </c>
      <c r="Z123" s="506">
        <f t="shared" si="24"/>
        <v>0</v>
      </c>
    </row>
    <row r="124" spans="1:26" s="3" customFormat="1" ht="35.1" customHeight="1">
      <c r="A124" s="684" t="s">
        <v>111</v>
      </c>
      <c r="B124" s="651" t="s">
        <v>587</v>
      </c>
      <c r="C124" s="219" t="s">
        <v>285</v>
      </c>
      <c r="D124" s="277">
        <v>1</v>
      </c>
      <c r="E124" s="32"/>
      <c r="F124" s="293">
        <f>SUM(D124:E124)</f>
        <v>1</v>
      </c>
      <c r="G124" s="223">
        <v>1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206">
        <f>SUM(G124:P124)</f>
        <v>1</v>
      </c>
      <c r="R124" s="307"/>
      <c r="S124" s="298"/>
      <c r="T124" s="365"/>
      <c r="U124" s="71"/>
      <c r="V124" s="375"/>
      <c r="W124" s="355">
        <f t="shared" si="25"/>
        <v>0</v>
      </c>
      <c r="X124" s="119"/>
      <c r="Y124" s="11">
        <f>R124+COUNTA(T124)-COUNTA(V124)</f>
        <v>0</v>
      </c>
      <c r="Z124" s="506">
        <f t="shared" si="24"/>
        <v>0</v>
      </c>
    </row>
    <row r="125" spans="1:26" s="3" customFormat="1" ht="35.1" customHeight="1">
      <c r="A125" s="684" t="s">
        <v>111</v>
      </c>
      <c r="B125" s="651" t="s">
        <v>587</v>
      </c>
      <c r="C125" s="219" t="s">
        <v>286</v>
      </c>
      <c r="D125" s="277">
        <v>1</v>
      </c>
      <c r="E125" s="32"/>
      <c r="F125" s="293">
        <f t="shared" ref="F125:F222" si="30">SUM(D125:E125)</f>
        <v>1</v>
      </c>
      <c r="G125" s="223">
        <v>1</v>
      </c>
      <c r="H125" s="32"/>
      <c r="I125" s="32"/>
      <c r="J125" s="32"/>
      <c r="K125" s="32"/>
      <c r="L125" s="32"/>
      <c r="M125" s="32"/>
      <c r="N125" s="32"/>
      <c r="O125" s="32"/>
      <c r="P125" s="32"/>
      <c r="Q125" s="206">
        <f t="shared" ref="Q125:Q222" si="31">SUM(G125:P125)</f>
        <v>1</v>
      </c>
      <c r="R125" s="307"/>
      <c r="S125" s="300"/>
      <c r="T125" s="354"/>
      <c r="U125" s="71"/>
      <c r="V125" s="375"/>
      <c r="W125" s="355">
        <f t="shared" si="25"/>
        <v>0</v>
      </c>
      <c r="X125" s="119"/>
      <c r="Y125" s="11">
        <f t="shared" ref="Y125:Y221" si="32">R125+COUNTA(T125)-COUNTA(V125)</f>
        <v>0</v>
      </c>
      <c r="Z125" s="506">
        <f t="shared" si="24"/>
        <v>0</v>
      </c>
    </row>
    <row r="126" spans="1:26" s="3" customFormat="1" ht="35.1" customHeight="1">
      <c r="A126" s="684" t="s">
        <v>111</v>
      </c>
      <c r="B126" s="651" t="s">
        <v>587</v>
      </c>
      <c r="C126" s="219" t="s">
        <v>287</v>
      </c>
      <c r="D126" s="277">
        <v>1</v>
      </c>
      <c r="E126" s="32"/>
      <c r="F126" s="293">
        <f t="shared" si="30"/>
        <v>1</v>
      </c>
      <c r="G126" s="223">
        <v>1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206">
        <f t="shared" si="31"/>
        <v>1</v>
      </c>
      <c r="R126" s="307"/>
      <c r="S126" s="385"/>
      <c r="T126" s="354"/>
      <c r="U126" s="71"/>
      <c r="V126" s="375"/>
      <c r="W126" s="355">
        <f t="shared" si="25"/>
        <v>0</v>
      </c>
      <c r="X126" s="119"/>
      <c r="Y126" s="11">
        <f t="shared" si="32"/>
        <v>0</v>
      </c>
      <c r="Z126" s="506">
        <f t="shared" si="24"/>
        <v>0</v>
      </c>
    </row>
    <row r="127" spans="1:26" s="3" customFormat="1" ht="35.1" customHeight="1">
      <c r="A127" s="684" t="s">
        <v>111</v>
      </c>
      <c r="B127" s="651" t="s">
        <v>587</v>
      </c>
      <c r="C127" s="219" t="s">
        <v>288</v>
      </c>
      <c r="D127" s="277">
        <v>1</v>
      </c>
      <c r="E127" s="32"/>
      <c r="F127" s="293">
        <f>SUM(D127:E127)</f>
        <v>1</v>
      </c>
      <c r="G127" s="223">
        <v>1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206">
        <f>SUM(G127:P127)</f>
        <v>1</v>
      </c>
      <c r="R127" s="307"/>
      <c r="S127" s="300"/>
      <c r="T127" s="354"/>
      <c r="U127" s="71"/>
      <c r="V127" s="375"/>
      <c r="W127" s="355">
        <f t="shared" si="25"/>
        <v>0</v>
      </c>
      <c r="X127" s="119"/>
      <c r="Y127" s="11">
        <f>R127+COUNTA(T127)-COUNTA(V127)</f>
        <v>0</v>
      </c>
      <c r="Z127" s="506">
        <f t="shared" si="24"/>
        <v>0</v>
      </c>
    </row>
    <row r="128" spans="1:26" s="3" customFormat="1" ht="35.1" customHeight="1">
      <c r="A128" s="684" t="s">
        <v>111</v>
      </c>
      <c r="B128" s="651" t="s">
        <v>587</v>
      </c>
      <c r="C128" s="219" t="s">
        <v>289</v>
      </c>
      <c r="D128" s="277">
        <v>1</v>
      </c>
      <c r="E128" s="32"/>
      <c r="F128" s="293">
        <f>SUM(D128:E128)</f>
        <v>1</v>
      </c>
      <c r="G128" s="223">
        <v>1</v>
      </c>
      <c r="H128" s="32"/>
      <c r="I128" s="32"/>
      <c r="J128" s="32"/>
      <c r="K128" s="32"/>
      <c r="L128" s="32"/>
      <c r="M128" s="32"/>
      <c r="N128" s="32"/>
      <c r="O128" s="32"/>
      <c r="P128" s="32"/>
      <c r="Q128" s="206">
        <f>SUM(G128:P128)</f>
        <v>1</v>
      </c>
      <c r="R128" s="307"/>
      <c r="S128" s="300"/>
      <c r="T128" s="354"/>
      <c r="U128" s="71"/>
      <c r="V128" s="375"/>
      <c r="W128" s="355">
        <f t="shared" si="25"/>
        <v>0</v>
      </c>
      <c r="X128" s="119"/>
      <c r="Y128" s="11">
        <f>R128+COUNTA(T128)-COUNTA(V128)</f>
        <v>0</v>
      </c>
      <c r="Z128" s="506">
        <f t="shared" si="24"/>
        <v>0</v>
      </c>
    </row>
    <row r="129" spans="1:26" s="3" customFormat="1" ht="35.1" customHeight="1">
      <c r="A129" s="684" t="s">
        <v>111</v>
      </c>
      <c r="B129" s="318" t="s">
        <v>590</v>
      </c>
      <c r="C129" s="219" t="s">
        <v>290</v>
      </c>
      <c r="D129" s="277">
        <v>1</v>
      </c>
      <c r="E129" s="32"/>
      <c r="F129" s="293">
        <f t="shared" si="30"/>
        <v>1</v>
      </c>
      <c r="G129" s="223">
        <v>1</v>
      </c>
      <c r="H129" s="32"/>
      <c r="I129" s="32"/>
      <c r="J129" s="32"/>
      <c r="K129" s="32"/>
      <c r="L129" s="32"/>
      <c r="M129" s="32"/>
      <c r="N129" s="32"/>
      <c r="O129" s="32"/>
      <c r="P129" s="32"/>
      <c r="Q129" s="206">
        <f t="shared" si="31"/>
        <v>1</v>
      </c>
      <c r="R129" s="307"/>
      <c r="S129" s="300"/>
      <c r="T129" s="354"/>
      <c r="U129" s="71"/>
      <c r="V129" s="375"/>
      <c r="W129" s="355">
        <f t="shared" si="25"/>
        <v>0</v>
      </c>
      <c r="X129" s="119"/>
      <c r="Y129" s="11">
        <f t="shared" si="32"/>
        <v>0</v>
      </c>
      <c r="Z129" s="506">
        <f t="shared" si="24"/>
        <v>0</v>
      </c>
    </row>
    <row r="130" spans="1:26" s="3" customFormat="1" ht="35.1" customHeight="1">
      <c r="A130" s="84" t="s">
        <v>291</v>
      </c>
      <c r="B130" s="649" t="s">
        <v>588</v>
      </c>
      <c r="C130" s="217" t="s">
        <v>256</v>
      </c>
      <c r="D130" s="275">
        <v>21</v>
      </c>
      <c r="E130" s="30"/>
      <c r="F130" s="290">
        <f t="shared" si="30"/>
        <v>21</v>
      </c>
      <c r="G130" s="221">
        <v>21</v>
      </c>
      <c r="H130" s="30"/>
      <c r="I130" s="30"/>
      <c r="J130" s="30">
        <v>-1</v>
      </c>
      <c r="K130" s="30"/>
      <c r="L130" s="30"/>
      <c r="M130" s="30"/>
      <c r="N130" s="30"/>
      <c r="O130" s="30"/>
      <c r="P130" s="30"/>
      <c r="Q130" s="165">
        <f t="shared" si="31"/>
        <v>20</v>
      </c>
      <c r="R130" s="304"/>
      <c r="S130" s="298"/>
      <c r="T130" s="365"/>
      <c r="U130" s="515"/>
      <c r="V130" s="516"/>
      <c r="W130" s="490">
        <f t="shared" si="25"/>
        <v>0</v>
      </c>
      <c r="X130" s="530"/>
      <c r="Y130" s="12">
        <f>R130+COUNTA(T130:T140)-COUNTA(V130:V140)</f>
        <v>0</v>
      </c>
      <c r="Z130" s="492">
        <f t="shared" si="24"/>
        <v>0</v>
      </c>
    </row>
    <row r="131" spans="1:26" s="3" customFormat="1" ht="35.1" customHeight="1">
      <c r="A131" s="82"/>
      <c r="B131" s="318"/>
      <c r="C131" s="256"/>
      <c r="D131" s="279">
        <v>0</v>
      </c>
      <c r="E131" s="49"/>
      <c r="F131" s="291">
        <f t="shared" ref="F131" si="33">SUM(D131:E131)</f>
        <v>0</v>
      </c>
      <c r="G131" s="220">
        <v>0</v>
      </c>
      <c r="H131" s="49"/>
      <c r="I131" s="49"/>
      <c r="J131" s="49"/>
      <c r="K131" s="49"/>
      <c r="L131" s="49"/>
      <c r="M131" s="49"/>
      <c r="N131" s="49"/>
      <c r="O131" s="49"/>
      <c r="P131" s="49"/>
      <c r="Q131" s="163">
        <f t="shared" ref="Q131:Q140" si="34">SUM(G131:P131)</f>
        <v>0</v>
      </c>
      <c r="R131" s="305"/>
      <c r="S131" s="551"/>
      <c r="T131" s="628"/>
      <c r="U131" s="521"/>
      <c r="V131" s="522"/>
      <c r="W131" s="491">
        <f t="shared" si="25"/>
        <v>0</v>
      </c>
      <c r="X131" s="533"/>
      <c r="Y131" s="6"/>
      <c r="Z131" s="492">
        <f t="shared" si="24"/>
        <v>0</v>
      </c>
    </row>
    <row r="132" spans="1:26" s="3" customFormat="1" ht="35.1" customHeight="1">
      <c r="A132" s="82"/>
      <c r="B132" s="318"/>
      <c r="C132" s="256"/>
      <c r="D132" s="279">
        <v>0</v>
      </c>
      <c r="E132" s="49"/>
      <c r="F132" s="291">
        <f t="shared" ref="F132:F140" si="35">SUM(D132:E132)</f>
        <v>0</v>
      </c>
      <c r="G132" s="220">
        <v>0</v>
      </c>
      <c r="H132" s="49"/>
      <c r="I132" s="49"/>
      <c r="J132" s="49"/>
      <c r="K132" s="49"/>
      <c r="L132" s="49"/>
      <c r="M132" s="49"/>
      <c r="N132" s="49"/>
      <c r="O132" s="49"/>
      <c r="P132" s="49"/>
      <c r="Q132" s="163">
        <f t="shared" si="34"/>
        <v>0</v>
      </c>
      <c r="R132" s="305"/>
      <c r="S132" s="548"/>
      <c r="T132" s="628"/>
      <c r="U132" s="69"/>
      <c r="V132" s="365"/>
      <c r="W132" s="347">
        <f t="shared" si="25"/>
        <v>0</v>
      </c>
      <c r="X132" s="79"/>
      <c r="Y132" s="6"/>
      <c r="Z132" s="492">
        <f t="shared" si="24"/>
        <v>0</v>
      </c>
    </row>
    <row r="133" spans="1:26" s="3" customFormat="1" ht="35.1" customHeight="1">
      <c r="A133" s="82"/>
      <c r="B133" s="318"/>
      <c r="C133" s="256"/>
      <c r="D133" s="279">
        <v>0</v>
      </c>
      <c r="E133" s="49"/>
      <c r="F133" s="291">
        <f t="shared" si="35"/>
        <v>0</v>
      </c>
      <c r="G133" s="220">
        <v>0</v>
      </c>
      <c r="H133" s="49"/>
      <c r="I133" s="49"/>
      <c r="J133" s="49"/>
      <c r="K133" s="49"/>
      <c r="L133" s="49"/>
      <c r="M133" s="49"/>
      <c r="N133" s="49"/>
      <c r="O133" s="49"/>
      <c r="P133" s="49"/>
      <c r="Q133" s="163">
        <f t="shared" si="34"/>
        <v>0</v>
      </c>
      <c r="R133" s="305"/>
      <c r="S133" s="548"/>
      <c r="T133" s="628"/>
      <c r="U133" s="69"/>
      <c r="V133" s="365"/>
      <c r="W133" s="347">
        <f t="shared" si="25"/>
        <v>0</v>
      </c>
      <c r="X133" s="79"/>
      <c r="Y133" s="6"/>
      <c r="Z133" s="492">
        <f t="shared" si="24"/>
        <v>0</v>
      </c>
    </row>
    <row r="134" spans="1:26" s="3" customFormat="1" ht="35.1" customHeight="1">
      <c r="A134" s="82"/>
      <c r="B134" s="318"/>
      <c r="C134" s="256"/>
      <c r="D134" s="279">
        <v>0</v>
      </c>
      <c r="E134" s="49"/>
      <c r="F134" s="291">
        <f t="shared" si="35"/>
        <v>0</v>
      </c>
      <c r="G134" s="220">
        <v>0</v>
      </c>
      <c r="H134" s="49"/>
      <c r="I134" s="49"/>
      <c r="J134" s="49"/>
      <c r="K134" s="49"/>
      <c r="L134" s="49"/>
      <c r="M134" s="49"/>
      <c r="N134" s="49"/>
      <c r="O134" s="49"/>
      <c r="P134" s="49"/>
      <c r="Q134" s="163">
        <f t="shared" si="34"/>
        <v>0</v>
      </c>
      <c r="R134" s="305"/>
      <c r="S134" s="548"/>
      <c r="T134" s="628"/>
      <c r="U134" s="69"/>
      <c r="V134" s="365"/>
      <c r="W134" s="347"/>
      <c r="X134" s="368"/>
      <c r="Y134" s="6"/>
      <c r="Z134" s="492">
        <f t="shared" si="24"/>
        <v>0</v>
      </c>
    </row>
    <row r="135" spans="1:26" s="3" customFormat="1" ht="35.1" customHeight="1">
      <c r="A135" s="82"/>
      <c r="B135" s="318"/>
      <c r="C135" s="256"/>
      <c r="D135" s="279">
        <v>0</v>
      </c>
      <c r="E135" s="49"/>
      <c r="F135" s="291">
        <f t="shared" si="35"/>
        <v>0</v>
      </c>
      <c r="G135" s="220">
        <v>0</v>
      </c>
      <c r="H135" s="49"/>
      <c r="I135" s="49"/>
      <c r="J135" s="49"/>
      <c r="K135" s="49"/>
      <c r="L135" s="49"/>
      <c r="M135" s="49"/>
      <c r="N135" s="49"/>
      <c r="O135" s="49"/>
      <c r="P135" s="49"/>
      <c r="Q135" s="163">
        <f t="shared" si="34"/>
        <v>0</v>
      </c>
      <c r="R135" s="305"/>
      <c r="S135" s="298"/>
      <c r="T135" s="348"/>
      <c r="U135" s="108"/>
      <c r="V135" s="396"/>
      <c r="W135" s="347"/>
      <c r="X135" s="79"/>
      <c r="Y135" s="6"/>
      <c r="Z135" s="492">
        <f t="shared" si="24"/>
        <v>0</v>
      </c>
    </row>
    <row r="136" spans="1:26" s="3" customFormat="1" ht="35.1" customHeight="1">
      <c r="A136" s="82"/>
      <c r="B136" s="318"/>
      <c r="C136" s="256"/>
      <c r="D136" s="279">
        <v>0</v>
      </c>
      <c r="E136" s="49"/>
      <c r="F136" s="291">
        <f t="shared" si="35"/>
        <v>0</v>
      </c>
      <c r="G136" s="220">
        <v>0</v>
      </c>
      <c r="H136" s="49"/>
      <c r="I136" s="49"/>
      <c r="J136" s="49"/>
      <c r="K136" s="49"/>
      <c r="L136" s="49"/>
      <c r="M136" s="49"/>
      <c r="N136" s="49"/>
      <c r="O136" s="49"/>
      <c r="P136" s="49"/>
      <c r="Q136" s="163">
        <f t="shared" si="34"/>
        <v>0</v>
      </c>
      <c r="R136" s="305"/>
      <c r="S136" s="298"/>
      <c r="T136" s="348"/>
      <c r="U136" s="69"/>
      <c r="V136" s="365"/>
      <c r="W136" s="347"/>
      <c r="X136" s="79"/>
      <c r="Y136" s="6"/>
      <c r="Z136" s="492">
        <f t="shared" si="24"/>
        <v>0</v>
      </c>
    </row>
    <row r="137" spans="1:26" s="3" customFormat="1" ht="35.1" customHeight="1">
      <c r="A137" s="82"/>
      <c r="B137" s="318"/>
      <c r="C137" s="256"/>
      <c r="D137" s="279">
        <v>0</v>
      </c>
      <c r="E137" s="49"/>
      <c r="F137" s="291">
        <f t="shared" si="35"/>
        <v>0</v>
      </c>
      <c r="G137" s="220">
        <v>0</v>
      </c>
      <c r="H137" s="49"/>
      <c r="I137" s="49"/>
      <c r="J137" s="49"/>
      <c r="K137" s="49"/>
      <c r="L137" s="49"/>
      <c r="M137" s="49"/>
      <c r="N137" s="49"/>
      <c r="O137" s="49"/>
      <c r="P137" s="49"/>
      <c r="Q137" s="163">
        <f t="shared" si="34"/>
        <v>0</v>
      </c>
      <c r="R137" s="305"/>
      <c r="S137" s="298"/>
      <c r="T137" s="348"/>
      <c r="U137" s="69"/>
      <c r="V137" s="365"/>
      <c r="W137" s="347"/>
      <c r="X137" s="79"/>
      <c r="Y137" s="6"/>
      <c r="Z137" s="492">
        <f t="shared" si="24"/>
        <v>0</v>
      </c>
    </row>
    <row r="138" spans="1:26" s="3" customFormat="1" ht="35.1" customHeight="1">
      <c r="A138" s="82"/>
      <c r="B138" s="318"/>
      <c r="C138" s="256"/>
      <c r="D138" s="279">
        <v>0</v>
      </c>
      <c r="E138" s="49"/>
      <c r="F138" s="291">
        <f t="shared" si="35"/>
        <v>0</v>
      </c>
      <c r="G138" s="220">
        <v>0</v>
      </c>
      <c r="H138" s="49"/>
      <c r="I138" s="49"/>
      <c r="J138" s="49"/>
      <c r="K138" s="49"/>
      <c r="L138" s="49"/>
      <c r="M138" s="49"/>
      <c r="N138" s="49"/>
      <c r="O138" s="49"/>
      <c r="P138" s="49"/>
      <c r="Q138" s="163">
        <f t="shared" si="34"/>
        <v>0</v>
      </c>
      <c r="R138" s="305"/>
      <c r="S138" s="298"/>
      <c r="T138" s="348"/>
      <c r="U138" s="69"/>
      <c r="V138" s="365"/>
      <c r="W138" s="347"/>
      <c r="X138" s="79"/>
      <c r="Y138" s="6"/>
      <c r="Z138" s="492">
        <f t="shared" si="24"/>
        <v>0</v>
      </c>
    </row>
    <row r="139" spans="1:26" s="3" customFormat="1" ht="35.1" customHeight="1">
      <c r="A139" s="82"/>
      <c r="B139" s="318"/>
      <c r="C139" s="256"/>
      <c r="D139" s="279">
        <v>0</v>
      </c>
      <c r="E139" s="49"/>
      <c r="F139" s="291">
        <f t="shared" si="35"/>
        <v>0</v>
      </c>
      <c r="G139" s="220">
        <v>0</v>
      </c>
      <c r="H139" s="49"/>
      <c r="I139" s="49"/>
      <c r="J139" s="49"/>
      <c r="K139" s="49"/>
      <c r="L139" s="49"/>
      <c r="M139" s="49"/>
      <c r="N139" s="49"/>
      <c r="O139" s="49"/>
      <c r="P139" s="49"/>
      <c r="Q139" s="163">
        <f t="shared" si="34"/>
        <v>0</v>
      </c>
      <c r="R139" s="305"/>
      <c r="S139" s="298"/>
      <c r="T139" s="348"/>
      <c r="U139" s="69"/>
      <c r="V139" s="365"/>
      <c r="W139" s="347"/>
      <c r="X139" s="79"/>
      <c r="Y139" s="6"/>
      <c r="Z139" s="492">
        <f t="shared" si="24"/>
        <v>0</v>
      </c>
    </row>
    <row r="140" spans="1:26" s="3" customFormat="1" ht="35.1" customHeight="1">
      <c r="A140" s="82"/>
      <c r="B140" s="318"/>
      <c r="C140" s="256"/>
      <c r="D140" s="279">
        <v>0</v>
      </c>
      <c r="E140" s="49"/>
      <c r="F140" s="291">
        <f t="shared" si="35"/>
        <v>0</v>
      </c>
      <c r="G140" s="220">
        <v>0</v>
      </c>
      <c r="H140" s="49"/>
      <c r="I140" s="49"/>
      <c r="J140" s="49"/>
      <c r="K140" s="49"/>
      <c r="L140" s="49"/>
      <c r="M140" s="49"/>
      <c r="N140" s="49"/>
      <c r="O140" s="49"/>
      <c r="P140" s="49"/>
      <c r="Q140" s="163">
        <f t="shared" si="34"/>
        <v>0</v>
      </c>
      <c r="R140" s="305"/>
      <c r="S140" s="298"/>
      <c r="T140" s="348"/>
      <c r="U140" s="69"/>
      <c r="V140" s="365"/>
      <c r="W140" s="347"/>
      <c r="X140" s="79"/>
      <c r="Y140" s="6"/>
      <c r="Z140" s="492">
        <f t="shared" si="24"/>
        <v>0</v>
      </c>
    </row>
    <row r="141" spans="1:26" s="3" customFormat="1" ht="35.1" customHeight="1">
      <c r="A141" s="84" t="s">
        <v>121</v>
      </c>
      <c r="B141" s="651" t="s">
        <v>589</v>
      </c>
      <c r="C141" s="219" t="s">
        <v>11</v>
      </c>
      <c r="D141" s="277">
        <v>1</v>
      </c>
      <c r="E141" s="32"/>
      <c r="F141" s="293">
        <f t="shared" ref="F141:F142" si="36">SUM(D141:E141)</f>
        <v>1</v>
      </c>
      <c r="G141" s="223">
        <v>1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206">
        <f t="shared" ref="Q141:Q142" si="37">SUM(G141:P141)</f>
        <v>1</v>
      </c>
      <c r="R141" s="307"/>
      <c r="S141" s="300"/>
      <c r="T141" s="354"/>
      <c r="U141" s="71"/>
      <c r="V141" s="375"/>
      <c r="W141" s="355"/>
      <c r="X141" s="119"/>
      <c r="Y141" s="11">
        <f t="shared" si="32"/>
        <v>0</v>
      </c>
      <c r="Z141" s="506">
        <f t="shared" si="24"/>
        <v>0</v>
      </c>
    </row>
    <row r="142" spans="1:26" s="3" customFormat="1" ht="35.1" customHeight="1">
      <c r="A142" s="84" t="s">
        <v>121</v>
      </c>
      <c r="B142" s="651" t="s">
        <v>589</v>
      </c>
      <c r="C142" s="219" t="s">
        <v>292</v>
      </c>
      <c r="D142" s="277">
        <v>1</v>
      </c>
      <c r="E142" s="32"/>
      <c r="F142" s="293">
        <f t="shared" si="36"/>
        <v>1</v>
      </c>
      <c r="G142" s="223">
        <v>1</v>
      </c>
      <c r="H142" s="32"/>
      <c r="I142" s="32"/>
      <c r="J142" s="32"/>
      <c r="K142" s="32"/>
      <c r="L142" s="32"/>
      <c r="M142" s="32"/>
      <c r="N142" s="32"/>
      <c r="O142" s="32"/>
      <c r="P142" s="32"/>
      <c r="Q142" s="206">
        <f t="shared" si="37"/>
        <v>1</v>
      </c>
      <c r="R142" s="307"/>
      <c r="S142" s="300"/>
      <c r="T142" s="354"/>
      <c r="U142" s="540"/>
      <c r="V142" s="541"/>
      <c r="W142" s="496">
        <f t="shared" si="25"/>
        <v>0</v>
      </c>
      <c r="X142" s="542"/>
      <c r="Y142" s="11">
        <f t="shared" si="32"/>
        <v>0</v>
      </c>
      <c r="Z142" s="506">
        <f t="shared" si="24"/>
        <v>0</v>
      </c>
    </row>
    <row r="143" spans="1:26" s="3" customFormat="1" ht="35.1" customHeight="1">
      <c r="A143" s="84" t="s">
        <v>121</v>
      </c>
      <c r="B143" s="651" t="s">
        <v>589</v>
      </c>
      <c r="C143" s="219" t="s">
        <v>293</v>
      </c>
      <c r="D143" s="277">
        <v>1</v>
      </c>
      <c r="E143" s="32"/>
      <c r="F143" s="293">
        <f t="shared" si="30"/>
        <v>1</v>
      </c>
      <c r="G143" s="223">
        <v>1</v>
      </c>
      <c r="H143" s="32"/>
      <c r="I143" s="32"/>
      <c r="J143" s="32"/>
      <c r="K143" s="32"/>
      <c r="L143" s="32"/>
      <c r="M143" s="32"/>
      <c r="N143" s="32"/>
      <c r="O143" s="32"/>
      <c r="P143" s="32"/>
      <c r="Q143" s="206">
        <f t="shared" si="31"/>
        <v>1</v>
      </c>
      <c r="R143" s="307"/>
      <c r="S143" s="298"/>
      <c r="T143" s="365"/>
      <c r="U143" s="71"/>
      <c r="V143" s="375"/>
      <c r="W143" s="355">
        <f t="shared" si="25"/>
        <v>0</v>
      </c>
      <c r="X143" s="119"/>
      <c r="Y143" s="11">
        <f t="shared" si="32"/>
        <v>0</v>
      </c>
      <c r="Z143" s="506">
        <f t="shared" si="24"/>
        <v>0</v>
      </c>
    </row>
    <row r="144" spans="1:26" s="3" customFormat="1" ht="35.1" customHeight="1">
      <c r="A144" s="84" t="s">
        <v>121</v>
      </c>
      <c r="B144" s="651" t="s">
        <v>587</v>
      </c>
      <c r="C144" s="219" t="s">
        <v>294</v>
      </c>
      <c r="D144" s="277">
        <v>1</v>
      </c>
      <c r="E144" s="32"/>
      <c r="F144" s="293">
        <f t="shared" si="30"/>
        <v>1</v>
      </c>
      <c r="G144" s="223">
        <v>1</v>
      </c>
      <c r="H144" s="32"/>
      <c r="I144" s="32"/>
      <c r="J144" s="32"/>
      <c r="K144" s="32"/>
      <c r="L144" s="32"/>
      <c r="M144" s="32"/>
      <c r="N144" s="32"/>
      <c r="O144" s="32"/>
      <c r="P144" s="32"/>
      <c r="Q144" s="206">
        <f t="shared" si="31"/>
        <v>1</v>
      </c>
      <c r="R144" s="307"/>
      <c r="S144" s="300"/>
      <c r="T144" s="354"/>
      <c r="U144" s="71"/>
      <c r="V144" s="375"/>
      <c r="W144" s="355">
        <f t="shared" si="25"/>
        <v>0</v>
      </c>
      <c r="X144" s="119"/>
      <c r="Y144" s="11">
        <f t="shared" si="32"/>
        <v>0</v>
      </c>
      <c r="Z144" s="506">
        <f t="shared" si="24"/>
        <v>0</v>
      </c>
    </row>
    <row r="145" spans="1:26" s="3" customFormat="1" ht="35.1" customHeight="1">
      <c r="A145" s="84" t="s">
        <v>121</v>
      </c>
      <c r="B145" s="651" t="s">
        <v>587</v>
      </c>
      <c r="C145" s="219" t="s">
        <v>295</v>
      </c>
      <c r="D145" s="277"/>
      <c r="E145" s="32"/>
      <c r="F145" s="293">
        <f>SUM(D145:E145)</f>
        <v>0</v>
      </c>
      <c r="G145" s="223">
        <v>0</v>
      </c>
      <c r="H145" s="32"/>
      <c r="I145" s="32"/>
      <c r="J145" s="32"/>
      <c r="K145" s="32"/>
      <c r="L145" s="32"/>
      <c r="M145" s="32"/>
      <c r="N145" s="32"/>
      <c r="O145" s="32"/>
      <c r="P145" s="32"/>
      <c r="Q145" s="206">
        <f>SUM(G145:P145)</f>
        <v>0</v>
      </c>
      <c r="R145" s="307"/>
      <c r="S145" s="300"/>
      <c r="T145" s="354"/>
      <c r="U145" s="71"/>
      <c r="V145" s="375"/>
      <c r="W145" s="355">
        <f t="shared" si="25"/>
        <v>0</v>
      </c>
      <c r="X145" s="119"/>
      <c r="Y145" s="11">
        <f>R145+COUNTA(T145)-COUNTA(V145)</f>
        <v>0</v>
      </c>
      <c r="Z145" s="506">
        <f t="shared" si="24"/>
        <v>0</v>
      </c>
    </row>
    <row r="146" spans="1:26" s="3" customFormat="1" ht="35.1" customHeight="1">
      <c r="A146" s="84" t="s">
        <v>121</v>
      </c>
      <c r="B146" s="651" t="s">
        <v>587</v>
      </c>
      <c r="C146" s="219" t="s">
        <v>296</v>
      </c>
      <c r="D146" s="277"/>
      <c r="E146" s="32"/>
      <c r="F146" s="293">
        <f>SUM(D146:E146)</f>
        <v>0</v>
      </c>
      <c r="G146" s="223"/>
      <c r="H146" s="32"/>
      <c r="I146" s="32"/>
      <c r="J146" s="32"/>
      <c r="K146" s="32"/>
      <c r="L146" s="32"/>
      <c r="M146" s="32"/>
      <c r="N146" s="32"/>
      <c r="O146" s="32"/>
      <c r="P146" s="32"/>
      <c r="Q146" s="206">
        <f>SUM(G146:P146)</f>
        <v>0</v>
      </c>
      <c r="R146" s="307"/>
      <c r="S146" s="300"/>
      <c r="T146" s="354"/>
      <c r="U146" s="71"/>
      <c r="V146" s="375"/>
      <c r="W146" s="355">
        <f t="shared" si="25"/>
        <v>0</v>
      </c>
      <c r="X146" s="119"/>
      <c r="Y146" s="11">
        <f>R146+COUNTA(T146)-COUNTA(V146)</f>
        <v>0</v>
      </c>
      <c r="Z146" s="506">
        <f t="shared" si="24"/>
        <v>0</v>
      </c>
    </row>
    <row r="147" spans="1:26" s="3" customFormat="1" ht="35.1" customHeight="1">
      <c r="A147" s="84" t="s">
        <v>121</v>
      </c>
      <c r="B147" s="651" t="s">
        <v>587</v>
      </c>
      <c r="C147" s="219" t="s">
        <v>297</v>
      </c>
      <c r="D147" s="277">
        <v>1</v>
      </c>
      <c r="E147" s="32"/>
      <c r="F147" s="293">
        <f t="shared" si="30"/>
        <v>1</v>
      </c>
      <c r="G147" s="223">
        <v>1</v>
      </c>
      <c r="H147" s="32"/>
      <c r="I147" s="32"/>
      <c r="J147" s="32"/>
      <c r="K147" s="32"/>
      <c r="L147" s="32"/>
      <c r="M147" s="32"/>
      <c r="N147" s="32"/>
      <c r="O147" s="32"/>
      <c r="P147" s="32"/>
      <c r="Q147" s="206">
        <f t="shared" si="31"/>
        <v>1</v>
      </c>
      <c r="R147" s="307"/>
      <c r="S147" s="300"/>
      <c r="T147" s="354"/>
      <c r="U147" s="71"/>
      <c r="V147" s="375"/>
      <c r="W147" s="355">
        <f t="shared" si="25"/>
        <v>0</v>
      </c>
      <c r="X147" s="119"/>
      <c r="Y147" s="11">
        <f t="shared" si="32"/>
        <v>0</v>
      </c>
      <c r="Z147" s="506">
        <f t="shared" si="24"/>
        <v>0</v>
      </c>
    </row>
    <row r="148" spans="1:26" s="3" customFormat="1" ht="35.1" customHeight="1">
      <c r="A148" s="84" t="s">
        <v>121</v>
      </c>
      <c r="B148" s="651" t="s">
        <v>587</v>
      </c>
      <c r="C148" s="219" t="s">
        <v>298</v>
      </c>
      <c r="D148" s="277">
        <v>1</v>
      </c>
      <c r="E148" s="32"/>
      <c r="F148" s="293">
        <f t="shared" si="30"/>
        <v>1</v>
      </c>
      <c r="G148" s="223">
        <v>1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206">
        <f t="shared" si="31"/>
        <v>1</v>
      </c>
      <c r="R148" s="307"/>
      <c r="S148" s="300"/>
      <c r="T148" s="354"/>
      <c r="U148" s="71"/>
      <c r="V148" s="375"/>
      <c r="W148" s="355">
        <f t="shared" si="25"/>
        <v>0</v>
      </c>
      <c r="X148" s="119"/>
      <c r="Y148" s="11">
        <f t="shared" si="32"/>
        <v>0</v>
      </c>
      <c r="Z148" s="506">
        <f t="shared" si="24"/>
        <v>0</v>
      </c>
    </row>
    <row r="149" spans="1:26" s="3" customFormat="1" ht="35.1" customHeight="1">
      <c r="A149" s="84" t="s">
        <v>121</v>
      </c>
      <c r="B149" s="651" t="s">
        <v>587</v>
      </c>
      <c r="C149" s="219" t="s">
        <v>299</v>
      </c>
      <c r="D149" s="277">
        <v>1</v>
      </c>
      <c r="E149" s="32"/>
      <c r="F149" s="293">
        <f t="shared" si="30"/>
        <v>1</v>
      </c>
      <c r="G149" s="223">
        <v>1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206">
        <f t="shared" si="31"/>
        <v>1</v>
      </c>
      <c r="R149" s="307"/>
      <c r="S149" s="550"/>
      <c r="T149" s="627"/>
      <c r="U149" s="71"/>
      <c r="V149" s="375"/>
      <c r="W149" s="355">
        <f t="shared" si="25"/>
        <v>0</v>
      </c>
      <c r="X149" s="119"/>
      <c r="Y149" s="11">
        <f t="shared" si="32"/>
        <v>0</v>
      </c>
      <c r="Z149" s="506">
        <f t="shared" si="24"/>
        <v>0</v>
      </c>
    </row>
    <row r="150" spans="1:26" s="3" customFormat="1" ht="35.1" customHeight="1">
      <c r="A150" s="84" t="s">
        <v>121</v>
      </c>
      <c r="B150" s="318" t="s">
        <v>587</v>
      </c>
      <c r="C150" s="219" t="s">
        <v>300</v>
      </c>
      <c r="D150" s="277">
        <v>1</v>
      </c>
      <c r="E150" s="32"/>
      <c r="F150" s="293">
        <f t="shared" si="30"/>
        <v>1</v>
      </c>
      <c r="G150" s="223">
        <v>1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206">
        <f t="shared" si="31"/>
        <v>1</v>
      </c>
      <c r="R150" s="307"/>
      <c r="S150" s="550"/>
      <c r="T150" s="627"/>
      <c r="U150" s="71"/>
      <c r="V150" s="375"/>
      <c r="W150" s="355">
        <f t="shared" si="25"/>
        <v>0</v>
      </c>
      <c r="X150" s="119"/>
      <c r="Y150" s="11">
        <f t="shared" si="32"/>
        <v>0</v>
      </c>
      <c r="Z150" s="506">
        <f t="shared" si="24"/>
        <v>0</v>
      </c>
    </row>
    <row r="151" spans="1:26" s="3" customFormat="1" ht="35.1" customHeight="1">
      <c r="A151" s="714" t="s">
        <v>301</v>
      </c>
      <c r="B151" s="711" t="s">
        <v>588</v>
      </c>
      <c r="C151" s="706" t="s">
        <v>302</v>
      </c>
      <c r="D151" s="275">
        <v>17</v>
      </c>
      <c r="E151" s="30"/>
      <c r="F151" s="290">
        <f>SUM(D151:E151)</f>
        <v>17</v>
      </c>
      <c r="G151" s="221">
        <v>17</v>
      </c>
      <c r="H151" s="30"/>
      <c r="I151" s="30"/>
      <c r="J151" s="30"/>
      <c r="K151" s="30"/>
      <c r="L151" s="30"/>
      <c r="M151" s="30"/>
      <c r="N151" s="30">
        <v>-1</v>
      </c>
      <c r="O151" s="30"/>
      <c r="P151" s="30"/>
      <c r="Q151" s="165">
        <f t="shared" si="31"/>
        <v>16</v>
      </c>
      <c r="R151" s="304"/>
      <c r="S151" s="297"/>
      <c r="T151" s="357"/>
      <c r="U151" s="69"/>
      <c r="V151" s="346"/>
      <c r="W151" s="343">
        <f t="shared" si="25"/>
        <v>0</v>
      </c>
      <c r="X151" s="79"/>
      <c r="Y151" s="12">
        <f>R151+COUNTA(T151:T157)-COUNTA(V151:V157)</f>
        <v>0</v>
      </c>
      <c r="Z151" s="492">
        <f t="shared" si="24"/>
        <v>0</v>
      </c>
    </row>
    <row r="152" spans="1:26" s="3" customFormat="1" ht="35.1" customHeight="1">
      <c r="A152" s="710"/>
      <c r="B152" s="712"/>
      <c r="C152" s="707"/>
      <c r="D152" s="279">
        <v>0</v>
      </c>
      <c r="E152" s="49"/>
      <c r="F152" s="291">
        <f t="shared" ref="F152" si="38">SUM(D152:E152)</f>
        <v>0</v>
      </c>
      <c r="G152" s="220">
        <v>0</v>
      </c>
      <c r="H152" s="49"/>
      <c r="I152" s="49"/>
      <c r="J152" s="49"/>
      <c r="K152" s="49"/>
      <c r="L152" s="49"/>
      <c r="M152" s="49"/>
      <c r="N152" s="49"/>
      <c r="O152" s="49"/>
      <c r="P152" s="49"/>
      <c r="Q152" s="163">
        <f t="shared" si="31"/>
        <v>0</v>
      </c>
      <c r="R152" s="305"/>
      <c r="S152" s="298"/>
      <c r="T152" s="348"/>
      <c r="U152" s="347"/>
      <c r="V152" s="347"/>
      <c r="W152" s="347"/>
      <c r="X152" s="373"/>
      <c r="Y152" s="7"/>
      <c r="Z152" s="492">
        <f t="shared" si="24"/>
        <v>0</v>
      </c>
    </row>
    <row r="153" spans="1:26" s="3" customFormat="1" ht="35.1" customHeight="1">
      <c r="A153" s="710"/>
      <c r="B153" s="712"/>
      <c r="C153" s="707"/>
      <c r="D153" s="279">
        <v>0</v>
      </c>
      <c r="E153" s="49"/>
      <c r="F153" s="291">
        <f t="shared" ref="F153:F156" si="39">SUM(D153:E153)</f>
        <v>0</v>
      </c>
      <c r="G153" s="220">
        <v>0</v>
      </c>
      <c r="H153" s="49"/>
      <c r="I153" s="49"/>
      <c r="J153" s="49"/>
      <c r="K153" s="49"/>
      <c r="L153" s="49"/>
      <c r="M153" s="49"/>
      <c r="N153" s="49"/>
      <c r="O153" s="49"/>
      <c r="P153" s="49"/>
      <c r="Q153" s="163"/>
      <c r="R153" s="305"/>
      <c r="S153" s="298"/>
      <c r="T153" s="348"/>
      <c r="U153" s="69"/>
      <c r="V153" s="365"/>
      <c r="W153" s="347"/>
      <c r="X153" s="79"/>
      <c r="Y153" s="7"/>
      <c r="Z153" s="492">
        <f t="shared" si="24"/>
        <v>0</v>
      </c>
    </row>
    <row r="154" spans="1:26" s="3" customFormat="1" ht="35.1" customHeight="1">
      <c r="A154" s="710"/>
      <c r="B154" s="712"/>
      <c r="C154" s="707"/>
      <c r="D154" s="279">
        <v>0</v>
      </c>
      <c r="E154" s="49"/>
      <c r="F154" s="291">
        <f t="shared" si="39"/>
        <v>0</v>
      </c>
      <c r="G154" s="220">
        <v>0</v>
      </c>
      <c r="H154" s="49"/>
      <c r="I154" s="49"/>
      <c r="J154" s="49"/>
      <c r="K154" s="49"/>
      <c r="L154" s="49"/>
      <c r="M154" s="49"/>
      <c r="N154" s="49"/>
      <c r="O154" s="49"/>
      <c r="P154" s="49"/>
      <c r="Q154" s="163">
        <f t="shared" ref="Q154" si="40">SUM(G154:P154)</f>
        <v>0</v>
      </c>
      <c r="R154" s="305"/>
      <c r="S154" s="298"/>
      <c r="T154" s="348"/>
      <c r="U154" s="69"/>
      <c r="V154" s="365"/>
      <c r="W154" s="347"/>
      <c r="X154" s="79"/>
      <c r="Y154" s="7"/>
      <c r="Z154" s="492">
        <f t="shared" si="24"/>
        <v>0</v>
      </c>
    </row>
    <row r="155" spans="1:26" s="3" customFormat="1" ht="35.1" customHeight="1">
      <c r="A155" s="710"/>
      <c r="B155" s="712"/>
      <c r="C155" s="707"/>
      <c r="D155" s="279">
        <v>0</v>
      </c>
      <c r="E155" s="49"/>
      <c r="F155" s="291">
        <f t="shared" si="39"/>
        <v>0</v>
      </c>
      <c r="G155" s="220">
        <v>0</v>
      </c>
      <c r="H155" s="49"/>
      <c r="I155" s="49"/>
      <c r="J155" s="49"/>
      <c r="K155" s="49"/>
      <c r="L155" s="49"/>
      <c r="M155" s="49"/>
      <c r="N155" s="49"/>
      <c r="O155" s="49"/>
      <c r="P155" s="49"/>
      <c r="Q155" s="163"/>
      <c r="R155" s="305"/>
      <c r="S155" s="298"/>
      <c r="T155" s="348"/>
      <c r="U155" s="69"/>
      <c r="V155" s="365"/>
      <c r="W155" s="347"/>
      <c r="X155" s="79"/>
      <c r="Y155" s="7"/>
      <c r="Z155" s="492">
        <f t="shared" si="24"/>
        <v>0</v>
      </c>
    </row>
    <row r="156" spans="1:26" s="3" customFormat="1" ht="35.1" customHeight="1">
      <c r="A156" s="710"/>
      <c r="B156" s="712"/>
      <c r="C156" s="707"/>
      <c r="D156" s="279">
        <v>0</v>
      </c>
      <c r="E156" s="49"/>
      <c r="F156" s="291">
        <f t="shared" si="39"/>
        <v>0</v>
      </c>
      <c r="G156" s="220">
        <v>0</v>
      </c>
      <c r="H156" s="49"/>
      <c r="I156" s="49"/>
      <c r="J156" s="49"/>
      <c r="K156" s="49"/>
      <c r="L156" s="49"/>
      <c r="M156" s="49"/>
      <c r="N156" s="49"/>
      <c r="O156" s="49"/>
      <c r="P156" s="49"/>
      <c r="Q156" s="163">
        <f t="shared" ref="Q156" si="41">SUM(G156:P156)</f>
        <v>0</v>
      </c>
      <c r="R156" s="305"/>
      <c r="S156" s="298"/>
      <c r="T156" s="348"/>
      <c r="U156" s="69"/>
      <c r="V156" s="365"/>
      <c r="W156" s="347">
        <f t="shared" si="25"/>
        <v>0</v>
      </c>
      <c r="X156" s="79"/>
      <c r="Y156" s="7"/>
      <c r="Z156" s="492">
        <f t="shared" si="24"/>
        <v>0</v>
      </c>
    </row>
    <row r="157" spans="1:26" s="3" customFormat="1" ht="35.1" customHeight="1">
      <c r="A157" s="715"/>
      <c r="B157" s="713"/>
      <c r="C157" s="708"/>
      <c r="D157" s="276">
        <v>0</v>
      </c>
      <c r="E157" s="31"/>
      <c r="F157" s="292">
        <f t="shared" si="30"/>
        <v>0</v>
      </c>
      <c r="G157" s="222">
        <v>0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164">
        <f t="shared" si="31"/>
        <v>0</v>
      </c>
      <c r="R157" s="306"/>
      <c r="S157" s="299"/>
      <c r="T157" s="361"/>
      <c r="U157" s="392"/>
      <c r="V157" s="393"/>
      <c r="W157" s="356">
        <f t="shared" si="25"/>
        <v>0</v>
      </c>
      <c r="X157" s="367"/>
      <c r="Y157" s="13"/>
      <c r="Z157" s="492">
        <f t="shared" si="24"/>
        <v>0</v>
      </c>
    </row>
    <row r="158" spans="1:26" s="3" customFormat="1" ht="35.1" customHeight="1">
      <c r="A158" s="684" t="s">
        <v>127</v>
      </c>
      <c r="B158" s="651" t="s">
        <v>589</v>
      </c>
      <c r="C158" s="219" t="s">
        <v>12</v>
      </c>
      <c r="D158" s="277">
        <v>2</v>
      </c>
      <c r="E158" s="32"/>
      <c r="F158" s="293">
        <f t="shared" si="30"/>
        <v>2</v>
      </c>
      <c r="G158" s="223">
        <v>2</v>
      </c>
      <c r="H158" s="32"/>
      <c r="I158" s="32"/>
      <c r="J158" s="32"/>
      <c r="K158" s="32"/>
      <c r="L158" s="32"/>
      <c r="M158" s="32"/>
      <c r="N158" s="32"/>
      <c r="O158" s="32"/>
      <c r="P158" s="32"/>
      <c r="Q158" s="206">
        <f t="shared" si="31"/>
        <v>2</v>
      </c>
      <c r="R158" s="307"/>
      <c r="S158" s="300" t="s">
        <v>616</v>
      </c>
      <c r="T158" s="354" t="s">
        <v>611</v>
      </c>
      <c r="U158" s="71"/>
      <c r="V158" s="375"/>
      <c r="W158" s="355">
        <f t="shared" si="25"/>
        <v>0</v>
      </c>
      <c r="X158" s="119"/>
      <c r="Y158" s="11">
        <f t="shared" si="32"/>
        <v>1</v>
      </c>
      <c r="Z158" s="506">
        <f t="shared" si="24"/>
        <v>1</v>
      </c>
    </row>
    <row r="159" spans="1:26" s="3" customFormat="1" ht="35.1" customHeight="1">
      <c r="A159" s="684" t="s">
        <v>127</v>
      </c>
      <c r="B159" s="651" t="s">
        <v>587</v>
      </c>
      <c r="C159" s="219" t="s">
        <v>304</v>
      </c>
      <c r="D159" s="277">
        <v>1</v>
      </c>
      <c r="E159" s="32"/>
      <c r="F159" s="293">
        <f t="shared" si="30"/>
        <v>1</v>
      </c>
      <c r="G159" s="223">
        <v>1</v>
      </c>
      <c r="H159" s="32"/>
      <c r="I159" s="32"/>
      <c r="J159" s="32"/>
      <c r="K159" s="32"/>
      <c r="L159" s="32"/>
      <c r="M159" s="32"/>
      <c r="N159" s="32"/>
      <c r="O159" s="32"/>
      <c r="P159" s="32"/>
      <c r="Q159" s="206">
        <f t="shared" si="31"/>
        <v>1</v>
      </c>
      <c r="R159" s="307">
        <v>-1</v>
      </c>
      <c r="S159" s="300"/>
      <c r="T159" s="354"/>
      <c r="U159" s="71" t="s">
        <v>617</v>
      </c>
      <c r="V159" s="375" t="s">
        <v>609</v>
      </c>
      <c r="W159" s="355" t="str">
        <f t="shared" si="25"/>
        <v>→</v>
      </c>
      <c r="X159" s="119" t="s">
        <v>613</v>
      </c>
      <c r="Y159" s="11">
        <f t="shared" si="32"/>
        <v>-2</v>
      </c>
      <c r="Z159" s="506">
        <f t="shared" si="24"/>
        <v>-2</v>
      </c>
    </row>
    <row r="160" spans="1:26" s="3" customFormat="1" ht="35.1" customHeight="1">
      <c r="A160" s="684" t="s">
        <v>127</v>
      </c>
      <c r="B160" s="648" t="s">
        <v>587</v>
      </c>
      <c r="C160" s="219" t="s">
        <v>305</v>
      </c>
      <c r="D160" s="277">
        <v>1</v>
      </c>
      <c r="E160" s="32"/>
      <c r="F160" s="293">
        <f t="shared" si="30"/>
        <v>1</v>
      </c>
      <c r="G160" s="223">
        <v>1</v>
      </c>
      <c r="H160" s="32"/>
      <c r="I160" s="32"/>
      <c r="J160" s="32"/>
      <c r="K160" s="32"/>
      <c r="L160" s="32"/>
      <c r="M160" s="32"/>
      <c r="N160" s="32"/>
      <c r="O160" s="32"/>
      <c r="P160" s="32"/>
      <c r="Q160" s="206">
        <f t="shared" si="31"/>
        <v>1</v>
      </c>
      <c r="R160" s="307"/>
      <c r="S160" s="300"/>
      <c r="T160" s="354"/>
      <c r="U160" s="71"/>
      <c r="V160" s="375"/>
      <c r="W160" s="355">
        <f t="shared" si="25"/>
        <v>0</v>
      </c>
      <c r="X160" s="119"/>
      <c r="Y160" s="11">
        <f t="shared" si="32"/>
        <v>0</v>
      </c>
      <c r="Z160" s="506">
        <f t="shared" si="24"/>
        <v>0</v>
      </c>
    </row>
    <row r="161" spans="1:26" s="3" customFormat="1" ht="35.1" customHeight="1">
      <c r="A161" s="714" t="s">
        <v>306</v>
      </c>
      <c r="B161" s="711" t="s">
        <v>588</v>
      </c>
      <c r="C161" s="706" t="s">
        <v>250</v>
      </c>
      <c r="D161" s="275">
        <v>10</v>
      </c>
      <c r="E161" s="30"/>
      <c r="F161" s="290">
        <f t="shared" si="30"/>
        <v>10</v>
      </c>
      <c r="G161" s="221">
        <v>10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165">
        <f t="shared" si="31"/>
        <v>10</v>
      </c>
      <c r="R161" s="304"/>
      <c r="S161" s="301"/>
      <c r="T161" s="357"/>
      <c r="U161" s="110"/>
      <c r="V161" s="376"/>
      <c r="W161" s="343">
        <f t="shared" si="25"/>
        <v>0</v>
      </c>
      <c r="X161" s="80"/>
      <c r="Y161" s="12">
        <f>R161+COUNTA(T161:T164)-COUNTA(V161:V164)</f>
        <v>0</v>
      </c>
      <c r="Z161" s="492">
        <f t="shared" si="24"/>
        <v>0</v>
      </c>
    </row>
    <row r="162" spans="1:26" s="3" customFormat="1" ht="35.1" customHeight="1">
      <c r="A162" s="710"/>
      <c r="B162" s="712"/>
      <c r="C162" s="707"/>
      <c r="D162" s="279"/>
      <c r="E162" s="49"/>
      <c r="F162" s="291"/>
      <c r="G162" s="220"/>
      <c r="H162" s="49"/>
      <c r="I162" s="49"/>
      <c r="J162" s="49"/>
      <c r="K162" s="49"/>
      <c r="L162" s="49"/>
      <c r="M162" s="49"/>
      <c r="N162" s="49"/>
      <c r="O162" s="49"/>
      <c r="P162" s="49"/>
      <c r="Q162" s="163"/>
      <c r="R162" s="305"/>
      <c r="S162" s="298"/>
      <c r="T162" s="348"/>
      <c r="U162" s="69"/>
      <c r="V162" s="365"/>
      <c r="W162" s="347"/>
      <c r="X162" s="79"/>
      <c r="Y162" s="7"/>
      <c r="Z162" s="492">
        <f t="shared" ref="Z162:Z225" si="42">SUM(Y162:Y162)</f>
        <v>0</v>
      </c>
    </row>
    <row r="163" spans="1:26" s="3" customFormat="1" ht="35.1" customHeight="1">
      <c r="A163" s="82"/>
      <c r="B163" s="318"/>
      <c r="C163" s="256"/>
      <c r="D163" s="279"/>
      <c r="E163" s="49"/>
      <c r="F163" s="291"/>
      <c r="G163" s="220"/>
      <c r="H163" s="49"/>
      <c r="I163" s="49"/>
      <c r="J163" s="49"/>
      <c r="K163" s="49"/>
      <c r="L163" s="49"/>
      <c r="M163" s="49"/>
      <c r="N163" s="49"/>
      <c r="O163" s="49"/>
      <c r="P163" s="49"/>
      <c r="Q163" s="163"/>
      <c r="R163" s="305"/>
      <c r="S163" s="298"/>
      <c r="T163" s="348"/>
      <c r="U163" s="69"/>
      <c r="V163" s="365"/>
      <c r="W163" s="347"/>
      <c r="X163" s="79"/>
      <c r="Y163" s="7"/>
      <c r="Z163" s="492">
        <f t="shared" si="42"/>
        <v>0</v>
      </c>
    </row>
    <row r="164" spans="1:26" s="3" customFormat="1" ht="35.1" customHeight="1">
      <c r="A164" s="82"/>
      <c r="B164" s="318"/>
      <c r="C164" s="218"/>
      <c r="D164" s="276">
        <v>0</v>
      </c>
      <c r="E164" s="31"/>
      <c r="F164" s="292">
        <f t="shared" si="30"/>
        <v>0</v>
      </c>
      <c r="G164" s="222">
        <v>0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164">
        <f t="shared" si="31"/>
        <v>0</v>
      </c>
      <c r="R164" s="306"/>
      <c r="S164" s="299"/>
      <c r="T164" s="361"/>
      <c r="U164" s="392"/>
      <c r="V164" s="393"/>
      <c r="W164" s="356">
        <f t="shared" si="25"/>
        <v>0</v>
      </c>
      <c r="X164" s="367"/>
      <c r="Y164" s="13"/>
      <c r="Z164" s="492">
        <f t="shared" si="42"/>
        <v>0</v>
      </c>
    </row>
    <row r="165" spans="1:26" s="3" customFormat="1" ht="35.1" customHeight="1">
      <c r="A165" s="684" t="s">
        <v>130</v>
      </c>
      <c r="B165" s="651" t="s">
        <v>587</v>
      </c>
      <c r="C165" s="219" t="s">
        <v>307</v>
      </c>
      <c r="D165" s="277">
        <v>1</v>
      </c>
      <c r="E165" s="32"/>
      <c r="F165" s="293">
        <f t="shared" si="30"/>
        <v>1</v>
      </c>
      <c r="G165" s="223">
        <v>1</v>
      </c>
      <c r="H165" s="32"/>
      <c r="I165" s="32"/>
      <c r="J165" s="32"/>
      <c r="K165" s="32"/>
      <c r="L165" s="32"/>
      <c r="M165" s="32"/>
      <c r="N165" s="32"/>
      <c r="O165" s="32"/>
      <c r="P165" s="32"/>
      <c r="Q165" s="206">
        <f t="shared" si="31"/>
        <v>1</v>
      </c>
      <c r="R165" s="307"/>
      <c r="S165" s="300"/>
      <c r="T165" s="354"/>
      <c r="U165" s="71"/>
      <c r="V165" s="375"/>
      <c r="W165" s="355">
        <f t="shared" si="25"/>
        <v>0</v>
      </c>
      <c r="X165" s="119"/>
      <c r="Y165" s="11">
        <f t="shared" si="32"/>
        <v>0</v>
      </c>
      <c r="Z165" s="506">
        <f t="shared" si="42"/>
        <v>0</v>
      </c>
    </row>
    <row r="166" spans="1:26" s="3" customFormat="1" ht="35.1" customHeight="1">
      <c r="A166" s="684" t="s">
        <v>130</v>
      </c>
      <c r="B166" s="651" t="s">
        <v>587</v>
      </c>
      <c r="C166" s="219" t="s">
        <v>308</v>
      </c>
      <c r="D166" s="277">
        <v>1</v>
      </c>
      <c r="E166" s="32"/>
      <c r="F166" s="293">
        <f t="shared" si="30"/>
        <v>1</v>
      </c>
      <c r="G166" s="223">
        <v>1</v>
      </c>
      <c r="H166" s="32"/>
      <c r="I166" s="32"/>
      <c r="J166" s="32"/>
      <c r="K166" s="32"/>
      <c r="L166" s="32"/>
      <c r="M166" s="32"/>
      <c r="N166" s="32"/>
      <c r="O166" s="32"/>
      <c r="P166" s="32"/>
      <c r="Q166" s="206">
        <f t="shared" si="31"/>
        <v>1</v>
      </c>
      <c r="R166" s="307"/>
      <c r="S166" s="300"/>
      <c r="T166" s="354"/>
      <c r="U166" s="71"/>
      <c r="V166" s="375"/>
      <c r="W166" s="355">
        <f t="shared" si="25"/>
        <v>0</v>
      </c>
      <c r="X166" s="119"/>
      <c r="Y166" s="11">
        <f t="shared" si="32"/>
        <v>0</v>
      </c>
      <c r="Z166" s="506">
        <f t="shared" si="42"/>
        <v>0</v>
      </c>
    </row>
    <row r="167" spans="1:26" s="3" customFormat="1" ht="35.1" customHeight="1">
      <c r="A167" s="684" t="s">
        <v>130</v>
      </c>
      <c r="B167" s="648" t="s">
        <v>587</v>
      </c>
      <c r="C167" s="219" t="s">
        <v>310</v>
      </c>
      <c r="D167" s="277">
        <v>1</v>
      </c>
      <c r="E167" s="32"/>
      <c r="F167" s="293">
        <f t="shared" si="30"/>
        <v>1</v>
      </c>
      <c r="G167" s="223">
        <v>1</v>
      </c>
      <c r="H167" s="32"/>
      <c r="I167" s="32"/>
      <c r="J167" s="32"/>
      <c r="K167" s="32"/>
      <c r="L167" s="32"/>
      <c r="M167" s="32"/>
      <c r="N167" s="32"/>
      <c r="O167" s="32"/>
      <c r="P167" s="32"/>
      <c r="Q167" s="206">
        <f t="shared" si="31"/>
        <v>1</v>
      </c>
      <c r="R167" s="307"/>
      <c r="S167" s="385"/>
      <c r="T167" s="354"/>
      <c r="U167" s="71"/>
      <c r="V167" s="375"/>
      <c r="W167" s="355">
        <f t="shared" si="25"/>
        <v>0</v>
      </c>
      <c r="X167" s="119"/>
      <c r="Y167" s="11">
        <f t="shared" si="32"/>
        <v>0</v>
      </c>
      <c r="Z167" s="506">
        <f t="shared" si="42"/>
        <v>0</v>
      </c>
    </row>
    <row r="168" spans="1:26" s="3" customFormat="1" ht="35.1" customHeight="1">
      <c r="A168" s="714" t="s">
        <v>311</v>
      </c>
      <c r="B168" s="711" t="s">
        <v>588</v>
      </c>
      <c r="C168" s="706" t="s">
        <v>302</v>
      </c>
      <c r="D168" s="275">
        <v>12</v>
      </c>
      <c r="E168" s="30"/>
      <c r="F168" s="290">
        <f t="shared" si="30"/>
        <v>12</v>
      </c>
      <c r="G168" s="221">
        <v>12</v>
      </c>
      <c r="H168" s="30"/>
      <c r="I168" s="30"/>
      <c r="J168" s="30"/>
      <c r="K168" s="30"/>
      <c r="L168" s="30"/>
      <c r="M168" s="30"/>
      <c r="N168" s="30"/>
      <c r="O168" s="30"/>
      <c r="P168" s="30"/>
      <c r="Q168" s="165">
        <f t="shared" si="31"/>
        <v>12</v>
      </c>
      <c r="R168" s="304"/>
      <c r="S168" s="297"/>
      <c r="T168" s="376"/>
      <c r="U168" s="69"/>
      <c r="V168" s="365"/>
      <c r="W168" s="343">
        <f t="shared" si="25"/>
        <v>0</v>
      </c>
      <c r="X168" s="80"/>
      <c r="Y168" s="12">
        <f>R168+COUNTA(T168:T171)-COUNTA(V168:V171)</f>
        <v>0</v>
      </c>
      <c r="Z168" s="492">
        <f t="shared" si="42"/>
        <v>0</v>
      </c>
    </row>
    <row r="169" spans="1:26" s="3" customFormat="1" ht="35.1" customHeight="1">
      <c r="A169" s="710"/>
      <c r="B169" s="712"/>
      <c r="C169" s="707"/>
      <c r="D169" s="279"/>
      <c r="E169" s="49"/>
      <c r="F169" s="291"/>
      <c r="G169" s="220"/>
      <c r="H169" s="49"/>
      <c r="I169" s="49"/>
      <c r="J169" s="49"/>
      <c r="K169" s="49"/>
      <c r="L169" s="49"/>
      <c r="M169" s="49"/>
      <c r="N169" s="49"/>
      <c r="O169" s="49"/>
      <c r="P169" s="49"/>
      <c r="Q169" s="163"/>
      <c r="R169" s="305"/>
      <c r="S169" s="298"/>
      <c r="T169" s="348"/>
      <c r="U169" s="69"/>
      <c r="V169" s="365"/>
      <c r="W169" s="347">
        <f t="shared" si="25"/>
        <v>0</v>
      </c>
      <c r="X169" s="79"/>
      <c r="Y169" s="7"/>
      <c r="Z169" s="492">
        <f t="shared" si="42"/>
        <v>0</v>
      </c>
    </row>
    <row r="170" spans="1:26" s="3" customFormat="1" ht="35.1" customHeight="1">
      <c r="A170" s="710"/>
      <c r="B170" s="712"/>
      <c r="C170" s="707"/>
      <c r="D170" s="279">
        <v>0</v>
      </c>
      <c r="E170" s="49"/>
      <c r="F170" s="291">
        <f t="shared" ref="F170" si="43">SUM(D170:E170)</f>
        <v>0</v>
      </c>
      <c r="G170" s="220">
        <v>0</v>
      </c>
      <c r="H170" s="49"/>
      <c r="I170" s="49"/>
      <c r="J170" s="49"/>
      <c r="K170" s="49"/>
      <c r="L170" s="49"/>
      <c r="M170" s="49"/>
      <c r="N170" s="49"/>
      <c r="O170" s="49"/>
      <c r="P170" s="49"/>
      <c r="Q170" s="163">
        <f t="shared" ref="Q170" si="44">SUM(G170:P170)</f>
        <v>0</v>
      </c>
      <c r="R170" s="305"/>
      <c r="S170" s="298"/>
      <c r="T170" s="348"/>
      <c r="U170" s="69"/>
      <c r="V170" s="365"/>
      <c r="W170" s="347">
        <f t="shared" si="25"/>
        <v>0</v>
      </c>
      <c r="X170" s="79"/>
      <c r="Y170" s="7"/>
      <c r="Z170" s="492">
        <f t="shared" si="42"/>
        <v>0</v>
      </c>
    </row>
    <row r="171" spans="1:26" s="3" customFormat="1" ht="35.1" customHeight="1">
      <c r="A171" s="715"/>
      <c r="B171" s="713"/>
      <c r="C171" s="708"/>
      <c r="D171" s="276">
        <v>0</v>
      </c>
      <c r="E171" s="31"/>
      <c r="F171" s="292">
        <f t="shared" si="30"/>
        <v>0</v>
      </c>
      <c r="G171" s="222">
        <v>0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164">
        <f t="shared" si="31"/>
        <v>0</v>
      </c>
      <c r="R171" s="306"/>
      <c r="S171" s="299"/>
      <c r="T171" s="361"/>
      <c r="U171" s="392"/>
      <c r="V171" s="393"/>
      <c r="W171" s="356">
        <f t="shared" si="25"/>
        <v>0</v>
      </c>
      <c r="X171" s="367"/>
      <c r="Y171" s="13"/>
      <c r="Z171" s="492">
        <f t="shared" si="42"/>
        <v>0</v>
      </c>
    </row>
    <row r="172" spans="1:26" s="3" customFormat="1" ht="35.1" customHeight="1">
      <c r="A172" s="684" t="s">
        <v>134</v>
      </c>
      <c r="B172" s="651" t="s">
        <v>589</v>
      </c>
      <c r="C172" s="219" t="s">
        <v>13</v>
      </c>
      <c r="D172" s="277">
        <v>1</v>
      </c>
      <c r="E172" s="32"/>
      <c r="F172" s="293">
        <f t="shared" si="30"/>
        <v>1</v>
      </c>
      <c r="G172" s="223">
        <v>1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206">
        <f t="shared" si="31"/>
        <v>1</v>
      </c>
      <c r="R172" s="307"/>
      <c r="S172" s="300"/>
      <c r="T172" s="354"/>
      <c r="U172" s="71"/>
      <c r="V172" s="375"/>
      <c r="W172" s="355">
        <f t="shared" si="25"/>
        <v>0</v>
      </c>
      <c r="X172" s="119"/>
      <c r="Y172" s="11">
        <f t="shared" si="32"/>
        <v>0</v>
      </c>
      <c r="Z172" s="506">
        <f t="shared" si="42"/>
        <v>0</v>
      </c>
    </row>
    <row r="173" spans="1:26" s="3" customFormat="1" ht="35.1" customHeight="1">
      <c r="A173" s="684" t="s">
        <v>134</v>
      </c>
      <c r="B173" s="651" t="s">
        <v>587</v>
      </c>
      <c r="C173" s="219" t="s">
        <v>312</v>
      </c>
      <c r="D173" s="277">
        <v>1</v>
      </c>
      <c r="E173" s="32"/>
      <c r="F173" s="293">
        <f t="shared" si="30"/>
        <v>1</v>
      </c>
      <c r="G173" s="223">
        <v>1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206">
        <f t="shared" si="31"/>
        <v>1</v>
      </c>
      <c r="R173" s="307"/>
      <c r="S173" s="300"/>
      <c r="T173" s="354"/>
      <c r="U173" s="71"/>
      <c r="V173" s="375"/>
      <c r="W173" s="355">
        <f t="shared" si="25"/>
        <v>0</v>
      </c>
      <c r="X173" s="119"/>
      <c r="Y173" s="11">
        <f t="shared" si="32"/>
        <v>0</v>
      </c>
      <c r="Z173" s="506">
        <f t="shared" si="42"/>
        <v>0</v>
      </c>
    </row>
    <row r="174" spans="1:26" s="3" customFormat="1" ht="35.1" customHeight="1">
      <c r="A174" s="684" t="s">
        <v>134</v>
      </c>
      <c r="B174" s="318" t="s">
        <v>587</v>
      </c>
      <c r="C174" s="219" t="s">
        <v>313</v>
      </c>
      <c r="D174" s="277">
        <v>1</v>
      </c>
      <c r="E174" s="32"/>
      <c r="F174" s="293">
        <f t="shared" si="30"/>
        <v>1</v>
      </c>
      <c r="G174" s="223">
        <v>1</v>
      </c>
      <c r="H174" s="32"/>
      <c r="I174" s="32"/>
      <c r="J174" s="32"/>
      <c r="K174" s="32"/>
      <c r="L174" s="32"/>
      <c r="M174" s="32"/>
      <c r="N174" s="32"/>
      <c r="O174" s="32"/>
      <c r="P174" s="32"/>
      <c r="Q174" s="206">
        <f t="shared" si="31"/>
        <v>1</v>
      </c>
      <c r="R174" s="307"/>
      <c r="S174" s="300"/>
      <c r="T174" s="354"/>
      <c r="U174" s="71"/>
      <c r="V174" s="375"/>
      <c r="W174" s="355">
        <f t="shared" si="25"/>
        <v>0</v>
      </c>
      <c r="X174" s="119"/>
      <c r="Y174" s="11">
        <f t="shared" si="32"/>
        <v>0</v>
      </c>
      <c r="Z174" s="506">
        <f t="shared" si="42"/>
        <v>0</v>
      </c>
    </row>
    <row r="175" spans="1:26" s="3" customFormat="1" ht="35.1" customHeight="1">
      <c r="A175" s="714" t="s">
        <v>314</v>
      </c>
      <c r="B175" s="711" t="s">
        <v>588</v>
      </c>
      <c r="C175" s="706" t="s">
        <v>302</v>
      </c>
      <c r="D175" s="275">
        <v>20</v>
      </c>
      <c r="E175" s="30"/>
      <c r="F175" s="290">
        <f t="shared" si="30"/>
        <v>20</v>
      </c>
      <c r="G175" s="221">
        <v>20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165">
        <f t="shared" si="31"/>
        <v>20</v>
      </c>
      <c r="R175" s="304"/>
      <c r="S175" s="531"/>
      <c r="T175" s="516"/>
      <c r="U175" s="70"/>
      <c r="V175" s="376"/>
      <c r="W175" s="343">
        <f t="shared" si="25"/>
        <v>0</v>
      </c>
      <c r="X175" s="80"/>
      <c r="Y175" s="12">
        <f>R175+COUNTA(T175:T183)-COUNTA(V175:V183)</f>
        <v>0</v>
      </c>
      <c r="Z175" s="492">
        <f t="shared" si="42"/>
        <v>0</v>
      </c>
    </row>
    <row r="176" spans="1:26" s="3" customFormat="1" ht="35.1" customHeight="1">
      <c r="A176" s="710"/>
      <c r="B176" s="712"/>
      <c r="C176" s="707"/>
      <c r="D176" s="279"/>
      <c r="E176" s="49"/>
      <c r="F176" s="291"/>
      <c r="G176" s="220"/>
      <c r="H176" s="49"/>
      <c r="I176" s="49"/>
      <c r="J176" s="49"/>
      <c r="K176" s="49"/>
      <c r="L176" s="49"/>
      <c r="M176" s="49"/>
      <c r="N176" s="49"/>
      <c r="O176" s="49"/>
      <c r="P176" s="49"/>
      <c r="Q176" s="163"/>
      <c r="R176" s="305"/>
      <c r="S176" s="524"/>
      <c r="T176" s="525"/>
      <c r="U176" s="69"/>
      <c r="V176" s="365"/>
      <c r="W176" s="347">
        <f t="shared" si="25"/>
        <v>0</v>
      </c>
      <c r="X176" s="79"/>
      <c r="Y176" s="7"/>
      <c r="Z176" s="492">
        <f t="shared" si="42"/>
        <v>0</v>
      </c>
    </row>
    <row r="177" spans="1:26" s="3" customFormat="1" ht="35.1" customHeight="1">
      <c r="A177" s="710"/>
      <c r="B177" s="712"/>
      <c r="C177" s="707"/>
      <c r="D177" s="279"/>
      <c r="E177" s="49"/>
      <c r="F177" s="291"/>
      <c r="G177" s="220"/>
      <c r="H177" s="49"/>
      <c r="I177" s="49"/>
      <c r="J177" s="49"/>
      <c r="K177" s="49"/>
      <c r="L177" s="49"/>
      <c r="M177" s="49"/>
      <c r="N177" s="49"/>
      <c r="O177" s="49"/>
      <c r="P177" s="49"/>
      <c r="Q177" s="163"/>
      <c r="R177" s="305"/>
      <c r="S177" s="298"/>
      <c r="T177" s="348"/>
      <c r="U177" s="69"/>
      <c r="V177" s="365"/>
      <c r="W177" s="347">
        <f t="shared" si="25"/>
        <v>0</v>
      </c>
      <c r="X177" s="79"/>
      <c r="Y177" s="7"/>
      <c r="Z177" s="492">
        <f t="shared" si="42"/>
        <v>0</v>
      </c>
    </row>
    <row r="178" spans="1:26" s="3" customFormat="1" ht="35.1" customHeight="1">
      <c r="A178" s="710"/>
      <c r="B178" s="712"/>
      <c r="C178" s="707"/>
      <c r="D178" s="279"/>
      <c r="E178" s="49"/>
      <c r="F178" s="291"/>
      <c r="G178" s="220"/>
      <c r="H178" s="49"/>
      <c r="I178" s="49"/>
      <c r="J178" s="49"/>
      <c r="K178" s="49"/>
      <c r="L178" s="49"/>
      <c r="M178" s="49"/>
      <c r="N178" s="49"/>
      <c r="O178" s="49"/>
      <c r="P178" s="49"/>
      <c r="Q178" s="163"/>
      <c r="R178" s="305"/>
      <c r="S178" s="298"/>
      <c r="T178" s="365"/>
      <c r="U178" s="69"/>
      <c r="V178" s="365"/>
      <c r="W178" s="347">
        <f t="shared" si="25"/>
        <v>0</v>
      </c>
      <c r="X178" s="79"/>
      <c r="Y178" s="7"/>
      <c r="Z178" s="492">
        <f t="shared" si="42"/>
        <v>0</v>
      </c>
    </row>
    <row r="179" spans="1:26" s="3" customFormat="1" ht="35.1" customHeight="1">
      <c r="A179" s="710"/>
      <c r="B179" s="712"/>
      <c r="C179" s="707"/>
      <c r="D179" s="279"/>
      <c r="E179" s="49"/>
      <c r="F179" s="291"/>
      <c r="G179" s="220"/>
      <c r="H179" s="49"/>
      <c r="I179" s="49"/>
      <c r="J179" s="49"/>
      <c r="K179" s="49"/>
      <c r="L179" s="49"/>
      <c r="M179" s="49"/>
      <c r="N179" s="49"/>
      <c r="O179" s="49"/>
      <c r="P179" s="49"/>
      <c r="Q179" s="163"/>
      <c r="R179" s="305"/>
      <c r="S179" s="524"/>
      <c r="T179" s="525"/>
      <c r="U179" s="69"/>
      <c r="V179" s="365"/>
      <c r="W179" s="347">
        <f t="shared" si="25"/>
        <v>0</v>
      </c>
      <c r="X179" s="79"/>
      <c r="Y179" s="7"/>
      <c r="Z179" s="492">
        <f t="shared" si="42"/>
        <v>0</v>
      </c>
    </row>
    <row r="180" spans="1:26" s="3" customFormat="1" ht="35.1" customHeight="1">
      <c r="A180" s="710"/>
      <c r="B180" s="712"/>
      <c r="C180" s="707"/>
      <c r="D180" s="279"/>
      <c r="E180" s="49"/>
      <c r="F180" s="291"/>
      <c r="G180" s="220"/>
      <c r="H180" s="49"/>
      <c r="I180" s="49"/>
      <c r="J180" s="49"/>
      <c r="K180" s="49"/>
      <c r="L180" s="49"/>
      <c r="M180" s="49"/>
      <c r="N180" s="49"/>
      <c r="O180" s="49"/>
      <c r="P180" s="49"/>
      <c r="Q180" s="163"/>
      <c r="R180" s="305"/>
      <c r="S180" s="548"/>
      <c r="T180" s="582"/>
      <c r="U180" s="69"/>
      <c r="V180" s="365"/>
      <c r="W180" s="347"/>
      <c r="X180" s="79"/>
      <c r="Y180" s="7"/>
      <c r="Z180" s="492">
        <f t="shared" si="42"/>
        <v>0</v>
      </c>
    </row>
    <row r="181" spans="1:26" s="3" customFormat="1" ht="35.1" customHeight="1">
      <c r="A181" s="710"/>
      <c r="B181" s="712"/>
      <c r="C181" s="707"/>
      <c r="D181" s="279"/>
      <c r="E181" s="49"/>
      <c r="F181" s="291"/>
      <c r="G181" s="220"/>
      <c r="H181" s="49"/>
      <c r="I181" s="49"/>
      <c r="J181" s="49"/>
      <c r="K181" s="49"/>
      <c r="L181" s="49"/>
      <c r="M181" s="49"/>
      <c r="N181" s="49"/>
      <c r="O181" s="49"/>
      <c r="P181" s="49"/>
      <c r="Q181" s="163"/>
      <c r="R181" s="305"/>
      <c r="S181" s="298"/>
      <c r="T181" s="348"/>
      <c r="U181" s="347"/>
      <c r="V181" s="347"/>
      <c r="W181" s="347"/>
      <c r="X181" s="373"/>
      <c r="Y181" s="7"/>
      <c r="Z181" s="492">
        <f t="shared" si="42"/>
        <v>0</v>
      </c>
    </row>
    <row r="182" spans="1:26" s="3" customFormat="1" ht="35.1" customHeight="1">
      <c r="A182" s="710"/>
      <c r="B182" s="712"/>
      <c r="C182" s="707"/>
      <c r="D182" s="279"/>
      <c r="E182" s="49"/>
      <c r="F182" s="291"/>
      <c r="G182" s="220"/>
      <c r="H182" s="49"/>
      <c r="I182" s="49"/>
      <c r="J182" s="49"/>
      <c r="K182" s="49"/>
      <c r="L182" s="49"/>
      <c r="M182" s="49"/>
      <c r="N182" s="49"/>
      <c r="O182" s="49"/>
      <c r="P182" s="49"/>
      <c r="Q182" s="163"/>
      <c r="R182" s="305"/>
      <c r="S182" s="298"/>
      <c r="T182" s="348"/>
      <c r="U182" s="69"/>
      <c r="V182" s="365"/>
      <c r="W182" s="347">
        <f t="shared" si="25"/>
        <v>0</v>
      </c>
      <c r="X182" s="79"/>
      <c r="Y182" s="7"/>
      <c r="Z182" s="492">
        <f t="shared" si="42"/>
        <v>0</v>
      </c>
    </row>
    <row r="183" spans="1:26" s="3" customFormat="1" ht="35.1" customHeight="1">
      <c r="A183" s="715"/>
      <c r="B183" s="713"/>
      <c r="C183" s="708"/>
      <c r="D183" s="276"/>
      <c r="E183" s="31"/>
      <c r="F183" s="292"/>
      <c r="G183" s="222"/>
      <c r="H183" s="31"/>
      <c r="I183" s="31"/>
      <c r="J183" s="31"/>
      <c r="K183" s="31"/>
      <c r="L183" s="31"/>
      <c r="M183" s="31"/>
      <c r="N183" s="31"/>
      <c r="O183" s="31"/>
      <c r="P183" s="31"/>
      <c r="Q183" s="164"/>
      <c r="R183" s="306"/>
      <c r="S183" s="299"/>
      <c r="T183" s="361"/>
      <c r="U183" s="392"/>
      <c r="V183" s="393"/>
      <c r="W183" s="356">
        <f t="shared" si="25"/>
        <v>0</v>
      </c>
      <c r="X183" s="367"/>
      <c r="Y183" s="13"/>
      <c r="Z183" s="492">
        <f t="shared" si="42"/>
        <v>0</v>
      </c>
    </row>
    <row r="184" spans="1:26" s="3" customFormat="1" ht="35.1" customHeight="1">
      <c r="A184" s="714" t="s">
        <v>59</v>
      </c>
      <c r="B184" s="711" t="s">
        <v>589</v>
      </c>
      <c r="C184" s="706" t="s">
        <v>14</v>
      </c>
      <c r="D184" s="275">
        <v>1</v>
      </c>
      <c r="E184" s="30"/>
      <c r="F184" s="290">
        <f t="shared" si="30"/>
        <v>1</v>
      </c>
      <c r="G184" s="221">
        <v>1</v>
      </c>
      <c r="H184" s="30"/>
      <c r="I184" s="30"/>
      <c r="J184" s="30"/>
      <c r="K184" s="30"/>
      <c r="L184" s="30"/>
      <c r="M184" s="30"/>
      <c r="N184" s="30"/>
      <c r="O184" s="30"/>
      <c r="P184" s="30"/>
      <c r="Q184" s="165">
        <f t="shared" si="31"/>
        <v>1</v>
      </c>
      <c r="R184" s="304"/>
      <c r="S184" s="297"/>
      <c r="T184" s="357"/>
      <c r="U184" s="70"/>
      <c r="V184" s="376"/>
      <c r="W184" s="343">
        <f t="shared" si="25"/>
        <v>0</v>
      </c>
      <c r="X184" s="80"/>
      <c r="Y184" s="12">
        <f>R184+COUNTA(T184:T185)-COUNTA(V184:V185)</f>
        <v>0</v>
      </c>
      <c r="Z184" s="504">
        <f t="shared" si="42"/>
        <v>0</v>
      </c>
    </row>
    <row r="185" spans="1:26" s="3" customFormat="1" ht="35.1" customHeight="1">
      <c r="A185" s="715"/>
      <c r="B185" s="713"/>
      <c r="C185" s="708"/>
      <c r="D185" s="279"/>
      <c r="E185" s="49"/>
      <c r="F185" s="291"/>
      <c r="G185" s="220"/>
      <c r="H185" s="49"/>
      <c r="I185" s="49"/>
      <c r="J185" s="49"/>
      <c r="K185" s="49"/>
      <c r="L185" s="49"/>
      <c r="M185" s="49"/>
      <c r="N185" s="49"/>
      <c r="O185" s="49"/>
      <c r="P185" s="49"/>
      <c r="Q185" s="163"/>
      <c r="R185" s="305"/>
      <c r="S185" s="298"/>
      <c r="T185" s="348"/>
      <c r="U185" s="69"/>
      <c r="V185" s="365"/>
      <c r="W185" s="347"/>
      <c r="X185" s="79"/>
      <c r="Y185" s="7"/>
      <c r="Z185" s="505">
        <f t="shared" si="42"/>
        <v>0</v>
      </c>
    </row>
    <row r="186" spans="1:26" s="3" customFormat="1" ht="35.1" customHeight="1">
      <c r="A186" s="684" t="s">
        <v>59</v>
      </c>
      <c r="B186" s="651" t="s">
        <v>589</v>
      </c>
      <c r="C186" s="217" t="s">
        <v>315</v>
      </c>
      <c r="D186" s="275">
        <v>1</v>
      </c>
      <c r="E186" s="30"/>
      <c r="F186" s="290">
        <f t="shared" si="30"/>
        <v>1</v>
      </c>
      <c r="G186" s="221">
        <v>1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165">
        <f t="shared" si="31"/>
        <v>1</v>
      </c>
      <c r="R186" s="304"/>
      <c r="S186" s="297"/>
      <c r="T186" s="357"/>
      <c r="U186" s="70"/>
      <c r="V186" s="376"/>
      <c r="W186" s="343">
        <f t="shared" si="25"/>
        <v>0</v>
      </c>
      <c r="X186" s="80"/>
      <c r="Y186" s="12">
        <f t="shared" si="32"/>
        <v>0</v>
      </c>
      <c r="Z186" s="492">
        <f t="shared" si="42"/>
        <v>0</v>
      </c>
    </row>
    <row r="187" spans="1:26" s="3" customFormat="1" ht="35.1" customHeight="1">
      <c r="A187" s="684" t="s">
        <v>59</v>
      </c>
      <c r="B187" s="651" t="s">
        <v>587</v>
      </c>
      <c r="C187" s="217" t="s">
        <v>316</v>
      </c>
      <c r="D187" s="275"/>
      <c r="E187" s="30"/>
      <c r="F187" s="290">
        <f>SUM(D187:E187)</f>
        <v>0</v>
      </c>
      <c r="G187" s="221"/>
      <c r="H187" s="30"/>
      <c r="I187" s="30"/>
      <c r="J187" s="30"/>
      <c r="K187" s="30"/>
      <c r="L187" s="30"/>
      <c r="M187" s="30"/>
      <c r="N187" s="30"/>
      <c r="O187" s="30"/>
      <c r="P187" s="30"/>
      <c r="Q187" s="165">
        <f>SUM(G187:P187)</f>
        <v>0</v>
      </c>
      <c r="R187" s="304"/>
      <c r="S187" s="297"/>
      <c r="T187" s="357"/>
      <c r="U187" s="70"/>
      <c r="V187" s="376"/>
      <c r="W187" s="343">
        <f t="shared" si="25"/>
        <v>0</v>
      </c>
      <c r="X187" s="80"/>
      <c r="Y187" s="12">
        <f>R187+COUNTA(T187)-COUNTA(V187)</f>
        <v>0</v>
      </c>
      <c r="Z187" s="506">
        <f t="shared" si="42"/>
        <v>0</v>
      </c>
    </row>
    <row r="188" spans="1:26" s="3" customFormat="1" ht="35.1" customHeight="1">
      <c r="A188" s="684" t="s">
        <v>59</v>
      </c>
      <c r="B188" s="651" t="s">
        <v>587</v>
      </c>
      <c r="C188" s="217" t="s">
        <v>317</v>
      </c>
      <c r="D188" s="275">
        <v>1</v>
      </c>
      <c r="E188" s="30"/>
      <c r="F188" s="290">
        <f>SUM(D188:E188)</f>
        <v>1</v>
      </c>
      <c r="G188" s="221">
        <v>1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165">
        <f>SUM(G188:P188)</f>
        <v>1</v>
      </c>
      <c r="R188" s="304"/>
      <c r="S188" s="297"/>
      <c r="T188" s="357"/>
      <c r="U188" s="70"/>
      <c r="V188" s="376"/>
      <c r="W188" s="343">
        <f t="shared" si="25"/>
        <v>0</v>
      </c>
      <c r="X188" s="80"/>
      <c r="Y188" s="12">
        <f>R188+COUNTA(T188)-COUNTA(V188)</f>
        <v>0</v>
      </c>
      <c r="Z188" s="506">
        <f t="shared" si="42"/>
        <v>0</v>
      </c>
    </row>
    <row r="189" spans="1:26" s="3" customFormat="1" ht="35.1" customHeight="1">
      <c r="A189" s="684" t="s">
        <v>59</v>
      </c>
      <c r="B189" s="651" t="s">
        <v>587</v>
      </c>
      <c r="C189" s="217" t="s">
        <v>318</v>
      </c>
      <c r="D189" s="275">
        <v>1</v>
      </c>
      <c r="E189" s="30"/>
      <c r="F189" s="290">
        <f>SUM(D189:E189)</f>
        <v>1</v>
      </c>
      <c r="G189" s="221">
        <v>1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165">
        <f>SUM(G189:P189)</f>
        <v>1</v>
      </c>
      <c r="R189" s="304"/>
      <c r="S189" s="297"/>
      <c r="T189" s="357"/>
      <c r="U189" s="70"/>
      <c r="V189" s="376"/>
      <c r="W189" s="343">
        <f t="shared" si="25"/>
        <v>0</v>
      </c>
      <c r="X189" s="80"/>
      <c r="Y189" s="12">
        <f>R189+COUNTA(T189)-COUNTA(V189)</f>
        <v>0</v>
      </c>
      <c r="Z189" s="506">
        <f t="shared" si="42"/>
        <v>0</v>
      </c>
    </row>
    <row r="190" spans="1:26" s="3" customFormat="1" ht="35.1" customHeight="1">
      <c r="A190" s="684" t="s">
        <v>59</v>
      </c>
      <c r="B190" s="651" t="s">
        <v>587</v>
      </c>
      <c r="C190" s="217" t="s">
        <v>319</v>
      </c>
      <c r="D190" s="275">
        <v>1</v>
      </c>
      <c r="E190" s="30"/>
      <c r="F190" s="290">
        <f>SUM(D190:E190)</f>
        <v>1</v>
      </c>
      <c r="G190" s="221">
        <v>1</v>
      </c>
      <c r="H190" s="30"/>
      <c r="I190" s="30"/>
      <c r="J190" s="30"/>
      <c r="K190" s="30"/>
      <c r="L190" s="30"/>
      <c r="M190" s="30"/>
      <c r="N190" s="30"/>
      <c r="O190" s="30"/>
      <c r="P190" s="30"/>
      <c r="Q190" s="165">
        <f>SUM(G190:P190)</f>
        <v>1</v>
      </c>
      <c r="R190" s="304"/>
      <c r="S190" s="297"/>
      <c r="T190" s="357"/>
      <c r="U190" s="70"/>
      <c r="V190" s="376"/>
      <c r="W190" s="343">
        <f t="shared" ref="W190:W270" si="45">IF(V190="",,"→")</f>
        <v>0</v>
      </c>
      <c r="X190" s="80"/>
      <c r="Y190" s="12">
        <f>R190+COUNTA(T190)-COUNTA(V190)</f>
        <v>0</v>
      </c>
      <c r="Z190" s="506">
        <f t="shared" si="42"/>
        <v>0</v>
      </c>
    </row>
    <row r="191" spans="1:26" s="3" customFormat="1" ht="35.1" customHeight="1">
      <c r="A191" s="684" t="s">
        <v>59</v>
      </c>
      <c r="B191" s="318" t="s">
        <v>587</v>
      </c>
      <c r="C191" s="217" t="s">
        <v>320</v>
      </c>
      <c r="D191" s="275">
        <v>1</v>
      </c>
      <c r="E191" s="30"/>
      <c r="F191" s="290">
        <f t="shared" si="30"/>
        <v>1</v>
      </c>
      <c r="G191" s="221">
        <v>1</v>
      </c>
      <c r="H191" s="30"/>
      <c r="I191" s="30"/>
      <c r="J191" s="30"/>
      <c r="K191" s="30"/>
      <c r="L191" s="30"/>
      <c r="M191" s="30"/>
      <c r="N191" s="30"/>
      <c r="O191" s="30"/>
      <c r="P191" s="30"/>
      <c r="Q191" s="165">
        <f t="shared" si="31"/>
        <v>1</v>
      </c>
      <c r="R191" s="304"/>
      <c r="S191" s="297"/>
      <c r="T191" s="357"/>
      <c r="U191" s="71"/>
      <c r="V191" s="375"/>
      <c r="W191" s="343">
        <f t="shared" si="45"/>
        <v>0</v>
      </c>
      <c r="X191" s="80"/>
      <c r="Y191" s="12">
        <f t="shared" si="32"/>
        <v>0</v>
      </c>
      <c r="Z191" s="506">
        <f t="shared" si="42"/>
        <v>0</v>
      </c>
    </row>
    <row r="192" spans="1:26" s="3" customFormat="1" ht="35.1" customHeight="1">
      <c r="A192" s="714" t="s">
        <v>321</v>
      </c>
      <c r="B192" s="711" t="s">
        <v>588</v>
      </c>
      <c r="C192" s="706" t="s">
        <v>302</v>
      </c>
      <c r="D192" s="275">
        <v>15</v>
      </c>
      <c r="E192" s="30"/>
      <c r="F192" s="290">
        <f t="shared" si="30"/>
        <v>15</v>
      </c>
      <c r="G192" s="221">
        <v>15</v>
      </c>
      <c r="H192" s="30"/>
      <c r="I192" s="30"/>
      <c r="J192" s="30"/>
      <c r="K192" s="30"/>
      <c r="L192" s="30"/>
      <c r="M192" s="30"/>
      <c r="N192" s="30"/>
      <c r="O192" s="30"/>
      <c r="P192" s="30"/>
      <c r="Q192" s="165">
        <f t="shared" si="31"/>
        <v>15</v>
      </c>
      <c r="R192" s="304"/>
      <c r="S192" s="531"/>
      <c r="T192" s="516"/>
      <c r="U192" s="70"/>
      <c r="V192" s="376"/>
      <c r="W192" s="343">
        <f t="shared" si="45"/>
        <v>0</v>
      </c>
      <c r="X192" s="80"/>
      <c r="Y192" s="12">
        <f>R192+COUNTA(T192:T198)-COUNTA(V192:V198)</f>
        <v>0</v>
      </c>
      <c r="Z192" s="492">
        <f t="shared" si="42"/>
        <v>0</v>
      </c>
    </row>
    <row r="193" spans="1:26" s="3" customFormat="1" ht="35.1" customHeight="1">
      <c r="A193" s="710"/>
      <c r="B193" s="712"/>
      <c r="C193" s="707"/>
      <c r="D193" s="279">
        <v>0</v>
      </c>
      <c r="E193" s="49"/>
      <c r="F193" s="291">
        <f t="shared" ref="F193" si="46">SUM(D193:E193)</f>
        <v>0</v>
      </c>
      <c r="G193" s="220">
        <v>0</v>
      </c>
      <c r="H193" s="49"/>
      <c r="I193" s="49"/>
      <c r="J193" s="49"/>
      <c r="K193" s="49"/>
      <c r="L193" s="49"/>
      <c r="M193" s="49"/>
      <c r="N193" s="49"/>
      <c r="O193" s="49"/>
      <c r="P193" s="49"/>
      <c r="Q193" s="163">
        <f t="shared" ref="Q193:Q197" si="47">SUM(G193:P193)</f>
        <v>0</v>
      </c>
      <c r="R193" s="305"/>
      <c r="S193" s="298"/>
      <c r="T193" s="365"/>
      <c r="U193" s="69"/>
      <c r="V193" s="365"/>
      <c r="W193" s="347">
        <f t="shared" si="45"/>
        <v>0</v>
      </c>
      <c r="X193" s="79"/>
      <c r="Y193" s="6"/>
      <c r="Z193" s="492">
        <f t="shared" si="42"/>
        <v>0</v>
      </c>
    </row>
    <row r="194" spans="1:26" s="3" customFormat="1" ht="35.1" customHeight="1">
      <c r="A194" s="710"/>
      <c r="B194" s="712"/>
      <c r="C194" s="707"/>
      <c r="D194" s="279">
        <v>0</v>
      </c>
      <c r="E194" s="49"/>
      <c r="F194" s="291">
        <f t="shared" ref="F194:F197" si="48">SUM(D194:E194)</f>
        <v>0</v>
      </c>
      <c r="G194" s="220">
        <v>0</v>
      </c>
      <c r="H194" s="49"/>
      <c r="I194" s="49"/>
      <c r="J194" s="49"/>
      <c r="K194" s="49"/>
      <c r="L194" s="49"/>
      <c r="M194" s="49"/>
      <c r="N194" s="49"/>
      <c r="O194" s="49"/>
      <c r="P194" s="49"/>
      <c r="Q194" s="163">
        <f t="shared" si="47"/>
        <v>0</v>
      </c>
      <c r="R194" s="305"/>
      <c r="S194" s="298"/>
      <c r="T194" s="348"/>
      <c r="U194" s="69"/>
      <c r="V194" s="365"/>
      <c r="W194" s="347">
        <f t="shared" si="45"/>
        <v>0</v>
      </c>
      <c r="X194" s="79"/>
      <c r="Y194" s="6"/>
      <c r="Z194" s="492">
        <f t="shared" si="42"/>
        <v>0</v>
      </c>
    </row>
    <row r="195" spans="1:26" s="3" customFormat="1" ht="35.1" customHeight="1">
      <c r="A195" s="82"/>
      <c r="B195" s="318"/>
      <c r="C195" s="256"/>
      <c r="D195" s="279">
        <v>0</v>
      </c>
      <c r="E195" s="49"/>
      <c r="F195" s="291">
        <f t="shared" si="48"/>
        <v>0</v>
      </c>
      <c r="G195" s="220">
        <v>0</v>
      </c>
      <c r="H195" s="49"/>
      <c r="I195" s="49"/>
      <c r="J195" s="49"/>
      <c r="K195" s="49"/>
      <c r="L195" s="49"/>
      <c r="M195" s="49"/>
      <c r="N195" s="49"/>
      <c r="O195" s="49"/>
      <c r="P195" s="49"/>
      <c r="Q195" s="163">
        <f t="shared" si="47"/>
        <v>0</v>
      </c>
      <c r="R195" s="305"/>
      <c r="S195" s="298"/>
      <c r="T195" s="348"/>
      <c r="U195" s="69"/>
      <c r="V195" s="365"/>
      <c r="W195" s="347">
        <f t="shared" si="45"/>
        <v>0</v>
      </c>
      <c r="X195" s="79"/>
      <c r="Y195" s="6"/>
      <c r="Z195" s="492">
        <f t="shared" si="42"/>
        <v>0</v>
      </c>
    </row>
    <row r="196" spans="1:26" s="3" customFormat="1" ht="35.1" customHeight="1">
      <c r="A196" s="82"/>
      <c r="B196" s="318"/>
      <c r="C196" s="256"/>
      <c r="D196" s="279">
        <v>0</v>
      </c>
      <c r="E196" s="49"/>
      <c r="F196" s="291">
        <f t="shared" si="48"/>
        <v>0</v>
      </c>
      <c r="G196" s="220">
        <v>0</v>
      </c>
      <c r="H196" s="49"/>
      <c r="I196" s="49"/>
      <c r="J196" s="49"/>
      <c r="K196" s="49"/>
      <c r="L196" s="49"/>
      <c r="M196" s="49"/>
      <c r="N196" s="49"/>
      <c r="O196" s="49"/>
      <c r="P196" s="49"/>
      <c r="Q196" s="163">
        <f t="shared" si="47"/>
        <v>0</v>
      </c>
      <c r="R196" s="305"/>
      <c r="S196" s="298"/>
      <c r="T196" s="348"/>
      <c r="U196" s="69"/>
      <c r="V196" s="365"/>
      <c r="W196" s="347">
        <f t="shared" si="45"/>
        <v>0</v>
      </c>
      <c r="X196" s="79"/>
      <c r="Y196" s="6"/>
      <c r="Z196" s="492">
        <f t="shared" si="42"/>
        <v>0</v>
      </c>
    </row>
    <row r="197" spans="1:26" s="3" customFormat="1" ht="35.1" customHeight="1">
      <c r="A197" s="82"/>
      <c r="B197" s="318"/>
      <c r="C197" s="256"/>
      <c r="D197" s="279">
        <v>0</v>
      </c>
      <c r="E197" s="49"/>
      <c r="F197" s="291">
        <f t="shared" si="48"/>
        <v>0</v>
      </c>
      <c r="G197" s="220">
        <v>0</v>
      </c>
      <c r="H197" s="49"/>
      <c r="I197" s="49"/>
      <c r="J197" s="49"/>
      <c r="K197" s="49"/>
      <c r="L197" s="49"/>
      <c r="M197" s="49"/>
      <c r="N197" s="49"/>
      <c r="O197" s="49"/>
      <c r="P197" s="49"/>
      <c r="Q197" s="163">
        <f t="shared" si="47"/>
        <v>0</v>
      </c>
      <c r="R197" s="305"/>
      <c r="S197" s="298"/>
      <c r="T197" s="348"/>
      <c r="U197" s="69"/>
      <c r="V197" s="365"/>
      <c r="W197" s="347">
        <f t="shared" si="45"/>
        <v>0</v>
      </c>
      <c r="X197" s="79"/>
      <c r="Y197" s="6"/>
      <c r="Z197" s="492">
        <f t="shared" si="42"/>
        <v>0</v>
      </c>
    </row>
    <row r="198" spans="1:26" s="3" customFormat="1" ht="35.1" customHeight="1">
      <c r="A198" s="82"/>
      <c r="B198" s="318"/>
      <c r="C198" s="218"/>
      <c r="D198" s="276"/>
      <c r="E198" s="31"/>
      <c r="F198" s="292"/>
      <c r="G198" s="222">
        <v>0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164"/>
      <c r="R198" s="306"/>
      <c r="S198" s="299"/>
      <c r="T198" s="361"/>
      <c r="U198" s="392"/>
      <c r="V198" s="393"/>
      <c r="W198" s="356">
        <f t="shared" si="45"/>
        <v>0</v>
      </c>
      <c r="X198" s="367"/>
      <c r="Y198" s="8"/>
      <c r="Z198" s="492">
        <f t="shared" si="42"/>
        <v>0</v>
      </c>
    </row>
    <row r="199" spans="1:26" s="3" customFormat="1" ht="35.1" customHeight="1">
      <c r="A199" s="82" t="s">
        <v>605</v>
      </c>
      <c r="B199" s="651" t="s">
        <v>587</v>
      </c>
      <c r="C199" s="217" t="s">
        <v>322</v>
      </c>
      <c r="D199" s="275">
        <v>1</v>
      </c>
      <c r="E199" s="30"/>
      <c r="F199" s="290">
        <f>SUM(D199:E199)</f>
        <v>1</v>
      </c>
      <c r="G199" s="221">
        <v>1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165">
        <f>SUM(G199:P199)</f>
        <v>1</v>
      </c>
      <c r="R199" s="304"/>
      <c r="S199" s="297"/>
      <c r="T199" s="357"/>
      <c r="U199" s="70"/>
      <c r="V199" s="376"/>
      <c r="W199" s="343">
        <f t="shared" si="45"/>
        <v>0</v>
      </c>
      <c r="X199" s="80"/>
      <c r="Y199" s="12">
        <f>R199+COUNTA(T199)-COUNTA(V199)</f>
        <v>0</v>
      </c>
      <c r="Z199" s="506">
        <f t="shared" si="42"/>
        <v>0</v>
      </c>
    </row>
    <row r="200" spans="1:26" s="3" customFormat="1" ht="35.1" customHeight="1">
      <c r="A200" s="82" t="s">
        <v>605</v>
      </c>
      <c r="B200" s="651" t="s">
        <v>587</v>
      </c>
      <c r="C200" s="217" t="s">
        <v>323</v>
      </c>
      <c r="D200" s="275">
        <v>1</v>
      </c>
      <c r="E200" s="30"/>
      <c r="F200" s="290">
        <f t="shared" si="30"/>
        <v>1</v>
      </c>
      <c r="G200" s="221">
        <v>1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165">
        <f t="shared" si="31"/>
        <v>1</v>
      </c>
      <c r="R200" s="304"/>
      <c r="S200" s="297"/>
      <c r="T200" s="357"/>
      <c r="U200" s="70"/>
      <c r="V200" s="376"/>
      <c r="W200" s="343">
        <f t="shared" si="45"/>
        <v>0</v>
      </c>
      <c r="X200" s="80"/>
      <c r="Y200" s="12">
        <f t="shared" si="32"/>
        <v>0</v>
      </c>
      <c r="Z200" s="506">
        <f t="shared" si="42"/>
        <v>0</v>
      </c>
    </row>
    <row r="201" spans="1:26" s="3" customFormat="1" ht="35.1" customHeight="1">
      <c r="A201" s="82" t="s">
        <v>605</v>
      </c>
      <c r="B201" s="318" t="s">
        <v>587</v>
      </c>
      <c r="C201" s="217" t="s">
        <v>324</v>
      </c>
      <c r="D201" s="275">
        <v>1</v>
      </c>
      <c r="E201" s="30"/>
      <c r="F201" s="290">
        <f t="shared" si="30"/>
        <v>1</v>
      </c>
      <c r="G201" s="221">
        <v>1</v>
      </c>
      <c r="H201" s="30"/>
      <c r="I201" s="30"/>
      <c r="J201" s="30"/>
      <c r="K201" s="30"/>
      <c r="L201" s="30"/>
      <c r="M201" s="30"/>
      <c r="N201" s="30"/>
      <c r="O201" s="30"/>
      <c r="P201" s="30"/>
      <c r="Q201" s="165">
        <f t="shared" si="31"/>
        <v>1</v>
      </c>
      <c r="R201" s="304"/>
      <c r="S201" s="297"/>
      <c r="T201" s="357"/>
      <c r="U201" s="70"/>
      <c r="V201" s="376"/>
      <c r="W201" s="343">
        <f t="shared" si="45"/>
        <v>0</v>
      </c>
      <c r="X201" s="80"/>
      <c r="Y201" s="12">
        <f t="shared" si="32"/>
        <v>0</v>
      </c>
      <c r="Z201" s="506">
        <f t="shared" si="42"/>
        <v>0</v>
      </c>
    </row>
    <row r="202" spans="1:26" s="3" customFormat="1" ht="35.1" customHeight="1">
      <c r="A202" s="714" t="s">
        <v>325</v>
      </c>
      <c r="B202" s="711" t="s">
        <v>588</v>
      </c>
      <c r="C202" s="706" t="s">
        <v>302</v>
      </c>
      <c r="D202" s="275">
        <v>15</v>
      </c>
      <c r="E202" s="30"/>
      <c r="F202" s="290">
        <f t="shared" si="30"/>
        <v>15</v>
      </c>
      <c r="G202" s="221">
        <v>15</v>
      </c>
      <c r="H202" s="30"/>
      <c r="I202" s="30"/>
      <c r="J202" s="30">
        <v>-1</v>
      </c>
      <c r="K202" s="30"/>
      <c r="L202" s="30"/>
      <c r="M202" s="30">
        <v>1</v>
      </c>
      <c r="N202" s="30"/>
      <c r="O202" s="30"/>
      <c r="P202" s="30"/>
      <c r="Q202" s="165">
        <f t="shared" si="31"/>
        <v>15</v>
      </c>
      <c r="R202" s="304"/>
      <c r="S202" s="297"/>
      <c r="T202" s="357"/>
      <c r="U202" s="70"/>
      <c r="V202" s="376"/>
      <c r="W202" s="343">
        <f t="shared" si="45"/>
        <v>0</v>
      </c>
      <c r="X202" s="80"/>
      <c r="Y202" s="12">
        <f>R202+COUNTA(T202:T208)-COUNTA(V202:V208)</f>
        <v>0</v>
      </c>
      <c r="Z202" s="492">
        <f t="shared" si="42"/>
        <v>0</v>
      </c>
    </row>
    <row r="203" spans="1:26" s="3" customFormat="1" ht="35.1" customHeight="1">
      <c r="A203" s="710"/>
      <c r="B203" s="712"/>
      <c r="C203" s="707"/>
      <c r="D203" s="279">
        <v>0</v>
      </c>
      <c r="E203" s="49"/>
      <c r="F203" s="291">
        <f t="shared" ref="F203" si="49">SUM(D203:E203)</f>
        <v>0</v>
      </c>
      <c r="G203" s="220">
        <v>0</v>
      </c>
      <c r="H203" s="49"/>
      <c r="I203" s="49"/>
      <c r="J203" s="49"/>
      <c r="K203" s="49"/>
      <c r="L203" s="49"/>
      <c r="M203" s="49"/>
      <c r="N203" s="49"/>
      <c r="O203" s="49"/>
      <c r="P203" s="49"/>
      <c r="Q203" s="163">
        <f t="shared" ref="Q203" si="50">SUM(G203:P203)</f>
        <v>0</v>
      </c>
      <c r="R203" s="305"/>
      <c r="S203" s="298"/>
      <c r="T203" s="365"/>
      <c r="U203" s="69"/>
      <c r="V203" s="365"/>
      <c r="W203" s="347">
        <f t="shared" si="45"/>
        <v>0</v>
      </c>
      <c r="X203" s="79"/>
      <c r="Y203" s="6"/>
      <c r="Z203" s="492">
        <f t="shared" si="42"/>
        <v>0</v>
      </c>
    </row>
    <row r="204" spans="1:26" s="3" customFormat="1" ht="35.1" customHeight="1">
      <c r="A204" s="710"/>
      <c r="B204" s="712"/>
      <c r="C204" s="707"/>
      <c r="D204" s="279"/>
      <c r="E204" s="49"/>
      <c r="F204" s="291"/>
      <c r="G204" s="220"/>
      <c r="H204" s="49"/>
      <c r="I204" s="49"/>
      <c r="J204" s="49"/>
      <c r="K204" s="49"/>
      <c r="L204" s="49"/>
      <c r="M204" s="49"/>
      <c r="N204" s="49"/>
      <c r="O204" s="49"/>
      <c r="P204" s="49"/>
      <c r="Q204" s="163"/>
      <c r="R204" s="305"/>
      <c r="S204" s="298"/>
      <c r="T204" s="348"/>
      <c r="U204" s="69"/>
      <c r="V204" s="365"/>
      <c r="W204" s="347">
        <f t="shared" si="45"/>
        <v>0</v>
      </c>
      <c r="X204" s="79"/>
      <c r="Y204" s="6"/>
      <c r="Z204" s="492">
        <f t="shared" si="42"/>
        <v>0</v>
      </c>
    </row>
    <row r="205" spans="1:26" s="3" customFormat="1" ht="35.1" customHeight="1">
      <c r="A205" s="710"/>
      <c r="B205" s="712"/>
      <c r="C205" s="707"/>
      <c r="D205" s="279"/>
      <c r="E205" s="49"/>
      <c r="F205" s="291"/>
      <c r="G205" s="220"/>
      <c r="H205" s="49"/>
      <c r="I205" s="49"/>
      <c r="J205" s="49"/>
      <c r="K205" s="49"/>
      <c r="L205" s="49"/>
      <c r="M205" s="49"/>
      <c r="N205" s="49"/>
      <c r="O205" s="49"/>
      <c r="P205" s="49"/>
      <c r="Q205" s="163"/>
      <c r="R205" s="305"/>
      <c r="S205" s="298"/>
      <c r="T205" s="348"/>
      <c r="U205" s="69"/>
      <c r="V205" s="365"/>
      <c r="W205" s="347">
        <f t="shared" si="45"/>
        <v>0</v>
      </c>
      <c r="X205" s="79"/>
      <c r="Y205" s="6"/>
      <c r="Z205" s="492">
        <f t="shared" si="42"/>
        <v>0</v>
      </c>
    </row>
    <row r="206" spans="1:26" s="3" customFormat="1" ht="35.1" customHeight="1">
      <c r="A206" s="710"/>
      <c r="B206" s="712"/>
      <c r="C206" s="707"/>
      <c r="D206" s="279"/>
      <c r="E206" s="49"/>
      <c r="F206" s="291"/>
      <c r="G206" s="220"/>
      <c r="H206" s="49"/>
      <c r="I206" s="49"/>
      <c r="J206" s="49"/>
      <c r="K206" s="49"/>
      <c r="L206" s="49"/>
      <c r="M206" s="49"/>
      <c r="N206" s="49"/>
      <c r="O206" s="49"/>
      <c r="P206" s="49"/>
      <c r="Q206" s="163"/>
      <c r="R206" s="305"/>
      <c r="S206" s="298"/>
      <c r="T206" s="348"/>
      <c r="U206" s="69"/>
      <c r="V206" s="365"/>
      <c r="W206" s="347">
        <f t="shared" si="45"/>
        <v>0</v>
      </c>
      <c r="X206" s="79"/>
      <c r="Y206" s="6"/>
      <c r="Z206" s="492">
        <f t="shared" si="42"/>
        <v>0</v>
      </c>
    </row>
    <row r="207" spans="1:26" s="3" customFormat="1" ht="35.1" customHeight="1">
      <c r="A207" s="710"/>
      <c r="B207" s="712"/>
      <c r="C207" s="707"/>
      <c r="D207" s="279"/>
      <c r="E207" s="49"/>
      <c r="F207" s="291"/>
      <c r="G207" s="220"/>
      <c r="H207" s="49"/>
      <c r="I207" s="49"/>
      <c r="J207" s="49"/>
      <c r="K207" s="49"/>
      <c r="L207" s="49"/>
      <c r="M207" s="49"/>
      <c r="N207" s="49"/>
      <c r="O207" s="49"/>
      <c r="P207" s="49"/>
      <c r="Q207" s="163"/>
      <c r="R207" s="305"/>
      <c r="S207" s="298"/>
      <c r="T207" s="348"/>
      <c r="U207" s="69"/>
      <c r="V207" s="365"/>
      <c r="W207" s="347">
        <f t="shared" si="45"/>
        <v>0</v>
      </c>
      <c r="X207" s="79"/>
      <c r="Y207" s="6"/>
      <c r="Z207" s="492">
        <f t="shared" si="42"/>
        <v>0</v>
      </c>
    </row>
    <row r="208" spans="1:26" s="3" customFormat="1" ht="35.1" customHeight="1">
      <c r="A208" s="715"/>
      <c r="B208" s="713"/>
      <c r="C208" s="708"/>
      <c r="D208" s="276">
        <v>0</v>
      </c>
      <c r="E208" s="31"/>
      <c r="F208" s="292">
        <f t="shared" si="30"/>
        <v>0</v>
      </c>
      <c r="G208" s="222">
        <v>0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164">
        <f t="shared" si="31"/>
        <v>0</v>
      </c>
      <c r="R208" s="306"/>
      <c r="S208" s="299"/>
      <c r="T208" s="361"/>
      <c r="U208" s="392"/>
      <c r="V208" s="393"/>
      <c r="W208" s="356">
        <f t="shared" si="45"/>
        <v>0</v>
      </c>
      <c r="X208" s="367"/>
      <c r="Y208" s="8"/>
      <c r="Z208" s="492">
        <f t="shared" si="42"/>
        <v>0</v>
      </c>
    </row>
    <row r="209" spans="1:26" s="3" customFormat="1" ht="35.1" customHeight="1">
      <c r="A209" s="684" t="s">
        <v>60</v>
      </c>
      <c r="B209" s="651" t="s">
        <v>587</v>
      </c>
      <c r="C209" s="217" t="s">
        <v>326</v>
      </c>
      <c r="D209" s="275">
        <v>1</v>
      </c>
      <c r="E209" s="30"/>
      <c r="F209" s="290">
        <f>SUM(D209:E209)</f>
        <v>1</v>
      </c>
      <c r="G209" s="221">
        <v>1</v>
      </c>
      <c r="H209" s="30"/>
      <c r="I209" s="30"/>
      <c r="J209" s="30"/>
      <c r="K209" s="30"/>
      <c r="L209" s="30"/>
      <c r="M209" s="30"/>
      <c r="N209" s="30"/>
      <c r="O209" s="30"/>
      <c r="P209" s="30"/>
      <c r="Q209" s="165">
        <f>SUM(G209:P209)</f>
        <v>1</v>
      </c>
      <c r="R209" s="304"/>
      <c r="S209" s="549"/>
      <c r="T209" s="600"/>
      <c r="U209" s="70"/>
      <c r="V209" s="376"/>
      <c r="W209" s="343">
        <f t="shared" si="45"/>
        <v>0</v>
      </c>
      <c r="X209" s="80"/>
      <c r="Y209" s="12">
        <f>R209+COUNTA(T209)-COUNTA(V209)</f>
        <v>0</v>
      </c>
      <c r="Z209" s="506">
        <f t="shared" si="42"/>
        <v>0</v>
      </c>
    </row>
    <row r="210" spans="1:26" s="3" customFormat="1" ht="35.1" customHeight="1">
      <c r="A210" s="684" t="s">
        <v>60</v>
      </c>
      <c r="B210" s="651" t="s">
        <v>587</v>
      </c>
      <c r="C210" s="219" t="s">
        <v>327</v>
      </c>
      <c r="D210" s="277">
        <v>1</v>
      </c>
      <c r="E210" s="32"/>
      <c r="F210" s="293">
        <f t="shared" si="30"/>
        <v>1</v>
      </c>
      <c r="G210" s="223">
        <v>1</v>
      </c>
      <c r="H210" s="32"/>
      <c r="I210" s="32"/>
      <c r="J210" s="32"/>
      <c r="K210" s="32"/>
      <c r="L210" s="32"/>
      <c r="M210" s="32"/>
      <c r="N210" s="32"/>
      <c r="O210" s="32"/>
      <c r="P210" s="32"/>
      <c r="Q210" s="206">
        <f t="shared" si="31"/>
        <v>1</v>
      </c>
      <c r="R210" s="307"/>
      <c r="S210" s="300"/>
      <c r="T210" s="354"/>
      <c r="U210" s="71"/>
      <c r="V210" s="375"/>
      <c r="W210" s="355">
        <f t="shared" si="45"/>
        <v>0</v>
      </c>
      <c r="X210" s="119"/>
      <c r="Y210" s="11">
        <f t="shared" si="32"/>
        <v>0</v>
      </c>
      <c r="Z210" s="506">
        <f t="shared" si="42"/>
        <v>0</v>
      </c>
    </row>
    <row r="211" spans="1:26" s="3" customFormat="1" ht="35.1" customHeight="1">
      <c r="A211" s="684" t="s">
        <v>60</v>
      </c>
      <c r="B211" s="318" t="s">
        <v>587</v>
      </c>
      <c r="C211" s="217" t="s">
        <v>328</v>
      </c>
      <c r="D211" s="275">
        <v>1</v>
      </c>
      <c r="E211" s="30"/>
      <c r="F211" s="290">
        <f t="shared" si="30"/>
        <v>1</v>
      </c>
      <c r="G211" s="221">
        <v>1</v>
      </c>
      <c r="H211" s="30"/>
      <c r="I211" s="30"/>
      <c r="J211" s="30"/>
      <c r="K211" s="30"/>
      <c r="L211" s="30"/>
      <c r="M211" s="30"/>
      <c r="N211" s="30"/>
      <c r="O211" s="30"/>
      <c r="P211" s="30"/>
      <c r="Q211" s="165">
        <f t="shared" si="31"/>
        <v>1</v>
      </c>
      <c r="R211" s="304"/>
      <c r="S211" s="298"/>
      <c r="T211" s="365"/>
      <c r="U211" s="70"/>
      <c r="V211" s="376"/>
      <c r="W211" s="343">
        <f t="shared" si="45"/>
        <v>0</v>
      </c>
      <c r="X211" s="80"/>
      <c r="Y211" s="12">
        <f t="shared" si="32"/>
        <v>0</v>
      </c>
      <c r="Z211" s="506">
        <f t="shared" si="42"/>
        <v>0</v>
      </c>
    </row>
    <row r="212" spans="1:26" s="3" customFormat="1" ht="35.1" customHeight="1">
      <c r="A212" s="714" t="s">
        <v>329</v>
      </c>
      <c r="B212" s="711" t="s">
        <v>588</v>
      </c>
      <c r="C212" s="706" t="s">
        <v>302</v>
      </c>
      <c r="D212" s="275">
        <v>15</v>
      </c>
      <c r="E212" s="30"/>
      <c r="F212" s="290">
        <f t="shared" si="30"/>
        <v>15</v>
      </c>
      <c r="G212" s="221">
        <v>15</v>
      </c>
      <c r="H212" s="30"/>
      <c r="I212" s="30"/>
      <c r="J212" s="30"/>
      <c r="K212" s="30"/>
      <c r="L212" s="30"/>
      <c r="M212" s="30"/>
      <c r="N212" s="30"/>
      <c r="O212" s="30"/>
      <c r="P212" s="30"/>
      <c r="Q212" s="165">
        <f t="shared" si="31"/>
        <v>15</v>
      </c>
      <c r="R212" s="304"/>
      <c r="S212" s="531"/>
      <c r="T212" s="532"/>
      <c r="U212" s="70"/>
      <c r="V212" s="376"/>
      <c r="W212" s="353">
        <f t="shared" si="45"/>
        <v>0</v>
      </c>
      <c r="X212" s="80"/>
      <c r="Y212" s="12">
        <f>R212+COUNTA(T212:T217)-COUNTA(V212:V217)</f>
        <v>0</v>
      </c>
      <c r="Z212" s="492">
        <f t="shared" si="42"/>
        <v>0</v>
      </c>
    </row>
    <row r="213" spans="1:26" s="3" customFormat="1" ht="35.1" customHeight="1">
      <c r="A213" s="710"/>
      <c r="B213" s="712"/>
      <c r="C213" s="707"/>
      <c r="D213" s="279"/>
      <c r="E213" s="49"/>
      <c r="F213" s="291"/>
      <c r="G213" s="220"/>
      <c r="H213" s="49"/>
      <c r="I213" s="49"/>
      <c r="J213" s="49"/>
      <c r="K213" s="49"/>
      <c r="L213" s="49"/>
      <c r="M213" s="49"/>
      <c r="N213" s="49"/>
      <c r="O213" s="49"/>
      <c r="P213" s="49"/>
      <c r="Q213" s="163"/>
      <c r="R213" s="305"/>
      <c r="S213" s="524"/>
      <c r="T213" s="525"/>
      <c r="U213" s="69"/>
      <c r="V213" s="365"/>
      <c r="W213" s="347">
        <f t="shared" si="45"/>
        <v>0</v>
      </c>
      <c r="X213" s="79"/>
      <c r="Y213" s="7"/>
      <c r="Z213" s="492">
        <f t="shared" si="42"/>
        <v>0</v>
      </c>
    </row>
    <row r="214" spans="1:26" s="3" customFormat="1" ht="35.1" customHeight="1">
      <c r="A214" s="710"/>
      <c r="B214" s="712"/>
      <c r="C214" s="707"/>
      <c r="D214" s="279"/>
      <c r="E214" s="49"/>
      <c r="F214" s="291"/>
      <c r="G214" s="220"/>
      <c r="H214" s="49"/>
      <c r="I214" s="49"/>
      <c r="J214" s="49"/>
      <c r="K214" s="49"/>
      <c r="L214" s="49"/>
      <c r="M214" s="49"/>
      <c r="N214" s="49"/>
      <c r="O214" s="49"/>
      <c r="P214" s="49"/>
      <c r="Q214" s="163"/>
      <c r="R214" s="305"/>
      <c r="S214" s="548"/>
      <c r="T214" s="582"/>
      <c r="U214" s="69"/>
      <c r="V214" s="365"/>
      <c r="W214" s="347">
        <f t="shared" si="45"/>
        <v>0</v>
      </c>
      <c r="X214" s="79"/>
      <c r="Y214" s="7"/>
      <c r="Z214" s="492">
        <f t="shared" si="42"/>
        <v>0</v>
      </c>
    </row>
    <row r="215" spans="1:26" s="3" customFormat="1" ht="35.1" customHeight="1">
      <c r="A215" s="710"/>
      <c r="B215" s="712"/>
      <c r="C215" s="707"/>
      <c r="D215" s="279"/>
      <c r="E215" s="49"/>
      <c r="F215" s="291"/>
      <c r="G215" s="220"/>
      <c r="H215" s="49"/>
      <c r="I215" s="49"/>
      <c r="J215" s="49"/>
      <c r="K215" s="49"/>
      <c r="L215" s="49"/>
      <c r="M215" s="49"/>
      <c r="N215" s="49"/>
      <c r="O215" s="49"/>
      <c r="P215" s="49"/>
      <c r="Q215" s="163"/>
      <c r="R215" s="305"/>
      <c r="S215" s="298"/>
      <c r="T215" s="365"/>
      <c r="U215" s="69"/>
      <c r="V215" s="365"/>
      <c r="W215" s="347">
        <f t="shared" si="45"/>
        <v>0</v>
      </c>
      <c r="X215" s="79"/>
      <c r="Y215" s="7"/>
      <c r="Z215" s="492">
        <f t="shared" si="42"/>
        <v>0</v>
      </c>
    </row>
    <row r="216" spans="1:26" s="3" customFormat="1" ht="35.1" customHeight="1">
      <c r="A216" s="710"/>
      <c r="B216" s="712"/>
      <c r="C216" s="707"/>
      <c r="D216" s="279"/>
      <c r="E216" s="49"/>
      <c r="F216" s="291"/>
      <c r="G216" s="220"/>
      <c r="H216" s="49"/>
      <c r="I216" s="49"/>
      <c r="J216" s="49"/>
      <c r="K216" s="49"/>
      <c r="L216" s="49"/>
      <c r="M216" s="49"/>
      <c r="N216" s="49"/>
      <c r="O216" s="49"/>
      <c r="P216" s="49"/>
      <c r="Q216" s="163"/>
      <c r="R216" s="305"/>
      <c r="S216" s="298"/>
      <c r="T216" s="348"/>
      <c r="U216" s="69"/>
      <c r="V216" s="365"/>
      <c r="W216" s="347">
        <f t="shared" si="45"/>
        <v>0</v>
      </c>
      <c r="X216" s="79"/>
      <c r="Y216" s="7"/>
      <c r="Z216" s="492">
        <f t="shared" si="42"/>
        <v>0</v>
      </c>
    </row>
    <row r="217" spans="1:26" s="3" customFormat="1" ht="35.1" customHeight="1">
      <c r="A217" s="715"/>
      <c r="B217" s="713"/>
      <c r="C217" s="708"/>
      <c r="D217" s="276"/>
      <c r="E217" s="31"/>
      <c r="F217" s="292"/>
      <c r="G217" s="222"/>
      <c r="H217" s="31"/>
      <c r="I217" s="31"/>
      <c r="J217" s="31"/>
      <c r="K217" s="31"/>
      <c r="L217" s="31"/>
      <c r="M217" s="31"/>
      <c r="N217" s="31"/>
      <c r="O217" s="31"/>
      <c r="P217" s="31"/>
      <c r="Q217" s="164"/>
      <c r="R217" s="306"/>
      <c r="S217" s="299"/>
      <c r="T217" s="361"/>
      <c r="U217" s="392"/>
      <c r="V217" s="393"/>
      <c r="W217" s="356">
        <f t="shared" si="45"/>
        <v>0</v>
      </c>
      <c r="X217" s="367"/>
      <c r="Y217" s="13"/>
      <c r="Z217" s="492">
        <f t="shared" si="42"/>
        <v>0</v>
      </c>
    </row>
    <row r="218" spans="1:26" s="3" customFormat="1" ht="35.1" customHeight="1">
      <c r="A218" s="684" t="s">
        <v>150</v>
      </c>
      <c r="B218" s="651" t="s">
        <v>587</v>
      </c>
      <c r="C218" s="217" t="s">
        <v>330</v>
      </c>
      <c r="D218" s="275"/>
      <c r="E218" s="30"/>
      <c r="F218" s="290">
        <f>SUM(D218:E218)</f>
        <v>0</v>
      </c>
      <c r="G218" s="221">
        <v>0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165">
        <f>SUM(G218:P218)</f>
        <v>0</v>
      </c>
      <c r="R218" s="304"/>
      <c r="S218" s="300"/>
      <c r="T218" s="354"/>
      <c r="U218" s="70"/>
      <c r="V218" s="376"/>
      <c r="W218" s="343">
        <f t="shared" si="45"/>
        <v>0</v>
      </c>
      <c r="X218" s="80"/>
      <c r="Y218" s="12">
        <f>R218+COUNTA(T218)-COUNTA(V218)</f>
        <v>0</v>
      </c>
      <c r="Z218" s="506">
        <f t="shared" si="42"/>
        <v>0</v>
      </c>
    </row>
    <row r="219" spans="1:26" s="3" customFormat="1" ht="35.1" customHeight="1">
      <c r="A219" s="684" t="s">
        <v>150</v>
      </c>
      <c r="B219" s="651" t="s">
        <v>587</v>
      </c>
      <c r="C219" s="217" t="s">
        <v>331</v>
      </c>
      <c r="D219" s="275">
        <v>1</v>
      </c>
      <c r="E219" s="30"/>
      <c r="F219" s="290">
        <f>SUM(D219:E219)</f>
        <v>1</v>
      </c>
      <c r="G219" s="221">
        <v>1</v>
      </c>
      <c r="H219" s="30"/>
      <c r="I219" s="30"/>
      <c r="J219" s="30"/>
      <c r="K219" s="30"/>
      <c r="L219" s="30"/>
      <c r="M219" s="30"/>
      <c r="N219" s="30"/>
      <c r="O219" s="30"/>
      <c r="P219" s="30"/>
      <c r="Q219" s="165">
        <f>SUM(G219:P219)</f>
        <v>1</v>
      </c>
      <c r="R219" s="304"/>
      <c r="S219" s="297"/>
      <c r="T219" s="357"/>
      <c r="U219" s="515"/>
      <c r="V219" s="516"/>
      <c r="W219" s="490">
        <f t="shared" si="45"/>
        <v>0</v>
      </c>
      <c r="X219" s="518"/>
      <c r="Y219" s="12">
        <f>R219+COUNTA(T219)-COUNTA(V219)</f>
        <v>0</v>
      </c>
      <c r="Z219" s="506">
        <f t="shared" si="42"/>
        <v>0</v>
      </c>
    </row>
    <row r="220" spans="1:26" s="3" customFormat="1" ht="35.1" customHeight="1">
      <c r="A220" s="684" t="s">
        <v>150</v>
      </c>
      <c r="B220" s="651" t="s">
        <v>587</v>
      </c>
      <c r="C220" s="219" t="s">
        <v>332</v>
      </c>
      <c r="D220" s="277">
        <v>1</v>
      </c>
      <c r="E220" s="32"/>
      <c r="F220" s="293">
        <f t="shared" si="30"/>
        <v>1</v>
      </c>
      <c r="G220" s="223">
        <v>1</v>
      </c>
      <c r="H220" s="32"/>
      <c r="I220" s="32"/>
      <c r="J220" s="32"/>
      <c r="K220" s="32"/>
      <c r="L220" s="32"/>
      <c r="M220" s="32"/>
      <c r="N220" s="32"/>
      <c r="O220" s="32"/>
      <c r="P220" s="32"/>
      <c r="Q220" s="206">
        <f t="shared" si="31"/>
        <v>1</v>
      </c>
      <c r="R220" s="307"/>
      <c r="S220" s="300"/>
      <c r="T220" s="354"/>
      <c r="U220" s="71"/>
      <c r="V220" s="375"/>
      <c r="W220" s="355">
        <f t="shared" si="45"/>
        <v>0</v>
      </c>
      <c r="X220" s="119"/>
      <c r="Y220" s="11">
        <f t="shared" si="32"/>
        <v>0</v>
      </c>
      <c r="Z220" s="506">
        <f t="shared" si="42"/>
        <v>0</v>
      </c>
    </row>
    <row r="221" spans="1:26" s="3" customFormat="1" ht="35.1" customHeight="1">
      <c r="A221" s="684" t="s">
        <v>150</v>
      </c>
      <c r="B221" s="318" t="s">
        <v>587</v>
      </c>
      <c r="C221" s="217" t="s">
        <v>333</v>
      </c>
      <c r="D221" s="275">
        <v>1</v>
      </c>
      <c r="E221" s="30"/>
      <c r="F221" s="290">
        <f t="shared" si="30"/>
        <v>1</v>
      </c>
      <c r="G221" s="221">
        <v>1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165">
        <f t="shared" si="31"/>
        <v>1</v>
      </c>
      <c r="R221" s="304"/>
      <c r="S221" s="297"/>
      <c r="T221" s="357"/>
      <c r="U221" s="71"/>
      <c r="V221" s="375"/>
      <c r="W221" s="343">
        <f t="shared" si="45"/>
        <v>0</v>
      </c>
      <c r="X221" s="80"/>
      <c r="Y221" s="12">
        <f t="shared" si="32"/>
        <v>0</v>
      </c>
      <c r="Z221" s="506">
        <f t="shared" si="42"/>
        <v>0</v>
      </c>
    </row>
    <row r="222" spans="1:26" s="3" customFormat="1" ht="35.1" customHeight="1">
      <c r="A222" s="714" t="s">
        <v>334</v>
      </c>
      <c r="B222" s="711" t="s">
        <v>588</v>
      </c>
      <c r="C222" s="706" t="s">
        <v>302</v>
      </c>
      <c r="D222" s="275">
        <v>15</v>
      </c>
      <c r="E222" s="30"/>
      <c r="F222" s="290">
        <f t="shared" si="30"/>
        <v>15</v>
      </c>
      <c r="G222" s="221">
        <v>15</v>
      </c>
      <c r="H222" s="30"/>
      <c r="I222" s="30"/>
      <c r="J222" s="30"/>
      <c r="K222" s="30"/>
      <c r="L222" s="30"/>
      <c r="M222" s="30"/>
      <c r="N222" s="30"/>
      <c r="O222" s="30"/>
      <c r="P222" s="30"/>
      <c r="Q222" s="165">
        <f t="shared" si="31"/>
        <v>15</v>
      </c>
      <c r="R222" s="304"/>
      <c r="S222" s="531"/>
      <c r="T222" s="532"/>
      <c r="U222" s="69"/>
      <c r="V222" s="365"/>
      <c r="W222" s="343">
        <f t="shared" si="45"/>
        <v>0</v>
      </c>
      <c r="X222" s="80"/>
      <c r="Y222" s="12">
        <f>R222+COUNTA(T222:T228)-COUNTA(V222:V228)</f>
        <v>0</v>
      </c>
      <c r="Z222" s="492">
        <f t="shared" si="42"/>
        <v>0</v>
      </c>
    </row>
    <row r="223" spans="1:26" s="3" customFormat="1" ht="35.1" customHeight="1">
      <c r="A223" s="710"/>
      <c r="B223" s="712"/>
      <c r="C223" s="707"/>
      <c r="D223" s="279"/>
      <c r="E223" s="49"/>
      <c r="F223" s="291"/>
      <c r="G223" s="220"/>
      <c r="H223" s="49"/>
      <c r="I223" s="49"/>
      <c r="J223" s="49"/>
      <c r="K223" s="49"/>
      <c r="L223" s="49"/>
      <c r="M223" s="49"/>
      <c r="N223" s="49"/>
      <c r="O223" s="49"/>
      <c r="P223" s="49"/>
      <c r="Q223" s="163"/>
      <c r="R223" s="305"/>
      <c r="S223" s="548"/>
      <c r="T223" s="582"/>
      <c r="U223" s="69"/>
      <c r="V223" s="365"/>
      <c r="W223" s="347">
        <f t="shared" si="45"/>
        <v>0</v>
      </c>
      <c r="X223" s="79"/>
      <c r="Y223" s="7"/>
      <c r="Z223" s="492">
        <f t="shared" si="42"/>
        <v>0</v>
      </c>
    </row>
    <row r="224" spans="1:26" s="3" customFormat="1" ht="35.1" customHeight="1">
      <c r="A224" s="710"/>
      <c r="B224" s="712"/>
      <c r="C224" s="707"/>
      <c r="D224" s="279"/>
      <c r="E224" s="49"/>
      <c r="F224" s="291"/>
      <c r="G224" s="220"/>
      <c r="H224" s="49"/>
      <c r="I224" s="49"/>
      <c r="J224" s="49"/>
      <c r="K224" s="49"/>
      <c r="L224" s="49"/>
      <c r="M224" s="49"/>
      <c r="N224" s="49"/>
      <c r="O224" s="49"/>
      <c r="P224" s="49"/>
      <c r="Q224" s="163"/>
      <c r="R224" s="305"/>
      <c r="S224" s="298"/>
      <c r="T224" s="348"/>
      <c r="U224" s="69"/>
      <c r="V224" s="365"/>
      <c r="W224" s="347">
        <f t="shared" si="45"/>
        <v>0</v>
      </c>
      <c r="X224" s="79"/>
      <c r="Y224" s="7"/>
      <c r="Z224" s="492">
        <f t="shared" si="42"/>
        <v>0</v>
      </c>
    </row>
    <row r="225" spans="1:26" s="3" customFormat="1" ht="35.1" customHeight="1">
      <c r="A225" s="710"/>
      <c r="B225" s="712"/>
      <c r="C225" s="707"/>
      <c r="D225" s="279"/>
      <c r="E225" s="49"/>
      <c r="F225" s="291"/>
      <c r="G225" s="220"/>
      <c r="H225" s="49"/>
      <c r="I225" s="49"/>
      <c r="J225" s="49"/>
      <c r="K225" s="49"/>
      <c r="L225" s="49"/>
      <c r="M225" s="49"/>
      <c r="N225" s="49"/>
      <c r="O225" s="49"/>
      <c r="P225" s="49"/>
      <c r="Q225" s="163"/>
      <c r="R225" s="305"/>
      <c r="S225" s="298"/>
      <c r="T225" s="348"/>
      <c r="U225" s="69"/>
      <c r="V225" s="365"/>
      <c r="W225" s="347">
        <f t="shared" si="45"/>
        <v>0</v>
      </c>
      <c r="X225" s="79"/>
      <c r="Y225" s="7"/>
      <c r="Z225" s="492">
        <f t="shared" si="42"/>
        <v>0</v>
      </c>
    </row>
    <row r="226" spans="1:26" s="3" customFormat="1" ht="35.1" customHeight="1">
      <c r="A226" s="710"/>
      <c r="B226" s="712"/>
      <c r="C226" s="707"/>
      <c r="D226" s="279"/>
      <c r="E226" s="49"/>
      <c r="F226" s="291"/>
      <c r="G226" s="220"/>
      <c r="H226" s="49"/>
      <c r="I226" s="49"/>
      <c r="J226" s="49"/>
      <c r="K226" s="49"/>
      <c r="L226" s="49"/>
      <c r="M226" s="49"/>
      <c r="N226" s="49"/>
      <c r="O226" s="49"/>
      <c r="P226" s="49"/>
      <c r="Q226" s="163"/>
      <c r="R226" s="305"/>
      <c r="S226" s="298"/>
      <c r="T226" s="348"/>
      <c r="U226" s="69"/>
      <c r="V226" s="365"/>
      <c r="W226" s="347">
        <f t="shared" si="45"/>
        <v>0</v>
      </c>
      <c r="X226" s="79"/>
      <c r="Y226" s="7"/>
      <c r="Z226" s="492">
        <f t="shared" ref="Z226:Z289" si="51">SUM(Y226:Y226)</f>
        <v>0</v>
      </c>
    </row>
    <row r="227" spans="1:26" s="3" customFormat="1" ht="35.1" customHeight="1">
      <c r="A227" s="82"/>
      <c r="B227" s="318"/>
      <c r="C227" s="256"/>
      <c r="D227" s="279"/>
      <c r="E227" s="49"/>
      <c r="F227" s="291"/>
      <c r="G227" s="220"/>
      <c r="H227" s="49"/>
      <c r="I227" s="49"/>
      <c r="J227" s="49"/>
      <c r="K227" s="49"/>
      <c r="L227" s="49"/>
      <c r="M227" s="49"/>
      <c r="N227" s="49"/>
      <c r="O227" s="49"/>
      <c r="P227" s="49"/>
      <c r="Q227" s="163"/>
      <c r="R227" s="305"/>
      <c r="S227" s="397"/>
      <c r="T227" s="347"/>
      <c r="U227" s="69"/>
      <c r="V227" s="365"/>
      <c r="W227" s="347">
        <f t="shared" si="45"/>
        <v>0</v>
      </c>
      <c r="X227" s="79"/>
      <c r="Y227" s="7"/>
      <c r="Z227" s="492">
        <f t="shared" si="51"/>
        <v>0</v>
      </c>
    </row>
    <row r="228" spans="1:26" s="3" customFormat="1" ht="35.1" customHeight="1">
      <c r="A228" s="82"/>
      <c r="B228" s="318"/>
      <c r="C228" s="218"/>
      <c r="D228" s="276"/>
      <c r="E228" s="31"/>
      <c r="F228" s="292"/>
      <c r="G228" s="222"/>
      <c r="H228" s="31"/>
      <c r="I228" s="31"/>
      <c r="J228" s="31"/>
      <c r="K228" s="31"/>
      <c r="L228" s="31"/>
      <c r="M228" s="31"/>
      <c r="N228" s="31"/>
      <c r="O228" s="31"/>
      <c r="P228" s="31"/>
      <c r="Q228" s="164"/>
      <c r="R228" s="306"/>
      <c r="S228" s="299"/>
      <c r="T228" s="361"/>
      <c r="U228" s="392"/>
      <c r="V228" s="393"/>
      <c r="W228" s="356">
        <f t="shared" si="45"/>
        <v>0</v>
      </c>
      <c r="X228" s="367"/>
      <c r="Y228" s="13"/>
      <c r="Z228" s="492">
        <f t="shared" si="51"/>
        <v>0</v>
      </c>
    </row>
    <row r="229" spans="1:26" s="3" customFormat="1" ht="35.1" customHeight="1">
      <c r="A229" s="82" t="s">
        <v>606</v>
      </c>
      <c r="B229" s="651" t="s">
        <v>589</v>
      </c>
      <c r="C229" s="219" t="s">
        <v>335</v>
      </c>
      <c r="D229" s="277">
        <v>1</v>
      </c>
      <c r="E229" s="32"/>
      <c r="F229" s="293">
        <f t="shared" ref="F229:F346" si="52">SUM(D229:E229)</f>
        <v>1</v>
      </c>
      <c r="G229" s="223">
        <v>1</v>
      </c>
      <c r="H229" s="32"/>
      <c r="I229" s="32"/>
      <c r="J229" s="32"/>
      <c r="K229" s="32"/>
      <c r="L229" s="32"/>
      <c r="M229" s="32"/>
      <c r="N229" s="32"/>
      <c r="O229" s="32"/>
      <c r="P229" s="32"/>
      <c r="Q229" s="206">
        <f t="shared" ref="Q229:Q346" si="53">SUM(G229:P229)</f>
        <v>1</v>
      </c>
      <c r="R229" s="307"/>
      <c r="S229" s="300"/>
      <c r="T229" s="354"/>
      <c r="U229" s="71"/>
      <c r="V229" s="375"/>
      <c r="W229" s="355">
        <f t="shared" si="45"/>
        <v>0</v>
      </c>
      <c r="X229" s="119"/>
      <c r="Y229" s="11">
        <f t="shared" ref="Y229:Y346" si="54">R229+COUNTA(T229)-COUNTA(V229)</f>
        <v>0</v>
      </c>
      <c r="Z229" s="506">
        <f t="shared" si="51"/>
        <v>0</v>
      </c>
    </row>
    <row r="230" spans="1:26" s="3" customFormat="1" ht="35.1" customHeight="1">
      <c r="A230" s="82" t="s">
        <v>606</v>
      </c>
      <c r="B230" s="651" t="s">
        <v>587</v>
      </c>
      <c r="C230" s="217" t="s">
        <v>336</v>
      </c>
      <c r="D230" s="275"/>
      <c r="E230" s="30"/>
      <c r="F230" s="290">
        <f t="shared" si="52"/>
        <v>0</v>
      </c>
      <c r="G230" s="221"/>
      <c r="H230" s="30"/>
      <c r="I230" s="30"/>
      <c r="J230" s="30"/>
      <c r="K230" s="30"/>
      <c r="L230" s="30"/>
      <c r="M230" s="30"/>
      <c r="N230" s="30"/>
      <c r="O230" s="30"/>
      <c r="P230" s="30"/>
      <c r="Q230" s="165">
        <f t="shared" si="53"/>
        <v>0</v>
      </c>
      <c r="R230" s="304">
        <v>-1</v>
      </c>
      <c r="S230" s="297"/>
      <c r="T230" s="357"/>
      <c r="U230" s="70" t="s">
        <v>616</v>
      </c>
      <c r="V230" s="376" t="s">
        <v>611</v>
      </c>
      <c r="W230" s="343" t="str">
        <f t="shared" si="45"/>
        <v>→</v>
      </c>
      <c r="X230" s="79" t="s">
        <v>612</v>
      </c>
      <c r="Y230" s="12">
        <f t="shared" si="54"/>
        <v>-2</v>
      </c>
      <c r="Z230" s="506">
        <f t="shared" si="51"/>
        <v>-2</v>
      </c>
    </row>
    <row r="231" spans="1:26" s="3" customFormat="1" ht="35.1" customHeight="1">
      <c r="A231" s="82" t="s">
        <v>606</v>
      </c>
      <c r="B231" s="651" t="s">
        <v>587</v>
      </c>
      <c r="C231" s="217" t="s">
        <v>337</v>
      </c>
      <c r="D231" s="275">
        <v>1</v>
      </c>
      <c r="E231" s="30"/>
      <c r="F231" s="290">
        <f t="shared" si="52"/>
        <v>1</v>
      </c>
      <c r="G231" s="221">
        <v>1</v>
      </c>
      <c r="H231" s="30"/>
      <c r="I231" s="30"/>
      <c r="J231" s="30"/>
      <c r="K231" s="30"/>
      <c r="L231" s="30"/>
      <c r="M231" s="30"/>
      <c r="N231" s="30"/>
      <c r="O231" s="30"/>
      <c r="P231" s="30"/>
      <c r="Q231" s="165">
        <f t="shared" si="53"/>
        <v>1</v>
      </c>
      <c r="R231" s="304"/>
      <c r="S231" s="297"/>
      <c r="T231" s="357"/>
      <c r="U231" s="70"/>
      <c r="V231" s="376"/>
      <c r="W231" s="343">
        <f t="shared" si="45"/>
        <v>0</v>
      </c>
      <c r="X231" s="80"/>
      <c r="Y231" s="12">
        <f t="shared" si="54"/>
        <v>0</v>
      </c>
      <c r="Z231" s="506">
        <f t="shared" si="51"/>
        <v>0</v>
      </c>
    </row>
    <row r="232" spans="1:26" s="3" customFormat="1" ht="35.1" customHeight="1">
      <c r="A232" s="82" t="s">
        <v>606</v>
      </c>
      <c r="B232" s="651" t="s">
        <v>587</v>
      </c>
      <c r="C232" s="217" t="s">
        <v>338</v>
      </c>
      <c r="D232" s="275">
        <v>1</v>
      </c>
      <c r="E232" s="30"/>
      <c r="F232" s="290">
        <f t="shared" si="52"/>
        <v>1</v>
      </c>
      <c r="G232" s="221">
        <v>1</v>
      </c>
      <c r="H232" s="30"/>
      <c r="I232" s="30"/>
      <c r="J232" s="30"/>
      <c r="K232" s="30"/>
      <c r="L232" s="30"/>
      <c r="M232" s="30"/>
      <c r="N232" s="30"/>
      <c r="O232" s="30"/>
      <c r="P232" s="30"/>
      <c r="Q232" s="165">
        <f t="shared" si="53"/>
        <v>1</v>
      </c>
      <c r="R232" s="304"/>
      <c r="S232" s="297"/>
      <c r="T232" s="357"/>
      <c r="U232" s="70"/>
      <c r="V232" s="376"/>
      <c r="W232" s="343">
        <f t="shared" si="45"/>
        <v>0</v>
      </c>
      <c r="X232" s="80"/>
      <c r="Y232" s="12">
        <f t="shared" si="54"/>
        <v>0</v>
      </c>
      <c r="Z232" s="506">
        <f t="shared" si="51"/>
        <v>0</v>
      </c>
    </row>
    <row r="233" spans="1:26" s="3" customFormat="1" ht="35.1" customHeight="1">
      <c r="A233" s="82" t="s">
        <v>606</v>
      </c>
      <c r="B233" s="318" t="s">
        <v>587</v>
      </c>
      <c r="C233" s="217" t="s">
        <v>339</v>
      </c>
      <c r="D233" s="275">
        <v>1</v>
      </c>
      <c r="E233" s="30"/>
      <c r="F233" s="290">
        <f t="shared" si="52"/>
        <v>1</v>
      </c>
      <c r="G233" s="221">
        <v>1</v>
      </c>
      <c r="H233" s="30"/>
      <c r="I233" s="30"/>
      <c r="J233" s="30"/>
      <c r="K233" s="30"/>
      <c r="L233" s="30"/>
      <c r="M233" s="30"/>
      <c r="N233" s="30"/>
      <c r="O233" s="30"/>
      <c r="P233" s="30"/>
      <c r="Q233" s="165">
        <f t="shared" si="53"/>
        <v>1</v>
      </c>
      <c r="R233" s="304"/>
      <c r="S233" s="300"/>
      <c r="T233" s="354"/>
      <c r="U233" s="70"/>
      <c r="V233" s="376"/>
      <c r="W233" s="343">
        <f t="shared" si="45"/>
        <v>0</v>
      </c>
      <c r="X233" s="80"/>
      <c r="Y233" s="12">
        <f t="shared" si="54"/>
        <v>0</v>
      </c>
      <c r="Z233" s="506">
        <f t="shared" si="51"/>
        <v>0</v>
      </c>
    </row>
    <row r="234" spans="1:26" s="3" customFormat="1" ht="35.1" customHeight="1">
      <c r="A234" s="714" t="s">
        <v>340</v>
      </c>
      <c r="B234" s="711" t="s">
        <v>588</v>
      </c>
      <c r="C234" s="706" t="s">
        <v>250</v>
      </c>
      <c r="D234" s="275">
        <v>15</v>
      </c>
      <c r="E234" s="30"/>
      <c r="F234" s="290">
        <f t="shared" si="52"/>
        <v>15</v>
      </c>
      <c r="G234" s="221">
        <v>15</v>
      </c>
      <c r="H234" s="30"/>
      <c r="I234" s="30"/>
      <c r="J234" s="30"/>
      <c r="K234" s="30"/>
      <c r="L234" s="30"/>
      <c r="M234" s="30"/>
      <c r="N234" s="30"/>
      <c r="O234" s="30"/>
      <c r="P234" s="30"/>
      <c r="Q234" s="165">
        <f t="shared" si="53"/>
        <v>15</v>
      </c>
      <c r="R234" s="304"/>
      <c r="S234" s="549"/>
      <c r="T234" s="600"/>
      <c r="U234" s="515"/>
      <c r="V234" s="516"/>
      <c r="W234" s="517">
        <f t="shared" ref="W234:W236" si="55">IF(V234="",,"→")</f>
        <v>0</v>
      </c>
      <c r="X234" s="518"/>
      <c r="Y234" s="9">
        <f>R234+COUNTA(T234:T243)-COUNTA(V234:V243)</f>
        <v>0</v>
      </c>
      <c r="Z234" s="492">
        <f t="shared" si="51"/>
        <v>0</v>
      </c>
    </row>
    <row r="235" spans="1:26" s="3" customFormat="1" ht="35.1" customHeight="1">
      <c r="A235" s="710"/>
      <c r="B235" s="712"/>
      <c r="C235" s="707"/>
      <c r="D235" s="279"/>
      <c r="E235" s="49"/>
      <c r="F235" s="291"/>
      <c r="G235" s="220"/>
      <c r="H235" s="49"/>
      <c r="I235" s="49"/>
      <c r="J235" s="49"/>
      <c r="K235" s="49"/>
      <c r="L235" s="49"/>
      <c r="M235" s="49"/>
      <c r="N235" s="49"/>
      <c r="O235" s="49"/>
      <c r="P235" s="49"/>
      <c r="Q235" s="163"/>
      <c r="R235" s="305"/>
      <c r="S235" s="548"/>
      <c r="T235" s="628"/>
      <c r="U235" s="69"/>
      <c r="V235" s="365"/>
      <c r="W235" s="347">
        <f t="shared" si="55"/>
        <v>0</v>
      </c>
      <c r="X235" s="79"/>
      <c r="Y235" s="6"/>
      <c r="Z235" s="492">
        <f t="shared" si="51"/>
        <v>0</v>
      </c>
    </row>
    <row r="236" spans="1:26" s="3" customFormat="1" ht="35.1" customHeight="1">
      <c r="A236" s="710"/>
      <c r="B236" s="712"/>
      <c r="C236" s="707"/>
      <c r="D236" s="279"/>
      <c r="E236" s="49"/>
      <c r="F236" s="291"/>
      <c r="G236" s="220"/>
      <c r="H236" s="49"/>
      <c r="I236" s="49"/>
      <c r="J236" s="49"/>
      <c r="K236" s="49"/>
      <c r="L236" s="49"/>
      <c r="M236" s="49"/>
      <c r="N236" s="49"/>
      <c r="O236" s="49"/>
      <c r="P236" s="49"/>
      <c r="Q236" s="163"/>
      <c r="R236" s="305"/>
      <c r="S236" s="548"/>
      <c r="T236" s="628"/>
      <c r="U236" s="69"/>
      <c r="V236" s="365"/>
      <c r="W236" s="347">
        <f t="shared" si="55"/>
        <v>0</v>
      </c>
      <c r="X236" s="79"/>
      <c r="Y236" s="6"/>
      <c r="Z236" s="492">
        <f t="shared" si="51"/>
        <v>0</v>
      </c>
    </row>
    <row r="237" spans="1:26" s="3" customFormat="1" ht="35.1" customHeight="1">
      <c r="A237" s="710"/>
      <c r="B237" s="712"/>
      <c r="C237" s="707"/>
      <c r="D237" s="279"/>
      <c r="E237" s="49"/>
      <c r="F237" s="291"/>
      <c r="G237" s="220"/>
      <c r="H237" s="49"/>
      <c r="I237" s="49"/>
      <c r="J237" s="49"/>
      <c r="K237" s="49"/>
      <c r="L237" s="49"/>
      <c r="M237" s="49"/>
      <c r="N237" s="49"/>
      <c r="O237" s="49"/>
      <c r="P237" s="49"/>
      <c r="Q237" s="163"/>
      <c r="R237" s="305"/>
      <c r="S237" s="298"/>
      <c r="T237" s="348"/>
      <c r="U237" s="69"/>
      <c r="V237" s="365"/>
      <c r="W237" s="347"/>
      <c r="X237" s="79"/>
      <c r="Y237" s="6"/>
      <c r="Z237" s="492">
        <f t="shared" si="51"/>
        <v>0</v>
      </c>
    </row>
    <row r="238" spans="1:26" s="3" customFormat="1" ht="35.1" customHeight="1">
      <c r="A238" s="710"/>
      <c r="B238" s="712"/>
      <c r="C238" s="707"/>
      <c r="D238" s="279"/>
      <c r="E238" s="49"/>
      <c r="F238" s="291"/>
      <c r="G238" s="220"/>
      <c r="H238" s="49"/>
      <c r="I238" s="49"/>
      <c r="J238" s="49"/>
      <c r="K238" s="49"/>
      <c r="L238" s="49"/>
      <c r="M238" s="49"/>
      <c r="N238" s="49"/>
      <c r="O238" s="49"/>
      <c r="P238" s="49"/>
      <c r="Q238" s="163"/>
      <c r="R238" s="305"/>
      <c r="S238" s="298"/>
      <c r="T238" s="348"/>
      <c r="U238" s="69"/>
      <c r="V238" s="365"/>
      <c r="W238" s="347">
        <f t="shared" si="45"/>
        <v>0</v>
      </c>
      <c r="X238" s="79"/>
      <c r="Y238" s="6"/>
      <c r="Z238" s="492">
        <f t="shared" si="51"/>
        <v>0</v>
      </c>
    </row>
    <row r="239" spans="1:26" s="3" customFormat="1" ht="35.1" customHeight="1">
      <c r="A239" s="710"/>
      <c r="B239" s="712"/>
      <c r="C239" s="707"/>
      <c r="D239" s="279"/>
      <c r="E239" s="49"/>
      <c r="F239" s="291"/>
      <c r="G239" s="220"/>
      <c r="H239" s="49"/>
      <c r="I239" s="49"/>
      <c r="J239" s="49"/>
      <c r="K239" s="49"/>
      <c r="L239" s="49"/>
      <c r="M239" s="49"/>
      <c r="N239" s="49"/>
      <c r="O239" s="49"/>
      <c r="P239" s="49"/>
      <c r="Q239" s="163"/>
      <c r="R239" s="305"/>
      <c r="S239" s="298"/>
      <c r="T239" s="348"/>
      <c r="U239" s="69"/>
      <c r="V239" s="365"/>
      <c r="W239" s="347">
        <f t="shared" si="45"/>
        <v>0</v>
      </c>
      <c r="X239" s="79"/>
      <c r="Y239" s="6"/>
      <c r="Z239" s="492">
        <f t="shared" si="51"/>
        <v>0</v>
      </c>
    </row>
    <row r="240" spans="1:26" s="3" customFormat="1" ht="35.1" customHeight="1">
      <c r="A240" s="710"/>
      <c r="B240" s="712"/>
      <c r="C240" s="707"/>
      <c r="D240" s="279"/>
      <c r="E240" s="49"/>
      <c r="F240" s="291"/>
      <c r="G240" s="220"/>
      <c r="H240" s="49"/>
      <c r="I240" s="49"/>
      <c r="J240" s="49"/>
      <c r="K240" s="49"/>
      <c r="L240" s="49"/>
      <c r="M240" s="49"/>
      <c r="N240" s="49"/>
      <c r="O240" s="49"/>
      <c r="P240" s="49"/>
      <c r="Q240" s="163"/>
      <c r="R240" s="305"/>
      <c r="S240" s="298"/>
      <c r="T240" s="348"/>
      <c r="U240" s="69"/>
      <c r="V240" s="365"/>
      <c r="W240" s="347">
        <f t="shared" si="45"/>
        <v>0</v>
      </c>
      <c r="X240" s="79"/>
      <c r="Y240" s="6"/>
      <c r="Z240" s="492">
        <f t="shared" si="51"/>
        <v>0</v>
      </c>
    </row>
    <row r="241" spans="1:26" s="3" customFormat="1" ht="35.1" customHeight="1">
      <c r="A241" s="710"/>
      <c r="B241" s="712"/>
      <c r="C241" s="707"/>
      <c r="D241" s="279"/>
      <c r="E241" s="49"/>
      <c r="F241" s="291"/>
      <c r="G241" s="220"/>
      <c r="H241" s="49"/>
      <c r="I241" s="49"/>
      <c r="J241" s="49"/>
      <c r="K241" s="49"/>
      <c r="L241" s="49"/>
      <c r="M241" s="49"/>
      <c r="N241" s="49"/>
      <c r="O241" s="49"/>
      <c r="P241" s="49"/>
      <c r="Q241" s="163"/>
      <c r="R241" s="305"/>
      <c r="S241" s="298"/>
      <c r="T241" s="348"/>
      <c r="U241" s="69"/>
      <c r="V241" s="365"/>
      <c r="W241" s="347">
        <f t="shared" si="45"/>
        <v>0</v>
      </c>
      <c r="X241" s="79"/>
      <c r="Y241" s="6"/>
      <c r="Z241" s="492">
        <f t="shared" si="51"/>
        <v>0</v>
      </c>
    </row>
    <row r="242" spans="1:26" s="3" customFormat="1" ht="35.1" customHeight="1">
      <c r="A242" s="710"/>
      <c r="B242" s="712"/>
      <c r="C242" s="707"/>
      <c r="D242" s="279"/>
      <c r="E242" s="49"/>
      <c r="F242" s="291"/>
      <c r="G242" s="220"/>
      <c r="H242" s="49"/>
      <c r="I242" s="49"/>
      <c r="J242" s="49"/>
      <c r="K242" s="49"/>
      <c r="L242" s="49"/>
      <c r="M242" s="49"/>
      <c r="N242" s="49"/>
      <c r="O242" s="49"/>
      <c r="P242" s="49"/>
      <c r="Q242" s="163"/>
      <c r="R242" s="305"/>
      <c r="S242" s="298"/>
      <c r="T242" s="348"/>
      <c r="U242" s="69"/>
      <c r="V242" s="365"/>
      <c r="W242" s="347">
        <f t="shared" si="45"/>
        <v>0</v>
      </c>
      <c r="X242" s="79"/>
      <c r="Y242" s="6"/>
      <c r="Z242" s="492">
        <f t="shared" si="51"/>
        <v>0</v>
      </c>
    </row>
    <row r="243" spans="1:26" s="3" customFormat="1" ht="35.1" customHeight="1">
      <c r="A243" s="715"/>
      <c r="B243" s="713"/>
      <c r="C243" s="708"/>
      <c r="D243" s="276"/>
      <c r="E243" s="31"/>
      <c r="F243" s="292"/>
      <c r="G243" s="222"/>
      <c r="H243" s="31"/>
      <c r="I243" s="31"/>
      <c r="J243" s="31"/>
      <c r="K243" s="31"/>
      <c r="L243" s="31"/>
      <c r="M243" s="31"/>
      <c r="N243" s="31"/>
      <c r="O243" s="31"/>
      <c r="P243" s="31"/>
      <c r="Q243" s="164"/>
      <c r="R243" s="306"/>
      <c r="S243" s="299"/>
      <c r="T243" s="361"/>
      <c r="U243" s="392"/>
      <c r="V243" s="393"/>
      <c r="W243" s="356">
        <f t="shared" si="45"/>
        <v>0</v>
      </c>
      <c r="X243" s="367"/>
      <c r="Y243" s="8"/>
      <c r="Z243" s="492">
        <f t="shared" si="51"/>
        <v>0</v>
      </c>
    </row>
    <row r="244" spans="1:26" s="3" customFormat="1" ht="35.1" customHeight="1">
      <c r="A244" s="684" t="s">
        <v>157</v>
      </c>
      <c r="B244" s="651" t="s">
        <v>589</v>
      </c>
      <c r="C244" s="219" t="s">
        <v>341</v>
      </c>
      <c r="D244" s="277">
        <v>1</v>
      </c>
      <c r="E244" s="32"/>
      <c r="F244" s="293">
        <f t="shared" si="52"/>
        <v>1</v>
      </c>
      <c r="G244" s="223">
        <v>1</v>
      </c>
      <c r="H244" s="32"/>
      <c r="I244" s="32"/>
      <c r="J244" s="32"/>
      <c r="K244" s="32"/>
      <c r="L244" s="32"/>
      <c r="M244" s="32"/>
      <c r="N244" s="32"/>
      <c r="O244" s="32"/>
      <c r="P244" s="32"/>
      <c r="Q244" s="206">
        <f t="shared" si="53"/>
        <v>1</v>
      </c>
      <c r="R244" s="307"/>
      <c r="S244" s="300"/>
      <c r="T244" s="354"/>
      <c r="U244" s="71"/>
      <c r="V244" s="375"/>
      <c r="W244" s="355">
        <f t="shared" si="45"/>
        <v>0</v>
      </c>
      <c r="X244" s="119"/>
      <c r="Y244" s="10">
        <f t="shared" si="54"/>
        <v>0</v>
      </c>
      <c r="Z244" s="506">
        <f t="shared" si="51"/>
        <v>0</v>
      </c>
    </row>
    <row r="245" spans="1:26" s="3" customFormat="1" ht="35.1" customHeight="1">
      <c r="A245" s="684" t="s">
        <v>157</v>
      </c>
      <c r="B245" s="651" t="s">
        <v>589</v>
      </c>
      <c r="C245" s="219" t="s">
        <v>342</v>
      </c>
      <c r="D245" s="277">
        <v>1</v>
      </c>
      <c r="E245" s="32"/>
      <c r="F245" s="293">
        <f t="shared" si="52"/>
        <v>1</v>
      </c>
      <c r="G245" s="223">
        <v>1</v>
      </c>
      <c r="H245" s="32"/>
      <c r="I245" s="32"/>
      <c r="J245" s="32"/>
      <c r="K245" s="32"/>
      <c r="L245" s="32"/>
      <c r="M245" s="32"/>
      <c r="N245" s="32"/>
      <c r="O245" s="32"/>
      <c r="P245" s="32"/>
      <c r="Q245" s="206">
        <f t="shared" si="53"/>
        <v>1</v>
      </c>
      <c r="R245" s="307"/>
      <c r="S245" s="300"/>
      <c r="T245" s="354"/>
      <c r="U245" s="71"/>
      <c r="V245" s="375"/>
      <c r="W245" s="355">
        <f t="shared" si="45"/>
        <v>0</v>
      </c>
      <c r="X245" s="119"/>
      <c r="Y245" s="10">
        <f t="shared" si="54"/>
        <v>0</v>
      </c>
      <c r="Z245" s="506">
        <f t="shared" si="51"/>
        <v>0</v>
      </c>
    </row>
    <row r="246" spans="1:26" s="3" customFormat="1" ht="35.1" customHeight="1">
      <c r="A246" s="684" t="s">
        <v>157</v>
      </c>
      <c r="B246" s="651" t="s">
        <v>587</v>
      </c>
      <c r="C246" s="219" t="s">
        <v>343</v>
      </c>
      <c r="D246" s="277">
        <v>1</v>
      </c>
      <c r="E246" s="32"/>
      <c r="F246" s="293">
        <f t="shared" si="52"/>
        <v>1</v>
      </c>
      <c r="G246" s="223">
        <v>1</v>
      </c>
      <c r="H246" s="32"/>
      <c r="I246" s="32"/>
      <c r="J246" s="32"/>
      <c r="K246" s="32"/>
      <c r="L246" s="32"/>
      <c r="M246" s="32"/>
      <c r="N246" s="32"/>
      <c r="O246" s="32"/>
      <c r="P246" s="32"/>
      <c r="Q246" s="206">
        <f t="shared" si="53"/>
        <v>1</v>
      </c>
      <c r="R246" s="307"/>
      <c r="S246" s="549"/>
      <c r="T246" s="626"/>
      <c r="U246" s="71"/>
      <c r="V246" s="375"/>
      <c r="W246" s="355">
        <f t="shared" si="45"/>
        <v>0</v>
      </c>
      <c r="X246" s="119"/>
      <c r="Y246" s="11">
        <f t="shared" si="54"/>
        <v>0</v>
      </c>
      <c r="Z246" s="506">
        <f t="shared" si="51"/>
        <v>0</v>
      </c>
    </row>
    <row r="247" spans="1:26" s="3" customFormat="1" ht="35.1" customHeight="1">
      <c r="A247" s="684" t="s">
        <v>157</v>
      </c>
      <c r="B247" s="651" t="s">
        <v>587</v>
      </c>
      <c r="C247" s="217" t="s">
        <v>344</v>
      </c>
      <c r="D247" s="275">
        <v>1</v>
      </c>
      <c r="E247" s="30"/>
      <c r="F247" s="290">
        <f t="shared" si="52"/>
        <v>1</v>
      </c>
      <c r="G247" s="221">
        <v>1</v>
      </c>
      <c r="H247" s="30"/>
      <c r="I247" s="30"/>
      <c r="J247" s="30"/>
      <c r="K247" s="30"/>
      <c r="L247" s="30"/>
      <c r="M247" s="30"/>
      <c r="N247" s="30"/>
      <c r="O247" s="30"/>
      <c r="P247" s="30"/>
      <c r="Q247" s="165">
        <f t="shared" si="53"/>
        <v>1</v>
      </c>
      <c r="R247" s="304"/>
      <c r="S247" s="519"/>
      <c r="T247" s="520"/>
      <c r="U247" s="70"/>
      <c r="V247" s="376"/>
      <c r="W247" s="343">
        <f t="shared" si="45"/>
        <v>0</v>
      </c>
      <c r="X247" s="80"/>
      <c r="Y247" s="12">
        <f t="shared" si="54"/>
        <v>0</v>
      </c>
      <c r="Z247" s="506">
        <f t="shared" si="51"/>
        <v>0</v>
      </c>
    </row>
    <row r="248" spans="1:26" s="3" customFormat="1" ht="35.1" customHeight="1">
      <c r="A248" s="684" t="s">
        <v>157</v>
      </c>
      <c r="B248" s="651" t="s">
        <v>587</v>
      </c>
      <c r="C248" s="217" t="s">
        <v>345</v>
      </c>
      <c r="D248" s="275">
        <v>1</v>
      </c>
      <c r="E248" s="30"/>
      <c r="F248" s="290">
        <f>SUM(D248:E248)</f>
        <v>1</v>
      </c>
      <c r="G248" s="221">
        <v>1</v>
      </c>
      <c r="H248" s="30"/>
      <c r="I248" s="30"/>
      <c r="J248" s="30"/>
      <c r="K248" s="30"/>
      <c r="L248" s="30"/>
      <c r="M248" s="30"/>
      <c r="N248" s="30"/>
      <c r="O248" s="30"/>
      <c r="P248" s="30"/>
      <c r="Q248" s="165">
        <f>SUM(G248:P248)</f>
        <v>1</v>
      </c>
      <c r="R248" s="304"/>
      <c r="S248" s="297"/>
      <c r="T248" s="357"/>
      <c r="U248" s="70"/>
      <c r="V248" s="376"/>
      <c r="W248" s="343">
        <f t="shared" si="45"/>
        <v>0</v>
      </c>
      <c r="X248" s="80"/>
      <c r="Y248" s="12">
        <f>R248+COUNTA(T248)-COUNTA(V248)</f>
        <v>0</v>
      </c>
      <c r="Z248" s="506">
        <f t="shared" si="51"/>
        <v>0</v>
      </c>
    </row>
    <row r="249" spans="1:26" s="3" customFormat="1" ht="35.1" customHeight="1">
      <c r="A249" s="684" t="s">
        <v>157</v>
      </c>
      <c r="B249" s="651" t="s">
        <v>587</v>
      </c>
      <c r="C249" s="219" t="s">
        <v>346</v>
      </c>
      <c r="D249" s="277">
        <v>1</v>
      </c>
      <c r="E249" s="32"/>
      <c r="F249" s="293">
        <f t="shared" si="52"/>
        <v>1</v>
      </c>
      <c r="G249" s="223">
        <v>1</v>
      </c>
      <c r="H249" s="32"/>
      <c r="I249" s="32"/>
      <c r="J249" s="32"/>
      <c r="K249" s="32"/>
      <c r="L249" s="32"/>
      <c r="M249" s="32"/>
      <c r="N249" s="32"/>
      <c r="O249" s="32"/>
      <c r="P249" s="32"/>
      <c r="Q249" s="206">
        <f t="shared" si="53"/>
        <v>1</v>
      </c>
      <c r="R249" s="307"/>
      <c r="S249" s="300"/>
      <c r="T249" s="354"/>
      <c r="U249" s="71"/>
      <c r="V249" s="375"/>
      <c r="W249" s="355">
        <f t="shared" si="45"/>
        <v>0</v>
      </c>
      <c r="X249" s="119"/>
      <c r="Y249" s="11">
        <f t="shared" si="54"/>
        <v>0</v>
      </c>
      <c r="Z249" s="506">
        <f t="shared" si="51"/>
        <v>0</v>
      </c>
    </row>
    <row r="250" spans="1:26" s="3" customFormat="1" ht="35.1" customHeight="1">
      <c r="A250" s="714" t="s">
        <v>347</v>
      </c>
      <c r="B250" s="711" t="s">
        <v>588</v>
      </c>
      <c r="C250" s="706" t="s">
        <v>302</v>
      </c>
      <c r="D250" s="275">
        <v>17</v>
      </c>
      <c r="E250" s="30"/>
      <c r="F250" s="290">
        <f t="shared" si="52"/>
        <v>17</v>
      </c>
      <c r="G250" s="221">
        <v>17</v>
      </c>
      <c r="H250" s="30"/>
      <c r="I250" s="30"/>
      <c r="J250" s="30">
        <v>-1</v>
      </c>
      <c r="K250" s="30"/>
      <c r="L250" s="30"/>
      <c r="M250" s="30"/>
      <c r="N250" s="30"/>
      <c r="O250" s="30"/>
      <c r="P250" s="30"/>
      <c r="Q250" s="165">
        <f t="shared" si="53"/>
        <v>16</v>
      </c>
      <c r="R250" s="304"/>
      <c r="S250" s="297"/>
      <c r="T250" s="357"/>
      <c r="U250" s="70"/>
      <c r="V250" s="376"/>
      <c r="W250" s="343">
        <f t="shared" si="45"/>
        <v>0</v>
      </c>
      <c r="X250" s="80"/>
      <c r="Y250" s="9">
        <f>R250+COUNTA(T250:T255)-COUNTA(V250:V255)</f>
        <v>0</v>
      </c>
      <c r="Z250" s="492">
        <f t="shared" si="51"/>
        <v>0</v>
      </c>
    </row>
    <row r="251" spans="1:26" s="3" customFormat="1" ht="35.1" customHeight="1">
      <c r="A251" s="710"/>
      <c r="B251" s="712"/>
      <c r="C251" s="707"/>
      <c r="D251" s="279"/>
      <c r="E251" s="49"/>
      <c r="F251" s="291"/>
      <c r="G251" s="220"/>
      <c r="H251" s="49"/>
      <c r="I251" s="49"/>
      <c r="J251" s="49"/>
      <c r="K251" s="49"/>
      <c r="L251" s="49"/>
      <c r="M251" s="49"/>
      <c r="N251" s="49"/>
      <c r="O251" s="49"/>
      <c r="P251" s="49"/>
      <c r="Q251" s="163"/>
      <c r="R251" s="305"/>
      <c r="S251" s="298"/>
      <c r="T251" s="365"/>
      <c r="U251" s="521"/>
      <c r="V251" s="522"/>
      <c r="W251" s="491">
        <f t="shared" si="45"/>
        <v>0</v>
      </c>
      <c r="X251" s="534"/>
      <c r="Y251" s="6"/>
      <c r="Z251" s="492">
        <f t="shared" si="51"/>
        <v>0</v>
      </c>
    </row>
    <row r="252" spans="1:26" s="3" customFormat="1" ht="35.1" customHeight="1">
      <c r="A252" s="710"/>
      <c r="B252" s="712"/>
      <c r="C252" s="707"/>
      <c r="D252" s="279"/>
      <c r="E252" s="49"/>
      <c r="F252" s="291"/>
      <c r="G252" s="220"/>
      <c r="H252" s="49"/>
      <c r="I252" s="49"/>
      <c r="J252" s="49"/>
      <c r="K252" s="49"/>
      <c r="L252" s="49"/>
      <c r="M252" s="49"/>
      <c r="N252" s="49"/>
      <c r="O252" s="49"/>
      <c r="P252" s="49"/>
      <c r="Q252" s="163"/>
      <c r="R252" s="305"/>
      <c r="S252" s="298"/>
      <c r="T252" s="365"/>
      <c r="U252" s="69"/>
      <c r="V252" s="365"/>
      <c r="W252" s="347"/>
      <c r="X252" s="386"/>
      <c r="Y252" s="6"/>
      <c r="Z252" s="492">
        <f t="shared" si="51"/>
        <v>0</v>
      </c>
    </row>
    <row r="253" spans="1:26" s="3" customFormat="1" ht="35.1" customHeight="1">
      <c r="A253" s="710"/>
      <c r="B253" s="712"/>
      <c r="C253" s="707"/>
      <c r="D253" s="279"/>
      <c r="E253" s="49"/>
      <c r="F253" s="291"/>
      <c r="G253" s="220"/>
      <c r="H253" s="49"/>
      <c r="I253" s="49"/>
      <c r="J253" s="49"/>
      <c r="K253" s="49"/>
      <c r="L253" s="49"/>
      <c r="M253" s="49"/>
      <c r="N253" s="49"/>
      <c r="O253" s="49"/>
      <c r="P253" s="49"/>
      <c r="Q253" s="163"/>
      <c r="R253" s="305"/>
      <c r="S253" s="298"/>
      <c r="T253" s="348"/>
      <c r="U253" s="69"/>
      <c r="V253" s="365"/>
      <c r="W253" s="347"/>
      <c r="X253" s="79"/>
      <c r="Y253" s="6"/>
      <c r="Z253" s="492">
        <f t="shared" si="51"/>
        <v>0</v>
      </c>
    </row>
    <row r="254" spans="1:26" s="3" customFormat="1" ht="35.1" customHeight="1">
      <c r="A254" s="710"/>
      <c r="B254" s="712"/>
      <c r="C254" s="707"/>
      <c r="D254" s="279"/>
      <c r="E254" s="49"/>
      <c r="F254" s="291"/>
      <c r="G254" s="220"/>
      <c r="H254" s="49"/>
      <c r="I254" s="49"/>
      <c r="J254" s="49"/>
      <c r="K254" s="49"/>
      <c r="L254" s="49"/>
      <c r="M254" s="49"/>
      <c r="N254" s="49"/>
      <c r="O254" s="49"/>
      <c r="P254" s="49"/>
      <c r="Q254" s="163"/>
      <c r="R254" s="305"/>
      <c r="S254" s="298"/>
      <c r="T254" s="348"/>
      <c r="U254" s="69"/>
      <c r="V254" s="365"/>
      <c r="W254" s="347">
        <f t="shared" si="45"/>
        <v>0</v>
      </c>
      <c r="X254" s="79"/>
      <c r="Y254" s="6"/>
      <c r="Z254" s="492">
        <f t="shared" si="51"/>
        <v>0</v>
      </c>
    </row>
    <row r="255" spans="1:26" s="3" customFormat="1" ht="35.1" customHeight="1">
      <c r="A255" s="715"/>
      <c r="B255" s="713"/>
      <c r="C255" s="708"/>
      <c r="D255" s="276">
        <v>0</v>
      </c>
      <c r="E255" s="31"/>
      <c r="F255" s="292">
        <f t="shared" si="52"/>
        <v>0</v>
      </c>
      <c r="G255" s="222">
        <v>0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164">
        <f t="shared" si="53"/>
        <v>0</v>
      </c>
      <c r="R255" s="306"/>
      <c r="S255" s="299"/>
      <c r="T255" s="361"/>
      <c r="U255" s="392"/>
      <c r="V255" s="393"/>
      <c r="W255" s="356">
        <f t="shared" si="45"/>
        <v>0</v>
      </c>
      <c r="X255" s="367"/>
      <c r="Y255" s="8"/>
      <c r="Z255" s="492">
        <f t="shared" si="51"/>
        <v>0</v>
      </c>
    </row>
    <row r="256" spans="1:26" s="3" customFormat="1" ht="35.1" customHeight="1">
      <c r="A256" s="684" t="s">
        <v>161</v>
      </c>
      <c r="B256" s="651" t="s">
        <v>587</v>
      </c>
      <c r="C256" s="219" t="s">
        <v>349</v>
      </c>
      <c r="D256" s="277">
        <v>1</v>
      </c>
      <c r="E256" s="32"/>
      <c r="F256" s="293">
        <f>SUM(D256:E256)</f>
        <v>1</v>
      </c>
      <c r="G256" s="223">
        <v>1</v>
      </c>
      <c r="H256" s="32"/>
      <c r="I256" s="32"/>
      <c r="J256" s="32"/>
      <c r="K256" s="32"/>
      <c r="L256" s="32"/>
      <c r="M256" s="32"/>
      <c r="N256" s="32"/>
      <c r="O256" s="32"/>
      <c r="P256" s="32"/>
      <c r="Q256" s="206">
        <f>SUM(G256:P256)</f>
        <v>1</v>
      </c>
      <c r="R256" s="307"/>
      <c r="S256" s="300"/>
      <c r="T256" s="354"/>
      <c r="U256" s="71"/>
      <c r="V256" s="375"/>
      <c r="W256" s="355">
        <f t="shared" si="45"/>
        <v>0</v>
      </c>
      <c r="X256" s="119"/>
      <c r="Y256" s="11">
        <f>R256+COUNTA(T256)-COUNTA(V256)</f>
        <v>0</v>
      </c>
      <c r="Z256" s="506">
        <f t="shared" si="51"/>
        <v>0</v>
      </c>
    </row>
    <row r="257" spans="1:26" s="3" customFormat="1" ht="35.1" customHeight="1">
      <c r="A257" s="684" t="s">
        <v>161</v>
      </c>
      <c r="B257" s="651" t="s">
        <v>587</v>
      </c>
      <c r="C257" s="217" t="s">
        <v>217</v>
      </c>
      <c r="D257" s="275">
        <v>1</v>
      </c>
      <c r="E257" s="30"/>
      <c r="F257" s="290">
        <f>SUM(D257:E257)</f>
        <v>1</v>
      </c>
      <c r="G257" s="221">
        <v>1</v>
      </c>
      <c r="H257" s="30"/>
      <c r="I257" s="30"/>
      <c r="J257" s="30"/>
      <c r="K257" s="30"/>
      <c r="L257" s="30"/>
      <c r="M257" s="30"/>
      <c r="N257" s="30"/>
      <c r="O257" s="30"/>
      <c r="P257" s="30"/>
      <c r="Q257" s="165">
        <f>SUM(G257:P257)</f>
        <v>1</v>
      </c>
      <c r="R257" s="304"/>
      <c r="S257" s="297"/>
      <c r="T257" s="357"/>
      <c r="U257" s="70"/>
      <c r="V257" s="376"/>
      <c r="W257" s="343">
        <f t="shared" si="45"/>
        <v>0</v>
      </c>
      <c r="X257" s="80"/>
      <c r="Y257" s="12">
        <f>R257+COUNTA(T257)-COUNTA(V257)</f>
        <v>0</v>
      </c>
      <c r="Z257" s="506">
        <f t="shared" si="51"/>
        <v>0</v>
      </c>
    </row>
    <row r="258" spans="1:26" s="3" customFormat="1" ht="35.1" customHeight="1">
      <c r="A258" s="684" t="s">
        <v>161</v>
      </c>
      <c r="B258" s="651" t="s">
        <v>587</v>
      </c>
      <c r="C258" s="219" t="s">
        <v>350</v>
      </c>
      <c r="D258" s="277">
        <v>1</v>
      </c>
      <c r="E258" s="32"/>
      <c r="F258" s="293">
        <f t="shared" si="52"/>
        <v>1</v>
      </c>
      <c r="G258" s="223">
        <v>1</v>
      </c>
      <c r="H258" s="32"/>
      <c r="I258" s="32"/>
      <c r="J258" s="32"/>
      <c r="K258" s="32"/>
      <c r="L258" s="32"/>
      <c r="M258" s="32"/>
      <c r="N258" s="32"/>
      <c r="O258" s="32"/>
      <c r="P258" s="32"/>
      <c r="Q258" s="206">
        <f t="shared" si="53"/>
        <v>1</v>
      </c>
      <c r="R258" s="307"/>
      <c r="S258" s="300"/>
      <c r="T258" s="354"/>
      <c r="U258" s="71"/>
      <c r="V258" s="375"/>
      <c r="W258" s="355">
        <f t="shared" si="45"/>
        <v>0</v>
      </c>
      <c r="X258" s="119"/>
      <c r="Y258" s="11">
        <f t="shared" si="54"/>
        <v>0</v>
      </c>
      <c r="Z258" s="506">
        <f t="shared" si="51"/>
        <v>0</v>
      </c>
    </row>
    <row r="259" spans="1:26" s="3" customFormat="1" ht="35.1" customHeight="1">
      <c r="A259" s="684" t="s">
        <v>161</v>
      </c>
      <c r="B259" s="651" t="s">
        <v>587</v>
      </c>
      <c r="C259" s="217" t="s">
        <v>351</v>
      </c>
      <c r="D259" s="275">
        <v>1</v>
      </c>
      <c r="E259" s="30"/>
      <c r="F259" s="290">
        <f>SUM(D259:E259)</f>
        <v>1</v>
      </c>
      <c r="G259" s="221">
        <v>1</v>
      </c>
      <c r="H259" s="30"/>
      <c r="I259" s="30"/>
      <c r="J259" s="30"/>
      <c r="K259" s="30"/>
      <c r="L259" s="30"/>
      <c r="M259" s="30"/>
      <c r="N259" s="30"/>
      <c r="O259" s="30"/>
      <c r="P259" s="30"/>
      <c r="Q259" s="165">
        <f>SUM(G259:P259)</f>
        <v>1</v>
      </c>
      <c r="R259" s="304"/>
      <c r="S259" s="297"/>
      <c r="T259" s="357"/>
      <c r="U259" s="71"/>
      <c r="V259" s="375"/>
      <c r="W259" s="343">
        <f t="shared" si="45"/>
        <v>0</v>
      </c>
      <c r="X259" s="80"/>
      <c r="Y259" s="12">
        <f>R259+COUNTA(T259)-COUNTA(V259)</f>
        <v>0</v>
      </c>
      <c r="Z259" s="506">
        <f t="shared" si="51"/>
        <v>0</v>
      </c>
    </row>
    <row r="260" spans="1:26" s="3" customFormat="1" ht="35.1" customHeight="1">
      <c r="A260" s="684" t="s">
        <v>161</v>
      </c>
      <c r="B260" s="318" t="s">
        <v>587</v>
      </c>
      <c r="C260" s="217" t="s">
        <v>352</v>
      </c>
      <c r="D260" s="275">
        <v>1</v>
      </c>
      <c r="E260" s="30"/>
      <c r="F260" s="290">
        <f t="shared" si="52"/>
        <v>1</v>
      </c>
      <c r="G260" s="221">
        <v>1</v>
      </c>
      <c r="H260" s="30"/>
      <c r="I260" s="30"/>
      <c r="J260" s="30"/>
      <c r="K260" s="30"/>
      <c r="L260" s="30"/>
      <c r="M260" s="30"/>
      <c r="N260" s="30"/>
      <c r="O260" s="30"/>
      <c r="P260" s="30"/>
      <c r="Q260" s="165">
        <f t="shared" si="53"/>
        <v>1</v>
      </c>
      <c r="R260" s="304"/>
      <c r="S260" s="300"/>
      <c r="T260" s="354"/>
      <c r="U260" s="69"/>
      <c r="V260" s="365"/>
      <c r="W260" s="355">
        <f t="shared" si="45"/>
        <v>0</v>
      </c>
      <c r="X260" s="119"/>
      <c r="Y260" s="12">
        <f t="shared" si="54"/>
        <v>0</v>
      </c>
      <c r="Z260" s="506">
        <f t="shared" si="51"/>
        <v>0</v>
      </c>
    </row>
    <row r="261" spans="1:26" s="3" customFormat="1" ht="35.1" customHeight="1">
      <c r="A261" s="714" t="s">
        <v>353</v>
      </c>
      <c r="B261" s="711" t="s">
        <v>588</v>
      </c>
      <c r="C261" s="706" t="s">
        <v>302</v>
      </c>
      <c r="D261" s="275">
        <v>18</v>
      </c>
      <c r="E261" s="30"/>
      <c r="F261" s="290">
        <f t="shared" si="52"/>
        <v>18</v>
      </c>
      <c r="G261" s="221">
        <v>18</v>
      </c>
      <c r="H261" s="30"/>
      <c r="I261" s="30"/>
      <c r="J261" s="30"/>
      <c r="K261" s="30"/>
      <c r="L261" s="30">
        <v>-1</v>
      </c>
      <c r="M261" s="30"/>
      <c r="N261" s="30"/>
      <c r="O261" s="30"/>
      <c r="P261" s="30"/>
      <c r="Q261" s="165">
        <f t="shared" si="53"/>
        <v>17</v>
      </c>
      <c r="R261" s="304"/>
      <c r="S261" s="301"/>
      <c r="T261" s="357"/>
      <c r="U261" s="70"/>
      <c r="V261" s="376"/>
      <c r="W261" s="398">
        <f t="shared" si="45"/>
        <v>0</v>
      </c>
      <c r="X261" s="399"/>
      <c r="Y261" s="9">
        <f>R261+COUNTA(T261:T266)-COUNTA(V261:V266)</f>
        <v>0</v>
      </c>
      <c r="Z261" s="493">
        <f t="shared" si="51"/>
        <v>0</v>
      </c>
    </row>
    <row r="262" spans="1:26" s="3" customFormat="1" ht="35.1" customHeight="1">
      <c r="A262" s="710"/>
      <c r="B262" s="712"/>
      <c r="C262" s="707"/>
      <c r="D262" s="279"/>
      <c r="E262" s="49"/>
      <c r="F262" s="291"/>
      <c r="G262" s="220"/>
      <c r="H262" s="49"/>
      <c r="I262" s="49"/>
      <c r="J262" s="49"/>
      <c r="K262" s="49"/>
      <c r="L262" s="49"/>
      <c r="M262" s="49"/>
      <c r="N262" s="49"/>
      <c r="O262" s="49"/>
      <c r="P262" s="49"/>
      <c r="Q262" s="163"/>
      <c r="R262" s="305"/>
      <c r="S262" s="524"/>
      <c r="T262" s="525"/>
      <c r="U262" s="69"/>
      <c r="V262" s="365"/>
      <c r="W262" s="347">
        <f t="shared" si="45"/>
        <v>0</v>
      </c>
      <c r="X262" s="79"/>
      <c r="Y262" s="6"/>
      <c r="Z262" s="492">
        <f t="shared" si="51"/>
        <v>0</v>
      </c>
    </row>
    <row r="263" spans="1:26" s="3" customFormat="1" ht="35.1" customHeight="1">
      <c r="A263" s="710"/>
      <c r="B263" s="712"/>
      <c r="C263" s="707"/>
      <c r="D263" s="279"/>
      <c r="E263" s="49"/>
      <c r="F263" s="291"/>
      <c r="G263" s="220"/>
      <c r="H263" s="49"/>
      <c r="I263" s="49"/>
      <c r="J263" s="49"/>
      <c r="K263" s="49"/>
      <c r="L263" s="49"/>
      <c r="M263" s="49"/>
      <c r="N263" s="49"/>
      <c r="O263" s="49"/>
      <c r="P263" s="49"/>
      <c r="Q263" s="163"/>
      <c r="R263" s="305"/>
      <c r="S263" s="548"/>
      <c r="T263" s="582"/>
      <c r="U263" s="69"/>
      <c r="V263" s="365"/>
      <c r="W263" s="347"/>
      <c r="X263" s="79"/>
      <c r="Y263" s="6"/>
      <c r="Z263" s="492">
        <f t="shared" si="51"/>
        <v>0</v>
      </c>
    </row>
    <row r="264" spans="1:26" s="3" customFormat="1" ht="35.1" customHeight="1">
      <c r="A264" s="710"/>
      <c r="B264" s="712"/>
      <c r="C264" s="707"/>
      <c r="D264" s="279"/>
      <c r="E264" s="49"/>
      <c r="F264" s="291"/>
      <c r="G264" s="220"/>
      <c r="H264" s="49"/>
      <c r="I264" s="49"/>
      <c r="J264" s="49"/>
      <c r="K264" s="49"/>
      <c r="L264" s="49"/>
      <c r="M264" s="49"/>
      <c r="N264" s="49"/>
      <c r="O264" s="49"/>
      <c r="P264" s="49"/>
      <c r="Q264" s="163"/>
      <c r="R264" s="305"/>
      <c r="S264" s="298"/>
      <c r="T264" s="348"/>
      <c r="U264" s="69"/>
      <c r="V264" s="365"/>
      <c r="W264" s="347">
        <f t="shared" si="45"/>
        <v>0</v>
      </c>
      <c r="X264" s="79"/>
      <c r="Y264" s="6"/>
      <c r="Z264" s="492">
        <f t="shared" si="51"/>
        <v>0</v>
      </c>
    </row>
    <row r="265" spans="1:26" s="3" customFormat="1" ht="35.1" customHeight="1">
      <c r="A265" s="710"/>
      <c r="B265" s="712"/>
      <c r="C265" s="707"/>
      <c r="D265" s="279"/>
      <c r="E265" s="49"/>
      <c r="F265" s="291"/>
      <c r="G265" s="220"/>
      <c r="H265" s="49"/>
      <c r="I265" s="49"/>
      <c r="J265" s="49"/>
      <c r="K265" s="49"/>
      <c r="L265" s="49"/>
      <c r="M265" s="49"/>
      <c r="N265" s="49"/>
      <c r="O265" s="49"/>
      <c r="P265" s="49"/>
      <c r="Q265" s="163"/>
      <c r="R265" s="305"/>
      <c r="S265" s="298"/>
      <c r="T265" s="348"/>
      <c r="U265" s="69"/>
      <c r="V265" s="365"/>
      <c r="W265" s="347">
        <f t="shared" si="45"/>
        <v>0</v>
      </c>
      <c r="X265" s="79"/>
      <c r="Y265" s="6"/>
      <c r="Z265" s="492">
        <f t="shared" si="51"/>
        <v>0</v>
      </c>
    </row>
    <row r="266" spans="1:26" s="3" customFormat="1" ht="35.1" customHeight="1">
      <c r="A266" s="715"/>
      <c r="B266" s="713"/>
      <c r="C266" s="708"/>
      <c r="D266" s="276"/>
      <c r="E266" s="31"/>
      <c r="F266" s="292"/>
      <c r="G266" s="222"/>
      <c r="H266" s="31"/>
      <c r="I266" s="31"/>
      <c r="J266" s="31"/>
      <c r="K266" s="31"/>
      <c r="L266" s="31"/>
      <c r="M266" s="31"/>
      <c r="N266" s="31"/>
      <c r="O266" s="31"/>
      <c r="P266" s="31"/>
      <c r="Q266" s="164"/>
      <c r="R266" s="306"/>
      <c r="S266" s="299"/>
      <c r="T266" s="361"/>
      <c r="U266" s="392"/>
      <c r="V266" s="393"/>
      <c r="W266" s="356">
        <f t="shared" si="45"/>
        <v>0</v>
      </c>
      <c r="X266" s="367"/>
      <c r="Y266" s="8"/>
      <c r="Z266" s="492">
        <f t="shared" si="51"/>
        <v>0</v>
      </c>
    </row>
    <row r="267" spans="1:26" s="3" customFormat="1" ht="35.1" customHeight="1">
      <c r="A267" s="684" t="s">
        <v>167</v>
      </c>
      <c r="B267" s="651" t="s">
        <v>589</v>
      </c>
      <c r="C267" s="322" t="s">
        <v>572</v>
      </c>
      <c r="D267" s="277">
        <v>2</v>
      </c>
      <c r="E267" s="32"/>
      <c r="F267" s="293">
        <f t="shared" si="52"/>
        <v>2</v>
      </c>
      <c r="G267" s="223">
        <v>2</v>
      </c>
      <c r="H267" s="32"/>
      <c r="I267" s="32"/>
      <c r="J267" s="32"/>
      <c r="K267" s="32"/>
      <c r="L267" s="32"/>
      <c r="M267" s="32"/>
      <c r="N267" s="32"/>
      <c r="O267" s="32"/>
      <c r="P267" s="32"/>
      <c r="Q267" s="206">
        <f t="shared" si="53"/>
        <v>2</v>
      </c>
      <c r="R267" s="307">
        <v>-1</v>
      </c>
      <c r="S267" s="300"/>
      <c r="T267" s="354"/>
      <c r="U267" s="71"/>
      <c r="V267" s="375"/>
      <c r="W267" s="355">
        <f t="shared" si="45"/>
        <v>0</v>
      </c>
      <c r="X267" s="119"/>
      <c r="Y267" s="11">
        <f t="shared" si="54"/>
        <v>-1</v>
      </c>
      <c r="Z267" s="506">
        <f t="shared" si="51"/>
        <v>-1</v>
      </c>
    </row>
    <row r="268" spans="1:26" s="3" customFormat="1" ht="35.1" customHeight="1">
      <c r="A268" s="684" t="s">
        <v>167</v>
      </c>
      <c r="B268" s="651" t="s">
        <v>589</v>
      </c>
      <c r="C268" s="219" t="s">
        <v>355</v>
      </c>
      <c r="D268" s="277">
        <v>1</v>
      </c>
      <c r="E268" s="32"/>
      <c r="F268" s="293">
        <f t="shared" si="52"/>
        <v>1</v>
      </c>
      <c r="G268" s="223">
        <v>1</v>
      </c>
      <c r="H268" s="32"/>
      <c r="I268" s="32"/>
      <c r="J268" s="32"/>
      <c r="K268" s="32"/>
      <c r="L268" s="32"/>
      <c r="M268" s="32"/>
      <c r="N268" s="32"/>
      <c r="O268" s="32"/>
      <c r="P268" s="32"/>
      <c r="Q268" s="206">
        <f t="shared" si="53"/>
        <v>1</v>
      </c>
      <c r="R268" s="307"/>
      <c r="S268" s="300"/>
      <c r="T268" s="354"/>
      <c r="U268" s="70"/>
      <c r="V268" s="375"/>
      <c r="W268" s="355">
        <f t="shared" si="45"/>
        <v>0</v>
      </c>
      <c r="X268" s="119"/>
      <c r="Y268" s="11">
        <f t="shared" si="54"/>
        <v>0</v>
      </c>
      <c r="Z268" s="506">
        <f t="shared" si="51"/>
        <v>0</v>
      </c>
    </row>
    <row r="269" spans="1:26" s="3" customFormat="1" ht="35.1" customHeight="1">
      <c r="A269" s="684" t="s">
        <v>167</v>
      </c>
      <c r="B269" s="651" t="s">
        <v>587</v>
      </c>
      <c r="C269" s="217" t="s">
        <v>356</v>
      </c>
      <c r="D269" s="275">
        <v>0</v>
      </c>
      <c r="E269" s="30"/>
      <c r="F269" s="290">
        <f>SUM(D269:E269)</f>
        <v>0</v>
      </c>
      <c r="G269" s="221">
        <v>0</v>
      </c>
      <c r="H269" s="30"/>
      <c r="I269" s="30"/>
      <c r="J269" s="30"/>
      <c r="K269" s="30"/>
      <c r="L269" s="30"/>
      <c r="M269" s="30"/>
      <c r="N269" s="30"/>
      <c r="O269" s="30"/>
      <c r="P269" s="30"/>
      <c r="Q269" s="165">
        <f>SUM(G269:P269)</f>
        <v>0</v>
      </c>
      <c r="R269" s="304"/>
      <c r="S269" s="297"/>
      <c r="T269" s="357"/>
      <c r="U269" s="70"/>
      <c r="V269" s="376"/>
      <c r="W269" s="343">
        <f t="shared" si="45"/>
        <v>0</v>
      </c>
      <c r="X269" s="80"/>
      <c r="Y269" s="12">
        <f>R269+COUNTA(T269)-COUNTA(V269)</f>
        <v>0</v>
      </c>
      <c r="Z269" s="506">
        <f t="shared" si="51"/>
        <v>0</v>
      </c>
    </row>
    <row r="270" spans="1:26" s="3" customFormat="1" ht="35.1" customHeight="1">
      <c r="A270" s="684" t="s">
        <v>167</v>
      </c>
      <c r="B270" s="651" t="s">
        <v>587</v>
      </c>
      <c r="C270" s="219" t="s">
        <v>15</v>
      </c>
      <c r="D270" s="277">
        <v>1</v>
      </c>
      <c r="E270" s="32"/>
      <c r="F270" s="293">
        <f t="shared" si="52"/>
        <v>1</v>
      </c>
      <c r="G270" s="223">
        <v>1</v>
      </c>
      <c r="H270" s="32"/>
      <c r="I270" s="32"/>
      <c r="J270" s="32"/>
      <c r="K270" s="32"/>
      <c r="L270" s="32"/>
      <c r="M270" s="32"/>
      <c r="N270" s="32"/>
      <c r="O270" s="32"/>
      <c r="P270" s="32"/>
      <c r="Q270" s="206">
        <f t="shared" si="53"/>
        <v>1</v>
      </c>
      <c r="R270" s="307"/>
      <c r="S270" s="300"/>
      <c r="T270" s="354"/>
      <c r="U270" s="71"/>
      <c r="V270" s="375"/>
      <c r="W270" s="355">
        <f t="shared" si="45"/>
        <v>0</v>
      </c>
      <c r="X270" s="119"/>
      <c r="Y270" s="11">
        <f t="shared" si="54"/>
        <v>0</v>
      </c>
      <c r="Z270" s="506">
        <f t="shared" si="51"/>
        <v>0</v>
      </c>
    </row>
    <row r="271" spans="1:26" s="3" customFormat="1" ht="35.1" customHeight="1">
      <c r="A271" s="684" t="s">
        <v>167</v>
      </c>
      <c r="B271" s="651" t="s">
        <v>587</v>
      </c>
      <c r="C271" s="219" t="s">
        <v>357</v>
      </c>
      <c r="D271" s="277">
        <v>1</v>
      </c>
      <c r="E271" s="32"/>
      <c r="F271" s="293">
        <f t="shared" si="52"/>
        <v>1</v>
      </c>
      <c r="G271" s="223">
        <v>1</v>
      </c>
      <c r="H271" s="32"/>
      <c r="I271" s="32"/>
      <c r="J271" s="32"/>
      <c r="K271" s="32"/>
      <c r="L271" s="32"/>
      <c r="M271" s="32"/>
      <c r="N271" s="32"/>
      <c r="O271" s="32"/>
      <c r="P271" s="32"/>
      <c r="Q271" s="206">
        <f t="shared" si="53"/>
        <v>1</v>
      </c>
      <c r="R271" s="307"/>
      <c r="S271" s="300"/>
      <c r="T271" s="354"/>
      <c r="U271" s="71"/>
      <c r="V271" s="375"/>
      <c r="W271" s="355">
        <f t="shared" ref="W271:W346" si="56">IF(V271="",,"→")</f>
        <v>0</v>
      </c>
      <c r="X271" s="119"/>
      <c r="Y271" s="11">
        <f t="shared" si="54"/>
        <v>0</v>
      </c>
      <c r="Z271" s="506">
        <f t="shared" si="51"/>
        <v>0</v>
      </c>
    </row>
    <row r="272" spans="1:26" s="3" customFormat="1" ht="35.1" customHeight="1">
      <c r="A272" s="684" t="s">
        <v>167</v>
      </c>
      <c r="B272" s="651" t="s">
        <v>587</v>
      </c>
      <c r="C272" s="217" t="s">
        <v>358</v>
      </c>
      <c r="D272" s="275">
        <v>0</v>
      </c>
      <c r="E272" s="30"/>
      <c r="F272" s="290">
        <f>SUM(D272:E272)</f>
        <v>0</v>
      </c>
      <c r="G272" s="221">
        <v>0</v>
      </c>
      <c r="H272" s="30"/>
      <c r="I272" s="30"/>
      <c r="J272" s="30"/>
      <c r="K272" s="30"/>
      <c r="L272" s="30"/>
      <c r="M272" s="30"/>
      <c r="N272" s="30"/>
      <c r="O272" s="30"/>
      <c r="P272" s="30"/>
      <c r="Q272" s="165">
        <f>SUM(G272:P272)</f>
        <v>0</v>
      </c>
      <c r="R272" s="304"/>
      <c r="S272" s="297"/>
      <c r="T272" s="357"/>
      <c r="U272" s="70"/>
      <c r="V272" s="376"/>
      <c r="W272" s="343">
        <f t="shared" si="56"/>
        <v>0</v>
      </c>
      <c r="X272" s="80"/>
      <c r="Y272" s="12">
        <f>R272+COUNTA(T272)-COUNTA(V272)</f>
        <v>0</v>
      </c>
      <c r="Z272" s="506">
        <f t="shared" si="51"/>
        <v>0</v>
      </c>
    </row>
    <row r="273" spans="1:26" s="3" customFormat="1" ht="35.1" customHeight="1">
      <c r="A273" s="684" t="s">
        <v>167</v>
      </c>
      <c r="B273" s="318" t="s">
        <v>587</v>
      </c>
      <c r="C273" s="217" t="s">
        <v>354</v>
      </c>
      <c r="D273" s="275">
        <v>1</v>
      </c>
      <c r="E273" s="30"/>
      <c r="F273" s="290">
        <f t="shared" si="52"/>
        <v>1</v>
      </c>
      <c r="G273" s="221">
        <v>1</v>
      </c>
      <c r="H273" s="30"/>
      <c r="I273" s="30"/>
      <c r="J273" s="30"/>
      <c r="K273" s="30"/>
      <c r="L273" s="30"/>
      <c r="M273" s="30"/>
      <c r="N273" s="30"/>
      <c r="O273" s="30"/>
      <c r="P273" s="30"/>
      <c r="Q273" s="165">
        <f t="shared" si="53"/>
        <v>1</v>
      </c>
      <c r="R273" s="304"/>
      <c r="S273" s="301"/>
      <c r="T273" s="354"/>
      <c r="U273" s="71"/>
      <c r="V273" s="375"/>
      <c r="W273" s="355">
        <f t="shared" si="56"/>
        <v>0</v>
      </c>
      <c r="X273" s="119"/>
      <c r="Y273" s="12">
        <f t="shared" si="54"/>
        <v>0</v>
      </c>
      <c r="Z273" s="506">
        <f t="shared" si="51"/>
        <v>0</v>
      </c>
    </row>
    <row r="274" spans="1:26" s="3" customFormat="1" ht="35.1" customHeight="1">
      <c r="A274" s="714" t="s">
        <v>359</v>
      </c>
      <c r="B274" s="711" t="s">
        <v>588</v>
      </c>
      <c r="C274" s="706" t="s">
        <v>302</v>
      </c>
      <c r="D274" s="275">
        <v>14</v>
      </c>
      <c r="E274" s="30"/>
      <c r="F274" s="290">
        <f t="shared" si="52"/>
        <v>14</v>
      </c>
      <c r="G274" s="221">
        <v>14</v>
      </c>
      <c r="H274" s="30"/>
      <c r="I274" s="30"/>
      <c r="J274" s="30"/>
      <c r="K274" s="30"/>
      <c r="L274" s="30"/>
      <c r="M274" s="30"/>
      <c r="N274" s="30"/>
      <c r="O274" s="30"/>
      <c r="P274" s="30"/>
      <c r="Q274" s="165">
        <f t="shared" si="53"/>
        <v>14</v>
      </c>
      <c r="R274" s="304"/>
      <c r="S274" s="297"/>
      <c r="T274" s="357"/>
      <c r="U274" s="69"/>
      <c r="V274" s="365"/>
      <c r="W274" s="343">
        <f t="shared" si="56"/>
        <v>0</v>
      </c>
      <c r="X274" s="79"/>
      <c r="Y274" s="12">
        <f>R274+COUNTA(T274:T279)-COUNTA(V274:V279)</f>
        <v>0</v>
      </c>
      <c r="Z274" s="492">
        <f t="shared" si="51"/>
        <v>0</v>
      </c>
    </row>
    <row r="275" spans="1:26" s="3" customFormat="1" ht="35.1" customHeight="1">
      <c r="A275" s="710"/>
      <c r="B275" s="712"/>
      <c r="C275" s="707"/>
      <c r="D275" s="279"/>
      <c r="E275" s="49"/>
      <c r="F275" s="291"/>
      <c r="G275" s="220"/>
      <c r="H275" s="49"/>
      <c r="I275" s="49"/>
      <c r="J275" s="49"/>
      <c r="K275" s="49"/>
      <c r="L275" s="49"/>
      <c r="M275" s="49"/>
      <c r="N275" s="49"/>
      <c r="O275" s="49"/>
      <c r="P275" s="49"/>
      <c r="Q275" s="163"/>
      <c r="R275" s="305"/>
      <c r="S275" s="298"/>
      <c r="T275" s="348"/>
      <c r="U275" s="69"/>
      <c r="V275" s="365"/>
      <c r="W275" s="347"/>
      <c r="X275" s="79"/>
      <c r="Y275" s="7"/>
      <c r="Z275" s="492">
        <f t="shared" si="51"/>
        <v>0</v>
      </c>
    </row>
    <row r="276" spans="1:26" s="3" customFormat="1" ht="35.1" customHeight="1">
      <c r="A276" s="710"/>
      <c r="B276" s="712"/>
      <c r="C276" s="707"/>
      <c r="D276" s="279"/>
      <c r="E276" s="49"/>
      <c r="F276" s="291"/>
      <c r="G276" s="220"/>
      <c r="H276" s="49"/>
      <c r="I276" s="49"/>
      <c r="J276" s="49"/>
      <c r="K276" s="49"/>
      <c r="L276" s="49"/>
      <c r="M276" s="49"/>
      <c r="N276" s="49"/>
      <c r="O276" s="49"/>
      <c r="P276" s="49"/>
      <c r="Q276" s="163"/>
      <c r="R276" s="305"/>
      <c r="S276" s="298"/>
      <c r="T276" s="348"/>
      <c r="U276" s="69"/>
      <c r="V276" s="365"/>
      <c r="W276" s="347">
        <f t="shared" si="56"/>
        <v>0</v>
      </c>
      <c r="X276" s="79"/>
      <c r="Y276" s="7"/>
      <c r="Z276" s="492">
        <f t="shared" si="51"/>
        <v>0</v>
      </c>
    </row>
    <row r="277" spans="1:26" s="3" customFormat="1" ht="35.1" customHeight="1">
      <c r="A277" s="710"/>
      <c r="B277" s="712"/>
      <c r="C277" s="707"/>
      <c r="D277" s="279"/>
      <c r="E277" s="49"/>
      <c r="F277" s="291"/>
      <c r="G277" s="220"/>
      <c r="H277" s="49"/>
      <c r="I277" s="49"/>
      <c r="J277" s="49"/>
      <c r="K277" s="49"/>
      <c r="L277" s="49"/>
      <c r="M277" s="49"/>
      <c r="N277" s="49"/>
      <c r="O277" s="49"/>
      <c r="P277" s="49"/>
      <c r="Q277" s="163"/>
      <c r="R277" s="305"/>
      <c r="S277" s="298"/>
      <c r="T277" s="348"/>
      <c r="U277" s="69"/>
      <c r="V277" s="365"/>
      <c r="W277" s="347">
        <f t="shared" si="56"/>
        <v>0</v>
      </c>
      <c r="X277" s="79"/>
      <c r="Y277" s="7"/>
      <c r="Z277" s="492">
        <f t="shared" si="51"/>
        <v>0</v>
      </c>
    </row>
    <row r="278" spans="1:26" s="3" customFormat="1" ht="35.1" customHeight="1">
      <c r="A278" s="710"/>
      <c r="B278" s="712"/>
      <c r="C278" s="707"/>
      <c r="D278" s="279"/>
      <c r="E278" s="49"/>
      <c r="F278" s="291"/>
      <c r="G278" s="220"/>
      <c r="H278" s="49"/>
      <c r="I278" s="49"/>
      <c r="J278" s="49"/>
      <c r="K278" s="49"/>
      <c r="L278" s="49"/>
      <c r="M278" s="49"/>
      <c r="N278" s="49"/>
      <c r="O278" s="49"/>
      <c r="P278" s="49"/>
      <c r="Q278" s="163"/>
      <c r="R278" s="305"/>
      <c r="S278" s="298"/>
      <c r="T278" s="348"/>
      <c r="U278" s="69"/>
      <c r="V278" s="365"/>
      <c r="W278" s="347">
        <f t="shared" si="56"/>
        <v>0</v>
      </c>
      <c r="X278" s="79"/>
      <c r="Y278" s="7"/>
      <c r="Z278" s="492">
        <f t="shared" si="51"/>
        <v>0</v>
      </c>
    </row>
    <row r="279" spans="1:26" s="3" customFormat="1" ht="35.1" customHeight="1">
      <c r="A279" s="715"/>
      <c r="B279" s="713"/>
      <c r="C279" s="708"/>
      <c r="D279" s="276">
        <v>0</v>
      </c>
      <c r="E279" s="31"/>
      <c r="F279" s="292">
        <f t="shared" si="52"/>
        <v>0</v>
      </c>
      <c r="G279" s="222">
        <v>0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164">
        <f t="shared" si="53"/>
        <v>0</v>
      </c>
      <c r="R279" s="306"/>
      <c r="S279" s="299"/>
      <c r="T279" s="361"/>
      <c r="U279" s="392"/>
      <c r="V279" s="393"/>
      <c r="W279" s="356">
        <f t="shared" si="56"/>
        <v>0</v>
      </c>
      <c r="X279" s="367"/>
      <c r="Y279" s="13"/>
      <c r="Z279" s="492">
        <f t="shared" si="51"/>
        <v>0</v>
      </c>
    </row>
    <row r="280" spans="1:26" s="3" customFormat="1" ht="35.1" customHeight="1">
      <c r="A280" s="684" t="s">
        <v>171</v>
      </c>
      <c r="B280" s="651" t="s">
        <v>587</v>
      </c>
      <c r="C280" s="219" t="s">
        <v>360</v>
      </c>
      <c r="D280" s="277">
        <v>1</v>
      </c>
      <c r="E280" s="32"/>
      <c r="F280" s="293">
        <f>SUM(D280:E280)</f>
        <v>1</v>
      </c>
      <c r="G280" s="223">
        <v>1</v>
      </c>
      <c r="H280" s="32"/>
      <c r="I280" s="32"/>
      <c r="J280" s="32"/>
      <c r="K280" s="32"/>
      <c r="L280" s="32"/>
      <c r="M280" s="32"/>
      <c r="N280" s="32"/>
      <c r="O280" s="32"/>
      <c r="P280" s="32"/>
      <c r="Q280" s="206">
        <f>SUM(G280:P280)</f>
        <v>1</v>
      </c>
      <c r="R280" s="307"/>
      <c r="S280" s="300"/>
      <c r="T280" s="354"/>
      <c r="U280" s="71"/>
      <c r="V280" s="375"/>
      <c r="W280" s="355">
        <f t="shared" si="56"/>
        <v>0</v>
      </c>
      <c r="X280" s="119"/>
      <c r="Y280" s="11">
        <f>R280+COUNTA(T280)-COUNTA(V280)</f>
        <v>0</v>
      </c>
      <c r="Z280" s="506">
        <f t="shared" si="51"/>
        <v>0</v>
      </c>
    </row>
    <row r="281" spans="1:26" s="3" customFormat="1" ht="35.1" customHeight="1">
      <c r="A281" s="684" t="s">
        <v>171</v>
      </c>
      <c r="B281" s="651" t="s">
        <v>587</v>
      </c>
      <c r="C281" s="219" t="s">
        <v>361</v>
      </c>
      <c r="D281" s="277">
        <v>1</v>
      </c>
      <c r="E281" s="32"/>
      <c r="F281" s="293">
        <f t="shared" si="52"/>
        <v>1</v>
      </c>
      <c r="G281" s="223">
        <v>1</v>
      </c>
      <c r="H281" s="32"/>
      <c r="I281" s="32"/>
      <c r="J281" s="32"/>
      <c r="K281" s="32"/>
      <c r="L281" s="32"/>
      <c r="M281" s="32"/>
      <c r="N281" s="32"/>
      <c r="O281" s="32"/>
      <c r="P281" s="32"/>
      <c r="Q281" s="206">
        <f t="shared" si="53"/>
        <v>1</v>
      </c>
      <c r="R281" s="306"/>
      <c r="S281" s="299"/>
      <c r="T281" s="361"/>
      <c r="U281" s="392"/>
      <c r="V281" s="393"/>
      <c r="W281" s="356">
        <f t="shared" si="56"/>
        <v>0</v>
      </c>
      <c r="X281" s="367"/>
      <c r="Y281" s="13">
        <f t="shared" si="54"/>
        <v>0</v>
      </c>
      <c r="Z281" s="506">
        <f t="shared" si="51"/>
        <v>0</v>
      </c>
    </row>
    <row r="282" spans="1:26" s="3" customFormat="1" ht="35.1" customHeight="1">
      <c r="A282" s="684" t="s">
        <v>171</v>
      </c>
      <c r="B282" s="651" t="s">
        <v>587</v>
      </c>
      <c r="C282" s="217" t="s">
        <v>362</v>
      </c>
      <c r="D282" s="275">
        <v>1</v>
      </c>
      <c r="E282" s="30"/>
      <c r="F282" s="290">
        <f t="shared" si="52"/>
        <v>1</v>
      </c>
      <c r="G282" s="221">
        <v>1</v>
      </c>
      <c r="H282" s="30"/>
      <c r="I282" s="30"/>
      <c r="J282" s="30"/>
      <c r="K282" s="30"/>
      <c r="L282" s="30"/>
      <c r="M282" s="30"/>
      <c r="N282" s="30"/>
      <c r="O282" s="30"/>
      <c r="P282" s="30"/>
      <c r="Q282" s="165">
        <f t="shared" si="53"/>
        <v>1</v>
      </c>
      <c r="R282" s="304"/>
      <c r="S282" s="535"/>
      <c r="T282" s="536"/>
      <c r="U282" s="70"/>
      <c r="V282" s="376"/>
      <c r="W282" s="343">
        <f t="shared" si="56"/>
        <v>0</v>
      </c>
      <c r="X282" s="80"/>
      <c r="Y282" s="12">
        <f t="shared" si="54"/>
        <v>0</v>
      </c>
      <c r="Z282" s="506">
        <f t="shared" si="51"/>
        <v>0</v>
      </c>
    </row>
    <row r="283" spans="1:26" s="3" customFormat="1" ht="35.1" customHeight="1">
      <c r="A283" s="684" t="s">
        <v>171</v>
      </c>
      <c r="B283" s="651" t="s">
        <v>587</v>
      </c>
      <c r="C283" s="217" t="s">
        <v>363</v>
      </c>
      <c r="D283" s="275">
        <v>0</v>
      </c>
      <c r="E283" s="30"/>
      <c r="F283" s="290">
        <f t="shared" ref="F283" si="57">SUM(D283:E283)</f>
        <v>0</v>
      </c>
      <c r="G283" s="221">
        <v>0</v>
      </c>
      <c r="H283" s="30"/>
      <c r="I283" s="30"/>
      <c r="J283" s="30"/>
      <c r="K283" s="30"/>
      <c r="L283" s="30"/>
      <c r="M283" s="30"/>
      <c r="N283" s="30"/>
      <c r="O283" s="30"/>
      <c r="P283" s="30"/>
      <c r="Q283" s="165">
        <f t="shared" ref="Q283" si="58">SUM(G283:P283)</f>
        <v>0</v>
      </c>
      <c r="R283" s="304"/>
      <c r="S283" s="297"/>
      <c r="T283" s="357"/>
      <c r="U283" s="70"/>
      <c r="V283" s="376"/>
      <c r="W283" s="343">
        <f t="shared" si="56"/>
        <v>0</v>
      </c>
      <c r="X283" s="80"/>
      <c r="Y283" s="12">
        <f t="shared" si="54"/>
        <v>0</v>
      </c>
      <c r="Z283" s="506">
        <f t="shared" si="51"/>
        <v>0</v>
      </c>
    </row>
    <row r="284" spans="1:26" s="3" customFormat="1" ht="35.1" customHeight="1">
      <c r="A284" s="684" t="s">
        <v>171</v>
      </c>
      <c r="B284" s="318" t="s">
        <v>587</v>
      </c>
      <c r="C284" s="217" t="s">
        <v>218</v>
      </c>
      <c r="D284" s="275">
        <v>1</v>
      </c>
      <c r="E284" s="30"/>
      <c r="F284" s="290">
        <f t="shared" si="52"/>
        <v>1</v>
      </c>
      <c r="G284" s="221">
        <v>1</v>
      </c>
      <c r="H284" s="30"/>
      <c r="I284" s="30"/>
      <c r="J284" s="30"/>
      <c r="K284" s="30"/>
      <c r="L284" s="30"/>
      <c r="M284" s="30"/>
      <c r="N284" s="30"/>
      <c r="O284" s="30"/>
      <c r="P284" s="30"/>
      <c r="Q284" s="165">
        <f t="shared" si="53"/>
        <v>1</v>
      </c>
      <c r="R284" s="304"/>
      <c r="S284" s="297"/>
      <c r="T284" s="357"/>
      <c r="U284" s="70"/>
      <c r="V284" s="376"/>
      <c r="W284" s="343">
        <f t="shared" si="56"/>
        <v>0</v>
      </c>
      <c r="X284" s="80"/>
      <c r="Y284" s="12">
        <f t="shared" si="54"/>
        <v>0</v>
      </c>
      <c r="Z284" s="506">
        <f t="shared" si="51"/>
        <v>0</v>
      </c>
    </row>
    <row r="285" spans="1:26" s="3" customFormat="1" ht="35.1" customHeight="1">
      <c r="A285" s="714" t="s">
        <v>364</v>
      </c>
      <c r="B285" s="711" t="s">
        <v>588</v>
      </c>
      <c r="C285" s="706" t="s">
        <v>302</v>
      </c>
      <c r="D285" s="275">
        <v>14</v>
      </c>
      <c r="E285" s="30"/>
      <c r="F285" s="290">
        <f t="shared" si="52"/>
        <v>14</v>
      </c>
      <c r="G285" s="221">
        <v>14</v>
      </c>
      <c r="H285" s="30"/>
      <c r="I285" s="30"/>
      <c r="J285" s="30"/>
      <c r="K285" s="30"/>
      <c r="L285" s="30"/>
      <c r="M285" s="30"/>
      <c r="N285" s="30"/>
      <c r="O285" s="30"/>
      <c r="P285" s="30"/>
      <c r="Q285" s="165">
        <f t="shared" si="53"/>
        <v>14</v>
      </c>
      <c r="R285" s="304"/>
      <c r="S285" s="301"/>
      <c r="T285" s="357"/>
      <c r="U285" s="70"/>
      <c r="V285" s="376"/>
      <c r="W285" s="343">
        <f t="shared" si="56"/>
        <v>0</v>
      </c>
      <c r="X285" s="80"/>
      <c r="Y285" s="12">
        <f>R285+COUNTA(T285:T290)-COUNTA(V285:V290)</f>
        <v>0</v>
      </c>
      <c r="Z285" s="492">
        <f t="shared" si="51"/>
        <v>0</v>
      </c>
    </row>
    <row r="286" spans="1:26" s="3" customFormat="1" ht="35.1" customHeight="1">
      <c r="A286" s="710"/>
      <c r="B286" s="712"/>
      <c r="C286" s="707"/>
      <c r="D286" s="279"/>
      <c r="E286" s="49"/>
      <c r="F286" s="291"/>
      <c r="G286" s="220"/>
      <c r="H286" s="49"/>
      <c r="I286" s="49"/>
      <c r="J286" s="49"/>
      <c r="K286" s="49"/>
      <c r="L286" s="49"/>
      <c r="M286" s="49"/>
      <c r="N286" s="49"/>
      <c r="O286" s="49"/>
      <c r="P286" s="49"/>
      <c r="Q286" s="163"/>
      <c r="R286" s="305"/>
      <c r="S286" s="298"/>
      <c r="T286" s="365"/>
      <c r="U286" s="69"/>
      <c r="V286" s="365"/>
      <c r="W286" s="347">
        <f t="shared" si="56"/>
        <v>0</v>
      </c>
      <c r="X286" s="79"/>
      <c r="Y286" s="7"/>
      <c r="Z286" s="492">
        <f t="shared" si="51"/>
        <v>0</v>
      </c>
    </row>
    <row r="287" spans="1:26" s="3" customFormat="1" ht="35.1" customHeight="1">
      <c r="A287" s="710"/>
      <c r="B287" s="712"/>
      <c r="C287" s="707"/>
      <c r="D287" s="279"/>
      <c r="E287" s="49"/>
      <c r="F287" s="291"/>
      <c r="G287" s="220"/>
      <c r="H287" s="49"/>
      <c r="I287" s="49"/>
      <c r="J287" s="49"/>
      <c r="K287" s="49"/>
      <c r="L287" s="49"/>
      <c r="M287" s="49"/>
      <c r="N287" s="49"/>
      <c r="O287" s="49"/>
      <c r="P287" s="49"/>
      <c r="Q287" s="163"/>
      <c r="R287" s="305"/>
      <c r="S287" s="524"/>
      <c r="T287" s="525"/>
      <c r="U287" s="69"/>
      <c r="V287" s="365"/>
      <c r="W287" s="347">
        <f t="shared" si="56"/>
        <v>0</v>
      </c>
      <c r="X287" s="79"/>
      <c r="Y287" s="7"/>
      <c r="Z287" s="492">
        <f t="shared" si="51"/>
        <v>0</v>
      </c>
    </row>
    <row r="288" spans="1:26" s="3" customFormat="1" ht="35.1" customHeight="1">
      <c r="A288" s="710"/>
      <c r="B288" s="712"/>
      <c r="C288" s="707"/>
      <c r="D288" s="279"/>
      <c r="E288" s="49"/>
      <c r="F288" s="291"/>
      <c r="G288" s="220"/>
      <c r="H288" s="49"/>
      <c r="I288" s="49"/>
      <c r="J288" s="49"/>
      <c r="K288" s="49"/>
      <c r="L288" s="49"/>
      <c r="M288" s="49"/>
      <c r="N288" s="49"/>
      <c r="O288" s="49"/>
      <c r="P288" s="49"/>
      <c r="Q288" s="163"/>
      <c r="R288" s="305"/>
      <c r="S288" s="298"/>
      <c r="T288" s="348"/>
      <c r="U288" s="69"/>
      <c r="V288" s="365"/>
      <c r="W288" s="347">
        <f t="shared" si="56"/>
        <v>0</v>
      </c>
      <c r="X288" s="79"/>
      <c r="Y288" s="7"/>
      <c r="Z288" s="492">
        <f t="shared" si="51"/>
        <v>0</v>
      </c>
    </row>
    <row r="289" spans="1:26" s="3" customFormat="1" ht="35.1" customHeight="1">
      <c r="A289" s="710"/>
      <c r="B289" s="712"/>
      <c r="C289" s="707"/>
      <c r="D289" s="279"/>
      <c r="E289" s="49"/>
      <c r="F289" s="291"/>
      <c r="G289" s="220"/>
      <c r="H289" s="49"/>
      <c r="I289" s="49"/>
      <c r="J289" s="49"/>
      <c r="K289" s="49"/>
      <c r="L289" s="49"/>
      <c r="M289" s="49"/>
      <c r="N289" s="49"/>
      <c r="O289" s="49"/>
      <c r="P289" s="49"/>
      <c r="Q289" s="163"/>
      <c r="R289" s="305"/>
      <c r="S289" s="298"/>
      <c r="T289" s="348"/>
      <c r="U289" s="69"/>
      <c r="V289" s="365"/>
      <c r="W289" s="347">
        <f t="shared" si="56"/>
        <v>0</v>
      </c>
      <c r="X289" s="79"/>
      <c r="Y289" s="7"/>
      <c r="Z289" s="492">
        <f t="shared" si="51"/>
        <v>0</v>
      </c>
    </row>
    <row r="290" spans="1:26" s="3" customFormat="1" ht="35.1" customHeight="1">
      <c r="A290" s="710"/>
      <c r="B290" s="713"/>
      <c r="C290" s="708"/>
      <c r="D290" s="276"/>
      <c r="E290" s="31"/>
      <c r="F290" s="292"/>
      <c r="G290" s="222"/>
      <c r="H290" s="31"/>
      <c r="I290" s="31"/>
      <c r="J290" s="31"/>
      <c r="K290" s="31"/>
      <c r="L290" s="31"/>
      <c r="M290" s="31"/>
      <c r="N290" s="31"/>
      <c r="O290" s="31"/>
      <c r="P290" s="31"/>
      <c r="Q290" s="164"/>
      <c r="R290" s="306"/>
      <c r="S290" s="299"/>
      <c r="T290" s="361"/>
      <c r="U290" s="392"/>
      <c r="V290" s="393"/>
      <c r="W290" s="356">
        <f t="shared" si="56"/>
        <v>0</v>
      </c>
      <c r="X290" s="367"/>
      <c r="Y290" s="13"/>
      <c r="Z290" s="492">
        <f t="shared" ref="Z290:Z346" si="59">SUM(Y290:Y290)</f>
        <v>0</v>
      </c>
    </row>
    <row r="291" spans="1:26" s="3" customFormat="1" ht="35.1" customHeight="1">
      <c r="A291" s="82" t="s">
        <v>601</v>
      </c>
      <c r="B291" s="651" t="s">
        <v>589</v>
      </c>
      <c r="C291" s="217" t="s">
        <v>579</v>
      </c>
      <c r="D291" s="275">
        <v>1</v>
      </c>
      <c r="E291" s="30"/>
      <c r="F291" s="290">
        <f>SUM(D291:E291)</f>
        <v>1</v>
      </c>
      <c r="G291" s="221">
        <v>1</v>
      </c>
      <c r="H291" s="30"/>
      <c r="I291" s="30"/>
      <c r="J291" s="30"/>
      <c r="K291" s="30"/>
      <c r="L291" s="30"/>
      <c r="M291" s="30"/>
      <c r="N291" s="30"/>
      <c r="O291" s="30"/>
      <c r="P291" s="30"/>
      <c r="Q291" s="165">
        <f>SUM(G291:P291)</f>
        <v>1</v>
      </c>
      <c r="R291" s="304"/>
      <c r="S291" s="297" t="s">
        <v>614</v>
      </c>
      <c r="T291" s="357" t="s">
        <v>603</v>
      </c>
      <c r="U291" s="70"/>
      <c r="V291" s="376"/>
      <c r="W291" s="343">
        <f t="shared" ref="W291" si="60">IF(V291="",,"→")</f>
        <v>0</v>
      </c>
      <c r="X291" s="80"/>
      <c r="Y291" s="12">
        <f>R291+COUNTA(T291)-COUNTA(V291)</f>
        <v>1</v>
      </c>
      <c r="Z291" s="506">
        <f t="shared" si="59"/>
        <v>1</v>
      </c>
    </row>
    <row r="292" spans="1:26" s="3" customFormat="1" ht="35.1" customHeight="1">
      <c r="A292" s="82" t="s">
        <v>601</v>
      </c>
      <c r="B292" s="651" t="s">
        <v>587</v>
      </c>
      <c r="C292" s="217" t="s">
        <v>365</v>
      </c>
      <c r="D292" s="275">
        <v>1</v>
      </c>
      <c r="E292" s="30"/>
      <c r="F292" s="290">
        <f>SUM(D292:E292)</f>
        <v>1</v>
      </c>
      <c r="G292" s="221">
        <v>1</v>
      </c>
      <c r="H292" s="30"/>
      <c r="I292" s="30"/>
      <c r="J292" s="30"/>
      <c r="K292" s="30"/>
      <c r="L292" s="30"/>
      <c r="M292" s="30"/>
      <c r="N292" s="30"/>
      <c r="O292" s="30"/>
      <c r="P292" s="30"/>
      <c r="Q292" s="165">
        <f>SUM(G292:P292)</f>
        <v>1</v>
      </c>
      <c r="R292" s="304"/>
      <c r="S292" s="297"/>
      <c r="T292" s="357"/>
      <c r="U292" s="70"/>
      <c r="V292" s="376"/>
      <c r="W292" s="343">
        <f t="shared" si="56"/>
        <v>0</v>
      </c>
      <c r="X292" s="80"/>
      <c r="Y292" s="12">
        <f>R292+COUNTA(T292)-COUNTA(V292)</f>
        <v>0</v>
      </c>
      <c r="Z292" s="506">
        <f t="shared" si="59"/>
        <v>0</v>
      </c>
    </row>
    <row r="293" spans="1:26" s="3" customFormat="1" ht="35.1" customHeight="1">
      <c r="A293" s="82" t="s">
        <v>601</v>
      </c>
      <c r="B293" s="651" t="s">
        <v>587</v>
      </c>
      <c r="C293" s="219" t="s">
        <v>366</v>
      </c>
      <c r="D293" s="277">
        <v>1</v>
      </c>
      <c r="E293" s="32"/>
      <c r="F293" s="293">
        <f>SUM(D293:E293)</f>
        <v>1</v>
      </c>
      <c r="G293" s="223">
        <v>1</v>
      </c>
      <c r="H293" s="32"/>
      <c r="I293" s="32"/>
      <c r="J293" s="32"/>
      <c r="K293" s="32"/>
      <c r="L293" s="32"/>
      <c r="M293" s="32"/>
      <c r="N293" s="32"/>
      <c r="O293" s="32"/>
      <c r="P293" s="32"/>
      <c r="Q293" s="206">
        <f>SUM(G293:P293)</f>
        <v>1</v>
      </c>
      <c r="R293" s="307"/>
      <c r="S293" s="300"/>
      <c r="T293" s="375"/>
      <c r="U293" s="71"/>
      <c r="V293" s="375"/>
      <c r="W293" s="355">
        <f t="shared" si="56"/>
        <v>0</v>
      </c>
      <c r="X293" s="119"/>
      <c r="Y293" s="11">
        <f>R293+COUNTA(T293)-COUNTA(V293)</f>
        <v>0</v>
      </c>
      <c r="Z293" s="506">
        <f t="shared" si="59"/>
        <v>0</v>
      </c>
    </row>
    <row r="294" spans="1:26" s="3" customFormat="1" ht="35.1" customHeight="1">
      <c r="A294" s="82" t="s">
        <v>601</v>
      </c>
      <c r="B294" s="651" t="s">
        <v>587</v>
      </c>
      <c r="C294" s="217" t="s">
        <v>367</v>
      </c>
      <c r="D294" s="275">
        <v>0</v>
      </c>
      <c r="E294" s="30"/>
      <c r="F294" s="290">
        <f>SUM(D294:E294)</f>
        <v>0</v>
      </c>
      <c r="G294" s="221"/>
      <c r="H294" s="30"/>
      <c r="I294" s="30"/>
      <c r="J294" s="30"/>
      <c r="K294" s="30"/>
      <c r="L294" s="30"/>
      <c r="M294" s="30"/>
      <c r="N294" s="30"/>
      <c r="O294" s="30"/>
      <c r="P294" s="30"/>
      <c r="Q294" s="165">
        <f>SUM(G294:P294)</f>
        <v>0</v>
      </c>
      <c r="R294" s="304"/>
      <c r="S294" s="297"/>
      <c r="T294" s="357"/>
      <c r="U294" s="515"/>
      <c r="V294" s="516"/>
      <c r="W294" s="490">
        <f t="shared" si="56"/>
        <v>0</v>
      </c>
      <c r="X294" s="518"/>
      <c r="Y294" s="12">
        <f>R294+COUNTA(T294)-COUNTA(V294)</f>
        <v>0</v>
      </c>
      <c r="Z294" s="506">
        <f t="shared" si="59"/>
        <v>0</v>
      </c>
    </row>
    <row r="295" spans="1:26" s="3" customFormat="1" ht="35.1" customHeight="1">
      <c r="A295" s="82" t="s">
        <v>601</v>
      </c>
      <c r="B295" s="318" t="s">
        <v>587</v>
      </c>
      <c r="C295" s="219" t="s">
        <v>368</v>
      </c>
      <c r="D295" s="277">
        <v>1</v>
      </c>
      <c r="E295" s="32"/>
      <c r="F295" s="293">
        <f>SUM(D295:E295)</f>
        <v>1</v>
      </c>
      <c r="G295" s="223">
        <v>1</v>
      </c>
      <c r="H295" s="32"/>
      <c r="I295" s="32"/>
      <c r="J295" s="32"/>
      <c r="K295" s="32"/>
      <c r="L295" s="32"/>
      <c r="M295" s="32"/>
      <c r="N295" s="32"/>
      <c r="O295" s="32"/>
      <c r="P295" s="32"/>
      <c r="Q295" s="206">
        <f>SUM(G295:P295)</f>
        <v>1</v>
      </c>
      <c r="R295" s="307"/>
      <c r="S295" s="300"/>
      <c r="T295" s="354"/>
      <c r="U295" s="70"/>
      <c r="V295" s="376"/>
      <c r="W295" s="343">
        <f t="shared" si="56"/>
        <v>0</v>
      </c>
      <c r="X295" s="80"/>
      <c r="Y295" s="11">
        <f>R295+COUNTA(T295)-COUNTA(V295)</f>
        <v>0</v>
      </c>
      <c r="Z295" s="506">
        <f t="shared" si="59"/>
        <v>0</v>
      </c>
    </row>
    <row r="296" spans="1:26" s="3" customFormat="1" ht="35.1" customHeight="1">
      <c r="A296" s="714" t="s">
        <v>369</v>
      </c>
      <c r="B296" s="711" t="s">
        <v>585</v>
      </c>
      <c r="C296" s="706" t="s">
        <v>302</v>
      </c>
      <c r="D296" s="275">
        <v>13</v>
      </c>
      <c r="E296" s="30"/>
      <c r="F296" s="290">
        <f t="shared" si="52"/>
        <v>13</v>
      </c>
      <c r="G296" s="221">
        <v>13</v>
      </c>
      <c r="H296" s="30"/>
      <c r="I296" s="30">
        <v>-1</v>
      </c>
      <c r="J296" s="30"/>
      <c r="K296" s="30"/>
      <c r="L296" s="30"/>
      <c r="M296" s="30"/>
      <c r="N296" s="30"/>
      <c r="O296" s="30"/>
      <c r="P296" s="30"/>
      <c r="Q296" s="165">
        <f t="shared" si="53"/>
        <v>12</v>
      </c>
      <c r="R296" s="304"/>
      <c r="S296" s="301"/>
      <c r="T296" s="357"/>
      <c r="U296" s="70"/>
      <c r="V296" s="376"/>
      <c r="W296" s="343">
        <f t="shared" si="56"/>
        <v>0</v>
      </c>
      <c r="X296" s="80"/>
      <c r="Y296" s="12">
        <f>R296+COUNTA(T296:T300)-COUNTA(V296:V300)</f>
        <v>0</v>
      </c>
      <c r="Z296" s="492">
        <f t="shared" si="59"/>
        <v>0</v>
      </c>
    </row>
    <row r="297" spans="1:26" s="3" customFormat="1" ht="35.1" customHeight="1">
      <c r="A297" s="710"/>
      <c r="B297" s="712"/>
      <c r="C297" s="707"/>
      <c r="D297" s="279"/>
      <c r="E297" s="49"/>
      <c r="F297" s="291"/>
      <c r="G297" s="220"/>
      <c r="H297" s="49"/>
      <c r="I297" s="49"/>
      <c r="J297" s="49"/>
      <c r="K297" s="49"/>
      <c r="L297" s="49"/>
      <c r="M297" s="49"/>
      <c r="N297" s="49"/>
      <c r="O297" s="49"/>
      <c r="P297" s="49"/>
      <c r="Q297" s="163"/>
      <c r="R297" s="305"/>
      <c r="S297" s="298"/>
      <c r="T297" s="365"/>
      <c r="U297" s="69"/>
      <c r="V297" s="365"/>
      <c r="W297" s="347"/>
      <c r="X297" s="79"/>
      <c r="Y297" s="7"/>
      <c r="Z297" s="492">
        <f t="shared" si="59"/>
        <v>0</v>
      </c>
    </row>
    <row r="298" spans="1:26" s="3" customFormat="1" ht="35.1" customHeight="1">
      <c r="A298" s="710"/>
      <c r="B298" s="712"/>
      <c r="C298" s="707"/>
      <c r="D298" s="279">
        <v>0</v>
      </c>
      <c r="E298" s="49"/>
      <c r="F298" s="291">
        <f t="shared" ref="F298" si="61">SUM(D298:E298)</f>
        <v>0</v>
      </c>
      <c r="G298" s="220">
        <v>0</v>
      </c>
      <c r="H298" s="49"/>
      <c r="I298" s="49"/>
      <c r="J298" s="49"/>
      <c r="K298" s="49"/>
      <c r="L298" s="49"/>
      <c r="M298" s="49"/>
      <c r="N298" s="49"/>
      <c r="O298" s="49"/>
      <c r="P298" s="49"/>
      <c r="Q298" s="163">
        <f t="shared" ref="Q298" si="62">SUM(G298:P298)</f>
        <v>0</v>
      </c>
      <c r="R298" s="305"/>
      <c r="S298" s="298"/>
      <c r="T298" s="348"/>
      <c r="U298" s="69"/>
      <c r="V298" s="365"/>
      <c r="W298" s="347">
        <f t="shared" si="56"/>
        <v>0</v>
      </c>
      <c r="X298" s="79"/>
      <c r="Y298" s="6"/>
      <c r="Z298" s="492">
        <f t="shared" si="59"/>
        <v>0</v>
      </c>
    </row>
    <row r="299" spans="1:26" s="3" customFormat="1" ht="35.1" customHeight="1">
      <c r="A299" s="710"/>
      <c r="B299" s="712"/>
      <c r="C299" s="707"/>
      <c r="D299" s="279">
        <v>0</v>
      </c>
      <c r="E299" s="49"/>
      <c r="F299" s="291">
        <f t="shared" si="52"/>
        <v>0</v>
      </c>
      <c r="G299" s="220">
        <v>0</v>
      </c>
      <c r="H299" s="49"/>
      <c r="I299" s="49"/>
      <c r="J299" s="49"/>
      <c r="K299" s="49"/>
      <c r="L299" s="49"/>
      <c r="M299" s="49"/>
      <c r="N299" s="49"/>
      <c r="O299" s="49"/>
      <c r="P299" s="49"/>
      <c r="Q299" s="163">
        <f t="shared" si="53"/>
        <v>0</v>
      </c>
      <c r="R299" s="305"/>
      <c r="S299" s="298"/>
      <c r="T299" s="348"/>
      <c r="U299" s="69"/>
      <c r="V299" s="365"/>
      <c r="W299" s="347">
        <f t="shared" si="56"/>
        <v>0</v>
      </c>
      <c r="X299" s="79"/>
      <c r="Y299" s="6"/>
      <c r="Z299" s="492">
        <f t="shared" si="59"/>
        <v>0</v>
      </c>
    </row>
    <row r="300" spans="1:26" s="3" customFormat="1" ht="35.1" customHeight="1">
      <c r="A300" s="715"/>
      <c r="B300" s="713"/>
      <c r="C300" s="708"/>
      <c r="D300" s="276"/>
      <c r="E300" s="31"/>
      <c r="F300" s="292"/>
      <c r="G300" s="222"/>
      <c r="H300" s="31"/>
      <c r="I300" s="31"/>
      <c r="J300" s="31"/>
      <c r="K300" s="31"/>
      <c r="L300" s="31"/>
      <c r="M300" s="31"/>
      <c r="N300" s="31"/>
      <c r="O300" s="31"/>
      <c r="P300" s="31"/>
      <c r="Q300" s="164"/>
      <c r="R300" s="306"/>
      <c r="S300" s="299"/>
      <c r="T300" s="361"/>
      <c r="U300" s="392"/>
      <c r="V300" s="393"/>
      <c r="W300" s="356">
        <f t="shared" si="56"/>
        <v>0</v>
      </c>
      <c r="X300" s="367"/>
      <c r="Y300" s="8"/>
      <c r="Z300" s="492">
        <f t="shared" si="59"/>
        <v>0</v>
      </c>
    </row>
    <row r="301" spans="1:26" s="3" customFormat="1" ht="35.1" customHeight="1">
      <c r="A301" s="684" t="s">
        <v>180</v>
      </c>
      <c r="B301" s="651" t="s">
        <v>589</v>
      </c>
      <c r="C301" s="219" t="s">
        <v>303</v>
      </c>
      <c r="D301" s="277">
        <v>1</v>
      </c>
      <c r="E301" s="32"/>
      <c r="F301" s="293">
        <f t="shared" si="52"/>
        <v>1</v>
      </c>
      <c r="G301" s="223">
        <v>1</v>
      </c>
      <c r="H301" s="32"/>
      <c r="I301" s="32"/>
      <c r="J301" s="32"/>
      <c r="K301" s="32"/>
      <c r="L301" s="32"/>
      <c r="M301" s="32"/>
      <c r="N301" s="32"/>
      <c r="O301" s="32"/>
      <c r="P301" s="32"/>
      <c r="Q301" s="206">
        <f t="shared" si="53"/>
        <v>1</v>
      </c>
      <c r="R301" s="307"/>
      <c r="S301" s="300"/>
      <c r="T301" s="375"/>
      <c r="U301" s="71"/>
      <c r="V301" s="375"/>
      <c r="W301" s="355">
        <f t="shared" si="56"/>
        <v>0</v>
      </c>
      <c r="X301" s="119"/>
      <c r="Y301" s="11">
        <f t="shared" si="54"/>
        <v>0</v>
      </c>
      <c r="Z301" s="506">
        <f t="shared" si="59"/>
        <v>0</v>
      </c>
    </row>
    <row r="302" spans="1:26" s="3" customFormat="1" ht="35.1" customHeight="1">
      <c r="A302" s="684" t="s">
        <v>180</v>
      </c>
      <c r="B302" s="651" t="s">
        <v>589</v>
      </c>
      <c r="C302" s="219" t="s">
        <v>370</v>
      </c>
      <c r="D302" s="277">
        <v>1</v>
      </c>
      <c r="E302" s="32"/>
      <c r="F302" s="293">
        <f t="shared" si="52"/>
        <v>1</v>
      </c>
      <c r="G302" s="223">
        <v>1</v>
      </c>
      <c r="H302" s="32"/>
      <c r="I302" s="32"/>
      <c r="J302" s="32"/>
      <c r="K302" s="32"/>
      <c r="L302" s="32"/>
      <c r="M302" s="32"/>
      <c r="N302" s="32"/>
      <c r="O302" s="32"/>
      <c r="P302" s="32"/>
      <c r="Q302" s="206">
        <f t="shared" si="53"/>
        <v>1</v>
      </c>
      <c r="R302" s="307"/>
      <c r="S302" s="297"/>
      <c r="T302" s="376"/>
      <c r="U302" s="69"/>
      <c r="V302" s="375"/>
      <c r="W302" s="355">
        <f t="shared" si="56"/>
        <v>0</v>
      </c>
      <c r="X302" s="119"/>
      <c r="Y302" s="11">
        <f t="shared" si="54"/>
        <v>0</v>
      </c>
      <c r="Z302" s="506">
        <f t="shared" si="59"/>
        <v>0</v>
      </c>
    </row>
    <row r="303" spans="1:26" s="3" customFormat="1" ht="35.1" customHeight="1">
      <c r="A303" s="684" t="s">
        <v>180</v>
      </c>
      <c r="B303" s="651" t="s">
        <v>587</v>
      </c>
      <c r="C303" s="219" t="s">
        <v>371</v>
      </c>
      <c r="D303" s="277">
        <v>1</v>
      </c>
      <c r="E303" s="32"/>
      <c r="F303" s="293">
        <f>SUM(D303:E303)</f>
        <v>1</v>
      </c>
      <c r="G303" s="223">
        <v>1</v>
      </c>
      <c r="H303" s="32"/>
      <c r="I303" s="32"/>
      <c r="J303" s="32"/>
      <c r="K303" s="32"/>
      <c r="L303" s="32"/>
      <c r="M303" s="32"/>
      <c r="N303" s="32"/>
      <c r="O303" s="32"/>
      <c r="P303" s="32"/>
      <c r="Q303" s="206">
        <f>SUM(G303:P303)</f>
        <v>1</v>
      </c>
      <c r="R303" s="307"/>
      <c r="S303" s="300"/>
      <c r="T303" s="354"/>
      <c r="U303" s="71"/>
      <c r="V303" s="375"/>
      <c r="W303" s="355">
        <f t="shared" si="56"/>
        <v>0</v>
      </c>
      <c r="X303" s="119"/>
      <c r="Y303" s="11">
        <f>R303+COUNTA(T303)-COUNTA(V303)</f>
        <v>0</v>
      </c>
      <c r="Z303" s="506">
        <f t="shared" si="59"/>
        <v>0</v>
      </c>
    </row>
    <row r="304" spans="1:26" s="3" customFormat="1" ht="35.1" customHeight="1">
      <c r="A304" s="684" t="s">
        <v>180</v>
      </c>
      <c r="B304" s="651" t="s">
        <v>587</v>
      </c>
      <c r="C304" s="217" t="s">
        <v>372</v>
      </c>
      <c r="D304" s="275">
        <v>1</v>
      </c>
      <c r="E304" s="30"/>
      <c r="F304" s="290">
        <f>SUM(D304:E304)</f>
        <v>1</v>
      </c>
      <c r="G304" s="221">
        <v>1</v>
      </c>
      <c r="H304" s="30"/>
      <c r="I304" s="30"/>
      <c r="J304" s="30"/>
      <c r="K304" s="30"/>
      <c r="L304" s="30"/>
      <c r="M304" s="30"/>
      <c r="N304" s="30"/>
      <c r="O304" s="30"/>
      <c r="P304" s="30"/>
      <c r="Q304" s="165">
        <f>SUM(G304:P304)</f>
        <v>1</v>
      </c>
      <c r="R304" s="304"/>
      <c r="S304" s="298"/>
      <c r="T304" s="365"/>
      <c r="U304" s="70"/>
      <c r="V304" s="376"/>
      <c r="W304" s="343">
        <f t="shared" si="56"/>
        <v>0</v>
      </c>
      <c r="X304" s="80"/>
      <c r="Y304" s="12">
        <f>R304+COUNTA(T304:T304)-COUNTA(V304:V304)</f>
        <v>0</v>
      </c>
      <c r="Z304" s="492">
        <f t="shared" si="59"/>
        <v>0</v>
      </c>
    </row>
    <row r="305" spans="1:26" s="3" customFormat="1" ht="35.1" customHeight="1">
      <c r="A305" s="684" t="s">
        <v>180</v>
      </c>
      <c r="B305" s="318" t="s">
        <v>587</v>
      </c>
      <c r="C305" s="219" t="s">
        <v>373</v>
      </c>
      <c r="D305" s="277">
        <v>1</v>
      </c>
      <c r="E305" s="32"/>
      <c r="F305" s="293">
        <f t="shared" si="52"/>
        <v>1</v>
      </c>
      <c r="G305" s="223">
        <v>1</v>
      </c>
      <c r="H305" s="32"/>
      <c r="I305" s="32"/>
      <c r="J305" s="32"/>
      <c r="K305" s="32"/>
      <c r="L305" s="32"/>
      <c r="M305" s="32"/>
      <c r="N305" s="32"/>
      <c r="O305" s="32"/>
      <c r="P305" s="32"/>
      <c r="Q305" s="206">
        <f t="shared" si="53"/>
        <v>1</v>
      </c>
      <c r="R305" s="307"/>
      <c r="S305" s="297"/>
      <c r="T305" s="376"/>
      <c r="U305" s="71"/>
      <c r="V305" s="375"/>
      <c r="W305" s="355">
        <f t="shared" si="56"/>
        <v>0</v>
      </c>
      <c r="X305" s="119"/>
      <c r="Y305" s="11">
        <f t="shared" si="54"/>
        <v>0</v>
      </c>
      <c r="Z305" s="506">
        <f t="shared" si="59"/>
        <v>0</v>
      </c>
    </row>
    <row r="306" spans="1:26" s="3" customFormat="1" ht="35.1" customHeight="1">
      <c r="A306" s="714" t="s">
        <v>374</v>
      </c>
      <c r="B306" s="711" t="s">
        <v>588</v>
      </c>
      <c r="C306" s="706" t="s">
        <v>302</v>
      </c>
      <c r="D306" s="275">
        <v>18</v>
      </c>
      <c r="E306" s="30"/>
      <c r="F306" s="290">
        <f t="shared" si="52"/>
        <v>18</v>
      </c>
      <c r="G306" s="221">
        <v>18</v>
      </c>
      <c r="H306" s="30"/>
      <c r="I306" s="30"/>
      <c r="J306" s="30"/>
      <c r="K306" s="30"/>
      <c r="L306" s="30"/>
      <c r="M306" s="30"/>
      <c r="N306" s="30">
        <v>-1</v>
      </c>
      <c r="O306" s="30"/>
      <c r="P306" s="30"/>
      <c r="Q306" s="165">
        <f t="shared" si="53"/>
        <v>17</v>
      </c>
      <c r="R306" s="304"/>
      <c r="S306" s="610"/>
      <c r="T306" s="611"/>
      <c r="U306" s="70"/>
      <c r="V306" s="376"/>
      <c r="W306" s="343">
        <f t="shared" si="56"/>
        <v>0</v>
      </c>
      <c r="X306" s="80"/>
      <c r="Y306" s="12">
        <f>R306+COUNTA(T306:T316)-COUNTA(V306:V316)</f>
        <v>0</v>
      </c>
      <c r="Z306" s="492">
        <f t="shared" si="59"/>
        <v>0</v>
      </c>
    </row>
    <row r="307" spans="1:26" s="3" customFormat="1" ht="35.1" customHeight="1">
      <c r="A307" s="710"/>
      <c r="B307" s="712"/>
      <c r="C307" s="707"/>
      <c r="D307" s="279"/>
      <c r="E307" s="49"/>
      <c r="F307" s="291"/>
      <c r="G307" s="220"/>
      <c r="H307" s="49"/>
      <c r="I307" s="49"/>
      <c r="J307" s="49"/>
      <c r="K307" s="49"/>
      <c r="L307" s="49"/>
      <c r="M307" s="49"/>
      <c r="N307" s="49"/>
      <c r="O307" s="49"/>
      <c r="P307" s="49"/>
      <c r="Q307" s="163"/>
      <c r="R307" s="305"/>
      <c r="S307" s="602"/>
      <c r="T307" s="608"/>
      <c r="U307" s="69"/>
      <c r="V307" s="365"/>
      <c r="W307" s="347">
        <f t="shared" si="56"/>
        <v>0</v>
      </c>
      <c r="X307" s="79"/>
      <c r="Y307" s="7"/>
      <c r="Z307" s="492">
        <f t="shared" si="59"/>
        <v>0</v>
      </c>
    </row>
    <row r="308" spans="1:26" s="3" customFormat="1" ht="35.1" customHeight="1">
      <c r="A308" s="710"/>
      <c r="B308" s="712"/>
      <c r="C308" s="707"/>
      <c r="D308" s="279"/>
      <c r="E308" s="49"/>
      <c r="F308" s="291"/>
      <c r="G308" s="220"/>
      <c r="H308" s="49"/>
      <c r="I308" s="49"/>
      <c r="J308" s="49"/>
      <c r="K308" s="49"/>
      <c r="L308" s="49"/>
      <c r="M308" s="49"/>
      <c r="N308" s="49"/>
      <c r="O308" s="49"/>
      <c r="P308" s="49"/>
      <c r="Q308" s="163"/>
      <c r="R308" s="305"/>
      <c r="S308" s="548"/>
      <c r="T308" s="582"/>
      <c r="U308" s="69"/>
      <c r="V308" s="365"/>
      <c r="W308" s="347">
        <f t="shared" si="56"/>
        <v>0</v>
      </c>
      <c r="X308" s="79"/>
      <c r="Y308" s="7"/>
      <c r="Z308" s="492">
        <f t="shared" si="59"/>
        <v>0</v>
      </c>
    </row>
    <row r="309" spans="1:26" s="3" customFormat="1" ht="35.1" customHeight="1">
      <c r="A309" s="710"/>
      <c r="B309" s="712"/>
      <c r="C309" s="707"/>
      <c r="D309" s="279"/>
      <c r="E309" s="49"/>
      <c r="F309" s="291"/>
      <c r="G309" s="220"/>
      <c r="H309" s="49"/>
      <c r="I309" s="49"/>
      <c r="J309" s="49"/>
      <c r="K309" s="49"/>
      <c r="L309" s="49"/>
      <c r="M309" s="49"/>
      <c r="N309" s="49"/>
      <c r="O309" s="49"/>
      <c r="P309" s="49"/>
      <c r="Q309" s="163"/>
      <c r="R309" s="305"/>
      <c r="S309" s="298"/>
      <c r="T309" s="348"/>
      <c r="U309" s="69"/>
      <c r="V309" s="365"/>
      <c r="W309" s="347">
        <f t="shared" si="56"/>
        <v>0</v>
      </c>
      <c r="X309" s="79"/>
      <c r="Y309" s="7"/>
      <c r="Z309" s="492">
        <f t="shared" si="59"/>
        <v>0</v>
      </c>
    </row>
    <row r="310" spans="1:26" s="3" customFormat="1" ht="35.1" customHeight="1">
      <c r="A310" s="710"/>
      <c r="B310" s="712"/>
      <c r="C310" s="707"/>
      <c r="D310" s="279"/>
      <c r="E310" s="49"/>
      <c r="F310" s="291"/>
      <c r="G310" s="220"/>
      <c r="H310" s="49"/>
      <c r="I310" s="49"/>
      <c r="J310" s="49"/>
      <c r="K310" s="49"/>
      <c r="L310" s="49"/>
      <c r="M310" s="49"/>
      <c r="N310" s="49"/>
      <c r="O310" s="49"/>
      <c r="P310" s="49"/>
      <c r="Q310" s="163"/>
      <c r="R310" s="305"/>
      <c r="S310" s="298"/>
      <c r="T310" s="348"/>
      <c r="U310" s="69"/>
      <c r="V310" s="365"/>
      <c r="W310" s="347">
        <f t="shared" si="56"/>
        <v>0</v>
      </c>
      <c r="X310" s="79"/>
      <c r="Y310" s="7"/>
      <c r="Z310" s="492">
        <f t="shared" si="59"/>
        <v>0</v>
      </c>
    </row>
    <row r="311" spans="1:26" s="3" customFormat="1" ht="35.1" customHeight="1">
      <c r="A311" s="710"/>
      <c r="B311" s="712"/>
      <c r="C311" s="707"/>
      <c r="D311" s="279"/>
      <c r="E311" s="49"/>
      <c r="F311" s="291"/>
      <c r="G311" s="220"/>
      <c r="H311" s="49"/>
      <c r="I311" s="49"/>
      <c r="J311" s="49"/>
      <c r="K311" s="49"/>
      <c r="L311" s="49"/>
      <c r="M311" s="49"/>
      <c r="N311" s="49"/>
      <c r="O311" s="49"/>
      <c r="P311" s="49"/>
      <c r="Q311" s="163"/>
      <c r="R311" s="305"/>
      <c r="S311" s="298"/>
      <c r="T311" s="348"/>
      <c r="U311" s="69"/>
      <c r="V311" s="365"/>
      <c r="W311" s="347">
        <f t="shared" si="56"/>
        <v>0</v>
      </c>
      <c r="X311" s="79"/>
      <c r="Y311" s="7"/>
      <c r="Z311" s="492">
        <f t="shared" si="59"/>
        <v>0</v>
      </c>
    </row>
    <row r="312" spans="1:26" s="3" customFormat="1" ht="35.1" customHeight="1">
      <c r="A312" s="710"/>
      <c r="B312" s="712"/>
      <c r="C312" s="707"/>
      <c r="D312" s="279"/>
      <c r="E312" s="49"/>
      <c r="F312" s="291"/>
      <c r="G312" s="220"/>
      <c r="H312" s="49"/>
      <c r="I312" s="49"/>
      <c r="J312" s="49"/>
      <c r="K312" s="49"/>
      <c r="L312" s="49"/>
      <c r="M312" s="49"/>
      <c r="N312" s="49"/>
      <c r="O312" s="49"/>
      <c r="P312" s="49"/>
      <c r="Q312" s="163"/>
      <c r="R312" s="305"/>
      <c r="S312" s="298"/>
      <c r="T312" s="348"/>
      <c r="U312" s="69"/>
      <c r="V312" s="365"/>
      <c r="W312" s="347">
        <f t="shared" si="56"/>
        <v>0</v>
      </c>
      <c r="X312" s="79"/>
      <c r="Y312" s="7"/>
      <c r="Z312" s="492">
        <f t="shared" si="59"/>
        <v>0</v>
      </c>
    </row>
    <row r="313" spans="1:26" s="3" customFormat="1" ht="35.1" customHeight="1">
      <c r="A313" s="710"/>
      <c r="B313" s="712"/>
      <c r="C313" s="707"/>
      <c r="D313" s="279"/>
      <c r="E313" s="49"/>
      <c r="F313" s="291"/>
      <c r="G313" s="220"/>
      <c r="H313" s="49"/>
      <c r="I313" s="49"/>
      <c r="J313" s="49"/>
      <c r="K313" s="49"/>
      <c r="L313" s="49"/>
      <c r="M313" s="49"/>
      <c r="N313" s="49"/>
      <c r="O313" s="49"/>
      <c r="P313" s="49"/>
      <c r="Q313" s="163"/>
      <c r="R313" s="305"/>
      <c r="S313" s="298"/>
      <c r="T313" s="348"/>
      <c r="U313" s="69"/>
      <c r="V313" s="365"/>
      <c r="W313" s="347">
        <f t="shared" si="56"/>
        <v>0</v>
      </c>
      <c r="X313" s="372"/>
      <c r="Y313" s="7"/>
      <c r="Z313" s="492">
        <f t="shared" si="59"/>
        <v>0</v>
      </c>
    </row>
    <row r="314" spans="1:26" s="3" customFormat="1" ht="35.1" customHeight="1">
      <c r="A314" s="710"/>
      <c r="B314" s="712"/>
      <c r="C314" s="707"/>
      <c r="D314" s="279"/>
      <c r="E314" s="49"/>
      <c r="F314" s="291"/>
      <c r="G314" s="220"/>
      <c r="H314" s="49"/>
      <c r="I314" s="49"/>
      <c r="J314" s="49"/>
      <c r="K314" s="49"/>
      <c r="L314" s="49"/>
      <c r="M314" s="49"/>
      <c r="N314" s="49"/>
      <c r="O314" s="49"/>
      <c r="P314" s="49"/>
      <c r="Q314" s="163"/>
      <c r="R314" s="305"/>
      <c r="S314" s="298"/>
      <c r="T314" s="348"/>
      <c r="U314" s="513"/>
      <c r="V314" s="513"/>
      <c r="W314" s="395">
        <f t="shared" si="56"/>
        <v>0</v>
      </c>
      <c r="X314" s="395"/>
      <c r="Y314" s="7"/>
      <c r="Z314" s="492">
        <f t="shared" si="59"/>
        <v>0</v>
      </c>
    </row>
    <row r="315" spans="1:26" s="3" customFormat="1" ht="35.1" customHeight="1">
      <c r="A315" s="710"/>
      <c r="B315" s="712"/>
      <c r="C315" s="707"/>
      <c r="D315" s="279"/>
      <c r="E315" s="49"/>
      <c r="F315" s="291"/>
      <c r="G315" s="220"/>
      <c r="H315" s="49"/>
      <c r="I315" s="49"/>
      <c r="J315" s="49"/>
      <c r="K315" s="49"/>
      <c r="L315" s="49"/>
      <c r="M315" s="49"/>
      <c r="N315" s="49"/>
      <c r="O315" s="49"/>
      <c r="P315" s="49"/>
      <c r="Q315" s="163"/>
      <c r="R315" s="305"/>
      <c r="S315" s="298"/>
      <c r="T315" s="348"/>
      <c r="U315" s="69"/>
      <c r="V315" s="365"/>
      <c r="W315" s="347">
        <f t="shared" si="56"/>
        <v>0</v>
      </c>
      <c r="X315" s="79"/>
      <c r="Y315" s="7"/>
      <c r="Z315" s="492">
        <f t="shared" si="59"/>
        <v>0</v>
      </c>
    </row>
    <row r="316" spans="1:26" s="3" customFormat="1" ht="35.1" customHeight="1">
      <c r="A316" s="715"/>
      <c r="B316" s="713"/>
      <c r="C316" s="708"/>
      <c r="D316" s="276"/>
      <c r="E316" s="31"/>
      <c r="F316" s="292"/>
      <c r="G316" s="222"/>
      <c r="H316" s="31"/>
      <c r="I316" s="31"/>
      <c r="J316" s="31"/>
      <c r="K316" s="31"/>
      <c r="L316" s="31"/>
      <c r="M316" s="31"/>
      <c r="N316" s="31"/>
      <c r="O316" s="31"/>
      <c r="P316" s="31"/>
      <c r="Q316" s="164"/>
      <c r="R316" s="306"/>
      <c r="S316" s="299"/>
      <c r="T316" s="361"/>
      <c r="U316" s="392"/>
      <c r="V316" s="393"/>
      <c r="W316" s="356">
        <f t="shared" si="56"/>
        <v>0</v>
      </c>
      <c r="X316" s="367"/>
      <c r="Y316" s="13"/>
      <c r="Z316" s="492">
        <f t="shared" si="59"/>
        <v>0</v>
      </c>
    </row>
    <row r="317" spans="1:26" s="3" customFormat="1" ht="35.1" customHeight="1">
      <c r="A317" s="684" t="s">
        <v>185</v>
      </c>
      <c r="B317" s="651" t="s">
        <v>587</v>
      </c>
      <c r="C317" s="219" t="s">
        <v>375</v>
      </c>
      <c r="D317" s="277">
        <v>1</v>
      </c>
      <c r="E317" s="32"/>
      <c r="F317" s="293">
        <f>SUM(D317:E317)</f>
        <v>1</v>
      </c>
      <c r="G317" s="223">
        <v>1</v>
      </c>
      <c r="H317" s="32"/>
      <c r="I317" s="32"/>
      <c r="J317" s="32"/>
      <c r="K317" s="32"/>
      <c r="L317" s="32"/>
      <c r="M317" s="32"/>
      <c r="N317" s="32"/>
      <c r="O317" s="32"/>
      <c r="P317" s="32"/>
      <c r="Q317" s="206">
        <f>SUM(G317:P317)</f>
        <v>1</v>
      </c>
      <c r="R317" s="307"/>
      <c r="S317" s="300"/>
      <c r="T317" s="354"/>
      <c r="U317" s="604"/>
      <c r="V317" s="605"/>
      <c r="W317" s="606">
        <f t="shared" si="56"/>
        <v>0</v>
      </c>
      <c r="X317" s="607"/>
      <c r="Y317" s="11">
        <f>R317+COUNTA(T317)-COUNTA(V317)</f>
        <v>0</v>
      </c>
      <c r="Z317" s="506">
        <f t="shared" si="59"/>
        <v>0</v>
      </c>
    </row>
    <row r="318" spans="1:26" s="3" customFormat="1" ht="35.1" customHeight="1">
      <c r="A318" s="684" t="s">
        <v>185</v>
      </c>
      <c r="B318" s="651" t="s">
        <v>587</v>
      </c>
      <c r="C318" s="219" t="s">
        <v>376</v>
      </c>
      <c r="D318" s="277">
        <v>0</v>
      </c>
      <c r="E318" s="32"/>
      <c r="F318" s="293">
        <f>SUM(D318:E318)</f>
        <v>0</v>
      </c>
      <c r="G318" s="223">
        <v>0</v>
      </c>
      <c r="H318" s="32"/>
      <c r="I318" s="32"/>
      <c r="J318" s="32"/>
      <c r="K318" s="32"/>
      <c r="L318" s="32"/>
      <c r="M318" s="32"/>
      <c r="N318" s="32"/>
      <c r="O318" s="32"/>
      <c r="P318" s="32"/>
      <c r="Q318" s="206">
        <f>SUM(G318:P318)</f>
        <v>0</v>
      </c>
      <c r="R318" s="307"/>
      <c r="S318" s="298"/>
      <c r="T318" s="348"/>
      <c r="U318" s="71"/>
      <c r="V318" s="375"/>
      <c r="W318" s="355">
        <f t="shared" si="56"/>
        <v>0</v>
      </c>
      <c r="X318" s="119"/>
      <c r="Y318" s="11">
        <f>R318+COUNTA(T318)-COUNTA(V318)</f>
        <v>0</v>
      </c>
      <c r="Z318" s="506">
        <f t="shared" si="59"/>
        <v>0</v>
      </c>
    </row>
    <row r="319" spans="1:26" s="3" customFormat="1" ht="35.1" customHeight="1">
      <c r="A319" s="684" t="s">
        <v>185</v>
      </c>
      <c r="B319" s="651" t="s">
        <v>587</v>
      </c>
      <c r="C319" s="283" t="s">
        <v>377</v>
      </c>
      <c r="D319" s="275">
        <v>1</v>
      </c>
      <c r="E319" s="30"/>
      <c r="F319" s="290">
        <f>SUM(D319:E319)</f>
        <v>1</v>
      </c>
      <c r="G319" s="221">
        <v>1</v>
      </c>
      <c r="H319" s="30"/>
      <c r="I319" s="30"/>
      <c r="J319" s="30"/>
      <c r="K319" s="30"/>
      <c r="L319" s="30"/>
      <c r="M319" s="30"/>
      <c r="N319" s="30"/>
      <c r="O319" s="30"/>
      <c r="P319" s="30"/>
      <c r="Q319" s="165">
        <f>SUM(G319:P319)</f>
        <v>1</v>
      </c>
      <c r="R319" s="304"/>
      <c r="S319" s="297"/>
      <c r="T319" s="357"/>
      <c r="U319" s="70"/>
      <c r="V319" s="376"/>
      <c r="W319" s="343">
        <f t="shared" si="56"/>
        <v>0</v>
      </c>
      <c r="X319" s="80"/>
      <c r="Y319" s="12">
        <f>R319+COUNTA(T319)-COUNTA(V319)</f>
        <v>0</v>
      </c>
      <c r="Z319" s="506">
        <f t="shared" si="59"/>
        <v>0</v>
      </c>
    </row>
    <row r="320" spans="1:26" s="3" customFormat="1" ht="35.1" customHeight="1">
      <c r="A320" s="684" t="s">
        <v>185</v>
      </c>
      <c r="B320" s="651" t="s">
        <v>587</v>
      </c>
      <c r="C320" s="217" t="s">
        <v>309</v>
      </c>
      <c r="D320" s="275">
        <v>1</v>
      </c>
      <c r="E320" s="30"/>
      <c r="F320" s="290">
        <f>SUM(D320:E320)</f>
        <v>1</v>
      </c>
      <c r="G320" s="221">
        <v>1</v>
      </c>
      <c r="H320" s="30"/>
      <c r="I320" s="30"/>
      <c r="J320" s="30"/>
      <c r="K320" s="30"/>
      <c r="L320" s="30"/>
      <c r="M320" s="30"/>
      <c r="N320" s="30"/>
      <c r="O320" s="30"/>
      <c r="P320" s="30"/>
      <c r="Q320" s="165">
        <f>SUM(G320:P320)</f>
        <v>1</v>
      </c>
      <c r="R320" s="304"/>
      <c r="S320" s="297"/>
      <c r="T320" s="357"/>
      <c r="U320" s="71"/>
      <c r="V320" s="375"/>
      <c r="W320" s="343">
        <f t="shared" si="56"/>
        <v>0</v>
      </c>
      <c r="X320" s="80"/>
      <c r="Y320" s="12">
        <f>R320+COUNTA(T320)-COUNTA(V320)</f>
        <v>0</v>
      </c>
      <c r="Z320" s="506">
        <f t="shared" si="59"/>
        <v>0</v>
      </c>
    </row>
    <row r="321" spans="1:26" s="3" customFormat="1" ht="35.1" customHeight="1">
      <c r="A321" s="684" t="s">
        <v>185</v>
      </c>
      <c r="B321" s="651" t="s">
        <v>587</v>
      </c>
      <c r="C321" s="219" t="s">
        <v>378</v>
      </c>
      <c r="D321" s="277">
        <v>1</v>
      </c>
      <c r="E321" s="32"/>
      <c r="F321" s="293">
        <f t="shared" si="52"/>
        <v>1</v>
      </c>
      <c r="G321" s="223">
        <v>1</v>
      </c>
      <c r="H321" s="32"/>
      <c r="I321" s="32"/>
      <c r="J321" s="32"/>
      <c r="K321" s="32"/>
      <c r="L321" s="32"/>
      <c r="M321" s="32"/>
      <c r="N321" s="32"/>
      <c r="O321" s="32"/>
      <c r="P321" s="32"/>
      <c r="Q321" s="206">
        <f t="shared" si="53"/>
        <v>1</v>
      </c>
      <c r="R321" s="307"/>
      <c r="S321" s="535"/>
      <c r="T321" s="536"/>
      <c r="U321" s="71"/>
      <c r="V321" s="393"/>
      <c r="W321" s="355">
        <f t="shared" si="56"/>
        <v>0</v>
      </c>
      <c r="X321" s="119"/>
      <c r="Y321" s="11">
        <f t="shared" si="54"/>
        <v>0</v>
      </c>
      <c r="Z321" s="506">
        <f t="shared" si="59"/>
        <v>0</v>
      </c>
    </row>
    <row r="322" spans="1:26" s="3" customFormat="1" ht="35.1" customHeight="1">
      <c r="A322" s="684" t="s">
        <v>185</v>
      </c>
      <c r="B322" s="651" t="s">
        <v>587</v>
      </c>
      <c r="C322" s="219" t="s">
        <v>379</v>
      </c>
      <c r="D322" s="275">
        <v>1</v>
      </c>
      <c r="E322" s="30"/>
      <c r="F322" s="290">
        <f t="shared" si="52"/>
        <v>1</v>
      </c>
      <c r="G322" s="221">
        <v>1</v>
      </c>
      <c r="H322" s="30"/>
      <c r="I322" s="30"/>
      <c r="J322" s="30"/>
      <c r="K322" s="30"/>
      <c r="L322" s="30"/>
      <c r="M322" s="30"/>
      <c r="N322" s="30"/>
      <c r="O322" s="30"/>
      <c r="P322" s="30"/>
      <c r="Q322" s="165">
        <f t="shared" si="53"/>
        <v>1</v>
      </c>
      <c r="R322" s="304"/>
      <c r="S322" s="300"/>
      <c r="T322" s="354"/>
      <c r="U322" s="70"/>
      <c r="V322" s="376"/>
      <c r="W322" s="343">
        <f t="shared" si="56"/>
        <v>0</v>
      </c>
      <c r="X322" s="80"/>
      <c r="Y322" s="12">
        <f t="shared" si="54"/>
        <v>0</v>
      </c>
      <c r="Z322" s="506">
        <f t="shared" si="59"/>
        <v>0</v>
      </c>
    </row>
    <row r="323" spans="1:26" s="3" customFormat="1" ht="35.1" customHeight="1">
      <c r="A323" s="714" t="s">
        <v>380</v>
      </c>
      <c r="B323" s="711" t="s">
        <v>588</v>
      </c>
      <c r="C323" s="706" t="s">
        <v>302</v>
      </c>
      <c r="D323" s="275">
        <v>10</v>
      </c>
      <c r="E323" s="30"/>
      <c r="F323" s="290">
        <f t="shared" si="52"/>
        <v>10</v>
      </c>
      <c r="G323" s="221">
        <v>10</v>
      </c>
      <c r="H323" s="30"/>
      <c r="I323" s="30"/>
      <c r="J323" s="30"/>
      <c r="K323" s="30"/>
      <c r="L323" s="30"/>
      <c r="M323" s="30"/>
      <c r="N323" s="30"/>
      <c r="O323" s="30"/>
      <c r="P323" s="30"/>
      <c r="Q323" s="165">
        <f t="shared" si="53"/>
        <v>10</v>
      </c>
      <c r="R323" s="304"/>
      <c r="S323" s="515"/>
      <c r="T323" s="516"/>
      <c r="U323" s="70"/>
      <c r="V323" s="376"/>
      <c r="W323" s="343">
        <f t="shared" si="56"/>
        <v>0</v>
      </c>
      <c r="X323" s="80"/>
      <c r="Y323" s="12">
        <f>R323+COUNTA(T323:T328)-COUNTA(V323:V328)</f>
        <v>0</v>
      </c>
      <c r="Z323" s="492">
        <f t="shared" si="59"/>
        <v>0</v>
      </c>
    </row>
    <row r="324" spans="1:26" s="3" customFormat="1" ht="35.1" customHeight="1">
      <c r="A324" s="710"/>
      <c r="B324" s="712"/>
      <c r="C324" s="707"/>
      <c r="D324" s="279"/>
      <c r="E324" s="49"/>
      <c r="F324" s="291"/>
      <c r="G324" s="220"/>
      <c r="H324" s="49"/>
      <c r="I324" s="49"/>
      <c r="J324" s="49"/>
      <c r="K324" s="49"/>
      <c r="L324" s="49"/>
      <c r="M324" s="49"/>
      <c r="N324" s="49"/>
      <c r="O324" s="49"/>
      <c r="P324" s="49"/>
      <c r="Q324" s="163"/>
      <c r="R324" s="305"/>
      <c r="S324" s="524"/>
      <c r="T324" s="522"/>
      <c r="U324" s="69"/>
      <c r="V324" s="365"/>
      <c r="W324" s="347">
        <f t="shared" si="56"/>
        <v>0</v>
      </c>
      <c r="X324" s="79"/>
      <c r="Y324" s="7"/>
      <c r="Z324" s="492">
        <f t="shared" si="59"/>
        <v>0</v>
      </c>
    </row>
    <row r="325" spans="1:26" s="3" customFormat="1" ht="35.1" customHeight="1">
      <c r="A325" s="710"/>
      <c r="B325" s="712"/>
      <c r="C325" s="707"/>
      <c r="D325" s="279"/>
      <c r="E325" s="49"/>
      <c r="F325" s="291"/>
      <c r="G325" s="220"/>
      <c r="H325" s="49"/>
      <c r="I325" s="49"/>
      <c r="J325" s="49"/>
      <c r="K325" s="49"/>
      <c r="L325" s="49"/>
      <c r="M325" s="49"/>
      <c r="N325" s="49"/>
      <c r="O325" s="49"/>
      <c r="P325" s="49"/>
      <c r="Q325" s="163"/>
      <c r="R325" s="305"/>
      <c r="S325" s="548"/>
      <c r="T325" s="628"/>
      <c r="U325" s="69"/>
      <c r="V325" s="365"/>
      <c r="W325" s="347">
        <f t="shared" si="56"/>
        <v>0</v>
      </c>
      <c r="X325" s="79"/>
      <c r="Y325" s="7"/>
      <c r="Z325" s="492">
        <f t="shared" si="59"/>
        <v>0</v>
      </c>
    </row>
    <row r="326" spans="1:26" s="3" customFormat="1" ht="35.1" customHeight="1">
      <c r="A326" s="710"/>
      <c r="B326" s="712"/>
      <c r="C326" s="707"/>
      <c r="D326" s="279"/>
      <c r="E326" s="49"/>
      <c r="F326" s="291"/>
      <c r="G326" s="220"/>
      <c r="H326" s="49"/>
      <c r="I326" s="49"/>
      <c r="J326" s="49"/>
      <c r="K326" s="49"/>
      <c r="L326" s="49"/>
      <c r="M326" s="49"/>
      <c r="N326" s="49"/>
      <c r="O326" s="49"/>
      <c r="P326" s="49"/>
      <c r="Q326" s="163"/>
      <c r="R326" s="305"/>
      <c r="S326" s="548"/>
      <c r="T326" s="628"/>
      <c r="U326" s="69"/>
      <c r="V326" s="365"/>
      <c r="W326" s="347">
        <f t="shared" si="56"/>
        <v>0</v>
      </c>
      <c r="X326" s="79"/>
      <c r="Y326" s="7"/>
      <c r="Z326" s="492">
        <f t="shared" si="59"/>
        <v>0</v>
      </c>
    </row>
    <row r="327" spans="1:26" s="3" customFormat="1" ht="35.1" customHeight="1">
      <c r="A327" s="710"/>
      <c r="B327" s="712"/>
      <c r="C327" s="707"/>
      <c r="D327" s="279"/>
      <c r="E327" s="49"/>
      <c r="F327" s="291"/>
      <c r="G327" s="220"/>
      <c r="H327" s="49"/>
      <c r="I327" s="49"/>
      <c r="J327" s="49"/>
      <c r="K327" s="49"/>
      <c r="L327" s="49"/>
      <c r="M327" s="49"/>
      <c r="N327" s="49"/>
      <c r="O327" s="49"/>
      <c r="P327" s="49"/>
      <c r="Q327" s="163"/>
      <c r="R327" s="305"/>
      <c r="S327" s="298"/>
      <c r="T327" s="348"/>
      <c r="U327" s="69"/>
      <c r="V327" s="365"/>
      <c r="W327" s="347">
        <f t="shared" si="56"/>
        <v>0</v>
      </c>
      <c r="X327" s="79"/>
      <c r="Y327" s="7"/>
      <c r="Z327" s="492">
        <f t="shared" si="59"/>
        <v>0</v>
      </c>
    </row>
    <row r="328" spans="1:26" s="3" customFormat="1" ht="35.1" customHeight="1">
      <c r="A328" s="715"/>
      <c r="B328" s="713"/>
      <c r="C328" s="708"/>
      <c r="D328" s="276"/>
      <c r="E328" s="31"/>
      <c r="F328" s="292"/>
      <c r="G328" s="222"/>
      <c r="H328" s="31"/>
      <c r="I328" s="31"/>
      <c r="J328" s="31"/>
      <c r="K328" s="31"/>
      <c r="L328" s="31"/>
      <c r="M328" s="31"/>
      <c r="N328" s="31"/>
      <c r="O328" s="31"/>
      <c r="P328" s="31"/>
      <c r="Q328" s="164"/>
      <c r="R328" s="306"/>
      <c r="S328" s="299"/>
      <c r="T328" s="361"/>
      <c r="U328" s="392"/>
      <c r="V328" s="393"/>
      <c r="W328" s="356">
        <f t="shared" si="56"/>
        <v>0</v>
      </c>
      <c r="X328" s="367"/>
      <c r="Y328" s="13"/>
      <c r="Z328" s="492">
        <f t="shared" si="59"/>
        <v>0</v>
      </c>
    </row>
    <row r="329" spans="1:26" s="3" customFormat="1" ht="35.1" customHeight="1">
      <c r="A329" s="684" t="s">
        <v>191</v>
      </c>
      <c r="B329" s="651" t="s">
        <v>587</v>
      </c>
      <c r="C329" s="219" t="s">
        <v>381</v>
      </c>
      <c r="D329" s="277">
        <v>0</v>
      </c>
      <c r="E329" s="32"/>
      <c r="F329" s="293">
        <f t="shared" si="52"/>
        <v>0</v>
      </c>
      <c r="G329" s="223"/>
      <c r="H329" s="32"/>
      <c r="I329" s="32"/>
      <c r="J329" s="32"/>
      <c r="K329" s="32"/>
      <c r="L329" s="32"/>
      <c r="M329" s="32"/>
      <c r="N329" s="32"/>
      <c r="O329" s="32"/>
      <c r="P329" s="32"/>
      <c r="Q329" s="206">
        <f t="shared" si="53"/>
        <v>0</v>
      </c>
      <c r="R329" s="307"/>
      <c r="S329" s="300"/>
      <c r="T329" s="354"/>
      <c r="U329" s="71"/>
      <c r="V329" s="375"/>
      <c r="W329" s="355">
        <f t="shared" si="56"/>
        <v>0</v>
      </c>
      <c r="X329" s="119"/>
      <c r="Y329" s="11">
        <f t="shared" si="54"/>
        <v>0</v>
      </c>
      <c r="Z329" s="506">
        <f t="shared" si="59"/>
        <v>0</v>
      </c>
    </row>
    <row r="330" spans="1:26" s="3" customFormat="1" ht="35.1" customHeight="1">
      <c r="A330" s="684" t="s">
        <v>191</v>
      </c>
      <c r="B330" s="651" t="s">
        <v>587</v>
      </c>
      <c r="C330" s="219" t="s">
        <v>382</v>
      </c>
      <c r="D330" s="277">
        <v>1</v>
      </c>
      <c r="E330" s="32"/>
      <c r="F330" s="293">
        <f t="shared" si="52"/>
        <v>1</v>
      </c>
      <c r="G330" s="223">
        <v>1</v>
      </c>
      <c r="H330" s="32"/>
      <c r="I330" s="32"/>
      <c r="J330" s="32"/>
      <c r="K330" s="32"/>
      <c r="L330" s="32"/>
      <c r="M330" s="32"/>
      <c r="N330" s="32"/>
      <c r="O330" s="32"/>
      <c r="P330" s="32"/>
      <c r="Q330" s="206">
        <f t="shared" si="53"/>
        <v>1</v>
      </c>
      <c r="R330" s="307"/>
      <c r="S330" s="535"/>
      <c r="T330" s="536"/>
      <c r="U330" s="71"/>
      <c r="V330" s="375"/>
      <c r="W330" s="355">
        <f t="shared" si="56"/>
        <v>0</v>
      </c>
      <c r="X330" s="119"/>
      <c r="Y330" s="11">
        <f t="shared" si="54"/>
        <v>0</v>
      </c>
      <c r="Z330" s="506">
        <f t="shared" si="59"/>
        <v>0</v>
      </c>
    </row>
    <row r="331" spans="1:26" s="3" customFormat="1" ht="35.1" customHeight="1">
      <c r="A331" s="684" t="s">
        <v>191</v>
      </c>
      <c r="B331" s="648" t="s">
        <v>587</v>
      </c>
      <c r="C331" s="219" t="s">
        <v>193</v>
      </c>
      <c r="D331" s="277">
        <v>1</v>
      </c>
      <c r="E331" s="32"/>
      <c r="F331" s="293">
        <f t="shared" si="52"/>
        <v>1</v>
      </c>
      <c r="G331" s="223">
        <v>1</v>
      </c>
      <c r="H331" s="32"/>
      <c r="I331" s="32"/>
      <c r="J331" s="32"/>
      <c r="K331" s="32"/>
      <c r="L331" s="32"/>
      <c r="M331" s="32"/>
      <c r="N331" s="32"/>
      <c r="O331" s="32"/>
      <c r="P331" s="32"/>
      <c r="Q331" s="206">
        <f t="shared" si="53"/>
        <v>1</v>
      </c>
      <c r="R331" s="307">
        <v>-1</v>
      </c>
      <c r="S331" s="550"/>
      <c r="T331" s="627"/>
      <c r="U331" s="71" t="s">
        <v>614</v>
      </c>
      <c r="V331" s="375" t="s">
        <v>603</v>
      </c>
      <c r="W331" s="355" t="str">
        <f t="shared" si="56"/>
        <v>→</v>
      </c>
      <c r="X331" s="369" t="s">
        <v>604</v>
      </c>
      <c r="Y331" s="11">
        <f t="shared" si="54"/>
        <v>-2</v>
      </c>
      <c r="Z331" s="506">
        <f t="shared" si="59"/>
        <v>-2</v>
      </c>
    </row>
    <row r="332" spans="1:26" s="3" customFormat="1" ht="35.1" customHeight="1">
      <c r="A332" s="714" t="s">
        <v>383</v>
      </c>
      <c r="B332" s="711" t="s">
        <v>588</v>
      </c>
      <c r="C332" s="706" t="s">
        <v>302</v>
      </c>
      <c r="D332" s="279">
        <v>12</v>
      </c>
      <c r="E332" s="49"/>
      <c r="F332" s="291">
        <f t="shared" si="52"/>
        <v>12</v>
      </c>
      <c r="G332" s="220">
        <v>12</v>
      </c>
      <c r="H332" s="49"/>
      <c r="I332" s="49"/>
      <c r="J332" s="49"/>
      <c r="K332" s="49"/>
      <c r="L332" s="49"/>
      <c r="M332" s="49"/>
      <c r="N332" s="49"/>
      <c r="O332" s="49"/>
      <c r="P332" s="49"/>
      <c r="Q332" s="163">
        <f t="shared" si="53"/>
        <v>12</v>
      </c>
      <c r="R332" s="305"/>
      <c r="S332" s="526"/>
      <c r="T332" s="527"/>
      <c r="U332" s="69"/>
      <c r="V332" s="365"/>
      <c r="W332" s="347">
        <f t="shared" ref="W332:W339" si="63">IF(V332="",,"→")</f>
        <v>0</v>
      </c>
      <c r="X332" s="79"/>
      <c r="Y332" s="7">
        <f>R332+COUNTA(T332:T340)-COUNTA(V332:V340)</f>
        <v>0</v>
      </c>
      <c r="Z332" s="492">
        <f t="shared" si="59"/>
        <v>0</v>
      </c>
    </row>
    <row r="333" spans="1:26" s="3" customFormat="1" ht="35.1" customHeight="1">
      <c r="A333" s="710"/>
      <c r="B333" s="712"/>
      <c r="C333" s="707"/>
      <c r="D333" s="279"/>
      <c r="E333" s="49"/>
      <c r="F333" s="291"/>
      <c r="G333" s="220"/>
      <c r="H333" s="49"/>
      <c r="I333" s="49"/>
      <c r="J333" s="49"/>
      <c r="K333" s="49"/>
      <c r="L333" s="49"/>
      <c r="M333" s="49"/>
      <c r="N333" s="49"/>
      <c r="O333" s="49"/>
      <c r="P333" s="49"/>
      <c r="Q333" s="163">
        <f t="shared" si="53"/>
        <v>0</v>
      </c>
      <c r="R333" s="305"/>
      <c r="S333" s="552"/>
      <c r="T333" s="582"/>
      <c r="U333" s="521"/>
      <c r="V333" s="522"/>
      <c r="W333" s="491">
        <f t="shared" si="63"/>
        <v>0</v>
      </c>
      <c r="X333" s="523"/>
      <c r="Y333" s="7"/>
      <c r="Z333" s="492">
        <f t="shared" si="59"/>
        <v>0</v>
      </c>
    </row>
    <row r="334" spans="1:26" s="3" customFormat="1" ht="35.1" customHeight="1">
      <c r="A334" s="710"/>
      <c r="B334" s="712"/>
      <c r="C334" s="707"/>
      <c r="D334" s="279"/>
      <c r="E334" s="49"/>
      <c r="F334" s="291"/>
      <c r="G334" s="220"/>
      <c r="H334" s="49"/>
      <c r="I334" s="49"/>
      <c r="J334" s="49"/>
      <c r="K334" s="49"/>
      <c r="L334" s="49"/>
      <c r="M334" s="49"/>
      <c r="N334" s="49"/>
      <c r="O334" s="49"/>
      <c r="P334" s="49"/>
      <c r="Q334" s="163"/>
      <c r="R334" s="305"/>
      <c r="S334" s="548"/>
      <c r="T334" s="582"/>
      <c r="U334" s="69"/>
      <c r="V334" s="365"/>
      <c r="W334" s="347">
        <f t="shared" si="63"/>
        <v>0</v>
      </c>
      <c r="X334" s="79"/>
      <c r="Y334" s="7"/>
      <c r="Z334" s="492">
        <f t="shared" si="59"/>
        <v>0</v>
      </c>
    </row>
    <row r="335" spans="1:26" s="3" customFormat="1" ht="35.1" customHeight="1">
      <c r="A335" s="710"/>
      <c r="B335" s="712"/>
      <c r="C335" s="707"/>
      <c r="D335" s="279"/>
      <c r="E335" s="49"/>
      <c r="F335" s="291"/>
      <c r="G335" s="220"/>
      <c r="H335" s="49"/>
      <c r="I335" s="49"/>
      <c r="J335" s="49"/>
      <c r="K335" s="49"/>
      <c r="L335" s="49"/>
      <c r="M335" s="49"/>
      <c r="N335" s="49"/>
      <c r="O335" s="49"/>
      <c r="P335" s="49"/>
      <c r="Q335" s="163"/>
      <c r="R335" s="305"/>
      <c r="S335" s="400"/>
      <c r="T335" s="348"/>
      <c r="U335" s="69"/>
      <c r="V335" s="365"/>
      <c r="W335" s="347">
        <f t="shared" si="63"/>
        <v>0</v>
      </c>
      <c r="X335" s="79"/>
      <c r="Y335" s="7"/>
      <c r="Z335" s="492">
        <f t="shared" si="59"/>
        <v>0</v>
      </c>
    </row>
    <row r="336" spans="1:26" s="3" customFormat="1" ht="35.1" customHeight="1">
      <c r="A336" s="710"/>
      <c r="B336" s="712"/>
      <c r="C336" s="707"/>
      <c r="D336" s="279"/>
      <c r="E336" s="49"/>
      <c r="F336" s="291"/>
      <c r="G336" s="220"/>
      <c r="H336" s="49"/>
      <c r="I336" s="49"/>
      <c r="J336" s="49"/>
      <c r="K336" s="49"/>
      <c r="L336" s="49"/>
      <c r="M336" s="49"/>
      <c r="N336" s="49"/>
      <c r="O336" s="49"/>
      <c r="P336" s="49"/>
      <c r="Q336" s="163"/>
      <c r="R336" s="305"/>
      <c r="S336" s="400"/>
      <c r="T336" s="348"/>
      <c r="U336" s="69"/>
      <c r="V336" s="365"/>
      <c r="W336" s="347">
        <f t="shared" si="63"/>
        <v>0</v>
      </c>
      <c r="X336" s="79"/>
      <c r="Y336" s="7"/>
      <c r="Z336" s="492">
        <f t="shared" si="59"/>
        <v>0</v>
      </c>
    </row>
    <row r="337" spans="1:26" s="3" customFormat="1" ht="35.1" customHeight="1">
      <c r="A337" s="710"/>
      <c r="B337" s="712"/>
      <c r="C337" s="707"/>
      <c r="D337" s="279"/>
      <c r="E337" s="49"/>
      <c r="F337" s="291"/>
      <c r="G337" s="220"/>
      <c r="H337" s="49"/>
      <c r="I337" s="49"/>
      <c r="J337" s="49"/>
      <c r="K337" s="49"/>
      <c r="L337" s="49"/>
      <c r="M337" s="49"/>
      <c r="N337" s="49"/>
      <c r="O337" s="49"/>
      <c r="P337" s="49"/>
      <c r="Q337" s="163"/>
      <c r="R337" s="305"/>
      <c r="S337" s="298"/>
      <c r="T337" s="348"/>
      <c r="U337" s="69"/>
      <c r="V337" s="365"/>
      <c r="W337" s="347">
        <f t="shared" si="63"/>
        <v>0</v>
      </c>
      <c r="X337" s="79"/>
      <c r="Y337" s="7"/>
      <c r="Z337" s="492">
        <f t="shared" si="59"/>
        <v>0</v>
      </c>
    </row>
    <row r="338" spans="1:26" s="3" customFormat="1" ht="35.1" customHeight="1">
      <c r="A338" s="710"/>
      <c r="B338" s="712"/>
      <c r="C338" s="707"/>
      <c r="D338" s="279"/>
      <c r="E338" s="49"/>
      <c r="F338" s="291"/>
      <c r="G338" s="220"/>
      <c r="H338" s="49"/>
      <c r="I338" s="49"/>
      <c r="J338" s="49"/>
      <c r="K338" s="49"/>
      <c r="L338" s="49"/>
      <c r="M338" s="49"/>
      <c r="N338" s="49"/>
      <c r="O338" s="49"/>
      <c r="P338" s="49"/>
      <c r="Q338" s="163"/>
      <c r="R338" s="305"/>
      <c r="S338" s="400"/>
      <c r="T338" s="348"/>
      <c r="U338" s="69"/>
      <c r="V338" s="365"/>
      <c r="W338" s="347">
        <f t="shared" si="63"/>
        <v>0</v>
      </c>
      <c r="X338" s="79"/>
      <c r="Y338" s="7"/>
      <c r="Z338" s="492">
        <f t="shared" si="59"/>
        <v>0</v>
      </c>
    </row>
    <row r="339" spans="1:26" s="3" customFormat="1" ht="35.1" customHeight="1">
      <c r="A339" s="710"/>
      <c r="B339" s="712"/>
      <c r="C339" s="707"/>
      <c r="D339" s="279"/>
      <c r="E339" s="49"/>
      <c r="F339" s="291"/>
      <c r="G339" s="220"/>
      <c r="H339" s="49"/>
      <c r="I339" s="49"/>
      <c r="J339" s="49"/>
      <c r="K339" s="49"/>
      <c r="L339" s="49"/>
      <c r="M339" s="49"/>
      <c r="N339" s="49"/>
      <c r="O339" s="49"/>
      <c r="P339" s="49"/>
      <c r="Q339" s="163"/>
      <c r="R339" s="305"/>
      <c r="S339" s="400"/>
      <c r="T339" s="348"/>
      <c r="U339" s="69"/>
      <c r="V339" s="365"/>
      <c r="W339" s="347">
        <f t="shared" si="63"/>
        <v>0</v>
      </c>
      <c r="X339" s="79"/>
      <c r="Y339" s="7"/>
      <c r="Z339" s="492">
        <f t="shared" si="59"/>
        <v>0</v>
      </c>
    </row>
    <row r="340" spans="1:26" s="3" customFormat="1" ht="35.1" customHeight="1">
      <c r="A340" s="715"/>
      <c r="B340" s="713"/>
      <c r="C340" s="708"/>
      <c r="D340" s="276"/>
      <c r="E340" s="31"/>
      <c r="F340" s="292"/>
      <c r="G340" s="222"/>
      <c r="H340" s="31"/>
      <c r="I340" s="31"/>
      <c r="J340" s="31"/>
      <c r="K340" s="31"/>
      <c r="L340" s="31"/>
      <c r="M340" s="31"/>
      <c r="N340" s="31"/>
      <c r="O340" s="31"/>
      <c r="P340" s="31"/>
      <c r="Q340" s="164"/>
      <c r="R340" s="306"/>
      <c r="S340" s="298"/>
      <c r="T340" s="401"/>
      <c r="U340" s="69"/>
      <c r="V340" s="365"/>
      <c r="W340" s="347"/>
      <c r="X340" s="367"/>
      <c r="Y340" s="13"/>
      <c r="Z340" s="492">
        <f t="shared" si="59"/>
        <v>0</v>
      </c>
    </row>
    <row r="341" spans="1:26" s="3" customFormat="1" ht="35.1" customHeight="1">
      <c r="A341" s="684" t="s">
        <v>194</v>
      </c>
      <c r="B341" s="651" t="s">
        <v>587</v>
      </c>
      <c r="C341" s="218" t="s">
        <v>384</v>
      </c>
      <c r="D341" s="276">
        <v>1</v>
      </c>
      <c r="E341" s="31"/>
      <c r="F341" s="292">
        <f t="shared" si="52"/>
        <v>1</v>
      </c>
      <c r="G341" s="222">
        <v>1</v>
      </c>
      <c r="H341" s="31"/>
      <c r="I341" s="31"/>
      <c r="J341" s="31"/>
      <c r="K341" s="31"/>
      <c r="L341" s="31"/>
      <c r="M341" s="31"/>
      <c r="N341" s="31"/>
      <c r="O341" s="31"/>
      <c r="P341" s="31"/>
      <c r="Q341" s="164">
        <f t="shared" si="53"/>
        <v>1</v>
      </c>
      <c r="R341" s="306"/>
      <c r="S341" s="297"/>
      <c r="T341" s="357"/>
      <c r="U341" s="71"/>
      <c r="V341" s="402"/>
      <c r="W341" s="355">
        <f t="shared" si="56"/>
        <v>0</v>
      </c>
      <c r="X341" s="119"/>
      <c r="Y341" s="12">
        <f>R341+COUNTA(T341)-COUNTA(V341)</f>
        <v>0</v>
      </c>
      <c r="Z341" s="506">
        <f t="shared" si="59"/>
        <v>0</v>
      </c>
    </row>
    <row r="342" spans="1:26" s="3" customFormat="1" ht="35.1" customHeight="1">
      <c r="A342" s="684" t="s">
        <v>194</v>
      </c>
      <c r="B342" s="651" t="s">
        <v>587</v>
      </c>
      <c r="C342" s="219" t="s">
        <v>348</v>
      </c>
      <c r="D342" s="277">
        <v>1</v>
      </c>
      <c r="E342" s="32"/>
      <c r="F342" s="293">
        <f t="shared" si="52"/>
        <v>1</v>
      </c>
      <c r="G342" s="223">
        <v>1</v>
      </c>
      <c r="H342" s="32"/>
      <c r="I342" s="32"/>
      <c r="J342" s="32"/>
      <c r="K342" s="32"/>
      <c r="L342" s="32"/>
      <c r="M342" s="32"/>
      <c r="N342" s="32"/>
      <c r="O342" s="32"/>
      <c r="P342" s="32"/>
      <c r="Q342" s="206">
        <f t="shared" si="53"/>
        <v>1</v>
      </c>
      <c r="R342" s="307"/>
      <c r="S342" s="297"/>
      <c r="T342" s="354"/>
      <c r="U342" s="349"/>
      <c r="V342" s="375"/>
      <c r="W342" s="355">
        <f t="shared" si="56"/>
        <v>0</v>
      </c>
      <c r="X342" s="119"/>
      <c r="Y342" s="11">
        <f t="shared" si="54"/>
        <v>0</v>
      </c>
      <c r="Z342" s="506">
        <f t="shared" si="59"/>
        <v>0</v>
      </c>
    </row>
    <row r="343" spans="1:26" s="3" customFormat="1" ht="35.1" customHeight="1">
      <c r="A343" s="684" t="s">
        <v>194</v>
      </c>
      <c r="B343" s="651" t="s">
        <v>587</v>
      </c>
      <c r="C343" s="217" t="s">
        <v>385</v>
      </c>
      <c r="D343" s="275">
        <v>1</v>
      </c>
      <c r="E343" s="30"/>
      <c r="F343" s="290">
        <f t="shared" si="52"/>
        <v>1</v>
      </c>
      <c r="G343" s="221">
        <v>1</v>
      </c>
      <c r="H343" s="30"/>
      <c r="I343" s="30"/>
      <c r="J343" s="30"/>
      <c r="K343" s="30"/>
      <c r="L343" s="30"/>
      <c r="M343" s="30"/>
      <c r="N343" s="30"/>
      <c r="O343" s="30"/>
      <c r="P343" s="30"/>
      <c r="Q343" s="165">
        <f t="shared" si="53"/>
        <v>1</v>
      </c>
      <c r="R343" s="304"/>
      <c r="S343" s="300"/>
      <c r="T343" s="354"/>
      <c r="U343" s="315"/>
      <c r="V343" s="376"/>
      <c r="W343" s="343"/>
      <c r="X343" s="80"/>
      <c r="Y343" s="12">
        <f t="shared" si="54"/>
        <v>0</v>
      </c>
      <c r="Z343" s="506">
        <f t="shared" si="59"/>
        <v>0</v>
      </c>
    </row>
    <row r="344" spans="1:26" s="3" customFormat="1" ht="35.1" customHeight="1">
      <c r="A344" s="684" t="s">
        <v>194</v>
      </c>
      <c r="B344" s="651" t="s">
        <v>587</v>
      </c>
      <c r="C344" s="217" t="s">
        <v>386</v>
      </c>
      <c r="D344" s="275">
        <v>1</v>
      </c>
      <c r="E344" s="30"/>
      <c r="F344" s="290">
        <f>SUM(D344:E344)</f>
        <v>1</v>
      </c>
      <c r="G344" s="221">
        <v>1</v>
      </c>
      <c r="H344" s="30"/>
      <c r="I344" s="30"/>
      <c r="J344" s="30"/>
      <c r="K344" s="30"/>
      <c r="L344" s="30"/>
      <c r="M344" s="30"/>
      <c r="N344" s="30"/>
      <c r="O344" s="30"/>
      <c r="P344" s="30"/>
      <c r="Q344" s="165">
        <f>SUM(G344:P344)</f>
        <v>1</v>
      </c>
      <c r="R344" s="304"/>
      <c r="S344" s="297"/>
      <c r="T344" s="354"/>
      <c r="U344" s="315"/>
      <c r="V344" s="376"/>
      <c r="W344" s="343">
        <f t="shared" si="56"/>
        <v>0</v>
      </c>
      <c r="X344" s="80"/>
      <c r="Y344" s="12">
        <f>R344+COUNTA(T344)-COUNTA(V344)</f>
        <v>0</v>
      </c>
      <c r="Z344" s="506">
        <f t="shared" si="59"/>
        <v>0</v>
      </c>
    </row>
    <row r="345" spans="1:26" s="3" customFormat="1" ht="35.1" customHeight="1">
      <c r="A345" s="684" t="s">
        <v>194</v>
      </c>
      <c r="B345" s="651" t="s">
        <v>587</v>
      </c>
      <c r="C345" s="219" t="s">
        <v>387</v>
      </c>
      <c r="D345" s="277">
        <v>1</v>
      </c>
      <c r="E345" s="32"/>
      <c r="F345" s="293">
        <f>SUM(D345:E345)</f>
        <v>1</v>
      </c>
      <c r="G345" s="223">
        <v>1</v>
      </c>
      <c r="H345" s="32"/>
      <c r="I345" s="32"/>
      <c r="J345" s="32"/>
      <c r="K345" s="32"/>
      <c r="L345" s="32"/>
      <c r="M345" s="32"/>
      <c r="N345" s="32"/>
      <c r="O345" s="32"/>
      <c r="P345" s="32"/>
      <c r="Q345" s="206">
        <f>SUM(G345:P345)</f>
        <v>1</v>
      </c>
      <c r="R345" s="307"/>
      <c r="S345" s="300"/>
      <c r="T345" s="354"/>
      <c r="U345" s="71"/>
      <c r="V345" s="375"/>
      <c r="W345" s="355">
        <f t="shared" si="56"/>
        <v>0</v>
      </c>
      <c r="X345" s="119"/>
      <c r="Y345" s="11">
        <f>R345+COUNTA(T345)-COUNTA(V345)</f>
        <v>0</v>
      </c>
      <c r="Z345" s="506">
        <f t="shared" si="59"/>
        <v>0</v>
      </c>
    </row>
    <row r="346" spans="1:26" s="3" customFormat="1" ht="35.1" customHeight="1" thickBot="1">
      <c r="A346" s="684" t="s">
        <v>194</v>
      </c>
      <c r="B346" s="650" t="s">
        <v>587</v>
      </c>
      <c r="C346" s="284" t="s">
        <v>388</v>
      </c>
      <c r="D346" s="625">
        <v>1</v>
      </c>
      <c r="E346" s="68"/>
      <c r="F346" s="295">
        <f t="shared" si="52"/>
        <v>1</v>
      </c>
      <c r="G346" s="477">
        <v>1</v>
      </c>
      <c r="H346" s="68"/>
      <c r="I346" s="68"/>
      <c r="J346" s="68"/>
      <c r="K346" s="68"/>
      <c r="L346" s="68"/>
      <c r="M346" s="68"/>
      <c r="N346" s="68"/>
      <c r="O346" s="68"/>
      <c r="P346" s="68"/>
      <c r="Q346" s="296">
        <f t="shared" si="53"/>
        <v>1</v>
      </c>
      <c r="R346" s="308"/>
      <c r="S346" s="403"/>
      <c r="T346" s="404"/>
      <c r="U346" s="405"/>
      <c r="V346" s="406"/>
      <c r="W346" s="407">
        <f t="shared" si="56"/>
        <v>0</v>
      </c>
      <c r="X346" s="408"/>
      <c r="Y346" s="85">
        <f t="shared" si="54"/>
        <v>0</v>
      </c>
      <c r="Z346" s="494">
        <f t="shared" si="59"/>
        <v>0</v>
      </c>
    </row>
    <row r="347" spans="1:26" ht="20.100000000000001" customHeight="1">
      <c r="G347" s="2">
        <v>0</v>
      </c>
      <c r="S347" s="136" t="s">
        <v>64</v>
      </c>
      <c r="T347" s="601" t="str">
        <f>COUNTIF(T6:T346,"승진자")&amp;"명"</f>
        <v>0명</v>
      </c>
      <c r="U347" s="123" t="s">
        <v>389</v>
      </c>
      <c r="V347" s="125"/>
      <c r="W347" s="123"/>
      <c r="X347" s="125" t="str">
        <f>COUNTIF(X6:X346,"5급승진")&amp;"명"</f>
        <v>0명</v>
      </c>
    </row>
    <row r="348" spans="1:26" ht="20.100000000000001" customHeight="1">
      <c r="S348" s="136" t="s">
        <v>390</v>
      </c>
      <c r="T348" s="3">
        <f>COUNTIF(T7:T346,"전직자")</f>
        <v>0</v>
      </c>
      <c r="U348" s="123" t="s">
        <v>391</v>
      </c>
      <c r="V348" s="125"/>
      <c r="W348" s="123"/>
      <c r="X348" s="125" t="str">
        <f>COUNTIF(X6:X346,"본청전입")&amp;"명"</f>
        <v>0명</v>
      </c>
    </row>
    <row r="349" spans="1:26" ht="20.100000000000001" customHeight="1"/>
    <row r="350" spans="1:26" ht="20.100000000000001" customHeight="1"/>
    <row r="351" spans="1:26" ht="20.100000000000001" customHeight="1"/>
    <row r="352" spans="1:26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</sheetData>
  <mergeCells count="87">
    <mergeCell ref="A306:A316"/>
    <mergeCell ref="A323:A328"/>
    <mergeCell ref="A332:A340"/>
    <mergeCell ref="C332:C340"/>
    <mergeCell ref="B332:B340"/>
    <mergeCell ref="C306:C316"/>
    <mergeCell ref="B306:B316"/>
    <mergeCell ref="C323:C328"/>
    <mergeCell ref="B323:B328"/>
    <mergeCell ref="C285:C290"/>
    <mergeCell ref="B285:B290"/>
    <mergeCell ref="A285:A290"/>
    <mergeCell ref="C296:C300"/>
    <mergeCell ref="B296:B300"/>
    <mergeCell ref="A296:A300"/>
    <mergeCell ref="C261:C266"/>
    <mergeCell ref="B261:B266"/>
    <mergeCell ref="C274:C279"/>
    <mergeCell ref="B274:B279"/>
    <mergeCell ref="A261:A266"/>
    <mergeCell ref="A274:A279"/>
    <mergeCell ref="C234:C243"/>
    <mergeCell ref="B234:B243"/>
    <mergeCell ref="C250:C255"/>
    <mergeCell ref="B250:B255"/>
    <mergeCell ref="A234:A243"/>
    <mergeCell ref="A250:A255"/>
    <mergeCell ref="C212:C217"/>
    <mergeCell ref="B212:B217"/>
    <mergeCell ref="C222:C226"/>
    <mergeCell ref="B222:B226"/>
    <mergeCell ref="A222:A226"/>
    <mergeCell ref="A212:A217"/>
    <mergeCell ref="C192:C194"/>
    <mergeCell ref="B192:B194"/>
    <mergeCell ref="A192:A194"/>
    <mergeCell ref="C202:C208"/>
    <mergeCell ref="B202:B208"/>
    <mergeCell ref="A202:A208"/>
    <mergeCell ref="C175:C183"/>
    <mergeCell ref="B175:B183"/>
    <mergeCell ref="C184:C185"/>
    <mergeCell ref="B184:B185"/>
    <mergeCell ref="A184:A185"/>
    <mergeCell ref="A175:A183"/>
    <mergeCell ref="C161:C162"/>
    <mergeCell ref="B161:B162"/>
    <mergeCell ref="A161:A162"/>
    <mergeCell ref="C168:C171"/>
    <mergeCell ref="B168:B171"/>
    <mergeCell ref="A168:A171"/>
    <mergeCell ref="C107:C118"/>
    <mergeCell ref="B107:B118"/>
    <mergeCell ref="C151:C157"/>
    <mergeCell ref="B151:B157"/>
    <mergeCell ref="A107:A118"/>
    <mergeCell ref="A151:A157"/>
    <mergeCell ref="A56:A66"/>
    <mergeCell ref="A41:A49"/>
    <mergeCell ref="C84:C94"/>
    <mergeCell ref="B84:B94"/>
    <mergeCell ref="C96:C97"/>
    <mergeCell ref="B96:B97"/>
    <mergeCell ref="A84:A94"/>
    <mergeCell ref="A96:A97"/>
    <mergeCell ref="C37:C38"/>
    <mergeCell ref="C41:C49"/>
    <mergeCell ref="B41:B49"/>
    <mergeCell ref="C56:C66"/>
    <mergeCell ref="B56:B66"/>
    <mergeCell ref="C7:C9"/>
    <mergeCell ref="C10:C13"/>
    <mergeCell ref="A6:A34"/>
    <mergeCell ref="C31:C33"/>
    <mergeCell ref="C29:C30"/>
    <mergeCell ref="C23:C28"/>
    <mergeCell ref="C21:C22"/>
    <mergeCell ref="C19:C20"/>
    <mergeCell ref="Z3:Z4"/>
    <mergeCell ref="A1:Y1"/>
    <mergeCell ref="A3:C4"/>
    <mergeCell ref="D3:F3"/>
    <mergeCell ref="G3:Q3"/>
    <mergeCell ref="R3:R4"/>
    <mergeCell ref="S3:T4"/>
    <mergeCell ref="U3:X4"/>
    <mergeCell ref="Y3:Y4"/>
  </mergeCells>
  <phoneticPr fontId="3" type="noConversion"/>
  <printOptions horizontalCentered="1"/>
  <pageMargins left="0.39370078740157483" right="0.39370078740157483" top="0.78740157480314965" bottom="0.78740157480314965" header="0.39370078740157483" footer="0.39370078740157483"/>
  <pageSetup paperSize="12" scale="54" fitToHeight="0" orientation="portrait" cellComments="asDisplayed" r:id="rId1"/>
  <headerFooter>
    <oddFooter>&amp;P페이지</oddFooter>
  </headerFooter>
  <ignoredErrors>
    <ignoredError sqref="G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992E-5410-46AB-9D7A-C3ED24390405}">
  <sheetPr>
    <pageSetUpPr fitToPage="1"/>
  </sheetPr>
  <dimension ref="A1:Z357"/>
  <sheetViews>
    <sheetView showGridLines="0" showZeros="0" view="pageBreakPreview" zoomScale="90" zoomScaleNormal="85" zoomScaleSheetLayoutView="90" workbookViewId="0">
      <pane xSplit="6" ySplit="5" topLeftCell="G213" activePane="bottomRight" state="frozen"/>
      <selection activeCell="Q16" sqref="Q16"/>
      <selection pane="topRight" activeCell="Q16" sqref="Q16"/>
      <selection pane="bottomLeft" activeCell="Q16" sqref="Q16"/>
      <selection pane="bottomRight" activeCell="O221" sqref="O221"/>
    </sheetView>
  </sheetViews>
  <sheetFormatPr defaultRowHeight="39.950000000000003" customHeight="1"/>
  <cols>
    <col min="1" max="2" width="5.125" style="2" customWidth="1"/>
    <col min="3" max="3" width="18.375" style="2" customWidth="1"/>
    <col min="4" max="4" width="5" style="2" customWidth="1"/>
    <col min="5" max="5" width="4.75" style="2" customWidth="1"/>
    <col min="6" max="7" width="5" style="2" customWidth="1"/>
    <col min="8" max="16" width="4.25" style="2" customWidth="1"/>
    <col min="17" max="17" width="5" style="2" customWidth="1"/>
    <col min="18" max="18" width="5.125" style="2" customWidth="1"/>
    <col min="19" max="19" width="13.75" style="135" customWidth="1"/>
    <col min="20" max="20" width="8.625" style="42" customWidth="1"/>
    <col min="21" max="21" width="13.25" style="2" customWidth="1"/>
    <col min="22" max="22" width="6.625" style="43" customWidth="1"/>
    <col min="23" max="23" width="2.375" style="2" customWidth="1"/>
    <col min="24" max="24" width="9.5" style="47" customWidth="1"/>
    <col min="25" max="25" width="7.5" style="2" customWidth="1"/>
    <col min="26" max="26" width="7.5" style="46" customWidth="1"/>
    <col min="27" max="16384" width="9" style="2"/>
  </cols>
  <sheetData>
    <row r="1" spans="1:26" ht="45" customHeight="1">
      <c r="A1" s="688" t="s">
        <v>219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</row>
    <row r="2" spans="1:26" ht="21" customHeight="1" thickBot="1">
      <c r="A2" s="1"/>
      <c r="B2" s="1"/>
      <c r="C2" s="3"/>
      <c r="D2" s="3"/>
      <c r="E2" s="3"/>
      <c r="F2" s="3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X2" s="117"/>
      <c r="Y2" s="683"/>
    </row>
    <row r="3" spans="1:26" ht="35.1" customHeight="1">
      <c r="A3" s="689" t="s">
        <v>65</v>
      </c>
      <c r="B3" s="690"/>
      <c r="C3" s="690"/>
      <c r="D3" s="693" t="s">
        <v>66</v>
      </c>
      <c r="E3" s="694"/>
      <c r="F3" s="695"/>
      <c r="G3" s="694" t="s">
        <v>17</v>
      </c>
      <c r="H3" s="694"/>
      <c r="I3" s="694"/>
      <c r="J3" s="694"/>
      <c r="K3" s="694"/>
      <c r="L3" s="694"/>
      <c r="M3" s="694"/>
      <c r="N3" s="694"/>
      <c r="O3" s="694"/>
      <c r="P3" s="694"/>
      <c r="Q3" s="694"/>
      <c r="R3" s="696" t="s">
        <v>602</v>
      </c>
      <c r="S3" s="698" t="s">
        <v>0</v>
      </c>
      <c r="T3" s="699"/>
      <c r="U3" s="702" t="s">
        <v>1</v>
      </c>
      <c r="V3" s="698"/>
      <c r="W3" s="698"/>
      <c r="X3" s="699"/>
      <c r="Y3" s="704" t="s">
        <v>19</v>
      </c>
      <c r="Z3" s="686" t="s">
        <v>207</v>
      </c>
    </row>
    <row r="4" spans="1:26" ht="35.1" customHeight="1">
      <c r="A4" s="691"/>
      <c r="B4" s="692"/>
      <c r="C4" s="692"/>
      <c r="D4" s="269" t="s">
        <v>16</v>
      </c>
      <c r="E4" s="19" t="s">
        <v>71</v>
      </c>
      <c r="F4" s="287" t="s">
        <v>72</v>
      </c>
      <c r="G4" s="285" t="s">
        <v>17</v>
      </c>
      <c r="H4" s="20" t="s">
        <v>228</v>
      </c>
      <c r="I4" s="20" t="s">
        <v>211</v>
      </c>
      <c r="J4" s="20" t="s">
        <v>205</v>
      </c>
      <c r="K4" s="20" t="s">
        <v>231</v>
      </c>
      <c r="L4" s="20" t="s">
        <v>212</v>
      </c>
      <c r="M4" s="20" t="s">
        <v>233</v>
      </c>
      <c r="N4" s="20" t="s">
        <v>234</v>
      </c>
      <c r="O4" s="20" t="s">
        <v>235</v>
      </c>
      <c r="P4" s="20" t="s">
        <v>236</v>
      </c>
      <c r="Q4" s="238" t="s">
        <v>72</v>
      </c>
      <c r="R4" s="697"/>
      <c r="S4" s="700"/>
      <c r="T4" s="701"/>
      <c r="U4" s="703"/>
      <c r="V4" s="700"/>
      <c r="W4" s="700"/>
      <c r="X4" s="701"/>
      <c r="Y4" s="705"/>
      <c r="Z4" s="687"/>
    </row>
    <row r="5" spans="1:26" s="3" customFormat="1" ht="35.1" customHeight="1">
      <c r="A5" s="115" t="s">
        <v>74</v>
      </c>
      <c r="B5" s="681"/>
      <c r="C5" s="682"/>
      <c r="D5" s="270">
        <f t="shared" ref="D5:R5" si="0">SUM(D6:D346)</f>
        <v>511</v>
      </c>
      <c r="E5" s="14">
        <f t="shared" si="0"/>
        <v>0</v>
      </c>
      <c r="F5" s="288">
        <f t="shared" si="0"/>
        <v>511</v>
      </c>
      <c r="G5" s="286">
        <f t="shared" si="0"/>
        <v>511</v>
      </c>
      <c r="H5" s="14">
        <f t="shared" si="0"/>
        <v>0</v>
      </c>
      <c r="I5" s="14">
        <f t="shared" si="0"/>
        <v>-2</v>
      </c>
      <c r="J5" s="14">
        <f t="shared" si="0"/>
        <v>-5</v>
      </c>
      <c r="K5" s="14">
        <f t="shared" si="0"/>
        <v>0</v>
      </c>
      <c r="L5" s="14">
        <f t="shared" si="0"/>
        <v>-2</v>
      </c>
      <c r="M5" s="14">
        <f t="shared" si="0"/>
        <v>1</v>
      </c>
      <c r="N5" s="14">
        <f t="shared" si="0"/>
        <v>-2</v>
      </c>
      <c r="O5" s="14">
        <f t="shared" si="0"/>
        <v>0</v>
      </c>
      <c r="P5" s="14">
        <f t="shared" si="0"/>
        <v>0</v>
      </c>
      <c r="Q5" s="114">
        <f t="shared" si="0"/>
        <v>501</v>
      </c>
      <c r="R5" s="302">
        <f t="shared" si="0"/>
        <v>-10</v>
      </c>
      <c r="S5" s="265">
        <f>COUNTA(T6:T346)</f>
        <v>2</v>
      </c>
      <c r="T5" s="44" t="s">
        <v>23</v>
      </c>
      <c r="U5" s="15">
        <f>COUNTA(V6:V346)</f>
        <v>2</v>
      </c>
      <c r="V5" s="45" t="s">
        <v>23</v>
      </c>
      <c r="W5" s="17"/>
      <c r="X5" s="118"/>
      <c r="Y5" s="18">
        <f>SUM(Y6:Y346)</f>
        <v>-10</v>
      </c>
      <c r="Z5" s="495">
        <f t="shared" ref="Z5:Z36" si="1">SUM(Y5:Y5)</f>
        <v>-10</v>
      </c>
    </row>
    <row r="6" spans="1:26" s="3" customFormat="1" ht="35.1" customHeight="1">
      <c r="A6" s="709" t="s">
        <v>2</v>
      </c>
      <c r="B6" s="647"/>
      <c r="C6" s="255" t="s">
        <v>25</v>
      </c>
      <c r="D6" s="624">
        <v>1</v>
      </c>
      <c r="E6" s="48"/>
      <c r="F6" s="289">
        <f>SUM(D6:E6)</f>
        <v>1</v>
      </c>
      <c r="G6" s="476">
        <v>1</v>
      </c>
      <c r="H6" s="48"/>
      <c r="I6" s="48"/>
      <c r="J6" s="48"/>
      <c r="K6" s="48"/>
      <c r="L6" s="48"/>
      <c r="M6" s="48"/>
      <c r="N6" s="48"/>
      <c r="O6" s="48"/>
      <c r="P6" s="48"/>
      <c r="Q6" s="205">
        <f>SUM(G6:P6)</f>
        <v>1</v>
      </c>
      <c r="R6" s="303"/>
      <c r="S6" s="387"/>
      <c r="T6" s="388"/>
      <c r="U6" s="389"/>
      <c r="V6" s="390"/>
      <c r="W6" s="391">
        <f t="shared" ref="W6:W101" si="2">IF(V6="",,"→")</f>
        <v>0</v>
      </c>
      <c r="X6" s="364"/>
      <c r="Y6" s="4">
        <f>R6+COUNTA(T6)-COUNTA(V6)</f>
        <v>0</v>
      </c>
      <c r="Z6" s="492">
        <f t="shared" si="1"/>
        <v>0</v>
      </c>
    </row>
    <row r="7" spans="1:26" s="3" customFormat="1" ht="35.1" customHeight="1">
      <c r="A7" s="710"/>
      <c r="B7" s="318"/>
      <c r="C7" s="706" t="s">
        <v>24</v>
      </c>
      <c r="D7" s="275">
        <v>1</v>
      </c>
      <c r="E7" s="30"/>
      <c r="F7" s="290">
        <f t="shared" ref="F7:F123" si="3">SUM(D7:E7)</f>
        <v>1</v>
      </c>
      <c r="G7" s="221">
        <v>1</v>
      </c>
      <c r="H7" s="30"/>
      <c r="I7" s="30"/>
      <c r="J7" s="30"/>
      <c r="K7" s="30"/>
      <c r="L7" s="30"/>
      <c r="M7" s="30"/>
      <c r="N7" s="30"/>
      <c r="O7" s="30"/>
      <c r="P7" s="30"/>
      <c r="Q7" s="165">
        <f t="shared" ref="Q7:Q123" si="4">SUM(G7:P7)</f>
        <v>1</v>
      </c>
      <c r="R7" s="304">
        <f t="shared" ref="R7:R104" si="5">Q7-F7</f>
        <v>0</v>
      </c>
      <c r="S7" s="297"/>
      <c r="T7" s="357"/>
      <c r="U7" s="70"/>
      <c r="V7" s="376"/>
      <c r="W7" s="343">
        <f t="shared" si="2"/>
        <v>0</v>
      </c>
      <c r="X7" s="80"/>
      <c r="Y7" s="9">
        <f>R7+COUNTA(T7:T9)-COUNTA(V7:V9)</f>
        <v>0</v>
      </c>
      <c r="Z7" s="504">
        <f t="shared" si="1"/>
        <v>0</v>
      </c>
    </row>
    <row r="8" spans="1:26" s="3" customFormat="1" ht="35.1" customHeight="1">
      <c r="A8" s="710"/>
      <c r="B8" s="318"/>
      <c r="C8" s="707"/>
      <c r="D8" s="279"/>
      <c r="E8" s="49"/>
      <c r="F8" s="291"/>
      <c r="G8" s="220"/>
      <c r="H8" s="49"/>
      <c r="I8" s="49"/>
      <c r="J8" s="49"/>
      <c r="K8" s="49"/>
      <c r="L8" s="49"/>
      <c r="M8" s="49"/>
      <c r="N8" s="49"/>
      <c r="O8" s="49"/>
      <c r="P8" s="49"/>
      <c r="Q8" s="163"/>
      <c r="R8" s="305"/>
      <c r="S8" s="298"/>
      <c r="T8" s="348"/>
      <c r="U8" s="69"/>
      <c r="V8" s="365"/>
      <c r="W8" s="347">
        <f t="shared" si="2"/>
        <v>0</v>
      </c>
      <c r="X8" s="79"/>
      <c r="Y8" s="6"/>
      <c r="Z8" s="492">
        <f t="shared" si="1"/>
        <v>0</v>
      </c>
    </row>
    <row r="9" spans="1:26" s="3" customFormat="1" ht="35.1" customHeight="1">
      <c r="A9" s="710"/>
      <c r="B9" s="318"/>
      <c r="C9" s="708"/>
      <c r="D9" s="276"/>
      <c r="E9" s="31"/>
      <c r="F9" s="292"/>
      <c r="G9" s="222"/>
      <c r="H9" s="31"/>
      <c r="I9" s="31"/>
      <c r="J9" s="31"/>
      <c r="K9" s="31"/>
      <c r="L9" s="31"/>
      <c r="M9" s="31"/>
      <c r="N9" s="31"/>
      <c r="O9" s="31"/>
      <c r="P9" s="31"/>
      <c r="Q9" s="164"/>
      <c r="R9" s="306"/>
      <c r="S9" s="299"/>
      <c r="T9" s="361"/>
      <c r="U9" s="392"/>
      <c r="V9" s="393"/>
      <c r="W9" s="356"/>
      <c r="X9" s="367"/>
      <c r="Y9" s="8"/>
      <c r="Z9" s="505">
        <f t="shared" si="1"/>
        <v>0</v>
      </c>
    </row>
    <row r="10" spans="1:26" s="3" customFormat="1" ht="35.1" customHeight="1">
      <c r="A10" s="710"/>
      <c r="B10" s="318"/>
      <c r="C10" s="706" t="s">
        <v>54</v>
      </c>
      <c r="D10" s="275">
        <v>3</v>
      </c>
      <c r="E10" s="30"/>
      <c r="F10" s="290">
        <f t="shared" si="3"/>
        <v>3</v>
      </c>
      <c r="G10" s="221">
        <v>3</v>
      </c>
      <c r="H10" s="30"/>
      <c r="I10" s="30"/>
      <c r="J10" s="30"/>
      <c r="K10" s="30"/>
      <c r="L10" s="30"/>
      <c r="M10" s="30"/>
      <c r="N10" s="30"/>
      <c r="O10" s="30"/>
      <c r="P10" s="30"/>
      <c r="Q10" s="165">
        <f t="shared" si="4"/>
        <v>3</v>
      </c>
      <c r="R10" s="304">
        <f t="shared" si="5"/>
        <v>0</v>
      </c>
      <c r="S10" s="297"/>
      <c r="T10" s="357"/>
      <c r="U10" s="70"/>
      <c r="V10" s="376"/>
      <c r="W10" s="343">
        <f t="shared" si="2"/>
        <v>0</v>
      </c>
      <c r="X10" s="80"/>
      <c r="Y10" s="9">
        <f>R10+COUNTA(T10:T13)-COUNTA(V10:V13)</f>
        <v>0</v>
      </c>
      <c r="Z10" s="492">
        <f t="shared" si="1"/>
        <v>0</v>
      </c>
    </row>
    <row r="11" spans="1:26" s="3" customFormat="1" ht="35.1" customHeight="1">
      <c r="A11" s="710"/>
      <c r="B11" s="318"/>
      <c r="C11" s="707"/>
      <c r="D11" s="279"/>
      <c r="E11" s="49"/>
      <c r="F11" s="291"/>
      <c r="G11" s="220"/>
      <c r="H11" s="49"/>
      <c r="I11" s="49"/>
      <c r="J11" s="49"/>
      <c r="K11" s="49"/>
      <c r="L11" s="49"/>
      <c r="M11" s="49"/>
      <c r="N11" s="49"/>
      <c r="O11" s="49"/>
      <c r="P11" s="49"/>
      <c r="Q11" s="163"/>
      <c r="R11" s="305"/>
      <c r="S11" s="298"/>
      <c r="T11" s="348"/>
      <c r="U11" s="69"/>
      <c r="V11" s="365"/>
      <c r="W11" s="347">
        <f t="shared" si="2"/>
        <v>0</v>
      </c>
      <c r="X11" s="79"/>
      <c r="Y11" s="6"/>
      <c r="Z11" s="492">
        <f t="shared" si="1"/>
        <v>0</v>
      </c>
    </row>
    <row r="12" spans="1:26" s="3" customFormat="1" ht="35.1" customHeight="1">
      <c r="A12" s="710"/>
      <c r="B12" s="318"/>
      <c r="C12" s="707"/>
      <c r="D12" s="279"/>
      <c r="E12" s="49"/>
      <c r="F12" s="291"/>
      <c r="G12" s="220"/>
      <c r="H12" s="49"/>
      <c r="I12" s="49"/>
      <c r="J12" s="49"/>
      <c r="K12" s="49"/>
      <c r="L12" s="49"/>
      <c r="M12" s="49"/>
      <c r="N12" s="49"/>
      <c r="O12" s="49"/>
      <c r="P12" s="49"/>
      <c r="Q12" s="163"/>
      <c r="R12" s="305"/>
      <c r="S12" s="298"/>
      <c r="T12" s="348"/>
      <c r="U12" s="69"/>
      <c r="V12" s="365"/>
      <c r="W12" s="347">
        <f t="shared" si="2"/>
        <v>0</v>
      </c>
      <c r="X12" s="79"/>
      <c r="Y12" s="6"/>
      <c r="Z12" s="492">
        <f t="shared" si="1"/>
        <v>0</v>
      </c>
    </row>
    <row r="13" spans="1:26" s="3" customFormat="1" ht="35.1" customHeight="1">
      <c r="A13" s="710"/>
      <c r="B13" s="318"/>
      <c r="C13" s="708"/>
      <c r="D13" s="276"/>
      <c r="E13" s="31"/>
      <c r="F13" s="292"/>
      <c r="G13" s="222"/>
      <c r="H13" s="31"/>
      <c r="I13" s="31"/>
      <c r="J13" s="31"/>
      <c r="K13" s="31"/>
      <c r="L13" s="31"/>
      <c r="M13" s="31"/>
      <c r="N13" s="31"/>
      <c r="O13" s="31"/>
      <c r="P13" s="31"/>
      <c r="Q13" s="164"/>
      <c r="R13" s="306"/>
      <c r="S13" s="299"/>
      <c r="T13" s="361"/>
      <c r="U13" s="392"/>
      <c r="V13" s="393"/>
      <c r="W13" s="356">
        <f t="shared" si="2"/>
        <v>0</v>
      </c>
      <c r="X13" s="367"/>
      <c r="Y13" s="8"/>
      <c r="Z13" s="492">
        <f t="shared" si="1"/>
        <v>0</v>
      </c>
    </row>
    <row r="14" spans="1:26" s="3" customFormat="1" ht="35.1" customHeight="1">
      <c r="A14" s="710"/>
      <c r="B14" s="318"/>
      <c r="C14" s="219" t="s">
        <v>55</v>
      </c>
      <c r="D14" s="277">
        <v>1</v>
      </c>
      <c r="E14" s="32"/>
      <c r="F14" s="293">
        <f t="shared" si="3"/>
        <v>1</v>
      </c>
      <c r="G14" s="223">
        <v>1</v>
      </c>
      <c r="H14" s="32"/>
      <c r="I14" s="32"/>
      <c r="J14" s="32"/>
      <c r="K14" s="32"/>
      <c r="L14" s="32"/>
      <c r="M14" s="32"/>
      <c r="N14" s="32"/>
      <c r="O14" s="32"/>
      <c r="P14" s="32"/>
      <c r="Q14" s="206">
        <f t="shared" si="4"/>
        <v>1</v>
      </c>
      <c r="R14" s="307">
        <f t="shared" si="5"/>
        <v>0</v>
      </c>
      <c r="S14" s="300"/>
      <c r="T14" s="354"/>
      <c r="U14" s="71"/>
      <c r="V14" s="375"/>
      <c r="W14" s="355">
        <f t="shared" si="2"/>
        <v>0</v>
      </c>
      <c r="X14" s="119"/>
      <c r="Y14" s="10">
        <f t="shared" ref="Y14:Y123" si="6">R14+COUNTA(T14)-COUNTA(V14)</f>
        <v>0</v>
      </c>
      <c r="Z14" s="506">
        <f t="shared" si="1"/>
        <v>0</v>
      </c>
    </row>
    <row r="15" spans="1:26" s="3" customFormat="1" ht="35.1" customHeight="1">
      <c r="A15" s="710"/>
      <c r="B15" s="318"/>
      <c r="C15" s="219" t="s">
        <v>576</v>
      </c>
      <c r="D15" s="277">
        <v>1</v>
      </c>
      <c r="E15" s="32"/>
      <c r="F15" s="293">
        <f t="shared" si="3"/>
        <v>1</v>
      </c>
      <c r="G15" s="223">
        <v>1</v>
      </c>
      <c r="H15" s="32"/>
      <c r="I15" s="32"/>
      <c r="J15" s="32"/>
      <c r="K15" s="32"/>
      <c r="L15" s="32"/>
      <c r="M15" s="32"/>
      <c r="N15" s="32"/>
      <c r="O15" s="32"/>
      <c r="P15" s="32"/>
      <c r="Q15" s="206">
        <f t="shared" si="4"/>
        <v>1</v>
      </c>
      <c r="R15" s="307">
        <f t="shared" si="5"/>
        <v>0</v>
      </c>
      <c r="S15" s="300"/>
      <c r="T15" s="354"/>
      <c r="U15" s="71"/>
      <c r="V15" s="375"/>
      <c r="W15" s="355">
        <f t="shared" si="2"/>
        <v>0</v>
      </c>
      <c r="X15" s="119"/>
      <c r="Y15" s="10">
        <f t="shared" si="6"/>
        <v>0</v>
      </c>
      <c r="Z15" s="506">
        <f t="shared" si="1"/>
        <v>0</v>
      </c>
    </row>
    <row r="16" spans="1:26" s="3" customFormat="1" ht="35.1" customHeight="1">
      <c r="A16" s="710"/>
      <c r="B16" s="318"/>
      <c r="C16" s="219" t="s">
        <v>77</v>
      </c>
      <c r="D16" s="277">
        <v>1</v>
      </c>
      <c r="E16" s="32"/>
      <c r="F16" s="293">
        <f t="shared" si="3"/>
        <v>1</v>
      </c>
      <c r="G16" s="223">
        <v>1</v>
      </c>
      <c r="H16" s="32"/>
      <c r="I16" s="32"/>
      <c r="J16" s="32"/>
      <c r="K16" s="32"/>
      <c r="L16" s="120"/>
      <c r="M16" s="32"/>
      <c r="N16" s="32"/>
      <c r="O16" s="32"/>
      <c r="P16" s="32"/>
      <c r="Q16" s="206">
        <f t="shared" si="4"/>
        <v>1</v>
      </c>
      <c r="R16" s="307">
        <f t="shared" si="5"/>
        <v>0</v>
      </c>
      <c r="S16" s="297"/>
      <c r="T16" s="357"/>
      <c r="U16" s="394"/>
      <c r="V16" s="375"/>
      <c r="W16" s="343">
        <f t="shared" si="2"/>
        <v>0</v>
      </c>
      <c r="X16" s="354"/>
      <c r="Y16" s="10">
        <f t="shared" si="6"/>
        <v>0</v>
      </c>
      <c r="Z16" s="506">
        <f t="shared" si="1"/>
        <v>0</v>
      </c>
    </row>
    <row r="17" spans="1:26" s="3" customFormat="1" ht="35.1" customHeight="1">
      <c r="A17" s="710"/>
      <c r="B17" s="318"/>
      <c r="C17" s="219" t="s">
        <v>3</v>
      </c>
      <c r="D17" s="277">
        <v>1</v>
      </c>
      <c r="E17" s="32"/>
      <c r="F17" s="293">
        <f t="shared" si="3"/>
        <v>1</v>
      </c>
      <c r="G17" s="223">
        <v>1</v>
      </c>
      <c r="H17" s="32"/>
      <c r="I17" s="32"/>
      <c r="J17" s="32"/>
      <c r="K17" s="32"/>
      <c r="L17" s="32"/>
      <c r="M17" s="32"/>
      <c r="N17" s="32"/>
      <c r="O17" s="32"/>
      <c r="P17" s="32"/>
      <c r="Q17" s="206">
        <f t="shared" si="4"/>
        <v>1</v>
      </c>
      <c r="R17" s="307">
        <f t="shared" si="5"/>
        <v>0</v>
      </c>
      <c r="S17" s="300"/>
      <c r="T17" s="354"/>
      <c r="U17" s="71"/>
      <c r="V17" s="375"/>
      <c r="W17" s="355">
        <f t="shared" si="2"/>
        <v>0</v>
      </c>
      <c r="X17" s="119"/>
      <c r="Y17" s="10">
        <f t="shared" si="6"/>
        <v>0</v>
      </c>
      <c r="Z17" s="506">
        <f t="shared" si="1"/>
        <v>0</v>
      </c>
    </row>
    <row r="18" spans="1:26" s="3" customFormat="1" ht="35.1" customHeight="1">
      <c r="A18" s="710"/>
      <c r="B18" s="318"/>
      <c r="C18" s="219" t="s">
        <v>26</v>
      </c>
      <c r="D18" s="277">
        <v>1</v>
      </c>
      <c r="E18" s="32"/>
      <c r="F18" s="293">
        <f t="shared" si="3"/>
        <v>1</v>
      </c>
      <c r="G18" s="223">
        <v>1</v>
      </c>
      <c r="H18" s="32"/>
      <c r="I18" s="32"/>
      <c r="J18" s="32"/>
      <c r="K18" s="32"/>
      <c r="L18" s="32"/>
      <c r="M18" s="32"/>
      <c r="N18" s="32"/>
      <c r="O18" s="32"/>
      <c r="P18" s="32"/>
      <c r="Q18" s="206">
        <f t="shared" si="4"/>
        <v>1</v>
      </c>
      <c r="R18" s="307">
        <f t="shared" si="5"/>
        <v>0</v>
      </c>
      <c r="S18" s="519"/>
      <c r="T18" s="520"/>
      <c r="U18" s="71"/>
      <c r="V18" s="375"/>
      <c r="W18" s="355">
        <f t="shared" si="2"/>
        <v>0</v>
      </c>
      <c r="X18" s="119"/>
      <c r="Y18" s="10">
        <f t="shared" si="6"/>
        <v>0</v>
      </c>
      <c r="Z18" s="506">
        <f t="shared" si="1"/>
        <v>0</v>
      </c>
    </row>
    <row r="19" spans="1:26" s="3" customFormat="1" ht="35.1" customHeight="1">
      <c r="A19" s="710"/>
      <c r="B19" s="318"/>
      <c r="C19" s="706" t="s">
        <v>48</v>
      </c>
      <c r="D19" s="275">
        <v>1</v>
      </c>
      <c r="E19" s="30"/>
      <c r="F19" s="290">
        <f t="shared" si="3"/>
        <v>1</v>
      </c>
      <c r="G19" s="221">
        <v>1</v>
      </c>
      <c r="H19" s="30"/>
      <c r="I19" s="30"/>
      <c r="J19" s="30"/>
      <c r="K19" s="30"/>
      <c r="L19" s="30" t="s">
        <v>245</v>
      </c>
      <c r="M19" s="30"/>
      <c r="N19" s="30"/>
      <c r="O19" s="30"/>
      <c r="P19" s="30"/>
      <c r="Q19" s="165">
        <f t="shared" si="4"/>
        <v>1</v>
      </c>
      <c r="R19" s="304">
        <f t="shared" si="5"/>
        <v>0</v>
      </c>
      <c r="S19" s="297"/>
      <c r="T19" s="357"/>
      <c r="U19" s="70"/>
      <c r="V19" s="376"/>
      <c r="W19" s="343">
        <f t="shared" si="2"/>
        <v>0</v>
      </c>
      <c r="X19" s="80"/>
      <c r="Y19" s="9">
        <f>R19+COUNTA(T19:T20)-COUNTA(V19:V20)</f>
        <v>0</v>
      </c>
      <c r="Z19" s="492">
        <f t="shared" si="1"/>
        <v>0</v>
      </c>
    </row>
    <row r="20" spans="1:26" s="3" customFormat="1" ht="35.1" customHeight="1">
      <c r="A20" s="710"/>
      <c r="B20" s="318"/>
      <c r="C20" s="708"/>
      <c r="D20" s="279"/>
      <c r="E20" s="49"/>
      <c r="F20" s="291"/>
      <c r="G20" s="220"/>
      <c r="H20" s="49"/>
      <c r="I20" s="49"/>
      <c r="J20" s="49"/>
      <c r="K20" s="49"/>
      <c r="L20" s="49"/>
      <c r="M20" s="49"/>
      <c r="N20" s="49"/>
      <c r="O20" s="49"/>
      <c r="P20" s="49"/>
      <c r="Q20" s="163"/>
      <c r="R20" s="305"/>
      <c r="S20" s="299"/>
      <c r="T20" s="361"/>
      <c r="U20" s="69"/>
      <c r="V20" s="365"/>
      <c r="W20" s="347"/>
      <c r="X20" s="79"/>
      <c r="Y20" s="6"/>
      <c r="Z20" s="492">
        <f t="shared" si="1"/>
        <v>0</v>
      </c>
    </row>
    <row r="21" spans="1:26" s="3" customFormat="1" ht="35.1" customHeight="1">
      <c r="A21" s="710"/>
      <c r="B21" s="318"/>
      <c r="C21" s="706" t="s">
        <v>63</v>
      </c>
      <c r="D21" s="275">
        <v>1</v>
      </c>
      <c r="E21" s="30"/>
      <c r="F21" s="290">
        <f t="shared" si="3"/>
        <v>1</v>
      </c>
      <c r="G21" s="221">
        <v>1</v>
      </c>
      <c r="H21" s="30"/>
      <c r="I21" s="30"/>
      <c r="J21" s="30"/>
      <c r="K21" s="30"/>
      <c r="L21" s="30"/>
      <c r="M21" s="30"/>
      <c r="N21" s="30"/>
      <c r="O21" s="30"/>
      <c r="P21" s="30"/>
      <c r="Q21" s="165">
        <f t="shared" si="4"/>
        <v>1</v>
      </c>
      <c r="R21" s="304">
        <f t="shared" si="5"/>
        <v>0</v>
      </c>
      <c r="S21" s="297"/>
      <c r="T21" s="357"/>
      <c r="U21" s="70"/>
      <c r="V21" s="376"/>
      <c r="W21" s="343">
        <f t="shared" si="2"/>
        <v>0</v>
      </c>
      <c r="X21" s="80"/>
      <c r="Y21" s="9">
        <f>R21+COUNTA(T21:T22)-COUNTA(V21:V22)</f>
        <v>0</v>
      </c>
      <c r="Z21" s="504">
        <f t="shared" si="1"/>
        <v>0</v>
      </c>
    </row>
    <row r="22" spans="1:26" s="3" customFormat="1" ht="35.1" customHeight="1">
      <c r="A22" s="710"/>
      <c r="B22" s="318"/>
      <c r="C22" s="708"/>
      <c r="D22" s="276"/>
      <c r="E22" s="31"/>
      <c r="F22" s="292"/>
      <c r="G22" s="222"/>
      <c r="H22" s="31"/>
      <c r="I22" s="31"/>
      <c r="J22" s="31"/>
      <c r="K22" s="31"/>
      <c r="L22" s="31"/>
      <c r="M22" s="31"/>
      <c r="N22" s="31"/>
      <c r="O22" s="31"/>
      <c r="P22" s="31"/>
      <c r="Q22" s="164"/>
      <c r="R22" s="306"/>
      <c r="S22" s="299"/>
      <c r="T22" s="361"/>
      <c r="U22" s="392"/>
      <c r="V22" s="393"/>
      <c r="W22" s="356">
        <f t="shared" si="2"/>
        <v>0</v>
      </c>
      <c r="X22" s="367"/>
      <c r="Y22" s="8"/>
      <c r="Z22" s="505">
        <f t="shared" si="1"/>
        <v>0</v>
      </c>
    </row>
    <row r="23" spans="1:26" s="3" customFormat="1" ht="35.1" customHeight="1">
      <c r="A23" s="710"/>
      <c r="B23" s="318"/>
      <c r="C23" s="706" t="s">
        <v>4</v>
      </c>
      <c r="D23" s="275">
        <v>3</v>
      </c>
      <c r="E23" s="30"/>
      <c r="F23" s="290">
        <f t="shared" si="3"/>
        <v>3</v>
      </c>
      <c r="G23" s="221">
        <v>3</v>
      </c>
      <c r="H23" s="30"/>
      <c r="I23" s="30"/>
      <c r="J23" s="30"/>
      <c r="K23" s="30"/>
      <c r="L23" s="30"/>
      <c r="M23" s="30"/>
      <c r="N23" s="30"/>
      <c r="O23" s="30"/>
      <c r="P23" s="30"/>
      <c r="Q23" s="165">
        <f t="shared" si="4"/>
        <v>3</v>
      </c>
      <c r="R23" s="304">
        <f t="shared" si="5"/>
        <v>0</v>
      </c>
      <c r="S23" s="549"/>
      <c r="T23" s="626"/>
      <c r="U23" s="515"/>
      <c r="V23" s="516"/>
      <c r="W23" s="490">
        <f t="shared" si="2"/>
        <v>0</v>
      </c>
      <c r="X23" s="518"/>
      <c r="Y23" s="9">
        <f>R23+COUNTA(T23:T28)-COUNTA(V23:V28)</f>
        <v>0</v>
      </c>
      <c r="Z23" s="492">
        <f t="shared" si="1"/>
        <v>0</v>
      </c>
    </row>
    <row r="24" spans="1:26" s="3" customFormat="1" ht="35.1" customHeight="1">
      <c r="A24" s="710"/>
      <c r="B24" s="318"/>
      <c r="C24" s="707"/>
      <c r="D24" s="279"/>
      <c r="E24" s="49"/>
      <c r="F24" s="291"/>
      <c r="G24" s="220"/>
      <c r="H24" s="49"/>
      <c r="I24" s="49"/>
      <c r="J24" s="49"/>
      <c r="K24" s="49"/>
      <c r="L24" s="49"/>
      <c r="M24" s="49"/>
      <c r="N24" s="49"/>
      <c r="O24" s="49"/>
      <c r="P24" s="49"/>
      <c r="Q24" s="163"/>
      <c r="R24" s="305"/>
      <c r="S24" s="298"/>
      <c r="T24" s="348"/>
      <c r="U24" s="521"/>
      <c r="V24" s="522"/>
      <c r="W24" s="491">
        <f t="shared" si="2"/>
        <v>0</v>
      </c>
      <c r="X24" s="523"/>
      <c r="Y24" s="6"/>
      <c r="Z24" s="492">
        <f t="shared" si="1"/>
        <v>0</v>
      </c>
    </row>
    <row r="25" spans="1:26" s="3" customFormat="1" ht="35.1" customHeight="1">
      <c r="A25" s="710"/>
      <c r="B25" s="318"/>
      <c r="C25" s="707"/>
      <c r="D25" s="279"/>
      <c r="E25" s="49"/>
      <c r="F25" s="291"/>
      <c r="G25" s="220"/>
      <c r="H25" s="49"/>
      <c r="I25" s="49"/>
      <c r="J25" s="49"/>
      <c r="K25" s="49"/>
      <c r="L25" s="49"/>
      <c r="M25" s="49"/>
      <c r="N25" s="49"/>
      <c r="O25" s="49"/>
      <c r="P25" s="49"/>
      <c r="Q25" s="163"/>
      <c r="R25" s="305"/>
      <c r="S25" s="298"/>
      <c r="T25" s="348"/>
      <c r="U25" s="521"/>
      <c r="V25" s="522"/>
      <c r="W25" s="491">
        <f t="shared" si="2"/>
        <v>0</v>
      </c>
      <c r="X25" s="523"/>
      <c r="Y25" s="6"/>
      <c r="Z25" s="492">
        <f t="shared" si="1"/>
        <v>0</v>
      </c>
    </row>
    <row r="26" spans="1:26" s="3" customFormat="1" ht="35.1" customHeight="1">
      <c r="A26" s="710"/>
      <c r="B26" s="318"/>
      <c r="C26" s="707"/>
      <c r="D26" s="279"/>
      <c r="E26" s="49"/>
      <c r="F26" s="291"/>
      <c r="G26" s="220"/>
      <c r="H26" s="49"/>
      <c r="I26" s="49"/>
      <c r="J26" s="49"/>
      <c r="K26" s="49"/>
      <c r="L26" s="49"/>
      <c r="M26" s="49"/>
      <c r="N26" s="49"/>
      <c r="O26" s="49"/>
      <c r="P26" s="49"/>
      <c r="Q26" s="163"/>
      <c r="R26" s="305"/>
      <c r="S26" s="298"/>
      <c r="T26" s="348"/>
      <c r="U26" s="521"/>
      <c r="V26" s="522"/>
      <c r="W26" s="491">
        <f t="shared" si="2"/>
        <v>0</v>
      </c>
      <c r="X26" s="523"/>
      <c r="Y26" s="6"/>
      <c r="Z26" s="492">
        <f t="shared" si="1"/>
        <v>0</v>
      </c>
    </row>
    <row r="27" spans="1:26" s="3" customFormat="1" ht="35.1" customHeight="1">
      <c r="A27" s="710"/>
      <c r="B27" s="318"/>
      <c r="C27" s="707"/>
      <c r="D27" s="279"/>
      <c r="E27" s="49"/>
      <c r="F27" s="291"/>
      <c r="G27" s="220"/>
      <c r="H27" s="49"/>
      <c r="I27" s="49"/>
      <c r="J27" s="49"/>
      <c r="K27" s="49"/>
      <c r="L27" s="49"/>
      <c r="M27" s="49"/>
      <c r="N27" s="49"/>
      <c r="O27" s="49"/>
      <c r="P27" s="49"/>
      <c r="Q27" s="163"/>
      <c r="R27" s="305"/>
      <c r="S27" s="298"/>
      <c r="T27" s="348"/>
      <c r="U27" s="521"/>
      <c r="V27" s="522"/>
      <c r="W27" s="491">
        <f t="shared" si="2"/>
        <v>0</v>
      </c>
      <c r="X27" s="523"/>
      <c r="Y27" s="6"/>
      <c r="Z27" s="492">
        <f t="shared" si="1"/>
        <v>0</v>
      </c>
    </row>
    <row r="28" spans="1:26" s="3" customFormat="1" ht="35.1" customHeight="1">
      <c r="A28" s="710"/>
      <c r="B28" s="318"/>
      <c r="C28" s="708"/>
      <c r="D28" s="276"/>
      <c r="E28" s="31"/>
      <c r="F28" s="292"/>
      <c r="G28" s="222"/>
      <c r="H28" s="31"/>
      <c r="I28" s="31"/>
      <c r="J28" s="31"/>
      <c r="K28" s="31"/>
      <c r="L28" s="31"/>
      <c r="M28" s="31"/>
      <c r="N28" s="31"/>
      <c r="O28" s="31"/>
      <c r="P28" s="31"/>
      <c r="Q28" s="164"/>
      <c r="R28" s="306"/>
      <c r="S28" s="299"/>
      <c r="T28" s="361"/>
      <c r="U28" s="392"/>
      <c r="V28" s="393"/>
      <c r="W28" s="356">
        <f t="shared" si="2"/>
        <v>0</v>
      </c>
      <c r="X28" s="367"/>
      <c r="Y28" s="8"/>
      <c r="Z28" s="492">
        <f t="shared" si="1"/>
        <v>0</v>
      </c>
    </row>
    <row r="29" spans="1:26" s="3" customFormat="1" ht="35.1" customHeight="1">
      <c r="A29" s="710"/>
      <c r="B29" s="318"/>
      <c r="C29" s="706" t="s">
        <v>78</v>
      </c>
      <c r="D29" s="275">
        <v>3</v>
      </c>
      <c r="E29" s="30"/>
      <c r="F29" s="290">
        <f t="shared" si="3"/>
        <v>3</v>
      </c>
      <c r="G29" s="221">
        <v>3</v>
      </c>
      <c r="H29" s="30"/>
      <c r="I29" s="30"/>
      <c r="J29" s="30"/>
      <c r="K29" s="30"/>
      <c r="L29" s="30"/>
      <c r="M29" s="30"/>
      <c r="N29" s="30"/>
      <c r="O29" s="30"/>
      <c r="P29" s="30"/>
      <c r="Q29" s="165">
        <f t="shared" si="4"/>
        <v>3</v>
      </c>
      <c r="R29" s="304">
        <f t="shared" si="5"/>
        <v>0</v>
      </c>
      <c r="S29" s="298"/>
      <c r="T29" s="348"/>
      <c r="U29" s="70"/>
      <c r="V29" s="376"/>
      <c r="W29" s="343"/>
      <c r="X29" s="80"/>
      <c r="Y29" s="9">
        <f>R29+COUNTA(T29:T30)-COUNTA(V29:V30)</f>
        <v>0</v>
      </c>
      <c r="Z29" s="504">
        <f t="shared" si="1"/>
        <v>0</v>
      </c>
    </row>
    <row r="30" spans="1:26" s="3" customFormat="1" ht="35.1" customHeight="1">
      <c r="A30" s="710"/>
      <c r="B30" s="318"/>
      <c r="C30" s="708"/>
      <c r="D30" s="276"/>
      <c r="E30" s="31"/>
      <c r="F30" s="292"/>
      <c r="G30" s="222"/>
      <c r="H30" s="31"/>
      <c r="I30" s="31"/>
      <c r="J30" s="31"/>
      <c r="K30" s="31"/>
      <c r="L30" s="31"/>
      <c r="M30" s="31"/>
      <c r="N30" s="31"/>
      <c r="O30" s="31"/>
      <c r="P30" s="31"/>
      <c r="Q30" s="164"/>
      <c r="R30" s="306"/>
      <c r="S30" s="299"/>
      <c r="T30" s="361"/>
      <c r="U30" s="392"/>
      <c r="V30" s="393"/>
      <c r="W30" s="356">
        <f t="shared" si="2"/>
        <v>0</v>
      </c>
      <c r="X30" s="367"/>
      <c r="Y30" s="8"/>
      <c r="Z30" s="505">
        <f t="shared" si="1"/>
        <v>0</v>
      </c>
    </row>
    <row r="31" spans="1:26" s="3" customFormat="1" ht="35.1" customHeight="1">
      <c r="A31" s="710"/>
      <c r="B31" s="318"/>
      <c r="C31" s="706" t="s">
        <v>5</v>
      </c>
      <c r="D31" s="275">
        <v>3</v>
      </c>
      <c r="E31" s="30"/>
      <c r="F31" s="290">
        <f t="shared" ref="F31" si="7">SUM(D31:E31)</f>
        <v>3</v>
      </c>
      <c r="G31" s="221">
        <v>3</v>
      </c>
      <c r="H31" s="30"/>
      <c r="I31" s="30"/>
      <c r="J31" s="30"/>
      <c r="K31" s="30"/>
      <c r="L31" s="30"/>
      <c r="M31" s="30"/>
      <c r="N31" s="30"/>
      <c r="O31" s="30"/>
      <c r="P31" s="30"/>
      <c r="Q31" s="165">
        <f t="shared" ref="Q31" si="8">SUM(G31:P31)</f>
        <v>3</v>
      </c>
      <c r="R31" s="304">
        <f t="shared" ref="R31" si="9">Q31-F31</f>
        <v>0</v>
      </c>
      <c r="S31" s="297"/>
      <c r="T31" s="357"/>
      <c r="U31" s="70"/>
      <c r="V31" s="376"/>
      <c r="W31" s="343">
        <f t="shared" si="2"/>
        <v>0</v>
      </c>
      <c r="X31" s="80"/>
      <c r="Y31" s="9">
        <f>R31+COUNTA(T31:T33)-COUNTA(V31:V33)</f>
        <v>0</v>
      </c>
      <c r="Z31" s="492">
        <f t="shared" si="1"/>
        <v>0</v>
      </c>
    </row>
    <row r="32" spans="1:26" s="3" customFormat="1" ht="35.1" customHeight="1">
      <c r="A32" s="710"/>
      <c r="B32" s="318"/>
      <c r="C32" s="707"/>
      <c r="D32" s="279"/>
      <c r="E32" s="49"/>
      <c r="F32" s="291"/>
      <c r="G32" s="220"/>
      <c r="H32" s="49"/>
      <c r="I32" s="49"/>
      <c r="J32" s="49"/>
      <c r="K32" s="49"/>
      <c r="L32" s="49"/>
      <c r="M32" s="49"/>
      <c r="N32" s="49"/>
      <c r="O32" s="49"/>
      <c r="P32" s="49"/>
      <c r="Q32" s="163"/>
      <c r="R32" s="305"/>
      <c r="S32" s="298"/>
      <c r="T32" s="348"/>
      <c r="U32" s="69"/>
      <c r="V32" s="365"/>
      <c r="W32" s="347">
        <f t="shared" si="2"/>
        <v>0</v>
      </c>
      <c r="X32" s="79"/>
      <c r="Y32" s="6"/>
      <c r="Z32" s="492">
        <f t="shared" si="1"/>
        <v>0</v>
      </c>
    </row>
    <row r="33" spans="1:26" s="3" customFormat="1" ht="35.1" customHeight="1">
      <c r="A33" s="710"/>
      <c r="B33" s="318"/>
      <c r="C33" s="708"/>
      <c r="D33" s="276"/>
      <c r="E33" s="31"/>
      <c r="F33" s="292"/>
      <c r="G33" s="222"/>
      <c r="H33" s="31"/>
      <c r="I33" s="31"/>
      <c r="J33" s="31"/>
      <c r="K33" s="31"/>
      <c r="L33" s="31"/>
      <c r="M33" s="31"/>
      <c r="N33" s="31"/>
      <c r="O33" s="31"/>
      <c r="P33" s="31"/>
      <c r="Q33" s="164"/>
      <c r="R33" s="306"/>
      <c r="S33" s="299"/>
      <c r="T33" s="361"/>
      <c r="U33" s="392"/>
      <c r="V33" s="393"/>
      <c r="W33" s="356">
        <f t="shared" si="2"/>
        <v>0</v>
      </c>
      <c r="X33" s="367"/>
      <c r="Y33" s="8"/>
      <c r="Z33" s="492">
        <f t="shared" si="1"/>
        <v>0</v>
      </c>
    </row>
    <row r="34" spans="1:26" s="3" customFormat="1" ht="35.1" customHeight="1">
      <c r="A34" s="710"/>
      <c r="B34" s="318"/>
      <c r="C34" s="217" t="s">
        <v>206</v>
      </c>
      <c r="D34" s="275">
        <v>3</v>
      </c>
      <c r="E34" s="30"/>
      <c r="F34" s="290">
        <f t="shared" si="3"/>
        <v>3</v>
      </c>
      <c r="G34" s="221">
        <v>3</v>
      </c>
      <c r="H34" s="30"/>
      <c r="I34" s="30"/>
      <c r="J34" s="30"/>
      <c r="K34" s="30"/>
      <c r="L34" s="30"/>
      <c r="M34" s="30"/>
      <c r="N34" s="30"/>
      <c r="O34" s="30"/>
      <c r="P34" s="30"/>
      <c r="Q34" s="165">
        <f t="shared" si="4"/>
        <v>3</v>
      </c>
      <c r="R34" s="304">
        <f t="shared" si="5"/>
        <v>0</v>
      </c>
      <c r="S34" s="298"/>
      <c r="T34" s="348"/>
      <c r="U34" s="70"/>
      <c r="V34" s="376"/>
      <c r="W34" s="343">
        <f t="shared" si="2"/>
        <v>0</v>
      </c>
      <c r="X34" s="80"/>
      <c r="Y34" s="9">
        <f>R34+COUNTA(T34:T36)-COUNTA(V34:V36)</f>
        <v>0</v>
      </c>
      <c r="Z34" s="504">
        <f t="shared" si="1"/>
        <v>0</v>
      </c>
    </row>
    <row r="35" spans="1:26" s="3" customFormat="1" ht="35.1" customHeight="1">
      <c r="A35" s="82"/>
      <c r="B35" s="318"/>
      <c r="C35" s="256"/>
      <c r="D35" s="279"/>
      <c r="E35" s="49"/>
      <c r="F35" s="291"/>
      <c r="G35" s="220"/>
      <c r="H35" s="49"/>
      <c r="I35" s="49"/>
      <c r="J35" s="49"/>
      <c r="K35" s="49"/>
      <c r="L35" s="49"/>
      <c r="M35" s="49"/>
      <c r="N35" s="49"/>
      <c r="O35" s="49"/>
      <c r="P35" s="49"/>
      <c r="Q35" s="163"/>
      <c r="R35" s="305"/>
      <c r="S35" s="298"/>
      <c r="T35" s="348"/>
      <c r="U35" s="69"/>
      <c r="V35" s="365"/>
      <c r="W35" s="347">
        <f t="shared" si="2"/>
        <v>0</v>
      </c>
      <c r="X35" s="79"/>
      <c r="Y35" s="6"/>
      <c r="Z35" s="492">
        <f t="shared" si="1"/>
        <v>0</v>
      </c>
    </row>
    <row r="36" spans="1:26" s="3" customFormat="1" ht="35.1" customHeight="1">
      <c r="A36" s="82"/>
      <c r="B36" s="318"/>
      <c r="C36" s="218"/>
      <c r="D36" s="276"/>
      <c r="E36" s="31"/>
      <c r="F36" s="292"/>
      <c r="G36" s="222"/>
      <c r="H36" s="31"/>
      <c r="I36" s="31"/>
      <c r="J36" s="31"/>
      <c r="K36" s="31"/>
      <c r="L36" s="31"/>
      <c r="M36" s="31"/>
      <c r="N36" s="31"/>
      <c r="O36" s="31"/>
      <c r="P36" s="31"/>
      <c r="Q36" s="164"/>
      <c r="R36" s="306"/>
      <c r="S36" s="299"/>
      <c r="T36" s="361"/>
      <c r="U36" s="392"/>
      <c r="V36" s="393"/>
      <c r="W36" s="356">
        <f t="shared" si="2"/>
        <v>0</v>
      </c>
      <c r="X36" s="367"/>
      <c r="Y36" s="8"/>
      <c r="Z36" s="505">
        <f t="shared" si="1"/>
        <v>0</v>
      </c>
    </row>
    <row r="37" spans="1:26" s="3" customFormat="1" ht="35.1" customHeight="1">
      <c r="A37" s="82"/>
      <c r="B37" s="318"/>
      <c r="C37" s="706" t="s">
        <v>6</v>
      </c>
      <c r="D37" s="275">
        <v>3</v>
      </c>
      <c r="E37" s="30"/>
      <c r="F37" s="290">
        <f t="shared" si="3"/>
        <v>3</v>
      </c>
      <c r="G37" s="221">
        <v>3</v>
      </c>
      <c r="H37" s="30"/>
      <c r="I37" s="30"/>
      <c r="J37" s="30"/>
      <c r="K37" s="30"/>
      <c r="L37" s="30"/>
      <c r="M37" s="30"/>
      <c r="N37" s="30"/>
      <c r="O37" s="30"/>
      <c r="P37" s="30"/>
      <c r="Q37" s="165">
        <f t="shared" si="4"/>
        <v>3</v>
      </c>
      <c r="R37" s="304">
        <f t="shared" si="5"/>
        <v>0</v>
      </c>
      <c r="S37" s="297"/>
      <c r="T37" s="357"/>
      <c r="U37" s="70"/>
      <c r="V37" s="376"/>
      <c r="W37" s="343">
        <f t="shared" si="2"/>
        <v>0</v>
      </c>
      <c r="X37" s="80"/>
      <c r="Y37" s="9">
        <f>R37+COUNTA(T37:T38)-COUNTA(V37:V38)</f>
        <v>0</v>
      </c>
      <c r="Z37" s="492">
        <f t="shared" ref="Z37:Z96" si="10">SUM(Y37:Y37)</f>
        <v>0</v>
      </c>
    </row>
    <row r="38" spans="1:26" s="3" customFormat="1" ht="35.1" customHeight="1">
      <c r="A38" s="82"/>
      <c r="B38" s="318"/>
      <c r="C38" s="708"/>
      <c r="D38" s="276"/>
      <c r="E38" s="31"/>
      <c r="F38" s="292"/>
      <c r="G38" s="222"/>
      <c r="H38" s="31"/>
      <c r="I38" s="31"/>
      <c r="J38" s="31"/>
      <c r="K38" s="31"/>
      <c r="L38" s="31"/>
      <c r="M38" s="31"/>
      <c r="N38" s="31"/>
      <c r="O38" s="31"/>
      <c r="P38" s="31"/>
      <c r="Q38" s="164"/>
      <c r="R38" s="306"/>
      <c r="S38" s="299"/>
      <c r="T38" s="361"/>
      <c r="U38" s="392"/>
      <c r="V38" s="393"/>
      <c r="W38" s="356"/>
      <c r="X38" s="367"/>
      <c r="Y38" s="8"/>
      <c r="Z38" s="492">
        <f t="shared" si="10"/>
        <v>0</v>
      </c>
    </row>
    <row r="39" spans="1:26" s="3" customFormat="1" ht="35.1" customHeight="1">
      <c r="A39" s="82"/>
      <c r="B39" s="318"/>
      <c r="C39" s="219" t="s">
        <v>7</v>
      </c>
      <c r="D39" s="277">
        <v>3</v>
      </c>
      <c r="E39" s="32"/>
      <c r="F39" s="293">
        <f t="shared" si="3"/>
        <v>3</v>
      </c>
      <c r="G39" s="223">
        <v>3</v>
      </c>
      <c r="H39" s="32"/>
      <c r="I39" s="32"/>
      <c r="J39" s="32"/>
      <c r="K39" s="32"/>
      <c r="L39" s="32"/>
      <c r="M39" s="32"/>
      <c r="N39" s="32"/>
      <c r="O39" s="32"/>
      <c r="P39" s="32"/>
      <c r="Q39" s="206">
        <f t="shared" si="4"/>
        <v>3</v>
      </c>
      <c r="R39" s="307">
        <f t="shared" si="5"/>
        <v>0</v>
      </c>
      <c r="S39" s="300"/>
      <c r="T39" s="354"/>
      <c r="U39" s="71"/>
      <c r="V39" s="375"/>
      <c r="W39" s="355">
        <f t="shared" si="2"/>
        <v>0</v>
      </c>
      <c r="X39" s="119"/>
      <c r="Y39" s="10">
        <f t="shared" si="6"/>
        <v>0</v>
      </c>
      <c r="Z39" s="506">
        <f t="shared" si="10"/>
        <v>0</v>
      </c>
    </row>
    <row r="40" spans="1:26" s="3" customFormat="1" ht="35.1" customHeight="1">
      <c r="A40" s="83"/>
      <c r="B40" s="648"/>
      <c r="C40" s="219" t="s">
        <v>82</v>
      </c>
      <c r="D40" s="277">
        <v>1</v>
      </c>
      <c r="E40" s="32"/>
      <c r="F40" s="293">
        <f t="shared" si="3"/>
        <v>1</v>
      </c>
      <c r="G40" s="223">
        <v>1</v>
      </c>
      <c r="H40" s="32"/>
      <c r="I40" s="32"/>
      <c r="J40" s="32"/>
      <c r="K40" s="32"/>
      <c r="L40" s="32"/>
      <c r="M40" s="32"/>
      <c r="N40" s="32"/>
      <c r="O40" s="32"/>
      <c r="P40" s="32"/>
      <c r="Q40" s="206">
        <f t="shared" si="4"/>
        <v>1</v>
      </c>
      <c r="R40" s="307">
        <f t="shared" si="5"/>
        <v>0</v>
      </c>
      <c r="S40" s="300"/>
      <c r="T40" s="383"/>
      <c r="U40" s="71"/>
      <c r="V40" s="375"/>
      <c r="W40" s="355">
        <f t="shared" si="2"/>
        <v>0</v>
      </c>
      <c r="X40" s="119"/>
      <c r="Y40" s="10">
        <f t="shared" si="6"/>
        <v>0</v>
      </c>
      <c r="Z40" s="506">
        <f t="shared" si="10"/>
        <v>0</v>
      </c>
    </row>
    <row r="41" spans="1:26" s="3" customFormat="1" ht="35.1" customHeight="1">
      <c r="A41" s="684" t="s">
        <v>83</v>
      </c>
      <c r="B41" s="711" t="s">
        <v>585</v>
      </c>
      <c r="C41" s="706" t="s">
        <v>20</v>
      </c>
      <c r="D41" s="275">
        <v>20</v>
      </c>
      <c r="E41" s="30"/>
      <c r="F41" s="290">
        <f t="shared" si="3"/>
        <v>20</v>
      </c>
      <c r="G41" s="221">
        <v>20</v>
      </c>
      <c r="H41" s="30"/>
      <c r="I41" s="30"/>
      <c r="J41" s="30"/>
      <c r="K41" s="30"/>
      <c r="L41" s="30"/>
      <c r="M41" s="30"/>
      <c r="N41" s="30"/>
      <c r="O41" s="30"/>
      <c r="P41" s="30"/>
      <c r="Q41" s="165">
        <f t="shared" si="4"/>
        <v>20</v>
      </c>
      <c r="R41" s="304">
        <f t="shared" si="5"/>
        <v>0</v>
      </c>
      <c r="S41" s="297" t="s">
        <v>595</v>
      </c>
      <c r="T41" s="357" t="s">
        <v>596</v>
      </c>
      <c r="U41" s="70" t="s">
        <v>598</v>
      </c>
      <c r="V41" s="376" t="s">
        <v>599</v>
      </c>
      <c r="W41" s="343" t="str">
        <f t="shared" si="2"/>
        <v>→</v>
      </c>
      <c r="X41" s="80" t="s">
        <v>600</v>
      </c>
      <c r="Y41" s="9">
        <f>R41+COUNTA(T41:T49)-COUNTA(V41:V49)</f>
        <v>0</v>
      </c>
      <c r="Z41" s="492">
        <f t="shared" si="10"/>
        <v>0</v>
      </c>
    </row>
    <row r="42" spans="1:26" s="3" customFormat="1" ht="35.1" customHeight="1">
      <c r="A42" s="685"/>
      <c r="B42" s="712"/>
      <c r="C42" s="707"/>
      <c r="D42" s="279">
        <v>0</v>
      </c>
      <c r="E42" s="49"/>
      <c r="F42" s="291">
        <f t="shared" si="3"/>
        <v>0</v>
      </c>
      <c r="G42" s="220">
        <v>0</v>
      </c>
      <c r="H42" s="49"/>
      <c r="I42" s="49"/>
      <c r="J42" s="49"/>
      <c r="K42" s="49"/>
      <c r="L42" s="49"/>
      <c r="M42" s="49"/>
      <c r="N42" s="49"/>
      <c r="O42" s="49"/>
      <c r="P42" s="49"/>
      <c r="Q42" s="163">
        <f t="shared" si="4"/>
        <v>0</v>
      </c>
      <c r="R42" s="305">
        <f t="shared" si="5"/>
        <v>0</v>
      </c>
      <c r="S42" s="524"/>
      <c r="T42" s="525"/>
      <c r="U42" s="537"/>
      <c r="V42" s="538"/>
      <c r="W42" s="497">
        <f t="shared" si="2"/>
        <v>0</v>
      </c>
      <c r="X42" s="539"/>
      <c r="Y42" s="6"/>
      <c r="Z42" s="492">
        <f t="shared" si="10"/>
        <v>0</v>
      </c>
    </row>
    <row r="43" spans="1:26" s="3" customFormat="1" ht="35.1" customHeight="1">
      <c r="A43" s="685"/>
      <c r="B43" s="712"/>
      <c r="C43" s="707"/>
      <c r="D43" s="279"/>
      <c r="E43" s="49"/>
      <c r="F43" s="291"/>
      <c r="G43" s="220"/>
      <c r="H43" s="49"/>
      <c r="I43" s="49"/>
      <c r="J43" s="49"/>
      <c r="K43" s="49"/>
      <c r="L43" s="49"/>
      <c r="M43" s="49"/>
      <c r="N43" s="49"/>
      <c r="O43" s="49"/>
      <c r="P43" s="49"/>
      <c r="Q43" s="163"/>
      <c r="R43" s="305"/>
      <c r="S43" s="298"/>
      <c r="T43" s="348"/>
      <c r="U43" s="537"/>
      <c r="V43" s="538"/>
      <c r="W43" s="497">
        <f t="shared" si="2"/>
        <v>0</v>
      </c>
      <c r="X43" s="539"/>
      <c r="Y43" s="6"/>
      <c r="Z43" s="492">
        <f t="shared" si="10"/>
        <v>0</v>
      </c>
    </row>
    <row r="44" spans="1:26" s="3" customFormat="1" ht="35.1" customHeight="1">
      <c r="A44" s="685"/>
      <c r="B44" s="712"/>
      <c r="C44" s="707"/>
      <c r="D44" s="279">
        <v>0</v>
      </c>
      <c r="E44" s="49"/>
      <c r="F44" s="291">
        <f t="shared" ref="F44" si="11">SUM(D44:E44)</f>
        <v>0</v>
      </c>
      <c r="G44" s="220">
        <v>0</v>
      </c>
      <c r="H44" s="49"/>
      <c r="I44" s="49"/>
      <c r="J44" s="49"/>
      <c r="K44" s="49"/>
      <c r="L44" s="49"/>
      <c r="M44" s="49"/>
      <c r="N44" s="49"/>
      <c r="O44" s="49"/>
      <c r="P44" s="49"/>
      <c r="Q44" s="163">
        <f t="shared" ref="Q44:Q48" si="12">SUM(G44:P44)</f>
        <v>0</v>
      </c>
      <c r="R44" s="305">
        <f t="shared" ref="R44:R48" si="13">Q44-F44</f>
        <v>0</v>
      </c>
      <c r="S44" s="298"/>
      <c r="T44" s="348"/>
      <c r="U44" s="69"/>
      <c r="V44" s="365"/>
      <c r="W44" s="347">
        <f t="shared" si="2"/>
        <v>0</v>
      </c>
      <c r="X44" s="79"/>
      <c r="Y44" s="6"/>
      <c r="Z44" s="492">
        <f t="shared" si="10"/>
        <v>0</v>
      </c>
    </row>
    <row r="45" spans="1:26" s="3" customFormat="1" ht="35.1" customHeight="1">
      <c r="A45" s="685"/>
      <c r="B45" s="712"/>
      <c r="C45" s="707"/>
      <c r="D45" s="279">
        <v>0</v>
      </c>
      <c r="E45" s="49"/>
      <c r="F45" s="291">
        <f t="shared" ref="F45:F48" si="14">SUM(D45:E45)</f>
        <v>0</v>
      </c>
      <c r="G45" s="220">
        <v>0</v>
      </c>
      <c r="H45" s="49"/>
      <c r="I45" s="49"/>
      <c r="J45" s="49"/>
      <c r="K45" s="49"/>
      <c r="L45" s="49"/>
      <c r="M45" s="49"/>
      <c r="N45" s="49"/>
      <c r="O45" s="49"/>
      <c r="P45" s="49"/>
      <c r="Q45" s="163">
        <f t="shared" si="12"/>
        <v>0</v>
      </c>
      <c r="R45" s="305">
        <f t="shared" si="13"/>
        <v>0</v>
      </c>
      <c r="S45" s="298"/>
      <c r="T45" s="348"/>
      <c r="U45" s="69"/>
      <c r="V45" s="365"/>
      <c r="W45" s="347"/>
      <c r="X45" s="79"/>
      <c r="Y45" s="6"/>
      <c r="Z45" s="492">
        <f t="shared" si="10"/>
        <v>0</v>
      </c>
    </row>
    <row r="46" spans="1:26" s="3" customFormat="1" ht="35.1" customHeight="1">
      <c r="A46" s="685"/>
      <c r="B46" s="712"/>
      <c r="C46" s="707"/>
      <c r="D46" s="279">
        <v>0</v>
      </c>
      <c r="E46" s="49"/>
      <c r="F46" s="291">
        <f t="shared" si="14"/>
        <v>0</v>
      </c>
      <c r="G46" s="220">
        <v>0</v>
      </c>
      <c r="H46" s="49"/>
      <c r="I46" s="49"/>
      <c r="J46" s="49"/>
      <c r="K46" s="49"/>
      <c r="L46" s="49"/>
      <c r="M46" s="49"/>
      <c r="N46" s="49"/>
      <c r="O46" s="49"/>
      <c r="P46" s="49"/>
      <c r="Q46" s="163">
        <f t="shared" si="12"/>
        <v>0</v>
      </c>
      <c r="R46" s="305">
        <f t="shared" si="13"/>
        <v>0</v>
      </c>
      <c r="S46" s="298"/>
      <c r="T46" s="348"/>
      <c r="U46" s="69"/>
      <c r="V46" s="365"/>
      <c r="W46" s="347">
        <f t="shared" si="2"/>
        <v>0</v>
      </c>
      <c r="X46" s="79"/>
      <c r="Y46" s="6"/>
      <c r="Z46" s="492">
        <f t="shared" si="10"/>
        <v>0</v>
      </c>
    </row>
    <row r="47" spans="1:26" s="3" customFormat="1" ht="35.1" customHeight="1">
      <c r="A47" s="685"/>
      <c r="B47" s="712"/>
      <c r="C47" s="707"/>
      <c r="D47" s="279">
        <v>0</v>
      </c>
      <c r="E47" s="49"/>
      <c r="F47" s="291">
        <f t="shared" si="14"/>
        <v>0</v>
      </c>
      <c r="G47" s="220">
        <v>0</v>
      </c>
      <c r="H47" s="49"/>
      <c r="I47" s="49"/>
      <c r="J47" s="49"/>
      <c r="K47" s="49"/>
      <c r="L47" s="49"/>
      <c r="M47" s="49"/>
      <c r="N47" s="49"/>
      <c r="O47" s="49"/>
      <c r="P47" s="49"/>
      <c r="Q47" s="163">
        <f t="shared" si="12"/>
        <v>0</v>
      </c>
      <c r="R47" s="305">
        <f t="shared" si="13"/>
        <v>0</v>
      </c>
      <c r="S47" s="615"/>
      <c r="T47" s="525"/>
      <c r="U47" s="69"/>
      <c r="V47" s="365"/>
      <c r="W47" s="347">
        <f t="shared" si="2"/>
        <v>0</v>
      </c>
      <c r="X47" s="79"/>
      <c r="Y47" s="6"/>
      <c r="Z47" s="492">
        <f t="shared" si="10"/>
        <v>0</v>
      </c>
    </row>
    <row r="48" spans="1:26" s="3" customFormat="1" ht="35.1" customHeight="1">
      <c r="A48" s="685"/>
      <c r="B48" s="712"/>
      <c r="C48" s="707"/>
      <c r="D48" s="279">
        <v>0</v>
      </c>
      <c r="E48" s="49"/>
      <c r="F48" s="291">
        <f t="shared" si="14"/>
        <v>0</v>
      </c>
      <c r="G48" s="220">
        <v>0</v>
      </c>
      <c r="H48" s="49"/>
      <c r="I48" s="49"/>
      <c r="J48" s="49"/>
      <c r="K48" s="49"/>
      <c r="L48" s="49"/>
      <c r="M48" s="49"/>
      <c r="N48" s="49"/>
      <c r="O48" s="49"/>
      <c r="P48" s="49"/>
      <c r="Q48" s="163">
        <f t="shared" si="12"/>
        <v>0</v>
      </c>
      <c r="R48" s="305">
        <f t="shared" si="13"/>
        <v>0</v>
      </c>
      <c r="S48" s="615"/>
      <c r="T48" s="525"/>
      <c r="U48" s="69"/>
      <c r="V48" s="365"/>
      <c r="W48" s="347">
        <f t="shared" si="2"/>
        <v>0</v>
      </c>
      <c r="X48" s="79"/>
      <c r="Y48" s="6"/>
      <c r="Z48" s="492">
        <f t="shared" si="10"/>
        <v>0</v>
      </c>
    </row>
    <row r="49" spans="1:26" s="3" customFormat="1" ht="35.1" customHeight="1">
      <c r="A49" s="685"/>
      <c r="B49" s="713"/>
      <c r="C49" s="708"/>
      <c r="D49" s="276">
        <v>0</v>
      </c>
      <c r="E49" s="31"/>
      <c r="F49" s="292">
        <f t="shared" si="3"/>
        <v>0</v>
      </c>
      <c r="G49" s="222">
        <v>0</v>
      </c>
      <c r="H49" s="31"/>
      <c r="I49" s="31"/>
      <c r="J49" s="31"/>
      <c r="K49" s="31"/>
      <c r="L49" s="31"/>
      <c r="M49" s="31"/>
      <c r="N49" s="31"/>
      <c r="O49" s="31"/>
      <c r="P49" s="31"/>
      <c r="Q49" s="164">
        <f t="shared" si="4"/>
        <v>0</v>
      </c>
      <c r="R49" s="306">
        <f t="shared" si="5"/>
        <v>0</v>
      </c>
      <c r="S49" s="299"/>
      <c r="T49" s="361"/>
      <c r="U49" s="392"/>
      <c r="V49" s="393"/>
      <c r="W49" s="356">
        <f t="shared" si="2"/>
        <v>0</v>
      </c>
      <c r="X49" s="367"/>
      <c r="Y49" s="8"/>
      <c r="Z49" s="492">
        <f t="shared" si="10"/>
        <v>0</v>
      </c>
    </row>
    <row r="50" spans="1:26" s="3" customFormat="1" ht="35.1" customHeight="1">
      <c r="A50" s="684" t="s">
        <v>83</v>
      </c>
      <c r="B50" s="651" t="s">
        <v>586</v>
      </c>
      <c r="C50" s="219" t="s">
        <v>8</v>
      </c>
      <c r="D50" s="277">
        <v>1</v>
      </c>
      <c r="E50" s="32"/>
      <c r="F50" s="293">
        <f t="shared" si="3"/>
        <v>1</v>
      </c>
      <c r="G50" s="223">
        <v>1</v>
      </c>
      <c r="H50" s="32"/>
      <c r="I50" s="32"/>
      <c r="J50" s="32">
        <v>-1</v>
      </c>
      <c r="K50" s="32"/>
      <c r="L50" s="32"/>
      <c r="M50" s="32"/>
      <c r="N50" s="32"/>
      <c r="O50" s="32"/>
      <c r="P50" s="32"/>
      <c r="Q50" s="206">
        <f t="shared" si="4"/>
        <v>0</v>
      </c>
      <c r="R50" s="307">
        <f t="shared" si="5"/>
        <v>-1</v>
      </c>
      <c r="S50" s="300" t="s">
        <v>598</v>
      </c>
      <c r="T50" s="354" t="s">
        <v>599</v>
      </c>
      <c r="U50" s="540"/>
      <c r="V50" s="541"/>
      <c r="W50" s="496">
        <f t="shared" si="2"/>
        <v>0</v>
      </c>
      <c r="X50" s="542"/>
      <c r="Y50" s="10">
        <f t="shared" si="6"/>
        <v>0</v>
      </c>
      <c r="Z50" s="506">
        <f t="shared" si="10"/>
        <v>0</v>
      </c>
    </row>
    <row r="51" spans="1:26" s="3" customFormat="1" ht="35.1" customHeight="1">
      <c r="A51" s="684" t="s">
        <v>83</v>
      </c>
      <c r="B51" s="651" t="s">
        <v>587</v>
      </c>
      <c r="C51" s="219" t="s">
        <v>9</v>
      </c>
      <c r="D51" s="277">
        <v>1</v>
      </c>
      <c r="E51" s="32"/>
      <c r="F51" s="293">
        <f t="shared" si="3"/>
        <v>1</v>
      </c>
      <c r="G51" s="223">
        <v>1</v>
      </c>
      <c r="H51" s="32"/>
      <c r="I51" s="32"/>
      <c r="J51" s="32"/>
      <c r="K51" s="32"/>
      <c r="L51" s="32"/>
      <c r="M51" s="32"/>
      <c r="N51" s="32"/>
      <c r="O51" s="32"/>
      <c r="P51" s="32"/>
      <c r="Q51" s="206">
        <f t="shared" si="4"/>
        <v>1</v>
      </c>
      <c r="R51" s="307"/>
      <c r="S51" s="550"/>
      <c r="T51" s="627"/>
      <c r="U51" s="71"/>
      <c r="V51" s="375"/>
      <c r="W51" s="355">
        <f t="shared" si="2"/>
        <v>0</v>
      </c>
      <c r="X51" s="119"/>
      <c r="Y51" s="10">
        <f t="shared" si="6"/>
        <v>0</v>
      </c>
      <c r="Z51" s="506">
        <f t="shared" si="10"/>
        <v>0</v>
      </c>
    </row>
    <row r="52" spans="1:26" s="3" customFormat="1" ht="35.1" customHeight="1">
      <c r="A52" s="684" t="s">
        <v>83</v>
      </c>
      <c r="B52" s="651" t="s">
        <v>587</v>
      </c>
      <c r="C52" s="219" t="s">
        <v>85</v>
      </c>
      <c r="D52" s="277">
        <v>1</v>
      </c>
      <c r="E52" s="32"/>
      <c r="F52" s="293">
        <f t="shared" si="3"/>
        <v>1</v>
      </c>
      <c r="G52" s="223">
        <v>1</v>
      </c>
      <c r="H52" s="32"/>
      <c r="I52" s="32"/>
      <c r="J52" s="32"/>
      <c r="K52" s="32"/>
      <c r="L52" s="32"/>
      <c r="M52" s="32"/>
      <c r="N52" s="32"/>
      <c r="O52" s="32"/>
      <c r="P52" s="32"/>
      <c r="Q52" s="206">
        <f t="shared" si="4"/>
        <v>1</v>
      </c>
      <c r="R52" s="307">
        <f t="shared" si="5"/>
        <v>0</v>
      </c>
      <c r="S52" s="550"/>
      <c r="T52" s="627"/>
      <c r="U52" s="71"/>
      <c r="V52" s="375"/>
      <c r="W52" s="355">
        <f t="shared" si="2"/>
        <v>0</v>
      </c>
      <c r="X52" s="119"/>
      <c r="Y52" s="10">
        <f t="shared" si="6"/>
        <v>0</v>
      </c>
      <c r="Z52" s="506">
        <f t="shared" si="10"/>
        <v>0</v>
      </c>
    </row>
    <row r="53" spans="1:26" s="3" customFormat="1" ht="35.1" customHeight="1">
      <c r="A53" s="684" t="s">
        <v>83</v>
      </c>
      <c r="B53" s="651" t="s">
        <v>587</v>
      </c>
      <c r="C53" s="219" t="s">
        <v>87</v>
      </c>
      <c r="D53" s="277">
        <v>1</v>
      </c>
      <c r="E53" s="32"/>
      <c r="F53" s="293">
        <f t="shared" si="3"/>
        <v>1</v>
      </c>
      <c r="G53" s="223">
        <v>1</v>
      </c>
      <c r="H53" s="32"/>
      <c r="I53" s="32"/>
      <c r="J53" s="32"/>
      <c r="K53" s="32"/>
      <c r="L53" s="32"/>
      <c r="M53" s="32"/>
      <c r="N53" s="32"/>
      <c r="O53" s="32"/>
      <c r="P53" s="32"/>
      <c r="Q53" s="206">
        <f t="shared" si="4"/>
        <v>1</v>
      </c>
      <c r="R53" s="307">
        <f t="shared" si="5"/>
        <v>0</v>
      </c>
      <c r="S53" s="300"/>
      <c r="T53" s="354"/>
      <c r="U53" s="544"/>
      <c r="V53" s="545"/>
      <c r="W53" s="546">
        <f t="shared" si="2"/>
        <v>0</v>
      </c>
      <c r="X53" s="547"/>
      <c r="Y53" s="10">
        <f t="shared" si="6"/>
        <v>0</v>
      </c>
      <c r="Z53" s="506">
        <f t="shared" si="10"/>
        <v>0</v>
      </c>
    </row>
    <row r="54" spans="1:26" s="3" customFormat="1" ht="35.1" customHeight="1">
      <c r="A54" s="684" t="s">
        <v>83</v>
      </c>
      <c r="B54" s="651" t="s">
        <v>587</v>
      </c>
      <c r="C54" s="219" t="s">
        <v>88</v>
      </c>
      <c r="D54" s="277">
        <v>1</v>
      </c>
      <c r="E54" s="32"/>
      <c r="F54" s="293">
        <f t="shared" si="3"/>
        <v>1</v>
      </c>
      <c r="G54" s="223">
        <v>1</v>
      </c>
      <c r="H54" s="32"/>
      <c r="I54" s="32"/>
      <c r="J54" s="32"/>
      <c r="K54" s="32"/>
      <c r="L54" s="32"/>
      <c r="M54" s="32"/>
      <c r="N54" s="32"/>
      <c r="O54" s="32"/>
      <c r="P54" s="32"/>
      <c r="Q54" s="206">
        <f t="shared" si="4"/>
        <v>1</v>
      </c>
      <c r="R54" s="307">
        <f t="shared" si="5"/>
        <v>0</v>
      </c>
      <c r="S54" s="300"/>
      <c r="T54" s="354"/>
      <c r="U54" s="71"/>
      <c r="V54" s="375"/>
      <c r="W54" s="355">
        <f t="shared" si="2"/>
        <v>0</v>
      </c>
      <c r="X54" s="119"/>
      <c r="Y54" s="10">
        <f t="shared" si="6"/>
        <v>0</v>
      </c>
      <c r="Z54" s="506">
        <f t="shared" si="10"/>
        <v>0</v>
      </c>
    </row>
    <row r="55" spans="1:26" s="3" customFormat="1" ht="35.1" customHeight="1">
      <c r="A55" s="684" t="s">
        <v>83</v>
      </c>
      <c r="B55" s="318" t="s">
        <v>587</v>
      </c>
      <c r="C55" s="219" t="s">
        <v>89</v>
      </c>
      <c r="D55" s="277">
        <v>1</v>
      </c>
      <c r="E55" s="32"/>
      <c r="F55" s="293">
        <f t="shared" si="3"/>
        <v>1</v>
      </c>
      <c r="G55" s="223">
        <v>1</v>
      </c>
      <c r="H55" s="32"/>
      <c r="I55" s="32"/>
      <c r="J55" s="32"/>
      <c r="K55" s="32"/>
      <c r="L55" s="32"/>
      <c r="M55" s="32"/>
      <c r="N55" s="32"/>
      <c r="O55" s="32"/>
      <c r="P55" s="32"/>
      <c r="Q55" s="206">
        <f t="shared" si="4"/>
        <v>1</v>
      </c>
      <c r="R55" s="307">
        <f t="shared" si="5"/>
        <v>0</v>
      </c>
      <c r="S55" s="550"/>
      <c r="T55" s="627"/>
      <c r="U55" s="71"/>
      <c r="V55" s="375"/>
      <c r="W55" s="355">
        <f t="shared" si="2"/>
        <v>0</v>
      </c>
      <c r="X55" s="119"/>
      <c r="Y55" s="10">
        <f t="shared" si="6"/>
        <v>0</v>
      </c>
      <c r="Z55" s="506">
        <f t="shared" si="10"/>
        <v>0</v>
      </c>
    </row>
    <row r="56" spans="1:26" s="3" customFormat="1" ht="35.1" customHeight="1">
      <c r="A56" s="714" t="s">
        <v>90</v>
      </c>
      <c r="B56" s="711" t="s">
        <v>585</v>
      </c>
      <c r="C56" s="706" t="s">
        <v>20</v>
      </c>
      <c r="D56" s="275">
        <v>25</v>
      </c>
      <c r="E56" s="30"/>
      <c r="F56" s="290">
        <f t="shared" si="3"/>
        <v>25</v>
      </c>
      <c r="G56" s="221">
        <v>25</v>
      </c>
      <c r="H56" s="30"/>
      <c r="I56" s="30">
        <v>-1</v>
      </c>
      <c r="J56" s="30"/>
      <c r="K56" s="30"/>
      <c r="L56" s="30"/>
      <c r="M56" s="30"/>
      <c r="N56" s="30"/>
      <c r="O56" s="30"/>
      <c r="P56" s="30"/>
      <c r="Q56" s="165">
        <f t="shared" si="4"/>
        <v>24</v>
      </c>
      <c r="R56" s="307">
        <f t="shared" si="5"/>
        <v>-1</v>
      </c>
      <c r="S56" s="548"/>
      <c r="T56" s="582"/>
      <c r="U56" s="70"/>
      <c r="V56" s="376"/>
      <c r="W56" s="343">
        <f t="shared" si="2"/>
        <v>0</v>
      </c>
      <c r="X56" s="79"/>
      <c r="Y56" s="9">
        <f>R56+COUNTA(T56:T71)-COUNTA(V56:V71)</f>
        <v>-1</v>
      </c>
      <c r="Z56" s="492">
        <f t="shared" si="10"/>
        <v>-1</v>
      </c>
    </row>
    <row r="57" spans="1:26" s="3" customFormat="1" ht="35.1" customHeight="1">
      <c r="A57" s="710"/>
      <c r="B57" s="712"/>
      <c r="C57" s="707"/>
      <c r="D57" s="279"/>
      <c r="E57" s="49"/>
      <c r="F57" s="291"/>
      <c r="G57" s="220"/>
      <c r="H57" s="49"/>
      <c r="I57" s="49"/>
      <c r="J57" s="49"/>
      <c r="K57" s="49"/>
      <c r="L57" s="49"/>
      <c r="M57" s="49"/>
      <c r="N57" s="49"/>
      <c r="O57" s="49"/>
      <c r="P57" s="49"/>
      <c r="Q57" s="163"/>
      <c r="R57" s="305"/>
      <c r="S57" s="548"/>
      <c r="T57" s="582"/>
      <c r="U57" s="69"/>
      <c r="V57" s="365"/>
      <c r="W57" s="347">
        <f t="shared" si="2"/>
        <v>0</v>
      </c>
      <c r="X57" s="79"/>
      <c r="Y57" s="6"/>
      <c r="Z57" s="492">
        <f t="shared" si="10"/>
        <v>0</v>
      </c>
    </row>
    <row r="58" spans="1:26" s="3" customFormat="1" ht="35.1" customHeight="1">
      <c r="A58" s="710"/>
      <c r="B58" s="712"/>
      <c r="C58" s="707"/>
      <c r="D58" s="279"/>
      <c r="E58" s="49"/>
      <c r="F58" s="291"/>
      <c r="G58" s="220"/>
      <c r="H58" s="49"/>
      <c r="I58" s="49"/>
      <c r="J58" s="49"/>
      <c r="K58" s="49"/>
      <c r="L58" s="49"/>
      <c r="M58" s="49"/>
      <c r="N58" s="49"/>
      <c r="O58" s="49"/>
      <c r="P58" s="49"/>
      <c r="Q58" s="163"/>
      <c r="R58" s="305"/>
      <c r="S58" s="548"/>
      <c r="T58" s="582"/>
      <c r="U58" s="521"/>
      <c r="V58" s="522"/>
      <c r="W58" s="491">
        <f t="shared" si="2"/>
        <v>0</v>
      </c>
      <c r="X58" s="523"/>
      <c r="Y58" s="6"/>
      <c r="Z58" s="492">
        <f t="shared" si="10"/>
        <v>0</v>
      </c>
    </row>
    <row r="59" spans="1:26" s="3" customFormat="1" ht="35.1" customHeight="1">
      <c r="A59" s="710"/>
      <c r="B59" s="712"/>
      <c r="C59" s="707"/>
      <c r="D59" s="279"/>
      <c r="E59" s="49"/>
      <c r="F59" s="291"/>
      <c r="G59" s="220"/>
      <c r="H59" s="49"/>
      <c r="I59" s="49"/>
      <c r="J59" s="49"/>
      <c r="K59" s="49"/>
      <c r="L59" s="49"/>
      <c r="M59" s="49"/>
      <c r="N59" s="49"/>
      <c r="O59" s="49"/>
      <c r="P59" s="49"/>
      <c r="Q59" s="163"/>
      <c r="R59" s="305"/>
      <c r="S59" s="548"/>
      <c r="T59" s="582"/>
      <c r="U59" s="521"/>
      <c r="V59" s="522"/>
      <c r="W59" s="491">
        <f t="shared" si="2"/>
        <v>0</v>
      </c>
      <c r="X59" s="523"/>
      <c r="Y59" s="6"/>
      <c r="Z59" s="492">
        <f t="shared" si="10"/>
        <v>0</v>
      </c>
    </row>
    <row r="60" spans="1:26" s="3" customFormat="1" ht="35.1" customHeight="1">
      <c r="A60" s="710"/>
      <c r="B60" s="712"/>
      <c r="C60" s="707"/>
      <c r="D60" s="279"/>
      <c r="E60" s="49"/>
      <c r="F60" s="291"/>
      <c r="G60" s="220"/>
      <c r="H60" s="49"/>
      <c r="I60" s="49"/>
      <c r="J60" s="49"/>
      <c r="K60" s="49"/>
      <c r="L60" s="49"/>
      <c r="M60" s="49"/>
      <c r="N60" s="49"/>
      <c r="O60" s="49"/>
      <c r="P60" s="49"/>
      <c r="Q60" s="163"/>
      <c r="R60" s="305"/>
      <c r="S60" s="548"/>
      <c r="T60" s="582"/>
      <c r="U60" s="69"/>
      <c r="V60" s="365"/>
      <c r="W60" s="347"/>
      <c r="X60" s="79"/>
      <c r="Y60" s="6"/>
      <c r="Z60" s="492">
        <f t="shared" si="10"/>
        <v>0</v>
      </c>
    </row>
    <row r="61" spans="1:26" s="3" customFormat="1" ht="35.1" customHeight="1">
      <c r="A61" s="710"/>
      <c r="B61" s="712"/>
      <c r="C61" s="707"/>
      <c r="D61" s="279"/>
      <c r="E61" s="49"/>
      <c r="F61" s="291"/>
      <c r="G61" s="220"/>
      <c r="H61" s="49"/>
      <c r="I61" s="49"/>
      <c r="J61" s="49"/>
      <c r="K61" s="49"/>
      <c r="L61" s="49"/>
      <c r="M61" s="49"/>
      <c r="N61" s="49"/>
      <c r="O61" s="49"/>
      <c r="P61" s="49"/>
      <c r="Q61" s="163"/>
      <c r="R61" s="305"/>
      <c r="S61" s="548"/>
      <c r="T61" s="582"/>
      <c r="U61" s="69"/>
      <c r="V61" s="365"/>
      <c r="W61" s="347"/>
      <c r="X61" s="79"/>
      <c r="Y61" s="6"/>
      <c r="Z61" s="492">
        <f t="shared" si="10"/>
        <v>0</v>
      </c>
    </row>
    <row r="62" spans="1:26" s="3" customFormat="1" ht="35.1" customHeight="1">
      <c r="A62" s="710"/>
      <c r="B62" s="712"/>
      <c r="C62" s="707"/>
      <c r="D62" s="279"/>
      <c r="E62" s="49"/>
      <c r="F62" s="291"/>
      <c r="G62" s="220"/>
      <c r="H62" s="49"/>
      <c r="I62" s="49"/>
      <c r="J62" s="49"/>
      <c r="K62" s="49"/>
      <c r="L62" s="49"/>
      <c r="M62" s="49"/>
      <c r="N62" s="49"/>
      <c r="O62" s="49"/>
      <c r="P62" s="49"/>
      <c r="Q62" s="163"/>
      <c r="R62" s="305"/>
      <c r="S62" s="298"/>
      <c r="T62" s="348"/>
      <c r="U62" s="347"/>
      <c r="V62" s="347"/>
      <c r="W62" s="347"/>
      <c r="X62" s="373"/>
      <c r="Y62" s="6"/>
      <c r="Z62" s="492">
        <f t="shared" si="10"/>
        <v>0</v>
      </c>
    </row>
    <row r="63" spans="1:26" s="3" customFormat="1" ht="35.1" customHeight="1">
      <c r="A63" s="710"/>
      <c r="B63" s="712"/>
      <c r="C63" s="707"/>
      <c r="D63" s="279"/>
      <c r="E63" s="49"/>
      <c r="F63" s="291"/>
      <c r="G63" s="220"/>
      <c r="H63" s="49"/>
      <c r="I63" s="49"/>
      <c r="J63" s="49"/>
      <c r="K63" s="49"/>
      <c r="L63" s="49"/>
      <c r="M63" s="49"/>
      <c r="N63" s="49"/>
      <c r="O63" s="49"/>
      <c r="P63" s="49"/>
      <c r="Q63" s="163"/>
      <c r="R63" s="305"/>
      <c r="S63" s="298"/>
      <c r="T63" s="348"/>
      <c r="U63" s="347"/>
      <c r="V63" s="347"/>
      <c r="W63" s="347"/>
      <c r="X63" s="373"/>
      <c r="Y63" s="72"/>
      <c r="Z63" s="492">
        <f t="shared" si="10"/>
        <v>0</v>
      </c>
    </row>
    <row r="64" spans="1:26" s="3" customFormat="1" ht="35.1" customHeight="1">
      <c r="A64" s="710"/>
      <c r="B64" s="712"/>
      <c r="C64" s="707"/>
      <c r="D64" s="279"/>
      <c r="E64" s="49"/>
      <c r="F64" s="291"/>
      <c r="G64" s="220"/>
      <c r="H64" s="49"/>
      <c r="I64" s="49"/>
      <c r="J64" s="49"/>
      <c r="K64" s="49"/>
      <c r="L64" s="49"/>
      <c r="M64" s="49"/>
      <c r="N64" s="49"/>
      <c r="O64" s="49"/>
      <c r="P64" s="49"/>
      <c r="Q64" s="163"/>
      <c r="R64" s="305"/>
      <c r="S64" s="298"/>
      <c r="T64" s="348"/>
      <c r="U64" s="347"/>
      <c r="V64" s="347"/>
      <c r="W64" s="347"/>
      <c r="X64" s="373"/>
      <c r="Y64" s="6"/>
      <c r="Z64" s="492">
        <f t="shared" si="10"/>
        <v>0</v>
      </c>
    </row>
    <row r="65" spans="1:26" s="3" customFormat="1" ht="35.1" customHeight="1">
      <c r="A65" s="710"/>
      <c r="B65" s="712"/>
      <c r="C65" s="707"/>
      <c r="D65" s="279"/>
      <c r="E65" s="49"/>
      <c r="F65" s="291"/>
      <c r="G65" s="220"/>
      <c r="H65" s="49"/>
      <c r="I65" s="49"/>
      <c r="J65" s="49"/>
      <c r="K65" s="49"/>
      <c r="L65" s="49"/>
      <c r="M65" s="49"/>
      <c r="N65" s="49"/>
      <c r="O65" s="49"/>
      <c r="P65" s="49"/>
      <c r="Q65" s="163"/>
      <c r="R65" s="305"/>
      <c r="S65" s="298"/>
      <c r="T65" s="348"/>
      <c r="U65" s="347"/>
      <c r="V65" s="347"/>
      <c r="W65" s="347"/>
      <c r="X65" s="373"/>
      <c r="Y65" s="6"/>
      <c r="Z65" s="492">
        <f t="shared" si="10"/>
        <v>0</v>
      </c>
    </row>
    <row r="66" spans="1:26" s="3" customFormat="1" ht="35.1" customHeight="1">
      <c r="A66" s="710"/>
      <c r="B66" s="712"/>
      <c r="C66" s="707"/>
      <c r="D66" s="279"/>
      <c r="E66" s="49"/>
      <c r="F66" s="291"/>
      <c r="G66" s="220"/>
      <c r="H66" s="49"/>
      <c r="I66" s="49"/>
      <c r="J66" s="49"/>
      <c r="K66" s="49"/>
      <c r="L66" s="49"/>
      <c r="M66" s="49"/>
      <c r="N66" s="49"/>
      <c r="O66" s="49"/>
      <c r="P66" s="49"/>
      <c r="Q66" s="163"/>
      <c r="R66" s="305"/>
      <c r="S66" s="298"/>
      <c r="T66" s="348"/>
      <c r="U66" s="347"/>
      <c r="V66" s="347"/>
      <c r="W66" s="347"/>
      <c r="X66" s="373"/>
      <c r="Y66" s="6"/>
      <c r="Z66" s="492">
        <f t="shared" si="10"/>
        <v>0</v>
      </c>
    </row>
    <row r="67" spans="1:26" s="3" customFormat="1" ht="35.1" customHeight="1">
      <c r="A67" s="82"/>
      <c r="B67" s="318"/>
      <c r="C67" s="256"/>
      <c r="D67" s="279"/>
      <c r="E67" s="49"/>
      <c r="F67" s="294"/>
      <c r="G67" s="220"/>
      <c r="H67" s="49"/>
      <c r="I67" s="49"/>
      <c r="J67" s="49"/>
      <c r="K67" s="49"/>
      <c r="L67" s="49"/>
      <c r="M67" s="49"/>
      <c r="N67" s="49"/>
      <c r="O67" s="49"/>
      <c r="P67" s="49"/>
      <c r="Q67" s="163"/>
      <c r="R67" s="305"/>
      <c r="S67" s="298"/>
      <c r="T67" s="348"/>
      <c r="U67" s="347"/>
      <c r="V67" s="347"/>
      <c r="W67" s="347"/>
      <c r="X67" s="373"/>
      <c r="Y67" s="6"/>
      <c r="Z67" s="492">
        <f t="shared" si="10"/>
        <v>0</v>
      </c>
    </row>
    <row r="68" spans="1:26" s="3" customFormat="1" ht="35.1" customHeight="1">
      <c r="A68" s="82"/>
      <c r="B68" s="318"/>
      <c r="C68" s="256"/>
      <c r="D68" s="279"/>
      <c r="E68" s="49"/>
      <c r="F68" s="291"/>
      <c r="G68" s="220"/>
      <c r="H68" s="49"/>
      <c r="I68" s="49"/>
      <c r="J68" s="49"/>
      <c r="K68" s="49"/>
      <c r="L68" s="49"/>
      <c r="M68" s="49"/>
      <c r="N68" s="49"/>
      <c r="O68" s="49"/>
      <c r="P68" s="49"/>
      <c r="Q68" s="163"/>
      <c r="R68" s="305"/>
      <c r="S68" s="298"/>
      <c r="T68" s="348"/>
      <c r="U68" s="347"/>
      <c r="V68" s="347"/>
      <c r="W68" s="347"/>
      <c r="X68" s="373"/>
      <c r="Y68" s="6"/>
      <c r="Z68" s="492">
        <f t="shared" si="10"/>
        <v>0</v>
      </c>
    </row>
    <row r="69" spans="1:26" s="3" customFormat="1" ht="35.1" customHeight="1">
      <c r="A69" s="82"/>
      <c r="B69" s="318"/>
      <c r="C69" s="256"/>
      <c r="D69" s="279">
        <v>0</v>
      </c>
      <c r="E69" s="49"/>
      <c r="F69" s="291">
        <f t="shared" ref="F69:F70" si="15">SUM(D69:E69)</f>
        <v>0</v>
      </c>
      <c r="G69" s="220">
        <v>0</v>
      </c>
      <c r="H69" s="49"/>
      <c r="I69" s="49"/>
      <c r="J69" s="49"/>
      <c r="K69" s="49"/>
      <c r="L69" s="49"/>
      <c r="M69" s="49"/>
      <c r="N69" s="49"/>
      <c r="O69" s="49"/>
      <c r="P69" s="49"/>
      <c r="Q69" s="163">
        <f t="shared" ref="Q69:Q70" si="16">SUM(G69:P69)</f>
        <v>0</v>
      </c>
      <c r="R69" s="305">
        <f t="shared" ref="R69:R70" si="17">Q69-F69</f>
        <v>0</v>
      </c>
      <c r="S69" s="298"/>
      <c r="T69" s="348"/>
      <c r="U69" s="69"/>
      <c r="V69" s="365"/>
      <c r="W69" s="347"/>
      <c r="X69" s="79"/>
      <c r="Y69" s="6"/>
      <c r="Z69" s="492">
        <f t="shared" si="10"/>
        <v>0</v>
      </c>
    </row>
    <row r="70" spans="1:26" s="3" customFormat="1" ht="35.1" customHeight="1">
      <c r="A70" s="82"/>
      <c r="B70" s="318"/>
      <c r="C70" s="256"/>
      <c r="D70" s="279">
        <v>0</v>
      </c>
      <c r="E70" s="49"/>
      <c r="F70" s="291">
        <f t="shared" si="15"/>
        <v>0</v>
      </c>
      <c r="G70" s="220">
        <v>0</v>
      </c>
      <c r="H70" s="49"/>
      <c r="I70" s="49"/>
      <c r="J70" s="49"/>
      <c r="K70" s="49"/>
      <c r="L70" s="49"/>
      <c r="M70" s="49"/>
      <c r="N70" s="49"/>
      <c r="O70" s="49"/>
      <c r="P70" s="49"/>
      <c r="Q70" s="163">
        <f t="shared" si="16"/>
        <v>0</v>
      </c>
      <c r="R70" s="305">
        <f t="shared" si="17"/>
        <v>0</v>
      </c>
      <c r="S70" s="298"/>
      <c r="T70" s="348"/>
      <c r="U70" s="69"/>
      <c r="V70" s="365"/>
      <c r="W70" s="347">
        <f t="shared" si="2"/>
        <v>0</v>
      </c>
      <c r="X70" s="79"/>
      <c r="Y70" s="6"/>
      <c r="Z70" s="492">
        <f t="shared" si="10"/>
        <v>0</v>
      </c>
    </row>
    <row r="71" spans="1:26" s="3" customFormat="1" ht="35.1" customHeight="1">
      <c r="A71" s="82"/>
      <c r="B71" s="318"/>
      <c r="C71" s="218"/>
      <c r="D71" s="276">
        <v>0</v>
      </c>
      <c r="E71" s="31"/>
      <c r="F71" s="292">
        <f t="shared" si="3"/>
        <v>0</v>
      </c>
      <c r="G71" s="222">
        <v>0</v>
      </c>
      <c r="H71" s="31"/>
      <c r="I71" s="31"/>
      <c r="J71" s="31"/>
      <c r="K71" s="31"/>
      <c r="L71" s="31"/>
      <c r="M71" s="31"/>
      <c r="N71" s="31"/>
      <c r="O71" s="31"/>
      <c r="P71" s="31"/>
      <c r="Q71" s="164">
        <f t="shared" si="4"/>
        <v>0</v>
      </c>
      <c r="R71" s="306">
        <f t="shared" si="5"/>
        <v>0</v>
      </c>
      <c r="S71" s="299"/>
      <c r="T71" s="361"/>
      <c r="U71" s="392"/>
      <c r="V71" s="393"/>
      <c r="W71" s="356">
        <f t="shared" si="2"/>
        <v>0</v>
      </c>
      <c r="X71" s="367"/>
      <c r="Y71" s="8"/>
      <c r="Z71" s="492">
        <f t="shared" si="10"/>
        <v>0</v>
      </c>
    </row>
    <row r="72" spans="1:26" s="3" customFormat="1" ht="35.1" customHeight="1">
      <c r="A72" s="82"/>
      <c r="B72" s="651" t="s">
        <v>586</v>
      </c>
      <c r="C72" s="260" t="s">
        <v>56</v>
      </c>
      <c r="D72" s="275">
        <v>1</v>
      </c>
      <c r="E72" s="30"/>
      <c r="F72" s="290">
        <f t="shared" ref="F72" si="18">SUM(D72:E72)</f>
        <v>1</v>
      </c>
      <c r="G72" s="221">
        <v>1</v>
      </c>
      <c r="H72" s="30"/>
      <c r="I72" s="30"/>
      <c r="J72" s="30"/>
      <c r="K72" s="30"/>
      <c r="L72" s="30"/>
      <c r="M72" s="30"/>
      <c r="N72" s="30"/>
      <c r="O72" s="30"/>
      <c r="P72" s="30"/>
      <c r="Q72" s="165">
        <f t="shared" ref="Q72" si="19">SUM(G72:P72)</f>
        <v>1</v>
      </c>
      <c r="R72" s="304">
        <f t="shared" si="5"/>
        <v>0</v>
      </c>
      <c r="S72" s="548"/>
      <c r="T72" s="628"/>
      <c r="U72" s="515"/>
      <c r="V72" s="516"/>
      <c r="W72" s="490">
        <f t="shared" si="2"/>
        <v>0</v>
      </c>
      <c r="X72" s="518"/>
      <c r="Y72" s="10">
        <f>R72+COUNTA(T72)-COUNTA(V72)</f>
        <v>0</v>
      </c>
      <c r="Z72" s="506">
        <f t="shared" si="10"/>
        <v>0</v>
      </c>
    </row>
    <row r="73" spans="1:26" s="3" customFormat="1" ht="35.1" customHeight="1">
      <c r="A73" s="82"/>
      <c r="B73" s="651" t="s">
        <v>586</v>
      </c>
      <c r="C73" s="260" t="s">
        <v>208</v>
      </c>
      <c r="D73" s="275">
        <v>1</v>
      </c>
      <c r="E73" s="30"/>
      <c r="F73" s="290">
        <f t="shared" si="3"/>
        <v>1</v>
      </c>
      <c r="G73" s="221">
        <v>1</v>
      </c>
      <c r="H73" s="30"/>
      <c r="I73" s="30"/>
      <c r="J73" s="30"/>
      <c r="K73" s="30"/>
      <c r="L73" s="30"/>
      <c r="M73" s="30"/>
      <c r="N73" s="30"/>
      <c r="O73" s="30"/>
      <c r="P73" s="30"/>
      <c r="Q73" s="165">
        <f t="shared" si="4"/>
        <v>1</v>
      </c>
      <c r="R73" s="304">
        <f t="shared" si="5"/>
        <v>0</v>
      </c>
      <c r="S73" s="297"/>
      <c r="T73" s="357"/>
      <c r="U73" s="70"/>
      <c r="V73" s="376"/>
      <c r="W73" s="343">
        <f t="shared" si="2"/>
        <v>0</v>
      </c>
      <c r="X73" s="80"/>
      <c r="Y73" s="10">
        <f>R73+COUNTA(T73)-COUNTA(V73)</f>
        <v>0</v>
      </c>
      <c r="Z73" s="506">
        <f t="shared" si="10"/>
        <v>0</v>
      </c>
    </row>
    <row r="74" spans="1:26" s="3" customFormat="1" ht="35.1" customHeight="1">
      <c r="A74" s="82"/>
      <c r="B74" s="651" t="s">
        <v>587</v>
      </c>
      <c r="C74" s="219" t="s">
        <v>91</v>
      </c>
      <c r="D74" s="277">
        <v>1</v>
      </c>
      <c r="E74" s="32"/>
      <c r="F74" s="293">
        <f t="shared" si="3"/>
        <v>1</v>
      </c>
      <c r="G74" s="223">
        <v>1</v>
      </c>
      <c r="H74" s="32"/>
      <c r="I74" s="32"/>
      <c r="J74" s="32"/>
      <c r="K74" s="32"/>
      <c r="L74" s="32"/>
      <c r="M74" s="32"/>
      <c r="N74" s="32"/>
      <c r="O74" s="32"/>
      <c r="P74" s="32"/>
      <c r="Q74" s="206">
        <f t="shared" si="4"/>
        <v>1</v>
      </c>
      <c r="R74" s="307">
        <f t="shared" si="5"/>
        <v>0</v>
      </c>
      <c r="S74" s="300"/>
      <c r="T74" s="354"/>
      <c r="U74" s="385"/>
      <c r="V74" s="375"/>
      <c r="W74" s="355">
        <f t="shared" si="2"/>
        <v>0</v>
      </c>
      <c r="X74" s="119"/>
      <c r="Y74" s="10">
        <f t="shared" si="6"/>
        <v>0</v>
      </c>
      <c r="Z74" s="506">
        <f t="shared" si="10"/>
        <v>0</v>
      </c>
    </row>
    <row r="75" spans="1:26" s="3" customFormat="1" ht="35.1" customHeight="1">
      <c r="A75" s="82"/>
      <c r="B75" s="651" t="s">
        <v>587</v>
      </c>
      <c r="C75" s="219" t="s">
        <v>92</v>
      </c>
      <c r="D75" s="277">
        <v>1</v>
      </c>
      <c r="E75" s="32"/>
      <c r="F75" s="293">
        <f>SUM(D75:E75)</f>
        <v>1</v>
      </c>
      <c r="G75" s="223">
        <v>1</v>
      </c>
      <c r="H75" s="32"/>
      <c r="I75" s="32"/>
      <c r="J75" s="32"/>
      <c r="K75" s="32"/>
      <c r="L75" s="32"/>
      <c r="M75" s="32"/>
      <c r="N75" s="32"/>
      <c r="O75" s="32"/>
      <c r="P75" s="32"/>
      <c r="Q75" s="206">
        <f>SUM(G75:P75)</f>
        <v>1</v>
      </c>
      <c r="R75" s="307">
        <f>Q75-F75</f>
        <v>0</v>
      </c>
      <c r="S75" s="300"/>
      <c r="T75" s="354"/>
      <c r="U75" s="71"/>
      <c r="V75" s="375"/>
      <c r="W75" s="355">
        <f t="shared" si="2"/>
        <v>0</v>
      </c>
      <c r="X75" s="119"/>
      <c r="Y75" s="10">
        <f>R75+COUNTA(T75)-COUNTA(V75)</f>
        <v>0</v>
      </c>
      <c r="Z75" s="506">
        <f t="shared" si="10"/>
        <v>0</v>
      </c>
    </row>
    <row r="76" spans="1:26" s="3" customFormat="1" ht="35.1" customHeight="1">
      <c r="A76" s="82"/>
      <c r="B76" s="651" t="s">
        <v>587</v>
      </c>
      <c r="C76" s="219" t="s">
        <v>93</v>
      </c>
      <c r="D76" s="277">
        <v>1</v>
      </c>
      <c r="E76" s="32"/>
      <c r="F76" s="293">
        <f t="shared" si="3"/>
        <v>1</v>
      </c>
      <c r="G76" s="223">
        <v>1</v>
      </c>
      <c r="H76" s="32"/>
      <c r="I76" s="32"/>
      <c r="J76" s="32"/>
      <c r="K76" s="32"/>
      <c r="L76" s="32"/>
      <c r="M76" s="32"/>
      <c r="N76" s="32"/>
      <c r="O76" s="32"/>
      <c r="P76" s="32"/>
      <c r="Q76" s="206">
        <f t="shared" si="4"/>
        <v>1</v>
      </c>
      <c r="R76" s="307">
        <f t="shared" si="5"/>
        <v>0</v>
      </c>
      <c r="S76" s="300"/>
      <c r="T76" s="354"/>
      <c r="U76" s="71"/>
      <c r="V76" s="375"/>
      <c r="W76" s="355">
        <f t="shared" si="2"/>
        <v>0</v>
      </c>
      <c r="X76" s="119"/>
      <c r="Y76" s="10">
        <f t="shared" si="6"/>
        <v>0</v>
      </c>
      <c r="Z76" s="506">
        <f t="shared" si="10"/>
        <v>0</v>
      </c>
    </row>
    <row r="77" spans="1:26" s="3" customFormat="1" ht="35.1" customHeight="1">
      <c r="A77" s="82"/>
      <c r="B77" s="651" t="s">
        <v>587</v>
      </c>
      <c r="C77" s="219" t="s">
        <v>94</v>
      </c>
      <c r="D77" s="277">
        <v>1</v>
      </c>
      <c r="E77" s="32"/>
      <c r="F77" s="293">
        <f>SUM(D77:E77)</f>
        <v>1</v>
      </c>
      <c r="G77" s="223">
        <v>1</v>
      </c>
      <c r="H77" s="32"/>
      <c r="I77" s="32"/>
      <c r="J77" s="32"/>
      <c r="K77" s="32"/>
      <c r="L77" s="32"/>
      <c r="M77" s="32"/>
      <c r="N77" s="32"/>
      <c r="O77" s="32"/>
      <c r="P77" s="32"/>
      <c r="Q77" s="206">
        <f>SUM(G77:P77)</f>
        <v>1</v>
      </c>
      <c r="R77" s="307">
        <f>Q77-F77</f>
        <v>0</v>
      </c>
      <c r="S77" s="550"/>
      <c r="T77" s="627"/>
      <c r="U77" s="71"/>
      <c r="V77" s="375"/>
      <c r="W77" s="355">
        <f t="shared" si="2"/>
        <v>0</v>
      </c>
      <c r="X77" s="119"/>
      <c r="Y77" s="10">
        <f>R77+COUNTA(T77)-COUNTA(V77)</f>
        <v>0</v>
      </c>
      <c r="Z77" s="506">
        <f t="shared" si="10"/>
        <v>0</v>
      </c>
    </row>
    <row r="78" spans="1:26" s="3" customFormat="1" ht="35.1" customHeight="1">
      <c r="A78" s="82"/>
      <c r="B78" s="651" t="s">
        <v>587</v>
      </c>
      <c r="C78" s="219" t="s">
        <v>96</v>
      </c>
      <c r="D78" s="277">
        <v>1</v>
      </c>
      <c r="E78" s="32"/>
      <c r="F78" s="293">
        <f>SUM(D78:E78)</f>
        <v>1</v>
      </c>
      <c r="G78" s="223">
        <v>1</v>
      </c>
      <c r="H78" s="32"/>
      <c r="I78" s="32"/>
      <c r="J78" s="32"/>
      <c r="K78" s="32"/>
      <c r="L78" s="32"/>
      <c r="M78" s="32"/>
      <c r="N78" s="32"/>
      <c r="O78" s="32"/>
      <c r="P78" s="32"/>
      <c r="Q78" s="206">
        <f>SUM(G78:P78)</f>
        <v>1</v>
      </c>
      <c r="R78" s="307">
        <f>Q78-F78</f>
        <v>0</v>
      </c>
      <c r="S78" s="300"/>
      <c r="T78" s="354"/>
      <c r="U78" s="71"/>
      <c r="V78" s="375"/>
      <c r="W78" s="355">
        <f t="shared" si="2"/>
        <v>0</v>
      </c>
      <c r="X78" s="119"/>
      <c r="Y78" s="10">
        <f>R78+COUNTA(T78)-COUNTA(V78)</f>
        <v>0</v>
      </c>
      <c r="Z78" s="506">
        <f t="shared" si="10"/>
        <v>0</v>
      </c>
    </row>
    <row r="79" spans="1:26" s="3" customFormat="1" ht="35.1" customHeight="1">
      <c r="A79" s="82"/>
      <c r="B79" s="651" t="s">
        <v>587</v>
      </c>
      <c r="C79" s="219" t="s">
        <v>97</v>
      </c>
      <c r="D79" s="277">
        <v>1</v>
      </c>
      <c r="E79" s="32"/>
      <c r="F79" s="293">
        <f>SUM(D79:E79)</f>
        <v>1</v>
      </c>
      <c r="G79" s="223">
        <v>1</v>
      </c>
      <c r="H79" s="32"/>
      <c r="I79" s="32"/>
      <c r="J79" s="32"/>
      <c r="K79" s="32"/>
      <c r="L79" s="32"/>
      <c r="M79" s="32"/>
      <c r="N79" s="32"/>
      <c r="O79" s="32"/>
      <c r="P79" s="32"/>
      <c r="Q79" s="206">
        <f>SUM(G79:P79)</f>
        <v>1</v>
      </c>
      <c r="R79" s="307">
        <f>Q79-F79</f>
        <v>0</v>
      </c>
      <c r="S79" s="300"/>
      <c r="T79" s="354"/>
      <c r="U79" s="71"/>
      <c r="V79" s="375"/>
      <c r="W79" s="355">
        <f t="shared" si="2"/>
        <v>0</v>
      </c>
      <c r="X79" s="119"/>
      <c r="Y79" s="10">
        <f>R79+COUNTA(T79)-COUNTA(V79)</f>
        <v>0</v>
      </c>
      <c r="Z79" s="506">
        <f t="shared" si="10"/>
        <v>0</v>
      </c>
    </row>
    <row r="80" spans="1:26" s="3" customFormat="1" ht="35.1" customHeight="1">
      <c r="A80" s="82"/>
      <c r="B80" s="651" t="s">
        <v>587</v>
      </c>
      <c r="C80" s="219" t="s">
        <v>98</v>
      </c>
      <c r="D80" s="277">
        <v>1</v>
      </c>
      <c r="E80" s="32"/>
      <c r="F80" s="293">
        <f>SUM(D80:E80)</f>
        <v>1</v>
      </c>
      <c r="G80" s="223">
        <v>1</v>
      </c>
      <c r="H80" s="32"/>
      <c r="I80" s="32"/>
      <c r="J80" s="32"/>
      <c r="K80" s="32"/>
      <c r="L80" s="32"/>
      <c r="M80" s="32"/>
      <c r="N80" s="32"/>
      <c r="O80" s="32"/>
      <c r="P80" s="32"/>
      <c r="Q80" s="206">
        <f>SUM(G80:P80)</f>
        <v>1</v>
      </c>
      <c r="R80" s="307">
        <f>Q80-F80</f>
        <v>0</v>
      </c>
      <c r="S80" s="300"/>
      <c r="T80" s="354"/>
      <c r="U80" s="71"/>
      <c r="V80" s="375"/>
      <c r="W80" s="355">
        <f t="shared" si="2"/>
        <v>0</v>
      </c>
      <c r="X80" s="119"/>
      <c r="Y80" s="10">
        <f>R80+COUNTA(T80)-COUNTA(V80)</f>
        <v>0</v>
      </c>
      <c r="Z80" s="506">
        <f t="shared" si="10"/>
        <v>0</v>
      </c>
    </row>
    <row r="81" spans="1:26" s="3" customFormat="1" ht="35.1" customHeight="1">
      <c r="A81" s="82"/>
      <c r="B81" s="651" t="s">
        <v>587</v>
      </c>
      <c r="C81" s="219" t="s">
        <v>99</v>
      </c>
      <c r="D81" s="277">
        <v>1</v>
      </c>
      <c r="E81" s="32"/>
      <c r="F81" s="293">
        <f t="shared" si="3"/>
        <v>1</v>
      </c>
      <c r="G81" s="223">
        <v>1</v>
      </c>
      <c r="H81" s="32"/>
      <c r="I81" s="32"/>
      <c r="J81" s="32"/>
      <c r="K81" s="32"/>
      <c r="L81" s="32"/>
      <c r="M81" s="32"/>
      <c r="N81" s="32"/>
      <c r="O81" s="32"/>
      <c r="P81" s="32"/>
      <c r="Q81" s="206">
        <f t="shared" si="4"/>
        <v>1</v>
      </c>
      <c r="R81" s="307">
        <f t="shared" si="5"/>
        <v>0</v>
      </c>
      <c r="S81" s="300"/>
      <c r="T81" s="354"/>
      <c r="U81" s="71"/>
      <c r="V81" s="375"/>
      <c r="W81" s="355">
        <f t="shared" si="2"/>
        <v>0</v>
      </c>
      <c r="X81" s="119"/>
      <c r="Y81" s="10">
        <f t="shared" si="6"/>
        <v>0</v>
      </c>
      <c r="Z81" s="506">
        <f t="shared" si="10"/>
        <v>0</v>
      </c>
    </row>
    <row r="82" spans="1:26" s="3" customFormat="1" ht="35.1" customHeight="1">
      <c r="A82" s="82"/>
      <c r="B82" s="651" t="s">
        <v>587</v>
      </c>
      <c r="C82" s="218" t="s">
        <v>100</v>
      </c>
      <c r="D82" s="276">
        <v>1</v>
      </c>
      <c r="E82" s="31"/>
      <c r="F82" s="292">
        <f t="shared" si="3"/>
        <v>1</v>
      </c>
      <c r="G82" s="222">
        <v>1</v>
      </c>
      <c r="H82" s="31"/>
      <c r="I82" s="31"/>
      <c r="J82" s="31"/>
      <c r="K82" s="31"/>
      <c r="L82" s="31"/>
      <c r="M82" s="31"/>
      <c r="N82" s="31"/>
      <c r="O82" s="31"/>
      <c r="P82" s="31"/>
      <c r="Q82" s="164">
        <f t="shared" si="4"/>
        <v>1</v>
      </c>
      <c r="R82" s="306">
        <f t="shared" si="5"/>
        <v>0</v>
      </c>
      <c r="S82" s="299"/>
      <c r="T82" s="361"/>
      <c r="U82" s="392"/>
      <c r="V82" s="393"/>
      <c r="W82" s="356">
        <f t="shared" si="2"/>
        <v>0</v>
      </c>
      <c r="X82" s="367"/>
      <c r="Y82" s="8">
        <f t="shared" si="6"/>
        <v>0</v>
      </c>
      <c r="Z82" s="506">
        <f t="shared" si="10"/>
        <v>0</v>
      </c>
    </row>
    <row r="83" spans="1:26" s="3" customFormat="1" ht="35.1" customHeight="1">
      <c r="A83" s="83"/>
      <c r="B83" s="648" t="s">
        <v>590</v>
      </c>
      <c r="C83" s="219" t="s">
        <v>101</v>
      </c>
      <c r="D83" s="277">
        <v>1</v>
      </c>
      <c r="E83" s="32"/>
      <c r="F83" s="293">
        <f t="shared" si="3"/>
        <v>1</v>
      </c>
      <c r="G83" s="223">
        <v>1</v>
      </c>
      <c r="H83" s="32"/>
      <c r="I83" s="32"/>
      <c r="J83" s="32"/>
      <c r="K83" s="32"/>
      <c r="L83" s="32"/>
      <c r="M83" s="32"/>
      <c r="N83" s="32"/>
      <c r="O83" s="32"/>
      <c r="P83" s="32"/>
      <c r="Q83" s="206">
        <f t="shared" si="4"/>
        <v>1</v>
      </c>
      <c r="R83" s="307">
        <f t="shared" si="5"/>
        <v>0</v>
      </c>
      <c r="S83" s="300"/>
      <c r="T83" s="354"/>
      <c r="U83" s="71"/>
      <c r="V83" s="375"/>
      <c r="W83" s="355">
        <f t="shared" si="2"/>
        <v>0</v>
      </c>
      <c r="X83" s="119"/>
      <c r="Y83" s="10">
        <f t="shared" si="6"/>
        <v>0</v>
      </c>
      <c r="Z83" s="506">
        <f t="shared" si="10"/>
        <v>0</v>
      </c>
    </row>
    <row r="84" spans="1:26" s="3" customFormat="1" ht="35.1" customHeight="1">
      <c r="A84" s="714" t="s">
        <v>102</v>
      </c>
      <c r="B84" s="711" t="s">
        <v>585</v>
      </c>
      <c r="C84" s="706" t="s">
        <v>20</v>
      </c>
      <c r="D84" s="275">
        <v>25</v>
      </c>
      <c r="E84" s="30"/>
      <c r="F84" s="290">
        <f t="shared" si="3"/>
        <v>25</v>
      </c>
      <c r="G84" s="221">
        <v>25</v>
      </c>
      <c r="H84" s="30"/>
      <c r="I84" s="30"/>
      <c r="J84" s="30">
        <v>-1</v>
      </c>
      <c r="K84" s="30"/>
      <c r="L84" s="30"/>
      <c r="M84" s="30"/>
      <c r="N84" s="30"/>
      <c r="O84" s="30"/>
      <c r="P84" s="30"/>
      <c r="Q84" s="165">
        <f t="shared" si="4"/>
        <v>24</v>
      </c>
      <c r="R84" s="304">
        <f t="shared" si="5"/>
        <v>-1</v>
      </c>
      <c r="S84" s="315"/>
      <c r="T84" s="376"/>
      <c r="U84" s="515"/>
      <c r="V84" s="516"/>
      <c r="W84" s="490">
        <f t="shared" si="2"/>
        <v>0</v>
      </c>
      <c r="X84" s="518"/>
      <c r="Y84" s="12">
        <f>R84+COUNTA(T84:T94)-COUNTA(V84:V94)</f>
        <v>-1</v>
      </c>
      <c r="Z84" s="492">
        <f t="shared" si="10"/>
        <v>-1</v>
      </c>
    </row>
    <row r="85" spans="1:26" s="3" customFormat="1" ht="35.1" customHeight="1">
      <c r="A85" s="710"/>
      <c r="B85" s="712"/>
      <c r="C85" s="707"/>
      <c r="D85" s="279">
        <v>0</v>
      </c>
      <c r="E85" s="49"/>
      <c r="F85" s="291">
        <f t="shared" si="3"/>
        <v>0</v>
      </c>
      <c r="G85" s="220">
        <v>0</v>
      </c>
      <c r="H85" s="49"/>
      <c r="I85" s="49"/>
      <c r="J85" s="49"/>
      <c r="K85" s="49"/>
      <c r="L85" s="49"/>
      <c r="M85" s="49"/>
      <c r="N85" s="49"/>
      <c r="O85" s="49"/>
      <c r="P85" s="49"/>
      <c r="Q85" s="163">
        <f t="shared" si="4"/>
        <v>0</v>
      </c>
      <c r="R85" s="305">
        <f t="shared" si="5"/>
        <v>0</v>
      </c>
      <c r="S85" s="602"/>
      <c r="T85" s="603"/>
      <c r="U85" s="111"/>
      <c r="V85" s="365"/>
      <c r="W85" s="347">
        <f t="shared" si="2"/>
        <v>0</v>
      </c>
      <c r="X85" s="127"/>
      <c r="Y85" s="7"/>
      <c r="Z85" s="492">
        <f t="shared" si="10"/>
        <v>0</v>
      </c>
    </row>
    <row r="86" spans="1:26" s="3" customFormat="1" ht="35.1" customHeight="1">
      <c r="A86" s="710"/>
      <c r="B86" s="712"/>
      <c r="C86" s="707"/>
      <c r="D86" s="279"/>
      <c r="E86" s="49"/>
      <c r="F86" s="291"/>
      <c r="G86" s="220"/>
      <c r="H86" s="49"/>
      <c r="I86" s="49"/>
      <c r="J86" s="49"/>
      <c r="K86" s="49"/>
      <c r="L86" s="49"/>
      <c r="M86" s="49"/>
      <c r="N86" s="49"/>
      <c r="O86" s="49"/>
      <c r="P86" s="49"/>
      <c r="Q86" s="163"/>
      <c r="R86" s="305"/>
      <c r="S86" s="521"/>
      <c r="T86" s="522"/>
      <c r="U86" s="622"/>
      <c r="V86" s="365"/>
      <c r="W86" s="347">
        <f t="shared" si="2"/>
        <v>0</v>
      </c>
      <c r="X86" s="79"/>
      <c r="Y86" s="7"/>
      <c r="Z86" s="492">
        <f t="shared" si="10"/>
        <v>0</v>
      </c>
    </row>
    <row r="87" spans="1:26" s="3" customFormat="1" ht="35.1" customHeight="1">
      <c r="A87" s="710"/>
      <c r="B87" s="712"/>
      <c r="C87" s="707"/>
      <c r="D87" s="279"/>
      <c r="E87" s="49"/>
      <c r="F87" s="291"/>
      <c r="G87" s="220"/>
      <c r="H87" s="49"/>
      <c r="I87" s="49"/>
      <c r="J87" s="49"/>
      <c r="K87" s="49"/>
      <c r="L87" s="49"/>
      <c r="M87" s="49"/>
      <c r="N87" s="49"/>
      <c r="O87" s="49"/>
      <c r="P87" s="49"/>
      <c r="Q87" s="163"/>
      <c r="R87" s="305"/>
      <c r="S87" s="524"/>
      <c r="T87" s="522"/>
      <c r="U87" s="514"/>
      <c r="V87" s="431"/>
      <c r="W87" s="347">
        <f t="shared" si="2"/>
        <v>0</v>
      </c>
      <c r="X87" s="609"/>
      <c r="Y87" s="7"/>
      <c r="Z87" s="492">
        <f t="shared" si="10"/>
        <v>0</v>
      </c>
    </row>
    <row r="88" spans="1:26" s="3" customFormat="1" ht="35.1" customHeight="1">
      <c r="A88" s="710"/>
      <c r="B88" s="712"/>
      <c r="C88" s="707"/>
      <c r="D88" s="279"/>
      <c r="E88" s="49"/>
      <c r="F88" s="291"/>
      <c r="G88" s="220"/>
      <c r="H88" s="49"/>
      <c r="I88" s="49"/>
      <c r="J88" s="49"/>
      <c r="K88" s="49"/>
      <c r="L88" s="49"/>
      <c r="M88" s="49"/>
      <c r="N88" s="49"/>
      <c r="O88" s="49"/>
      <c r="P88" s="49"/>
      <c r="Q88" s="163"/>
      <c r="R88" s="305"/>
      <c r="S88" s="548"/>
      <c r="T88" s="628"/>
      <c r="U88" s="352"/>
      <c r="V88" s="347"/>
      <c r="W88" s="347"/>
      <c r="X88" s="372"/>
      <c r="Y88" s="7"/>
      <c r="Z88" s="492">
        <f t="shared" si="10"/>
        <v>0</v>
      </c>
    </row>
    <row r="89" spans="1:26" s="3" customFormat="1" ht="35.1" customHeight="1">
      <c r="A89" s="710"/>
      <c r="B89" s="712"/>
      <c r="C89" s="707"/>
      <c r="D89" s="279"/>
      <c r="E89" s="49"/>
      <c r="F89" s="291"/>
      <c r="G89" s="220"/>
      <c r="H89" s="49"/>
      <c r="I89" s="49"/>
      <c r="J89" s="49"/>
      <c r="K89" s="49"/>
      <c r="L89" s="49"/>
      <c r="M89" s="49"/>
      <c r="N89" s="49"/>
      <c r="O89" s="49"/>
      <c r="P89" s="49"/>
      <c r="Q89" s="163"/>
      <c r="R89" s="305"/>
      <c r="S89" s="548"/>
      <c r="T89" s="628"/>
      <c r="U89" s="352"/>
      <c r="V89" s="347"/>
      <c r="W89" s="347"/>
      <c r="X89" s="372"/>
      <c r="Y89" s="7"/>
      <c r="Z89" s="492">
        <f t="shared" si="10"/>
        <v>0</v>
      </c>
    </row>
    <row r="90" spans="1:26" s="3" customFormat="1" ht="35.1" customHeight="1">
      <c r="A90" s="710"/>
      <c r="B90" s="712"/>
      <c r="C90" s="707"/>
      <c r="D90" s="279"/>
      <c r="E90" s="49"/>
      <c r="F90" s="291"/>
      <c r="G90" s="220"/>
      <c r="H90" s="49"/>
      <c r="I90" s="49"/>
      <c r="J90" s="49"/>
      <c r="K90" s="49"/>
      <c r="L90" s="49"/>
      <c r="M90" s="49"/>
      <c r="N90" s="49"/>
      <c r="O90" s="49"/>
      <c r="P90" s="49"/>
      <c r="Q90" s="163"/>
      <c r="R90" s="305"/>
      <c r="S90" s="548"/>
      <c r="T90" s="628"/>
      <c r="U90" s="69"/>
      <c r="V90" s="365"/>
      <c r="W90" s="347"/>
      <c r="X90" s="79"/>
      <c r="Y90" s="7"/>
      <c r="Z90" s="492">
        <f t="shared" si="10"/>
        <v>0</v>
      </c>
    </row>
    <row r="91" spans="1:26" s="3" customFormat="1" ht="35.1" customHeight="1">
      <c r="A91" s="710"/>
      <c r="B91" s="712"/>
      <c r="C91" s="707"/>
      <c r="D91" s="279"/>
      <c r="E91" s="49"/>
      <c r="F91" s="291"/>
      <c r="G91" s="220"/>
      <c r="H91" s="49"/>
      <c r="I91" s="49"/>
      <c r="J91" s="49"/>
      <c r="K91" s="49"/>
      <c r="L91" s="49"/>
      <c r="M91" s="49"/>
      <c r="N91" s="49"/>
      <c r="O91" s="49"/>
      <c r="P91" s="49"/>
      <c r="Q91" s="163"/>
      <c r="R91" s="305"/>
      <c r="S91" s="298"/>
      <c r="T91" s="348"/>
      <c r="U91" s="69"/>
      <c r="V91" s="365"/>
      <c r="W91" s="347"/>
      <c r="X91" s="79"/>
      <c r="Y91" s="7"/>
      <c r="Z91" s="492">
        <f t="shared" si="10"/>
        <v>0</v>
      </c>
    </row>
    <row r="92" spans="1:26" s="3" customFormat="1" ht="35.1" customHeight="1">
      <c r="A92" s="710"/>
      <c r="B92" s="712"/>
      <c r="C92" s="707"/>
      <c r="D92" s="279"/>
      <c r="E92" s="49"/>
      <c r="F92" s="291"/>
      <c r="G92" s="220"/>
      <c r="H92" s="49"/>
      <c r="I92" s="49"/>
      <c r="J92" s="49"/>
      <c r="K92" s="49"/>
      <c r="L92" s="49"/>
      <c r="M92" s="49"/>
      <c r="N92" s="49"/>
      <c r="O92" s="49"/>
      <c r="P92" s="49"/>
      <c r="Q92" s="163"/>
      <c r="R92" s="305"/>
      <c r="S92" s="298"/>
      <c r="T92" s="365"/>
      <c r="U92" s="377"/>
      <c r="V92" s="365"/>
      <c r="W92" s="347">
        <f t="shared" si="2"/>
        <v>0</v>
      </c>
      <c r="X92" s="79"/>
      <c r="Y92" s="7"/>
      <c r="Z92" s="492">
        <f t="shared" si="10"/>
        <v>0</v>
      </c>
    </row>
    <row r="93" spans="1:26" s="3" customFormat="1" ht="35.1" customHeight="1">
      <c r="A93" s="710"/>
      <c r="B93" s="712"/>
      <c r="C93" s="707"/>
      <c r="D93" s="279"/>
      <c r="E93" s="49"/>
      <c r="F93" s="291"/>
      <c r="G93" s="220"/>
      <c r="H93" s="49"/>
      <c r="I93" s="49"/>
      <c r="J93" s="49"/>
      <c r="K93" s="49"/>
      <c r="L93" s="49"/>
      <c r="M93" s="49"/>
      <c r="N93" s="49"/>
      <c r="O93" s="49"/>
      <c r="P93" s="49"/>
      <c r="Q93" s="163"/>
      <c r="R93" s="305"/>
      <c r="S93" s="298"/>
      <c r="T93" s="348"/>
      <c r="U93" s="69"/>
      <c r="V93" s="365"/>
      <c r="W93" s="347">
        <f t="shared" si="2"/>
        <v>0</v>
      </c>
      <c r="X93" s="79"/>
      <c r="Y93" s="7"/>
      <c r="Z93" s="492">
        <f t="shared" si="10"/>
        <v>0</v>
      </c>
    </row>
    <row r="94" spans="1:26" s="3" customFormat="1" ht="35.1" customHeight="1">
      <c r="A94" s="710"/>
      <c r="B94" s="713"/>
      <c r="C94" s="708"/>
      <c r="D94" s="276">
        <v>0</v>
      </c>
      <c r="E94" s="31"/>
      <c r="F94" s="292">
        <f t="shared" si="3"/>
        <v>0</v>
      </c>
      <c r="G94" s="222">
        <v>0</v>
      </c>
      <c r="H94" s="31"/>
      <c r="I94" s="31"/>
      <c r="J94" s="31"/>
      <c r="K94" s="31"/>
      <c r="L94" s="31"/>
      <c r="M94" s="31"/>
      <c r="N94" s="31"/>
      <c r="O94" s="31"/>
      <c r="P94" s="31"/>
      <c r="Q94" s="164">
        <f t="shared" si="4"/>
        <v>0</v>
      </c>
      <c r="R94" s="306">
        <f t="shared" si="5"/>
        <v>0</v>
      </c>
      <c r="S94" s="299"/>
      <c r="T94" s="361"/>
      <c r="U94" s="392"/>
      <c r="V94" s="393"/>
      <c r="W94" s="356">
        <f t="shared" si="2"/>
        <v>0</v>
      </c>
      <c r="X94" s="367"/>
      <c r="Y94" s="8"/>
      <c r="Z94" s="492">
        <f t="shared" si="10"/>
        <v>0</v>
      </c>
    </row>
    <row r="95" spans="1:26" s="3" customFormat="1" ht="35.1" customHeight="1">
      <c r="A95" s="710"/>
      <c r="B95" s="651" t="s">
        <v>586</v>
      </c>
      <c r="C95" s="215" t="s">
        <v>104</v>
      </c>
      <c r="D95" s="275">
        <v>1</v>
      </c>
      <c r="E95" s="30"/>
      <c r="F95" s="290">
        <f t="shared" si="3"/>
        <v>1</v>
      </c>
      <c r="G95" s="221">
        <v>1</v>
      </c>
      <c r="H95" s="30"/>
      <c r="I95" s="30"/>
      <c r="J95" s="30"/>
      <c r="K95" s="30"/>
      <c r="L95" s="30"/>
      <c r="M95" s="30"/>
      <c r="N95" s="30"/>
      <c r="O95" s="30"/>
      <c r="P95" s="30"/>
      <c r="Q95" s="165">
        <f t="shared" si="4"/>
        <v>1</v>
      </c>
      <c r="R95" s="304">
        <f t="shared" si="5"/>
        <v>0</v>
      </c>
      <c r="S95" s="297"/>
      <c r="T95" s="357"/>
      <c r="U95" s="70"/>
      <c r="V95" s="376"/>
      <c r="W95" s="343">
        <f t="shared" si="2"/>
        <v>0</v>
      </c>
      <c r="X95" s="80"/>
      <c r="Y95" s="10">
        <f t="shared" si="6"/>
        <v>0</v>
      </c>
      <c r="Z95" s="506">
        <f t="shared" si="10"/>
        <v>0</v>
      </c>
    </row>
    <row r="96" spans="1:26" s="3" customFormat="1" ht="35.1" customHeight="1">
      <c r="A96" s="710"/>
      <c r="B96" s="711" t="s">
        <v>586</v>
      </c>
      <c r="C96" s="716" t="s">
        <v>580</v>
      </c>
      <c r="D96" s="275">
        <v>1</v>
      </c>
      <c r="E96" s="30"/>
      <c r="F96" s="290">
        <f t="shared" ref="F96" si="20">SUM(D96:E96)</f>
        <v>1</v>
      </c>
      <c r="G96" s="221">
        <v>1</v>
      </c>
      <c r="H96" s="30"/>
      <c r="I96" s="30"/>
      <c r="J96" s="30"/>
      <c r="K96" s="30"/>
      <c r="L96" s="30"/>
      <c r="M96" s="30"/>
      <c r="N96" s="30"/>
      <c r="O96" s="30"/>
      <c r="P96" s="30"/>
      <c r="Q96" s="165">
        <f t="shared" ref="Q96" si="21">SUM(G96:P96)</f>
        <v>1</v>
      </c>
      <c r="R96" s="304">
        <f t="shared" si="5"/>
        <v>0</v>
      </c>
      <c r="S96" s="531"/>
      <c r="T96" s="532"/>
      <c r="U96" s="70"/>
      <c r="V96" s="376"/>
      <c r="W96" s="343">
        <f t="shared" si="2"/>
        <v>0</v>
      </c>
      <c r="X96" s="80"/>
      <c r="Y96" s="9">
        <f>R96+COUNTA(T96:T97)-COUNTA(V96:V97)</f>
        <v>0</v>
      </c>
      <c r="Z96" s="492">
        <f t="shared" si="10"/>
        <v>0</v>
      </c>
    </row>
    <row r="97" spans="1:26" s="3" customFormat="1" ht="35.1" customHeight="1">
      <c r="A97" s="710"/>
      <c r="B97" s="713"/>
      <c r="C97" s="717"/>
      <c r="D97" s="279"/>
      <c r="E97" s="49"/>
      <c r="F97" s="291"/>
      <c r="G97" s="220"/>
      <c r="H97" s="49"/>
      <c r="I97" s="49"/>
      <c r="J97" s="49"/>
      <c r="K97" s="49"/>
      <c r="L97" s="49"/>
      <c r="M97" s="49"/>
      <c r="N97" s="49"/>
      <c r="O97" s="49"/>
      <c r="P97" s="49"/>
      <c r="Q97" s="163"/>
      <c r="R97" s="305"/>
      <c r="S97" s="384"/>
      <c r="T97" s="348"/>
      <c r="U97" s="69"/>
      <c r="V97" s="365"/>
      <c r="W97" s="347">
        <f t="shared" si="2"/>
        <v>0</v>
      </c>
      <c r="X97" s="79"/>
      <c r="Y97" s="7"/>
      <c r="Z97" s="492"/>
    </row>
    <row r="98" spans="1:26" s="3" customFormat="1" ht="35.1" customHeight="1">
      <c r="A98" s="710"/>
      <c r="B98" s="651" t="s">
        <v>587</v>
      </c>
      <c r="C98" s="219" t="s">
        <v>105</v>
      </c>
      <c r="D98" s="277">
        <v>1</v>
      </c>
      <c r="E98" s="32"/>
      <c r="F98" s="293">
        <f>SUM(D98:E98)</f>
        <v>1</v>
      </c>
      <c r="G98" s="223">
        <v>1</v>
      </c>
      <c r="H98" s="32"/>
      <c r="I98" s="32"/>
      <c r="J98" s="32"/>
      <c r="K98" s="32"/>
      <c r="L98" s="32"/>
      <c r="M98" s="32"/>
      <c r="N98" s="32"/>
      <c r="O98" s="32"/>
      <c r="P98" s="32"/>
      <c r="Q98" s="206">
        <f>SUM(G98:P98)</f>
        <v>1</v>
      </c>
      <c r="R98" s="307">
        <f>Q98-F98</f>
        <v>0</v>
      </c>
      <c r="S98" s="300"/>
      <c r="T98" s="354"/>
      <c r="U98" s="71"/>
      <c r="V98" s="375"/>
      <c r="W98" s="355">
        <f t="shared" si="2"/>
        <v>0</v>
      </c>
      <c r="X98" s="119"/>
      <c r="Y98" s="10">
        <f>R98+COUNTA(T98)-COUNTA(V98)</f>
        <v>0</v>
      </c>
      <c r="Z98" s="506">
        <f t="shared" ref="Z98:Z161" si="22">SUM(Y98:Y98)</f>
        <v>0</v>
      </c>
    </row>
    <row r="99" spans="1:26" s="3" customFormat="1" ht="35.1" customHeight="1">
      <c r="A99" s="82"/>
      <c r="B99" s="651" t="s">
        <v>587</v>
      </c>
      <c r="C99" s="219" t="s">
        <v>57</v>
      </c>
      <c r="D99" s="277">
        <v>1</v>
      </c>
      <c r="E99" s="32"/>
      <c r="F99" s="293">
        <f t="shared" si="3"/>
        <v>1</v>
      </c>
      <c r="G99" s="223">
        <v>1</v>
      </c>
      <c r="H99" s="32"/>
      <c r="I99" s="32"/>
      <c r="J99" s="32"/>
      <c r="K99" s="32"/>
      <c r="L99" s="32"/>
      <c r="M99" s="32"/>
      <c r="N99" s="32"/>
      <c r="O99" s="32"/>
      <c r="P99" s="32"/>
      <c r="Q99" s="206">
        <f t="shared" si="4"/>
        <v>1</v>
      </c>
      <c r="R99" s="307">
        <f t="shared" si="5"/>
        <v>0</v>
      </c>
      <c r="S99" s="300"/>
      <c r="T99" s="354"/>
      <c r="U99" s="604"/>
      <c r="V99" s="605"/>
      <c r="W99" s="606">
        <f t="shared" si="2"/>
        <v>0</v>
      </c>
      <c r="X99" s="607"/>
      <c r="Y99" s="10">
        <f t="shared" si="6"/>
        <v>0</v>
      </c>
      <c r="Z99" s="506">
        <f t="shared" si="22"/>
        <v>0</v>
      </c>
    </row>
    <row r="100" spans="1:26" s="3" customFormat="1" ht="35.1" customHeight="1">
      <c r="A100" s="82"/>
      <c r="B100" s="651" t="s">
        <v>587</v>
      </c>
      <c r="C100" s="219" t="s">
        <v>106</v>
      </c>
      <c r="D100" s="277">
        <v>1</v>
      </c>
      <c r="E100" s="32"/>
      <c r="F100" s="293">
        <f t="shared" si="3"/>
        <v>1</v>
      </c>
      <c r="G100" s="223">
        <v>1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206">
        <f t="shared" si="4"/>
        <v>1</v>
      </c>
      <c r="R100" s="307">
        <f t="shared" si="5"/>
        <v>0</v>
      </c>
      <c r="S100" s="300"/>
      <c r="T100" s="354"/>
      <c r="U100" s="71"/>
      <c r="V100" s="375"/>
      <c r="W100" s="355">
        <f t="shared" si="2"/>
        <v>0</v>
      </c>
      <c r="X100" s="119"/>
      <c r="Y100" s="10">
        <f t="shared" si="6"/>
        <v>0</v>
      </c>
      <c r="Z100" s="506">
        <f t="shared" si="22"/>
        <v>0</v>
      </c>
    </row>
    <row r="101" spans="1:26" s="3" customFormat="1" ht="35.1" customHeight="1">
      <c r="A101" s="82"/>
      <c r="B101" s="651" t="s">
        <v>587</v>
      </c>
      <c r="C101" s="218" t="s">
        <v>107</v>
      </c>
      <c r="D101" s="276">
        <v>1</v>
      </c>
      <c r="E101" s="31"/>
      <c r="F101" s="292">
        <f>SUM(D101:E101)</f>
        <v>1</v>
      </c>
      <c r="G101" s="222">
        <v>1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164">
        <f>SUM(G101:P101)</f>
        <v>1</v>
      </c>
      <c r="R101" s="306">
        <f>Q101-F101</f>
        <v>0</v>
      </c>
      <c r="S101" s="299"/>
      <c r="T101" s="361"/>
      <c r="U101" s="392"/>
      <c r="V101" s="393"/>
      <c r="W101" s="356">
        <f t="shared" si="2"/>
        <v>0</v>
      </c>
      <c r="X101" s="367"/>
      <c r="Y101" s="8">
        <f>R101+COUNTA(T101)-COUNTA(V101)</f>
        <v>0</v>
      </c>
      <c r="Z101" s="506">
        <f t="shared" si="22"/>
        <v>0</v>
      </c>
    </row>
    <row r="102" spans="1:26" s="3" customFormat="1" ht="35.1" customHeight="1">
      <c r="A102" s="82"/>
      <c r="B102" s="651" t="s">
        <v>587</v>
      </c>
      <c r="C102" s="219" t="s">
        <v>108</v>
      </c>
      <c r="D102" s="277">
        <v>1</v>
      </c>
      <c r="E102" s="32"/>
      <c r="F102" s="293">
        <f t="shared" si="3"/>
        <v>1</v>
      </c>
      <c r="G102" s="223">
        <v>1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206">
        <f t="shared" si="4"/>
        <v>1</v>
      </c>
      <c r="R102" s="307">
        <f t="shared" si="5"/>
        <v>0</v>
      </c>
      <c r="S102" s="549"/>
      <c r="T102" s="629"/>
      <c r="U102" s="71"/>
      <c r="V102" s="375"/>
      <c r="W102" s="355">
        <f t="shared" ref="W102:W189" si="23">IF(V102="",,"→")</f>
        <v>0</v>
      </c>
      <c r="X102" s="119"/>
      <c r="Y102" s="10">
        <f t="shared" si="6"/>
        <v>0</v>
      </c>
      <c r="Z102" s="506">
        <f t="shared" si="22"/>
        <v>0</v>
      </c>
    </row>
    <row r="103" spans="1:26" s="3" customFormat="1" ht="35.1" customHeight="1">
      <c r="A103" s="82"/>
      <c r="B103" s="651" t="s">
        <v>587</v>
      </c>
      <c r="C103" s="219" t="s">
        <v>109</v>
      </c>
      <c r="D103" s="277">
        <v>1</v>
      </c>
      <c r="E103" s="32"/>
      <c r="F103" s="293">
        <f t="shared" si="3"/>
        <v>1</v>
      </c>
      <c r="G103" s="223">
        <v>1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206">
        <f t="shared" si="4"/>
        <v>1</v>
      </c>
      <c r="R103" s="307">
        <f t="shared" si="5"/>
        <v>0</v>
      </c>
      <c r="S103" s="300"/>
      <c r="T103" s="354"/>
      <c r="U103" s="71"/>
      <c r="V103" s="375"/>
      <c r="W103" s="355">
        <f t="shared" si="23"/>
        <v>0</v>
      </c>
      <c r="X103" s="119"/>
      <c r="Y103" s="10">
        <f t="shared" si="6"/>
        <v>0</v>
      </c>
      <c r="Z103" s="506">
        <f t="shared" si="22"/>
        <v>0</v>
      </c>
    </row>
    <row r="104" spans="1:26" s="3" customFormat="1" ht="35.1" customHeight="1">
      <c r="A104" s="82"/>
      <c r="B104" s="651" t="s">
        <v>587</v>
      </c>
      <c r="C104" s="219" t="s">
        <v>103</v>
      </c>
      <c r="D104" s="277">
        <v>1</v>
      </c>
      <c r="E104" s="32"/>
      <c r="F104" s="293">
        <f t="shared" si="3"/>
        <v>1</v>
      </c>
      <c r="G104" s="223">
        <v>1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206">
        <f t="shared" si="4"/>
        <v>1</v>
      </c>
      <c r="R104" s="307">
        <f t="shared" si="5"/>
        <v>0</v>
      </c>
      <c r="U104" s="71"/>
      <c r="V104" s="375"/>
      <c r="W104" s="355">
        <f t="shared" si="23"/>
        <v>0</v>
      </c>
      <c r="X104" s="119"/>
      <c r="Y104" s="10">
        <f t="shared" si="6"/>
        <v>0</v>
      </c>
      <c r="Z104" s="506">
        <f t="shared" si="22"/>
        <v>0</v>
      </c>
    </row>
    <row r="105" spans="1:26" s="3" customFormat="1" ht="35.1" customHeight="1">
      <c r="A105" s="82"/>
      <c r="B105" s="651" t="s">
        <v>587</v>
      </c>
      <c r="C105" s="219" t="s">
        <v>58</v>
      </c>
      <c r="D105" s="277">
        <v>1</v>
      </c>
      <c r="E105" s="32"/>
      <c r="F105" s="293">
        <f t="shared" si="3"/>
        <v>1</v>
      </c>
      <c r="G105" s="223">
        <v>1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206">
        <f t="shared" si="4"/>
        <v>1</v>
      </c>
      <c r="R105" s="307">
        <f t="shared" ref="R105:R123" si="24">Q105-F105</f>
        <v>0</v>
      </c>
      <c r="S105" s="300"/>
      <c r="T105" s="354"/>
      <c r="U105" s="71"/>
      <c r="V105" s="375"/>
      <c r="W105" s="355">
        <f t="shared" si="23"/>
        <v>0</v>
      </c>
      <c r="X105" s="119"/>
      <c r="Y105" s="10">
        <f t="shared" si="6"/>
        <v>0</v>
      </c>
      <c r="Z105" s="506">
        <f t="shared" si="22"/>
        <v>0</v>
      </c>
    </row>
    <row r="106" spans="1:26" s="3" customFormat="1" ht="35.1" customHeight="1">
      <c r="A106" s="82"/>
      <c r="B106" s="318" t="s">
        <v>590</v>
      </c>
      <c r="C106" s="219" t="s">
        <v>110</v>
      </c>
      <c r="D106" s="277">
        <v>1</v>
      </c>
      <c r="E106" s="32"/>
      <c r="F106" s="293">
        <f t="shared" si="3"/>
        <v>1</v>
      </c>
      <c r="G106" s="223">
        <v>1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206">
        <f t="shared" si="4"/>
        <v>1</v>
      </c>
      <c r="R106" s="307">
        <f t="shared" si="24"/>
        <v>0</v>
      </c>
      <c r="S106" s="300"/>
      <c r="T106" s="354"/>
      <c r="U106" s="71"/>
      <c r="V106" s="375"/>
      <c r="W106" s="355">
        <f t="shared" si="23"/>
        <v>0</v>
      </c>
      <c r="X106" s="119"/>
      <c r="Y106" s="10">
        <f t="shared" si="6"/>
        <v>0</v>
      </c>
      <c r="Z106" s="506">
        <f t="shared" si="22"/>
        <v>0</v>
      </c>
    </row>
    <row r="107" spans="1:26" s="3" customFormat="1" ht="35.1" customHeight="1">
      <c r="A107" s="714" t="s">
        <v>111</v>
      </c>
      <c r="B107" s="711" t="s">
        <v>585</v>
      </c>
      <c r="C107" s="706" t="s">
        <v>20</v>
      </c>
      <c r="D107" s="275">
        <v>20</v>
      </c>
      <c r="E107" s="30"/>
      <c r="F107" s="290">
        <f t="shared" si="3"/>
        <v>20</v>
      </c>
      <c r="G107" s="221">
        <v>20</v>
      </c>
      <c r="H107" s="30"/>
      <c r="I107" s="30"/>
      <c r="J107" s="30"/>
      <c r="K107" s="30"/>
      <c r="L107" s="30">
        <v>-1</v>
      </c>
      <c r="M107" s="30"/>
      <c r="N107" s="30"/>
      <c r="O107" s="30"/>
      <c r="P107" s="30"/>
      <c r="Q107" s="165">
        <f t="shared" si="4"/>
        <v>19</v>
      </c>
      <c r="R107" s="304">
        <f t="shared" si="24"/>
        <v>-1</v>
      </c>
      <c r="S107" s="297"/>
      <c r="T107" s="357"/>
      <c r="U107" s="110"/>
      <c r="V107" s="376"/>
      <c r="W107" s="343">
        <f t="shared" si="23"/>
        <v>0</v>
      </c>
      <c r="X107" s="79"/>
      <c r="Y107" s="12">
        <f>R107+COUNTA(T107:T118)-COUNTA(V107:V118)</f>
        <v>-1</v>
      </c>
      <c r="Z107" s="492">
        <f t="shared" si="22"/>
        <v>-1</v>
      </c>
    </row>
    <row r="108" spans="1:26" s="3" customFormat="1" ht="35.1" customHeight="1">
      <c r="A108" s="710"/>
      <c r="B108" s="712"/>
      <c r="C108" s="707"/>
      <c r="D108" s="279"/>
      <c r="E108" s="49"/>
      <c r="F108" s="291"/>
      <c r="G108" s="220"/>
      <c r="H108" s="49"/>
      <c r="I108" s="49"/>
      <c r="J108" s="49"/>
      <c r="K108" s="49"/>
      <c r="L108" s="49"/>
      <c r="M108" s="49"/>
      <c r="N108" s="49"/>
      <c r="O108" s="49"/>
      <c r="P108" s="49"/>
      <c r="Q108" s="163"/>
      <c r="R108" s="305"/>
      <c r="S108" s="298"/>
      <c r="T108" s="365"/>
      <c r="U108" s="621"/>
      <c r="V108" s="522"/>
      <c r="W108" s="491">
        <f t="shared" si="23"/>
        <v>0</v>
      </c>
      <c r="X108" s="523"/>
      <c r="Y108" s="7"/>
      <c r="Z108" s="492">
        <f t="shared" si="22"/>
        <v>0</v>
      </c>
    </row>
    <row r="109" spans="1:26" s="3" customFormat="1" ht="35.1" customHeight="1">
      <c r="A109" s="710"/>
      <c r="B109" s="712"/>
      <c r="C109" s="707"/>
      <c r="D109" s="279"/>
      <c r="E109" s="49"/>
      <c r="F109" s="291"/>
      <c r="G109" s="220"/>
      <c r="H109" s="49"/>
      <c r="I109" s="49"/>
      <c r="J109" s="49"/>
      <c r="K109" s="49"/>
      <c r="L109" s="49"/>
      <c r="M109" s="49"/>
      <c r="N109" s="49"/>
      <c r="O109" s="49"/>
      <c r="P109" s="49"/>
      <c r="Q109" s="163"/>
      <c r="R109" s="305"/>
      <c r="S109" s="298"/>
      <c r="T109" s="365"/>
      <c r="U109" s="69"/>
      <c r="V109" s="365"/>
      <c r="W109" s="347"/>
      <c r="X109" s="79"/>
      <c r="Y109" s="7"/>
      <c r="Z109" s="492">
        <f t="shared" si="22"/>
        <v>0</v>
      </c>
    </row>
    <row r="110" spans="1:26" s="3" customFormat="1" ht="35.1" customHeight="1">
      <c r="A110" s="710"/>
      <c r="B110" s="712"/>
      <c r="C110" s="707"/>
      <c r="D110" s="279">
        <v>0</v>
      </c>
      <c r="E110" s="49"/>
      <c r="F110" s="291">
        <f t="shared" ref="F110:F117" si="25">SUM(D110:E110)</f>
        <v>0</v>
      </c>
      <c r="G110" s="220">
        <v>0</v>
      </c>
      <c r="H110" s="49"/>
      <c r="I110" s="49"/>
      <c r="J110" s="49"/>
      <c r="K110" s="49"/>
      <c r="L110" s="49"/>
      <c r="M110" s="49"/>
      <c r="N110" s="49"/>
      <c r="O110" s="49"/>
      <c r="P110" s="49"/>
      <c r="Q110" s="163">
        <f t="shared" ref="Q110:Q117" si="26">SUM(G110:P110)</f>
        <v>0</v>
      </c>
      <c r="R110" s="305">
        <f t="shared" ref="R110:R117" si="27">Q110-F110</f>
        <v>0</v>
      </c>
      <c r="S110" s="298"/>
      <c r="T110" s="348"/>
      <c r="U110" s="69"/>
      <c r="V110" s="365"/>
      <c r="W110" s="347"/>
      <c r="X110" s="79"/>
      <c r="Y110" s="6"/>
      <c r="Z110" s="492">
        <f t="shared" si="22"/>
        <v>0</v>
      </c>
    </row>
    <row r="111" spans="1:26" s="3" customFormat="1" ht="35.1" customHeight="1">
      <c r="A111" s="710"/>
      <c r="B111" s="712"/>
      <c r="C111" s="707"/>
      <c r="D111" s="279">
        <v>0</v>
      </c>
      <c r="E111" s="49"/>
      <c r="F111" s="291">
        <f t="shared" si="25"/>
        <v>0</v>
      </c>
      <c r="G111" s="220">
        <v>0</v>
      </c>
      <c r="H111" s="49"/>
      <c r="I111" s="49"/>
      <c r="J111" s="49"/>
      <c r="K111" s="49"/>
      <c r="L111" s="49"/>
      <c r="M111" s="49"/>
      <c r="N111" s="49"/>
      <c r="O111" s="49"/>
      <c r="P111" s="49"/>
      <c r="Q111" s="163">
        <f t="shared" si="26"/>
        <v>0</v>
      </c>
      <c r="R111" s="305">
        <f t="shared" si="27"/>
        <v>0</v>
      </c>
      <c r="S111" s="512"/>
      <c r="T111" s="513"/>
      <c r="U111" s="69"/>
      <c r="V111" s="365"/>
      <c r="W111" s="347"/>
      <c r="X111" s="79"/>
      <c r="Y111" s="6"/>
      <c r="Z111" s="492">
        <f t="shared" si="22"/>
        <v>0</v>
      </c>
    </row>
    <row r="112" spans="1:26" s="3" customFormat="1" ht="35.1" customHeight="1">
      <c r="A112" s="710"/>
      <c r="B112" s="712"/>
      <c r="C112" s="707"/>
      <c r="D112" s="279">
        <v>0</v>
      </c>
      <c r="E112" s="49"/>
      <c r="F112" s="291">
        <f t="shared" si="25"/>
        <v>0</v>
      </c>
      <c r="G112" s="220">
        <v>0</v>
      </c>
      <c r="H112" s="49"/>
      <c r="I112" s="49"/>
      <c r="J112" s="49"/>
      <c r="K112" s="49"/>
      <c r="L112" s="49"/>
      <c r="M112" s="49"/>
      <c r="N112" s="49"/>
      <c r="O112" s="49"/>
      <c r="P112" s="49"/>
      <c r="Q112" s="163">
        <f t="shared" si="26"/>
        <v>0</v>
      </c>
      <c r="R112" s="305">
        <f t="shared" si="27"/>
        <v>0</v>
      </c>
      <c r="S112" s="298"/>
      <c r="T112" s="365"/>
      <c r="U112" s="69"/>
      <c r="V112" s="365"/>
      <c r="W112" s="347"/>
      <c r="X112" s="79"/>
      <c r="Y112" s="6"/>
      <c r="Z112" s="492">
        <f t="shared" si="22"/>
        <v>0</v>
      </c>
    </row>
    <row r="113" spans="1:26" s="3" customFormat="1" ht="35.1" customHeight="1">
      <c r="A113" s="710"/>
      <c r="B113" s="712"/>
      <c r="C113" s="707"/>
      <c r="D113" s="279">
        <v>0</v>
      </c>
      <c r="E113" s="49"/>
      <c r="F113" s="291">
        <f t="shared" si="25"/>
        <v>0</v>
      </c>
      <c r="G113" s="220">
        <v>0</v>
      </c>
      <c r="H113" s="49"/>
      <c r="I113" s="49"/>
      <c r="J113" s="49"/>
      <c r="K113" s="49"/>
      <c r="L113" s="49"/>
      <c r="M113" s="49"/>
      <c r="N113" s="49"/>
      <c r="O113" s="49"/>
      <c r="P113" s="49"/>
      <c r="Q113" s="163">
        <f t="shared" si="26"/>
        <v>0</v>
      </c>
      <c r="R113" s="305">
        <f t="shared" si="27"/>
        <v>0</v>
      </c>
      <c r="S113" s="298"/>
      <c r="T113" s="348"/>
      <c r="U113" s="69"/>
      <c r="V113" s="365"/>
      <c r="W113" s="347"/>
      <c r="X113" s="79"/>
      <c r="Y113" s="6"/>
      <c r="Z113" s="492">
        <f t="shared" si="22"/>
        <v>0</v>
      </c>
    </row>
    <row r="114" spans="1:26" s="3" customFormat="1" ht="35.1" customHeight="1">
      <c r="A114" s="710"/>
      <c r="B114" s="712"/>
      <c r="C114" s="707"/>
      <c r="D114" s="279"/>
      <c r="E114" s="49"/>
      <c r="F114" s="291"/>
      <c r="G114" s="220"/>
      <c r="H114" s="49"/>
      <c r="I114" s="49"/>
      <c r="J114" s="49"/>
      <c r="K114" s="49"/>
      <c r="L114" s="49"/>
      <c r="M114" s="49"/>
      <c r="N114" s="49"/>
      <c r="O114" s="49"/>
      <c r="P114" s="49"/>
      <c r="Q114" s="163"/>
      <c r="R114" s="305">
        <f t="shared" si="27"/>
        <v>0</v>
      </c>
      <c r="S114" s="298"/>
      <c r="T114" s="348"/>
      <c r="U114" s="69"/>
      <c r="V114" s="365"/>
      <c r="W114" s="347"/>
      <c r="X114" s="79"/>
      <c r="Y114" s="6"/>
      <c r="Z114" s="492">
        <f t="shared" si="22"/>
        <v>0</v>
      </c>
    </row>
    <row r="115" spans="1:26" s="3" customFormat="1" ht="35.1" customHeight="1">
      <c r="A115" s="710"/>
      <c r="B115" s="712"/>
      <c r="C115" s="707"/>
      <c r="D115" s="279">
        <v>0</v>
      </c>
      <c r="E115" s="49"/>
      <c r="F115" s="291">
        <f t="shared" ref="F115" si="28">SUM(D115:E115)</f>
        <v>0</v>
      </c>
      <c r="G115" s="220">
        <v>0</v>
      </c>
      <c r="H115" s="49"/>
      <c r="I115" s="49"/>
      <c r="J115" s="49"/>
      <c r="K115" s="49"/>
      <c r="L115" s="49"/>
      <c r="M115" s="49"/>
      <c r="N115" s="49"/>
      <c r="O115" s="49"/>
      <c r="P115" s="49"/>
      <c r="Q115" s="163">
        <f t="shared" ref="Q115" si="29">SUM(G115:P115)</f>
        <v>0</v>
      </c>
      <c r="R115" s="305">
        <f t="shared" si="27"/>
        <v>0</v>
      </c>
      <c r="S115" s="298"/>
      <c r="T115" s="348"/>
      <c r="U115" s="69"/>
      <c r="V115" s="365"/>
      <c r="W115" s="347"/>
      <c r="X115" s="79"/>
      <c r="Y115" s="6"/>
      <c r="Z115" s="492">
        <f t="shared" si="22"/>
        <v>0</v>
      </c>
    </row>
    <row r="116" spans="1:26" s="3" customFormat="1" ht="35.1" customHeight="1">
      <c r="A116" s="710"/>
      <c r="B116" s="712"/>
      <c r="C116" s="707"/>
      <c r="D116" s="279"/>
      <c r="E116" s="49"/>
      <c r="F116" s="291"/>
      <c r="G116" s="220"/>
      <c r="H116" s="49"/>
      <c r="I116" s="49"/>
      <c r="J116" s="49"/>
      <c r="K116" s="49"/>
      <c r="L116" s="49"/>
      <c r="M116" s="49"/>
      <c r="N116" s="49"/>
      <c r="O116" s="49"/>
      <c r="P116" s="49"/>
      <c r="Q116" s="163"/>
      <c r="R116" s="305">
        <f t="shared" si="27"/>
        <v>0</v>
      </c>
      <c r="S116" s="298"/>
      <c r="T116" s="348"/>
      <c r="U116" s="69"/>
      <c r="V116" s="365"/>
      <c r="W116" s="347">
        <f t="shared" si="23"/>
        <v>0</v>
      </c>
      <c r="X116" s="79"/>
      <c r="Y116" s="6"/>
      <c r="Z116" s="492">
        <f t="shared" si="22"/>
        <v>0</v>
      </c>
    </row>
    <row r="117" spans="1:26" s="3" customFormat="1" ht="35.1" customHeight="1">
      <c r="A117" s="710"/>
      <c r="B117" s="712"/>
      <c r="C117" s="707"/>
      <c r="D117" s="279">
        <v>0</v>
      </c>
      <c r="E117" s="49"/>
      <c r="F117" s="291">
        <f t="shared" si="25"/>
        <v>0</v>
      </c>
      <c r="G117" s="220">
        <v>0</v>
      </c>
      <c r="H117" s="49"/>
      <c r="I117" s="49"/>
      <c r="J117" s="49"/>
      <c r="K117" s="49"/>
      <c r="L117" s="49"/>
      <c r="M117" s="49"/>
      <c r="N117" s="49"/>
      <c r="O117" s="49"/>
      <c r="P117" s="49"/>
      <c r="Q117" s="163">
        <f t="shared" si="26"/>
        <v>0</v>
      </c>
      <c r="R117" s="305">
        <f t="shared" si="27"/>
        <v>0</v>
      </c>
      <c r="S117" s="298"/>
      <c r="T117" s="348"/>
      <c r="U117" s="69"/>
      <c r="V117" s="365"/>
      <c r="W117" s="347">
        <f t="shared" si="23"/>
        <v>0</v>
      </c>
      <c r="X117" s="79"/>
      <c r="Y117" s="6"/>
      <c r="Z117" s="492">
        <f t="shared" si="22"/>
        <v>0</v>
      </c>
    </row>
    <row r="118" spans="1:26" s="3" customFormat="1" ht="35.1" customHeight="1">
      <c r="A118" s="710"/>
      <c r="B118" s="713"/>
      <c r="C118" s="708"/>
      <c r="D118" s="276">
        <v>0</v>
      </c>
      <c r="E118" s="31"/>
      <c r="F118" s="292">
        <f t="shared" si="3"/>
        <v>0</v>
      </c>
      <c r="G118" s="222">
        <v>0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164">
        <f t="shared" si="4"/>
        <v>0</v>
      </c>
      <c r="R118" s="306">
        <f t="shared" si="24"/>
        <v>0</v>
      </c>
      <c r="S118" s="299"/>
      <c r="T118" s="361"/>
      <c r="U118" s="392"/>
      <c r="V118" s="393"/>
      <c r="W118" s="356">
        <f t="shared" si="23"/>
        <v>0</v>
      </c>
      <c r="X118" s="367"/>
      <c r="Y118" s="8"/>
      <c r="Z118" s="492">
        <f t="shared" si="22"/>
        <v>0</v>
      </c>
    </row>
    <row r="119" spans="1:26" s="3" customFormat="1" ht="35.1" customHeight="1">
      <c r="A119" s="710"/>
      <c r="B119" s="651" t="s">
        <v>586</v>
      </c>
      <c r="C119" s="217" t="s">
        <v>49</v>
      </c>
      <c r="D119" s="275">
        <v>1</v>
      </c>
      <c r="E119" s="30"/>
      <c r="F119" s="290">
        <f t="shared" si="3"/>
        <v>1</v>
      </c>
      <c r="G119" s="221">
        <v>1</v>
      </c>
      <c r="H119" s="30"/>
      <c r="I119" s="30"/>
      <c r="J119" s="30"/>
      <c r="K119" s="30"/>
      <c r="L119" s="30"/>
      <c r="M119" s="30"/>
      <c r="N119" s="30"/>
      <c r="O119" s="30"/>
      <c r="P119" s="30"/>
      <c r="Q119" s="165">
        <f t="shared" si="4"/>
        <v>1</v>
      </c>
      <c r="R119" s="304">
        <f t="shared" si="24"/>
        <v>0</v>
      </c>
      <c r="S119" s="297"/>
      <c r="T119" s="357"/>
      <c r="U119" s="70"/>
      <c r="V119" s="376"/>
      <c r="W119" s="343">
        <f t="shared" si="23"/>
        <v>0</v>
      </c>
      <c r="X119" s="80"/>
      <c r="Y119" s="12">
        <f t="shared" si="6"/>
        <v>0</v>
      </c>
      <c r="Z119" s="506">
        <f t="shared" si="22"/>
        <v>0</v>
      </c>
    </row>
    <row r="120" spans="1:26" s="3" customFormat="1" ht="35.1" customHeight="1">
      <c r="A120" s="710"/>
      <c r="B120" s="651" t="s">
        <v>586</v>
      </c>
      <c r="C120" s="217" t="s">
        <v>10</v>
      </c>
      <c r="D120" s="275">
        <v>1</v>
      </c>
      <c r="E120" s="30"/>
      <c r="F120" s="290">
        <f t="shared" si="3"/>
        <v>1</v>
      </c>
      <c r="G120" s="221">
        <v>1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165">
        <f t="shared" si="4"/>
        <v>1</v>
      </c>
      <c r="R120" s="304">
        <f t="shared" si="24"/>
        <v>0</v>
      </c>
      <c r="S120" s="297"/>
      <c r="T120" s="357"/>
      <c r="U120" s="70"/>
      <c r="V120" s="376"/>
      <c r="W120" s="343">
        <f t="shared" si="23"/>
        <v>0</v>
      </c>
      <c r="X120" s="80"/>
      <c r="Y120" s="12">
        <f t="shared" si="6"/>
        <v>0</v>
      </c>
      <c r="Z120" s="506">
        <f t="shared" si="22"/>
        <v>0</v>
      </c>
    </row>
    <row r="121" spans="1:26" s="3" customFormat="1" ht="35.1" customHeight="1">
      <c r="A121" s="710"/>
      <c r="B121" s="651" t="s">
        <v>586</v>
      </c>
      <c r="C121" s="219" t="s">
        <v>21</v>
      </c>
      <c r="D121" s="277">
        <v>1</v>
      </c>
      <c r="E121" s="32"/>
      <c r="F121" s="293">
        <f t="shared" si="3"/>
        <v>1</v>
      </c>
      <c r="G121" s="223">
        <v>1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206">
        <f t="shared" si="4"/>
        <v>1</v>
      </c>
      <c r="R121" s="307">
        <f t="shared" si="24"/>
        <v>0</v>
      </c>
      <c r="S121" s="300"/>
      <c r="T121" s="354"/>
      <c r="U121" s="71"/>
      <c r="V121" s="375"/>
      <c r="W121" s="355">
        <f t="shared" si="23"/>
        <v>0</v>
      </c>
      <c r="X121" s="119"/>
      <c r="Y121" s="11">
        <f t="shared" si="6"/>
        <v>0</v>
      </c>
      <c r="Z121" s="506">
        <f t="shared" si="22"/>
        <v>0</v>
      </c>
    </row>
    <row r="122" spans="1:26" s="3" customFormat="1" ht="35.1" customHeight="1">
      <c r="A122" s="710"/>
      <c r="B122" s="651" t="s">
        <v>587</v>
      </c>
      <c r="C122" s="219" t="s">
        <v>113</v>
      </c>
      <c r="D122" s="277"/>
      <c r="E122" s="32"/>
      <c r="F122" s="293">
        <f>SUM(D122:E122)</f>
        <v>0</v>
      </c>
      <c r="G122" s="223">
        <v>0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206">
        <f>SUM(G122:P122)</f>
        <v>0</v>
      </c>
      <c r="R122" s="307">
        <f>Q122-F122</f>
        <v>0</v>
      </c>
      <c r="S122" s="300"/>
      <c r="T122" s="354"/>
      <c r="U122" s="71"/>
      <c r="V122" s="375"/>
      <c r="W122" s="355">
        <f t="shared" si="23"/>
        <v>0</v>
      </c>
      <c r="X122" s="119"/>
      <c r="Y122" s="11">
        <f>R122+COUNTA(T122)-COUNTA(V122)</f>
        <v>0</v>
      </c>
      <c r="Z122" s="506">
        <f t="shared" si="22"/>
        <v>0</v>
      </c>
    </row>
    <row r="123" spans="1:26" s="3" customFormat="1" ht="35.1" customHeight="1">
      <c r="A123" s="710"/>
      <c r="B123" s="651" t="s">
        <v>587</v>
      </c>
      <c r="C123" s="219" t="s">
        <v>114</v>
      </c>
      <c r="D123" s="277">
        <v>1</v>
      </c>
      <c r="E123" s="32"/>
      <c r="F123" s="293">
        <f t="shared" si="3"/>
        <v>1</v>
      </c>
      <c r="G123" s="223">
        <v>1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206">
        <f t="shared" si="4"/>
        <v>1</v>
      </c>
      <c r="R123" s="307">
        <f t="shared" si="24"/>
        <v>0</v>
      </c>
      <c r="S123" s="300"/>
      <c r="T123" s="354"/>
      <c r="U123" s="71"/>
      <c r="V123" s="375"/>
      <c r="W123" s="355">
        <f t="shared" si="23"/>
        <v>0</v>
      </c>
      <c r="X123" s="119"/>
      <c r="Y123" s="11">
        <f t="shared" si="6"/>
        <v>0</v>
      </c>
      <c r="Z123" s="506">
        <f t="shared" si="22"/>
        <v>0</v>
      </c>
    </row>
    <row r="124" spans="1:26" s="3" customFormat="1" ht="35.1" customHeight="1">
      <c r="A124" s="710"/>
      <c r="B124" s="651" t="s">
        <v>587</v>
      </c>
      <c r="C124" s="219" t="s">
        <v>115</v>
      </c>
      <c r="D124" s="277">
        <v>1</v>
      </c>
      <c r="E124" s="32"/>
      <c r="F124" s="293">
        <f>SUM(D124:E124)</f>
        <v>1</v>
      </c>
      <c r="G124" s="223">
        <v>1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206">
        <f>SUM(G124:P124)</f>
        <v>1</v>
      </c>
      <c r="R124" s="307">
        <f>Q124-F124</f>
        <v>0</v>
      </c>
      <c r="S124" s="298"/>
      <c r="T124" s="365"/>
      <c r="U124" s="71"/>
      <c r="V124" s="375"/>
      <c r="W124" s="355">
        <f t="shared" si="23"/>
        <v>0</v>
      </c>
      <c r="X124" s="119"/>
      <c r="Y124" s="11">
        <f>R124+COUNTA(T124)-COUNTA(V124)</f>
        <v>0</v>
      </c>
      <c r="Z124" s="506">
        <f t="shared" si="22"/>
        <v>0</v>
      </c>
    </row>
    <row r="125" spans="1:26" s="3" customFormat="1" ht="35.1" customHeight="1">
      <c r="A125" s="710"/>
      <c r="B125" s="651" t="s">
        <v>587</v>
      </c>
      <c r="C125" s="219" t="s">
        <v>116</v>
      </c>
      <c r="D125" s="277">
        <v>1</v>
      </c>
      <c r="E125" s="32"/>
      <c r="F125" s="293">
        <f t="shared" ref="F125:F222" si="30">SUM(D125:E125)</f>
        <v>1</v>
      </c>
      <c r="G125" s="223">
        <v>1</v>
      </c>
      <c r="H125" s="32"/>
      <c r="I125" s="32"/>
      <c r="J125" s="32"/>
      <c r="K125" s="32"/>
      <c r="L125" s="32"/>
      <c r="M125" s="32"/>
      <c r="N125" s="32"/>
      <c r="O125" s="32"/>
      <c r="P125" s="32"/>
      <c r="Q125" s="206">
        <f t="shared" ref="Q125:Q222" si="31">SUM(G125:P125)</f>
        <v>1</v>
      </c>
      <c r="R125" s="307">
        <f t="shared" ref="R125:R222" si="32">Q125-F125</f>
        <v>0</v>
      </c>
      <c r="S125" s="300"/>
      <c r="T125" s="354"/>
      <c r="U125" s="71"/>
      <c r="V125" s="375"/>
      <c r="W125" s="355">
        <f t="shared" si="23"/>
        <v>0</v>
      </c>
      <c r="X125" s="119"/>
      <c r="Y125" s="11">
        <f t="shared" ref="Y125:Y221" si="33">R125+COUNTA(T125)-COUNTA(V125)</f>
        <v>0</v>
      </c>
      <c r="Z125" s="506">
        <f t="shared" si="22"/>
        <v>0</v>
      </c>
    </row>
    <row r="126" spans="1:26" s="3" customFormat="1" ht="35.1" customHeight="1">
      <c r="A126" s="710"/>
      <c r="B126" s="651" t="s">
        <v>587</v>
      </c>
      <c r="C126" s="219" t="s">
        <v>117</v>
      </c>
      <c r="D126" s="277">
        <v>1</v>
      </c>
      <c r="E126" s="32"/>
      <c r="F126" s="293">
        <f t="shared" si="30"/>
        <v>1</v>
      </c>
      <c r="G126" s="223">
        <v>1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206">
        <f t="shared" si="31"/>
        <v>1</v>
      </c>
      <c r="R126" s="307">
        <f t="shared" si="32"/>
        <v>0</v>
      </c>
      <c r="S126" s="385"/>
      <c r="T126" s="354"/>
      <c r="U126" s="71"/>
      <c r="V126" s="375"/>
      <c r="W126" s="355">
        <f t="shared" si="23"/>
        <v>0</v>
      </c>
      <c r="X126" s="119"/>
      <c r="Y126" s="11">
        <f t="shared" si="33"/>
        <v>0</v>
      </c>
      <c r="Z126" s="506">
        <f t="shared" si="22"/>
        <v>0</v>
      </c>
    </row>
    <row r="127" spans="1:26" s="3" customFormat="1" ht="35.1" customHeight="1">
      <c r="A127" s="710"/>
      <c r="B127" s="651" t="s">
        <v>587</v>
      </c>
      <c r="C127" s="219" t="s">
        <v>118</v>
      </c>
      <c r="D127" s="277">
        <v>1</v>
      </c>
      <c r="E127" s="32"/>
      <c r="F127" s="293">
        <f>SUM(D127:E127)</f>
        <v>1</v>
      </c>
      <c r="G127" s="223">
        <v>1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206">
        <f>SUM(G127:P127)</f>
        <v>1</v>
      </c>
      <c r="R127" s="307">
        <f>Q127-F127</f>
        <v>0</v>
      </c>
      <c r="S127" s="300"/>
      <c r="T127" s="354"/>
      <c r="U127" s="71"/>
      <c r="V127" s="375"/>
      <c r="W127" s="355">
        <f t="shared" si="23"/>
        <v>0</v>
      </c>
      <c r="X127" s="119"/>
      <c r="Y127" s="11">
        <f>R127+COUNTA(T127)-COUNTA(V127)</f>
        <v>0</v>
      </c>
      <c r="Z127" s="506">
        <f t="shared" si="22"/>
        <v>0</v>
      </c>
    </row>
    <row r="128" spans="1:26" s="3" customFormat="1" ht="35.1" customHeight="1">
      <c r="A128" s="710"/>
      <c r="B128" s="651" t="s">
        <v>587</v>
      </c>
      <c r="C128" s="219" t="s">
        <v>119</v>
      </c>
      <c r="D128" s="277">
        <v>1</v>
      </c>
      <c r="E128" s="32"/>
      <c r="F128" s="293">
        <f>SUM(D128:E128)</f>
        <v>1</v>
      </c>
      <c r="G128" s="223">
        <v>1</v>
      </c>
      <c r="H128" s="32"/>
      <c r="I128" s="32"/>
      <c r="J128" s="32"/>
      <c r="K128" s="32"/>
      <c r="L128" s="32"/>
      <c r="M128" s="32"/>
      <c r="N128" s="32"/>
      <c r="O128" s="32"/>
      <c r="P128" s="32"/>
      <c r="Q128" s="206">
        <f>SUM(G128:P128)</f>
        <v>1</v>
      </c>
      <c r="R128" s="307">
        <f>Q128-F128</f>
        <v>0</v>
      </c>
      <c r="S128" s="300"/>
      <c r="T128" s="354"/>
      <c r="U128" s="71"/>
      <c r="V128" s="375"/>
      <c r="W128" s="355">
        <f t="shared" si="23"/>
        <v>0</v>
      </c>
      <c r="X128" s="119"/>
      <c r="Y128" s="11">
        <f>R128+COUNTA(T128)-COUNTA(V128)</f>
        <v>0</v>
      </c>
      <c r="Z128" s="506">
        <f t="shared" si="22"/>
        <v>0</v>
      </c>
    </row>
    <row r="129" spans="1:26" s="3" customFormat="1" ht="35.1" customHeight="1">
      <c r="A129" s="715"/>
      <c r="B129" s="318" t="s">
        <v>590</v>
      </c>
      <c r="C129" s="219" t="s">
        <v>120</v>
      </c>
      <c r="D129" s="277">
        <v>1</v>
      </c>
      <c r="E129" s="32"/>
      <c r="F129" s="293">
        <f t="shared" si="30"/>
        <v>1</v>
      </c>
      <c r="G129" s="223">
        <v>1</v>
      </c>
      <c r="H129" s="32"/>
      <c r="I129" s="32"/>
      <c r="J129" s="32"/>
      <c r="K129" s="32"/>
      <c r="L129" s="32"/>
      <c r="M129" s="32"/>
      <c r="N129" s="32"/>
      <c r="O129" s="32"/>
      <c r="P129" s="32"/>
      <c r="Q129" s="206">
        <f t="shared" si="31"/>
        <v>1</v>
      </c>
      <c r="R129" s="307">
        <f t="shared" si="32"/>
        <v>0</v>
      </c>
      <c r="S129" s="300"/>
      <c r="T129" s="354"/>
      <c r="U129" s="71"/>
      <c r="V129" s="375"/>
      <c r="W129" s="355">
        <f t="shared" si="23"/>
        <v>0</v>
      </c>
      <c r="X129" s="119"/>
      <c r="Y129" s="11">
        <f t="shared" si="33"/>
        <v>0</v>
      </c>
      <c r="Z129" s="506">
        <f t="shared" si="22"/>
        <v>0</v>
      </c>
    </row>
    <row r="130" spans="1:26" s="3" customFormat="1" ht="35.1" customHeight="1">
      <c r="A130" s="84" t="s">
        <v>121</v>
      </c>
      <c r="B130" s="649" t="s">
        <v>585</v>
      </c>
      <c r="C130" s="217" t="s">
        <v>20</v>
      </c>
      <c r="D130" s="275">
        <v>21</v>
      </c>
      <c r="E130" s="30"/>
      <c r="F130" s="290">
        <f t="shared" si="30"/>
        <v>21</v>
      </c>
      <c r="G130" s="221">
        <v>21</v>
      </c>
      <c r="H130" s="30"/>
      <c r="I130" s="30"/>
      <c r="J130" s="30">
        <v>-1</v>
      </c>
      <c r="K130" s="30"/>
      <c r="L130" s="30"/>
      <c r="M130" s="30"/>
      <c r="N130" s="30"/>
      <c r="O130" s="30"/>
      <c r="P130" s="30"/>
      <c r="Q130" s="165">
        <f t="shared" si="31"/>
        <v>20</v>
      </c>
      <c r="R130" s="304">
        <f t="shared" si="32"/>
        <v>-1</v>
      </c>
      <c r="S130" s="298"/>
      <c r="T130" s="365"/>
      <c r="U130" s="515"/>
      <c r="V130" s="516"/>
      <c r="W130" s="490">
        <f t="shared" si="23"/>
        <v>0</v>
      </c>
      <c r="X130" s="530"/>
      <c r="Y130" s="12">
        <f>R130+COUNTA(T130:T140)-COUNTA(V130:V140)</f>
        <v>-1</v>
      </c>
      <c r="Z130" s="492">
        <f t="shared" si="22"/>
        <v>-1</v>
      </c>
    </row>
    <row r="131" spans="1:26" s="3" customFormat="1" ht="35.1" customHeight="1">
      <c r="A131" s="82"/>
      <c r="B131" s="318"/>
      <c r="C131" s="256"/>
      <c r="D131" s="279">
        <v>0</v>
      </c>
      <c r="E131" s="49"/>
      <c r="F131" s="291">
        <f t="shared" ref="F131" si="34">SUM(D131:E131)</f>
        <v>0</v>
      </c>
      <c r="G131" s="220">
        <v>0</v>
      </c>
      <c r="H131" s="49"/>
      <c r="I131" s="49"/>
      <c r="J131" s="49"/>
      <c r="K131" s="49"/>
      <c r="L131" s="49"/>
      <c r="M131" s="49"/>
      <c r="N131" s="49"/>
      <c r="O131" s="49"/>
      <c r="P131" s="49"/>
      <c r="Q131" s="163">
        <f t="shared" ref="Q131:Q142" si="35">SUM(G131:P131)</f>
        <v>0</v>
      </c>
      <c r="R131" s="305">
        <f t="shared" si="32"/>
        <v>0</v>
      </c>
      <c r="S131" s="551"/>
      <c r="T131" s="628"/>
      <c r="U131" s="521"/>
      <c r="V131" s="522"/>
      <c r="W131" s="491">
        <f t="shared" si="23"/>
        <v>0</v>
      </c>
      <c r="X131" s="533"/>
      <c r="Y131" s="6"/>
      <c r="Z131" s="492">
        <f t="shared" si="22"/>
        <v>0</v>
      </c>
    </row>
    <row r="132" spans="1:26" s="3" customFormat="1" ht="35.1" customHeight="1">
      <c r="A132" s="82"/>
      <c r="B132" s="318"/>
      <c r="C132" s="256"/>
      <c r="D132" s="279">
        <v>0</v>
      </c>
      <c r="E132" s="49"/>
      <c r="F132" s="291">
        <f t="shared" ref="F132:F142" si="36">SUM(D132:E132)</f>
        <v>0</v>
      </c>
      <c r="G132" s="220">
        <v>0</v>
      </c>
      <c r="H132" s="49"/>
      <c r="I132" s="49"/>
      <c r="J132" s="49"/>
      <c r="K132" s="49"/>
      <c r="L132" s="49"/>
      <c r="M132" s="49"/>
      <c r="N132" s="49"/>
      <c r="O132" s="49"/>
      <c r="P132" s="49"/>
      <c r="Q132" s="163">
        <f t="shared" si="35"/>
        <v>0</v>
      </c>
      <c r="R132" s="305">
        <f t="shared" si="32"/>
        <v>0</v>
      </c>
      <c r="S132" s="548"/>
      <c r="T132" s="628"/>
      <c r="U132" s="69"/>
      <c r="V132" s="365"/>
      <c r="W132" s="347">
        <f t="shared" si="23"/>
        <v>0</v>
      </c>
      <c r="X132" s="79"/>
      <c r="Y132" s="6"/>
      <c r="Z132" s="492">
        <f t="shared" si="22"/>
        <v>0</v>
      </c>
    </row>
    <row r="133" spans="1:26" s="3" customFormat="1" ht="35.1" customHeight="1">
      <c r="A133" s="82"/>
      <c r="B133" s="318"/>
      <c r="C133" s="256"/>
      <c r="D133" s="279">
        <v>0</v>
      </c>
      <c r="E133" s="49"/>
      <c r="F133" s="291">
        <f t="shared" si="36"/>
        <v>0</v>
      </c>
      <c r="G133" s="220">
        <v>0</v>
      </c>
      <c r="H133" s="49"/>
      <c r="I133" s="49"/>
      <c r="J133" s="49"/>
      <c r="K133" s="49"/>
      <c r="L133" s="49"/>
      <c r="M133" s="49"/>
      <c r="N133" s="49"/>
      <c r="O133" s="49"/>
      <c r="P133" s="49"/>
      <c r="Q133" s="163">
        <f t="shared" si="35"/>
        <v>0</v>
      </c>
      <c r="R133" s="305">
        <f t="shared" si="32"/>
        <v>0</v>
      </c>
      <c r="S133" s="548"/>
      <c r="T133" s="628"/>
      <c r="U133" s="69"/>
      <c r="V133" s="365"/>
      <c r="W133" s="347">
        <f t="shared" si="23"/>
        <v>0</v>
      </c>
      <c r="X133" s="79"/>
      <c r="Y133" s="6"/>
      <c r="Z133" s="492">
        <f t="shared" si="22"/>
        <v>0</v>
      </c>
    </row>
    <row r="134" spans="1:26" s="3" customFormat="1" ht="35.1" customHeight="1">
      <c r="A134" s="82"/>
      <c r="B134" s="318"/>
      <c r="C134" s="256"/>
      <c r="D134" s="279">
        <v>0</v>
      </c>
      <c r="E134" s="49"/>
      <c r="F134" s="291">
        <f t="shared" si="36"/>
        <v>0</v>
      </c>
      <c r="G134" s="220">
        <v>0</v>
      </c>
      <c r="H134" s="49"/>
      <c r="I134" s="49"/>
      <c r="J134" s="49"/>
      <c r="K134" s="49"/>
      <c r="L134" s="49"/>
      <c r="M134" s="49"/>
      <c r="N134" s="49"/>
      <c r="O134" s="49"/>
      <c r="P134" s="49"/>
      <c r="Q134" s="163">
        <f t="shared" si="35"/>
        <v>0</v>
      </c>
      <c r="R134" s="305">
        <f t="shared" si="32"/>
        <v>0</v>
      </c>
      <c r="S134" s="548"/>
      <c r="T134" s="628"/>
      <c r="U134" s="69"/>
      <c r="V134" s="365"/>
      <c r="W134" s="347"/>
      <c r="X134" s="368"/>
      <c r="Y134" s="6"/>
      <c r="Z134" s="492">
        <f t="shared" si="22"/>
        <v>0</v>
      </c>
    </row>
    <row r="135" spans="1:26" s="3" customFormat="1" ht="35.1" customHeight="1">
      <c r="A135" s="82"/>
      <c r="B135" s="318"/>
      <c r="C135" s="256"/>
      <c r="D135" s="279">
        <v>0</v>
      </c>
      <c r="E135" s="49"/>
      <c r="F135" s="291">
        <f t="shared" si="36"/>
        <v>0</v>
      </c>
      <c r="G135" s="220">
        <v>0</v>
      </c>
      <c r="H135" s="49"/>
      <c r="I135" s="49"/>
      <c r="J135" s="49"/>
      <c r="K135" s="49"/>
      <c r="L135" s="49"/>
      <c r="M135" s="49"/>
      <c r="N135" s="49"/>
      <c r="O135" s="49"/>
      <c r="P135" s="49"/>
      <c r="Q135" s="163">
        <f t="shared" si="35"/>
        <v>0</v>
      </c>
      <c r="R135" s="305">
        <f t="shared" si="32"/>
        <v>0</v>
      </c>
      <c r="S135" s="298"/>
      <c r="T135" s="348"/>
      <c r="U135" s="108"/>
      <c r="V135" s="396"/>
      <c r="W135" s="347"/>
      <c r="X135" s="79"/>
      <c r="Y135" s="6"/>
      <c r="Z135" s="492">
        <f t="shared" si="22"/>
        <v>0</v>
      </c>
    </row>
    <row r="136" spans="1:26" s="3" customFormat="1" ht="35.1" customHeight="1">
      <c r="A136" s="82"/>
      <c r="B136" s="318"/>
      <c r="C136" s="256"/>
      <c r="D136" s="279">
        <v>0</v>
      </c>
      <c r="E136" s="49"/>
      <c r="F136" s="291">
        <f t="shared" si="36"/>
        <v>0</v>
      </c>
      <c r="G136" s="220">
        <v>0</v>
      </c>
      <c r="H136" s="49"/>
      <c r="I136" s="49"/>
      <c r="J136" s="49"/>
      <c r="K136" s="49"/>
      <c r="L136" s="49"/>
      <c r="M136" s="49"/>
      <c r="N136" s="49"/>
      <c r="O136" s="49"/>
      <c r="P136" s="49"/>
      <c r="Q136" s="163">
        <f t="shared" si="35"/>
        <v>0</v>
      </c>
      <c r="R136" s="305">
        <f t="shared" si="32"/>
        <v>0</v>
      </c>
      <c r="S136" s="298"/>
      <c r="T136" s="348"/>
      <c r="U136" s="69"/>
      <c r="V136" s="365"/>
      <c r="W136" s="347"/>
      <c r="X136" s="79"/>
      <c r="Y136" s="6"/>
      <c r="Z136" s="492">
        <f t="shared" si="22"/>
        <v>0</v>
      </c>
    </row>
    <row r="137" spans="1:26" s="3" customFormat="1" ht="35.1" customHeight="1">
      <c r="A137" s="82"/>
      <c r="B137" s="318"/>
      <c r="C137" s="256"/>
      <c r="D137" s="279">
        <v>0</v>
      </c>
      <c r="E137" s="49"/>
      <c r="F137" s="291">
        <f t="shared" si="36"/>
        <v>0</v>
      </c>
      <c r="G137" s="220">
        <v>0</v>
      </c>
      <c r="H137" s="49"/>
      <c r="I137" s="49"/>
      <c r="J137" s="49"/>
      <c r="K137" s="49"/>
      <c r="L137" s="49"/>
      <c r="M137" s="49"/>
      <c r="N137" s="49"/>
      <c r="O137" s="49"/>
      <c r="P137" s="49"/>
      <c r="Q137" s="163">
        <f t="shared" si="35"/>
        <v>0</v>
      </c>
      <c r="R137" s="305">
        <f t="shared" si="32"/>
        <v>0</v>
      </c>
      <c r="S137" s="298"/>
      <c r="T137" s="348"/>
      <c r="U137" s="69"/>
      <c r="V137" s="365"/>
      <c r="W137" s="347"/>
      <c r="X137" s="79"/>
      <c r="Y137" s="6"/>
      <c r="Z137" s="492">
        <f t="shared" si="22"/>
        <v>0</v>
      </c>
    </row>
    <row r="138" spans="1:26" s="3" customFormat="1" ht="35.1" customHeight="1">
      <c r="A138" s="82"/>
      <c r="B138" s="318"/>
      <c r="C138" s="256"/>
      <c r="D138" s="279">
        <v>0</v>
      </c>
      <c r="E138" s="49"/>
      <c r="F138" s="291">
        <f t="shared" si="36"/>
        <v>0</v>
      </c>
      <c r="G138" s="220">
        <v>0</v>
      </c>
      <c r="H138" s="49"/>
      <c r="I138" s="49"/>
      <c r="J138" s="49"/>
      <c r="K138" s="49"/>
      <c r="L138" s="49"/>
      <c r="M138" s="49"/>
      <c r="N138" s="49"/>
      <c r="O138" s="49"/>
      <c r="P138" s="49"/>
      <c r="Q138" s="163">
        <f t="shared" si="35"/>
        <v>0</v>
      </c>
      <c r="R138" s="305">
        <f t="shared" si="32"/>
        <v>0</v>
      </c>
      <c r="S138" s="298"/>
      <c r="T138" s="348"/>
      <c r="U138" s="69"/>
      <c r="V138" s="365"/>
      <c r="W138" s="347"/>
      <c r="X138" s="79"/>
      <c r="Y138" s="6"/>
      <c r="Z138" s="492">
        <f t="shared" si="22"/>
        <v>0</v>
      </c>
    </row>
    <row r="139" spans="1:26" s="3" customFormat="1" ht="35.1" customHeight="1">
      <c r="A139" s="82"/>
      <c r="B139" s="318"/>
      <c r="C139" s="256"/>
      <c r="D139" s="279">
        <v>0</v>
      </c>
      <c r="E139" s="49"/>
      <c r="F139" s="291">
        <f t="shared" si="36"/>
        <v>0</v>
      </c>
      <c r="G139" s="220">
        <v>0</v>
      </c>
      <c r="H139" s="49"/>
      <c r="I139" s="49"/>
      <c r="J139" s="49"/>
      <c r="K139" s="49"/>
      <c r="L139" s="49"/>
      <c r="M139" s="49"/>
      <c r="N139" s="49"/>
      <c r="O139" s="49"/>
      <c r="P139" s="49"/>
      <c r="Q139" s="163">
        <f t="shared" si="35"/>
        <v>0</v>
      </c>
      <c r="R139" s="305">
        <f t="shared" si="32"/>
        <v>0</v>
      </c>
      <c r="S139" s="298"/>
      <c r="T139" s="348"/>
      <c r="U139" s="69"/>
      <c r="V139" s="365"/>
      <c r="W139" s="347"/>
      <c r="X139" s="79"/>
      <c r="Y139" s="6"/>
      <c r="Z139" s="492">
        <f t="shared" si="22"/>
        <v>0</v>
      </c>
    </row>
    <row r="140" spans="1:26" s="3" customFormat="1" ht="35.1" customHeight="1">
      <c r="A140" s="82"/>
      <c r="B140" s="318"/>
      <c r="C140" s="256"/>
      <c r="D140" s="279">
        <v>0</v>
      </c>
      <c r="E140" s="49"/>
      <c r="F140" s="291">
        <f t="shared" si="36"/>
        <v>0</v>
      </c>
      <c r="G140" s="220">
        <v>0</v>
      </c>
      <c r="H140" s="49"/>
      <c r="I140" s="49"/>
      <c r="J140" s="49"/>
      <c r="K140" s="49"/>
      <c r="L140" s="49"/>
      <c r="M140" s="49"/>
      <c r="N140" s="49"/>
      <c r="O140" s="49"/>
      <c r="P140" s="49"/>
      <c r="Q140" s="163">
        <f t="shared" si="35"/>
        <v>0</v>
      </c>
      <c r="R140" s="305">
        <f t="shared" si="32"/>
        <v>0</v>
      </c>
      <c r="S140" s="298"/>
      <c r="T140" s="348"/>
      <c r="U140" s="69"/>
      <c r="V140" s="365"/>
      <c r="W140" s="347"/>
      <c r="X140" s="79"/>
      <c r="Y140" s="6"/>
      <c r="Z140" s="492">
        <f t="shared" si="22"/>
        <v>0</v>
      </c>
    </row>
    <row r="141" spans="1:26" s="3" customFormat="1" ht="35.1" customHeight="1">
      <c r="A141" s="82"/>
      <c r="B141" s="651" t="s">
        <v>586</v>
      </c>
      <c r="C141" s="219" t="s">
        <v>11</v>
      </c>
      <c r="D141" s="277">
        <v>1</v>
      </c>
      <c r="E141" s="32"/>
      <c r="F141" s="293">
        <f t="shared" si="36"/>
        <v>1</v>
      </c>
      <c r="G141" s="223">
        <v>1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206">
        <f t="shared" si="35"/>
        <v>1</v>
      </c>
      <c r="R141" s="307">
        <f t="shared" si="32"/>
        <v>0</v>
      </c>
      <c r="S141" s="300"/>
      <c r="T141" s="354"/>
      <c r="U141" s="71"/>
      <c r="V141" s="375"/>
      <c r="W141" s="355"/>
      <c r="X141" s="119"/>
      <c r="Y141" s="11">
        <f t="shared" si="33"/>
        <v>0</v>
      </c>
      <c r="Z141" s="506">
        <f t="shared" si="22"/>
        <v>0</v>
      </c>
    </row>
    <row r="142" spans="1:26" s="3" customFormat="1" ht="35.1" customHeight="1">
      <c r="A142" s="82"/>
      <c r="B142" s="651" t="s">
        <v>586</v>
      </c>
      <c r="C142" s="219" t="s">
        <v>292</v>
      </c>
      <c r="D142" s="277">
        <v>1</v>
      </c>
      <c r="E142" s="32"/>
      <c r="F142" s="293">
        <f t="shared" si="36"/>
        <v>1</v>
      </c>
      <c r="G142" s="223">
        <v>1</v>
      </c>
      <c r="H142" s="32"/>
      <c r="I142" s="32"/>
      <c r="J142" s="32"/>
      <c r="K142" s="32"/>
      <c r="L142" s="32"/>
      <c r="M142" s="32"/>
      <c r="N142" s="32"/>
      <c r="O142" s="32"/>
      <c r="P142" s="32"/>
      <c r="Q142" s="206">
        <f t="shared" si="35"/>
        <v>1</v>
      </c>
      <c r="R142" s="307">
        <f t="shared" si="32"/>
        <v>0</v>
      </c>
      <c r="S142" s="300"/>
      <c r="T142" s="354"/>
      <c r="U142" s="540"/>
      <c r="V142" s="541"/>
      <c r="W142" s="496">
        <f t="shared" si="23"/>
        <v>0</v>
      </c>
      <c r="X142" s="542"/>
      <c r="Y142" s="11">
        <f t="shared" si="33"/>
        <v>0</v>
      </c>
      <c r="Z142" s="506">
        <f t="shared" si="22"/>
        <v>0</v>
      </c>
    </row>
    <row r="143" spans="1:26" s="3" customFormat="1" ht="35.1" customHeight="1">
      <c r="A143" s="82"/>
      <c r="B143" s="651" t="s">
        <v>586</v>
      </c>
      <c r="C143" s="219" t="s">
        <v>293</v>
      </c>
      <c r="D143" s="277">
        <v>1</v>
      </c>
      <c r="E143" s="32"/>
      <c r="F143" s="293">
        <f t="shared" si="30"/>
        <v>1</v>
      </c>
      <c r="G143" s="223">
        <v>1</v>
      </c>
      <c r="H143" s="32"/>
      <c r="I143" s="32"/>
      <c r="J143" s="32"/>
      <c r="K143" s="32"/>
      <c r="L143" s="32"/>
      <c r="M143" s="32"/>
      <c r="N143" s="32"/>
      <c r="O143" s="32"/>
      <c r="P143" s="32"/>
      <c r="Q143" s="206">
        <f t="shared" si="31"/>
        <v>1</v>
      </c>
      <c r="R143" s="307">
        <f t="shared" si="32"/>
        <v>0</v>
      </c>
      <c r="S143" s="298"/>
      <c r="T143" s="365"/>
      <c r="U143" s="71"/>
      <c r="V143" s="375"/>
      <c r="W143" s="355">
        <f t="shared" si="23"/>
        <v>0</v>
      </c>
      <c r="X143" s="119"/>
      <c r="Y143" s="11">
        <f t="shared" si="33"/>
        <v>0</v>
      </c>
      <c r="Z143" s="506">
        <f t="shared" si="22"/>
        <v>0</v>
      </c>
    </row>
    <row r="144" spans="1:26" s="3" customFormat="1" ht="35.1" customHeight="1">
      <c r="A144" s="82"/>
      <c r="B144" s="651" t="s">
        <v>587</v>
      </c>
      <c r="C144" s="219" t="s">
        <v>122</v>
      </c>
      <c r="D144" s="277">
        <v>1</v>
      </c>
      <c r="E144" s="32"/>
      <c r="F144" s="293">
        <f t="shared" si="30"/>
        <v>1</v>
      </c>
      <c r="G144" s="223">
        <v>1</v>
      </c>
      <c r="H144" s="32"/>
      <c r="I144" s="32"/>
      <c r="J144" s="32"/>
      <c r="K144" s="32"/>
      <c r="L144" s="32"/>
      <c r="M144" s="32"/>
      <c r="N144" s="32"/>
      <c r="O144" s="32"/>
      <c r="P144" s="32"/>
      <c r="Q144" s="206">
        <f t="shared" si="31"/>
        <v>1</v>
      </c>
      <c r="R144" s="307">
        <f t="shared" si="32"/>
        <v>0</v>
      </c>
      <c r="S144" s="300"/>
      <c r="T144" s="354"/>
      <c r="U144" s="71"/>
      <c r="V144" s="375"/>
      <c r="W144" s="355">
        <f t="shared" si="23"/>
        <v>0</v>
      </c>
      <c r="X144" s="119"/>
      <c r="Y144" s="11">
        <f t="shared" si="33"/>
        <v>0</v>
      </c>
      <c r="Z144" s="506">
        <f t="shared" si="22"/>
        <v>0</v>
      </c>
    </row>
    <row r="145" spans="1:26" s="3" customFormat="1" ht="35.1" customHeight="1">
      <c r="A145" s="82"/>
      <c r="B145" s="651" t="s">
        <v>587</v>
      </c>
      <c r="C145" s="219" t="s">
        <v>123</v>
      </c>
      <c r="D145" s="277"/>
      <c r="E145" s="32"/>
      <c r="F145" s="293">
        <f>SUM(D145:E145)</f>
        <v>0</v>
      </c>
      <c r="G145" s="223">
        <v>0</v>
      </c>
      <c r="H145" s="32"/>
      <c r="I145" s="32"/>
      <c r="J145" s="32"/>
      <c r="K145" s="32"/>
      <c r="L145" s="32"/>
      <c r="M145" s="32"/>
      <c r="N145" s="32"/>
      <c r="O145" s="32"/>
      <c r="P145" s="32"/>
      <c r="Q145" s="206">
        <f>SUM(G145:P145)</f>
        <v>0</v>
      </c>
      <c r="R145" s="307">
        <f>Q145-F145</f>
        <v>0</v>
      </c>
      <c r="S145" s="300"/>
      <c r="T145" s="354"/>
      <c r="U145" s="71"/>
      <c r="V145" s="375"/>
      <c r="W145" s="355">
        <f t="shared" si="23"/>
        <v>0</v>
      </c>
      <c r="X145" s="119"/>
      <c r="Y145" s="11">
        <f>R145+COUNTA(T145)-COUNTA(V145)</f>
        <v>0</v>
      </c>
      <c r="Z145" s="506">
        <f t="shared" si="22"/>
        <v>0</v>
      </c>
    </row>
    <row r="146" spans="1:26" s="3" customFormat="1" ht="35.1" customHeight="1">
      <c r="A146" s="82"/>
      <c r="B146" s="651" t="s">
        <v>587</v>
      </c>
      <c r="C146" s="219" t="s">
        <v>124</v>
      </c>
      <c r="D146" s="277"/>
      <c r="E146" s="32"/>
      <c r="F146" s="293">
        <f>SUM(D146:E146)</f>
        <v>0</v>
      </c>
      <c r="G146" s="223"/>
      <c r="H146" s="32"/>
      <c r="I146" s="32"/>
      <c r="J146" s="32"/>
      <c r="K146" s="32"/>
      <c r="L146" s="32"/>
      <c r="M146" s="32"/>
      <c r="N146" s="32"/>
      <c r="O146" s="32"/>
      <c r="P146" s="32"/>
      <c r="Q146" s="206">
        <f>SUM(G146:P146)</f>
        <v>0</v>
      </c>
      <c r="R146" s="307">
        <f>Q146-F146</f>
        <v>0</v>
      </c>
      <c r="S146" s="300"/>
      <c r="T146" s="354"/>
      <c r="U146" s="71"/>
      <c r="V146" s="375"/>
      <c r="W146" s="355">
        <f t="shared" si="23"/>
        <v>0</v>
      </c>
      <c r="X146" s="119"/>
      <c r="Y146" s="11">
        <f>R146+COUNTA(T146)-COUNTA(V146)</f>
        <v>0</v>
      </c>
      <c r="Z146" s="506">
        <f t="shared" si="22"/>
        <v>0</v>
      </c>
    </row>
    <row r="147" spans="1:26" s="3" customFormat="1" ht="35.1" customHeight="1">
      <c r="A147" s="82"/>
      <c r="B147" s="651" t="s">
        <v>587</v>
      </c>
      <c r="C147" s="219" t="s">
        <v>125</v>
      </c>
      <c r="D147" s="277">
        <v>1</v>
      </c>
      <c r="E147" s="32"/>
      <c r="F147" s="293">
        <f t="shared" si="30"/>
        <v>1</v>
      </c>
      <c r="G147" s="223">
        <v>1</v>
      </c>
      <c r="H147" s="32"/>
      <c r="I147" s="32"/>
      <c r="J147" s="32"/>
      <c r="K147" s="32"/>
      <c r="L147" s="32"/>
      <c r="M147" s="32"/>
      <c r="N147" s="32"/>
      <c r="O147" s="32"/>
      <c r="P147" s="32"/>
      <c r="Q147" s="206">
        <f t="shared" si="31"/>
        <v>1</v>
      </c>
      <c r="R147" s="307">
        <f t="shared" si="32"/>
        <v>0</v>
      </c>
      <c r="S147" s="300"/>
      <c r="T147" s="354"/>
      <c r="U147" s="71"/>
      <c r="V147" s="375"/>
      <c r="W147" s="355">
        <f t="shared" si="23"/>
        <v>0</v>
      </c>
      <c r="X147" s="119"/>
      <c r="Y147" s="11">
        <f t="shared" si="33"/>
        <v>0</v>
      </c>
      <c r="Z147" s="506">
        <f t="shared" si="22"/>
        <v>0</v>
      </c>
    </row>
    <row r="148" spans="1:26" s="3" customFormat="1" ht="35.1" customHeight="1">
      <c r="A148" s="82"/>
      <c r="B148" s="651" t="s">
        <v>587</v>
      </c>
      <c r="C148" s="219" t="s">
        <v>44</v>
      </c>
      <c r="D148" s="277">
        <v>1</v>
      </c>
      <c r="E148" s="32"/>
      <c r="F148" s="293">
        <f t="shared" si="30"/>
        <v>1</v>
      </c>
      <c r="G148" s="223">
        <v>1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206">
        <f t="shared" si="31"/>
        <v>1</v>
      </c>
      <c r="R148" s="307">
        <f t="shared" si="32"/>
        <v>0</v>
      </c>
      <c r="S148" s="300"/>
      <c r="T148" s="354"/>
      <c r="U148" s="71"/>
      <c r="V148" s="375"/>
      <c r="W148" s="355">
        <f t="shared" si="23"/>
        <v>0</v>
      </c>
      <c r="X148" s="119"/>
      <c r="Y148" s="11">
        <f t="shared" si="33"/>
        <v>0</v>
      </c>
      <c r="Z148" s="506">
        <f t="shared" si="22"/>
        <v>0</v>
      </c>
    </row>
    <row r="149" spans="1:26" s="3" customFormat="1" ht="35.1" customHeight="1">
      <c r="A149" s="82"/>
      <c r="B149" s="651" t="s">
        <v>587</v>
      </c>
      <c r="C149" s="219" t="s">
        <v>126</v>
      </c>
      <c r="D149" s="277">
        <v>1</v>
      </c>
      <c r="E149" s="32"/>
      <c r="F149" s="293">
        <f t="shared" si="30"/>
        <v>1</v>
      </c>
      <c r="G149" s="223">
        <v>1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206">
        <f t="shared" si="31"/>
        <v>1</v>
      </c>
      <c r="R149" s="307">
        <f t="shared" si="32"/>
        <v>0</v>
      </c>
      <c r="S149" s="550"/>
      <c r="T149" s="627"/>
      <c r="U149" s="71"/>
      <c r="V149" s="375"/>
      <c r="W149" s="355">
        <f t="shared" si="23"/>
        <v>0</v>
      </c>
      <c r="X149" s="119"/>
      <c r="Y149" s="11">
        <f t="shared" si="33"/>
        <v>0</v>
      </c>
      <c r="Z149" s="506">
        <f t="shared" si="22"/>
        <v>0</v>
      </c>
    </row>
    <row r="150" spans="1:26" s="3" customFormat="1" ht="35.1" customHeight="1">
      <c r="A150" s="82"/>
      <c r="B150" s="318" t="s">
        <v>587</v>
      </c>
      <c r="C150" s="219" t="s">
        <v>27</v>
      </c>
      <c r="D150" s="277">
        <v>1</v>
      </c>
      <c r="E150" s="32"/>
      <c r="F150" s="293">
        <f t="shared" si="30"/>
        <v>1</v>
      </c>
      <c r="G150" s="223">
        <v>1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206">
        <f t="shared" si="31"/>
        <v>1</v>
      </c>
      <c r="R150" s="307">
        <f t="shared" si="32"/>
        <v>0</v>
      </c>
      <c r="S150" s="550"/>
      <c r="T150" s="627"/>
      <c r="U150" s="71"/>
      <c r="V150" s="375"/>
      <c r="W150" s="355">
        <f t="shared" si="23"/>
        <v>0</v>
      </c>
      <c r="X150" s="119"/>
      <c r="Y150" s="11">
        <f t="shared" si="33"/>
        <v>0</v>
      </c>
      <c r="Z150" s="506">
        <f t="shared" si="22"/>
        <v>0</v>
      </c>
    </row>
    <row r="151" spans="1:26" s="3" customFormat="1" ht="35.1" customHeight="1">
      <c r="A151" s="714" t="s">
        <v>127</v>
      </c>
      <c r="B151" s="711" t="s">
        <v>585</v>
      </c>
      <c r="C151" s="706" t="s">
        <v>20</v>
      </c>
      <c r="D151" s="275">
        <v>17</v>
      </c>
      <c r="E151" s="30"/>
      <c r="F151" s="290">
        <f>SUM(D151:E151)</f>
        <v>17</v>
      </c>
      <c r="G151" s="221">
        <v>17</v>
      </c>
      <c r="H151" s="30"/>
      <c r="I151" s="30"/>
      <c r="J151" s="30"/>
      <c r="K151" s="30"/>
      <c r="L151" s="30"/>
      <c r="M151" s="30"/>
      <c r="N151" s="30">
        <v>-1</v>
      </c>
      <c r="O151" s="30"/>
      <c r="P151" s="30"/>
      <c r="Q151" s="165">
        <f t="shared" si="31"/>
        <v>16</v>
      </c>
      <c r="R151" s="304">
        <f>Q151-F151</f>
        <v>-1</v>
      </c>
      <c r="S151" s="297"/>
      <c r="T151" s="357"/>
      <c r="U151" s="69"/>
      <c r="V151" s="346"/>
      <c r="W151" s="343">
        <f t="shared" si="23"/>
        <v>0</v>
      </c>
      <c r="X151" s="79"/>
      <c r="Y151" s="12">
        <f>R151+COUNTA(T151:T157)-COUNTA(V151:V157)</f>
        <v>-1</v>
      </c>
      <c r="Z151" s="492">
        <f t="shared" si="22"/>
        <v>-1</v>
      </c>
    </row>
    <row r="152" spans="1:26" s="3" customFormat="1" ht="35.1" customHeight="1">
      <c r="A152" s="710"/>
      <c r="B152" s="712"/>
      <c r="C152" s="707"/>
      <c r="D152" s="279">
        <v>0</v>
      </c>
      <c r="E152" s="49"/>
      <c r="F152" s="291">
        <f t="shared" ref="F152" si="37">SUM(D152:E152)</f>
        <v>0</v>
      </c>
      <c r="G152" s="220">
        <v>0</v>
      </c>
      <c r="H152" s="49"/>
      <c r="I152" s="49"/>
      <c r="J152" s="49"/>
      <c r="K152" s="49"/>
      <c r="L152" s="49"/>
      <c r="M152" s="49"/>
      <c r="N152" s="49"/>
      <c r="O152" s="49"/>
      <c r="P152" s="49"/>
      <c r="Q152" s="163">
        <f t="shared" si="31"/>
        <v>0</v>
      </c>
      <c r="R152" s="305">
        <f t="shared" ref="R152:R156" si="38">Q152-F152</f>
        <v>0</v>
      </c>
      <c r="S152" s="298"/>
      <c r="T152" s="348"/>
      <c r="U152" s="347"/>
      <c r="V152" s="347"/>
      <c r="W152" s="347"/>
      <c r="X152" s="373"/>
      <c r="Y152" s="7"/>
      <c r="Z152" s="492">
        <f t="shared" si="22"/>
        <v>0</v>
      </c>
    </row>
    <row r="153" spans="1:26" s="3" customFormat="1" ht="35.1" customHeight="1">
      <c r="A153" s="710"/>
      <c r="B153" s="712"/>
      <c r="C153" s="707"/>
      <c r="D153" s="279">
        <v>0</v>
      </c>
      <c r="E153" s="49"/>
      <c r="F153" s="291">
        <f t="shared" ref="F153:F156" si="39">SUM(D153:E153)</f>
        <v>0</v>
      </c>
      <c r="G153" s="220">
        <v>0</v>
      </c>
      <c r="H153" s="49"/>
      <c r="I153" s="49"/>
      <c r="J153" s="49"/>
      <c r="K153" s="49"/>
      <c r="L153" s="49"/>
      <c r="M153" s="49"/>
      <c r="N153" s="49"/>
      <c r="O153" s="49"/>
      <c r="P153" s="49"/>
      <c r="Q153" s="163"/>
      <c r="R153" s="305">
        <f t="shared" si="38"/>
        <v>0</v>
      </c>
      <c r="S153" s="298"/>
      <c r="T153" s="348"/>
      <c r="U153" s="69"/>
      <c r="V153" s="365"/>
      <c r="W153" s="347"/>
      <c r="X153" s="79"/>
      <c r="Y153" s="7"/>
      <c r="Z153" s="492">
        <f t="shared" si="22"/>
        <v>0</v>
      </c>
    </row>
    <row r="154" spans="1:26" s="3" customFormat="1" ht="35.1" customHeight="1">
      <c r="A154" s="710"/>
      <c r="B154" s="712"/>
      <c r="C154" s="707"/>
      <c r="D154" s="279">
        <v>0</v>
      </c>
      <c r="E154" s="49"/>
      <c r="F154" s="291">
        <f t="shared" si="39"/>
        <v>0</v>
      </c>
      <c r="G154" s="220">
        <v>0</v>
      </c>
      <c r="H154" s="49"/>
      <c r="I154" s="49"/>
      <c r="J154" s="49"/>
      <c r="K154" s="49"/>
      <c r="L154" s="49"/>
      <c r="M154" s="49"/>
      <c r="N154" s="49"/>
      <c r="O154" s="49"/>
      <c r="P154" s="49"/>
      <c r="Q154" s="163">
        <f t="shared" ref="Q154" si="40">SUM(G154:P154)</f>
        <v>0</v>
      </c>
      <c r="R154" s="305">
        <f t="shared" si="38"/>
        <v>0</v>
      </c>
      <c r="S154" s="298"/>
      <c r="T154" s="348"/>
      <c r="U154" s="69"/>
      <c r="V154" s="365"/>
      <c r="W154" s="347"/>
      <c r="X154" s="79"/>
      <c r="Y154" s="7"/>
      <c r="Z154" s="492">
        <f t="shared" si="22"/>
        <v>0</v>
      </c>
    </row>
    <row r="155" spans="1:26" s="3" customFormat="1" ht="35.1" customHeight="1">
      <c r="A155" s="710"/>
      <c r="B155" s="712"/>
      <c r="C155" s="707"/>
      <c r="D155" s="279">
        <v>0</v>
      </c>
      <c r="E155" s="49"/>
      <c r="F155" s="291">
        <f t="shared" si="39"/>
        <v>0</v>
      </c>
      <c r="G155" s="220">
        <v>0</v>
      </c>
      <c r="H155" s="49"/>
      <c r="I155" s="49"/>
      <c r="J155" s="49"/>
      <c r="K155" s="49"/>
      <c r="L155" s="49"/>
      <c r="M155" s="49"/>
      <c r="N155" s="49"/>
      <c r="O155" s="49"/>
      <c r="P155" s="49"/>
      <c r="Q155" s="163"/>
      <c r="R155" s="305">
        <f t="shared" si="38"/>
        <v>0</v>
      </c>
      <c r="S155" s="298"/>
      <c r="T155" s="348"/>
      <c r="U155" s="69"/>
      <c r="V155" s="365"/>
      <c r="W155" s="347"/>
      <c r="X155" s="79"/>
      <c r="Y155" s="7"/>
      <c r="Z155" s="492">
        <f t="shared" si="22"/>
        <v>0</v>
      </c>
    </row>
    <row r="156" spans="1:26" s="3" customFormat="1" ht="35.1" customHeight="1">
      <c r="A156" s="710"/>
      <c r="B156" s="712"/>
      <c r="C156" s="707"/>
      <c r="D156" s="279">
        <v>0</v>
      </c>
      <c r="E156" s="49"/>
      <c r="F156" s="291">
        <f t="shared" si="39"/>
        <v>0</v>
      </c>
      <c r="G156" s="220">
        <v>0</v>
      </c>
      <c r="H156" s="49"/>
      <c r="I156" s="49"/>
      <c r="J156" s="49"/>
      <c r="K156" s="49"/>
      <c r="L156" s="49"/>
      <c r="M156" s="49"/>
      <c r="N156" s="49"/>
      <c r="O156" s="49"/>
      <c r="P156" s="49"/>
      <c r="Q156" s="163">
        <f t="shared" ref="Q156" si="41">SUM(G156:P156)</f>
        <v>0</v>
      </c>
      <c r="R156" s="305">
        <f t="shared" si="38"/>
        <v>0</v>
      </c>
      <c r="S156" s="298"/>
      <c r="T156" s="348"/>
      <c r="U156" s="69"/>
      <c r="V156" s="365"/>
      <c r="W156" s="347">
        <f t="shared" si="23"/>
        <v>0</v>
      </c>
      <c r="X156" s="79"/>
      <c r="Y156" s="7"/>
      <c r="Z156" s="492">
        <f t="shared" si="22"/>
        <v>0</v>
      </c>
    </row>
    <row r="157" spans="1:26" s="3" customFormat="1" ht="35.1" customHeight="1">
      <c r="A157" s="710"/>
      <c r="B157" s="713"/>
      <c r="C157" s="708"/>
      <c r="D157" s="276">
        <v>0</v>
      </c>
      <c r="E157" s="31"/>
      <c r="F157" s="292">
        <f t="shared" si="30"/>
        <v>0</v>
      </c>
      <c r="G157" s="222">
        <v>0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164">
        <f t="shared" si="31"/>
        <v>0</v>
      </c>
      <c r="R157" s="306">
        <f t="shared" si="32"/>
        <v>0</v>
      </c>
      <c r="S157" s="299"/>
      <c r="T157" s="361"/>
      <c r="U157" s="392"/>
      <c r="V157" s="393"/>
      <c r="W157" s="356">
        <f t="shared" si="23"/>
        <v>0</v>
      </c>
      <c r="X157" s="367"/>
      <c r="Y157" s="13"/>
      <c r="Z157" s="492">
        <f t="shared" si="22"/>
        <v>0</v>
      </c>
    </row>
    <row r="158" spans="1:26" s="3" customFormat="1" ht="35.1" customHeight="1">
      <c r="A158" s="710"/>
      <c r="B158" s="651" t="s">
        <v>586</v>
      </c>
      <c r="C158" s="219" t="s">
        <v>12</v>
      </c>
      <c r="D158" s="277">
        <v>2</v>
      </c>
      <c r="E158" s="32"/>
      <c r="F158" s="293">
        <f t="shared" si="30"/>
        <v>2</v>
      </c>
      <c r="G158" s="223">
        <v>2</v>
      </c>
      <c r="H158" s="32"/>
      <c r="I158" s="32"/>
      <c r="J158" s="32"/>
      <c r="K158" s="32"/>
      <c r="L158" s="32"/>
      <c r="M158" s="32"/>
      <c r="N158" s="32"/>
      <c r="O158" s="32"/>
      <c r="P158" s="32"/>
      <c r="Q158" s="206">
        <f t="shared" si="31"/>
        <v>2</v>
      </c>
      <c r="R158" s="307">
        <f t="shared" si="32"/>
        <v>0</v>
      </c>
      <c r="S158" s="300"/>
      <c r="T158" s="354"/>
      <c r="U158" s="71"/>
      <c r="V158" s="375"/>
      <c r="W158" s="355">
        <f t="shared" si="23"/>
        <v>0</v>
      </c>
      <c r="X158" s="119"/>
      <c r="Y158" s="11">
        <f t="shared" si="33"/>
        <v>0</v>
      </c>
      <c r="Z158" s="506">
        <f t="shared" si="22"/>
        <v>0</v>
      </c>
    </row>
    <row r="159" spans="1:26" s="3" customFormat="1" ht="35.1" customHeight="1">
      <c r="A159" s="710"/>
      <c r="B159" s="651" t="s">
        <v>587</v>
      </c>
      <c r="C159" s="219" t="s">
        <v>128</v>
      </c>
      <c r="D159" s="277">
        <v>1</v>
      </c>
      <c r="E159" s="32"/>
      <c r="F159" s="293">
        <f t="shared" si="30"/>
        <v>1</v>
      </c>
      <c r="G159" s="223">
        <v>1</v>
      </c>
      <c r="H159" s="32"/>
      <c r="I159" s="32"/>
      <c r="J159" s="32"/>
      <c r="K159" s="32"/>
      <c r="L159" s="32"/>
      <c r="M159" s="32"/>
      <c r="N159" s="32"/>
      <c r="O159" s="32"/>
      <c r="P159" s="32"/>
      <c r="Q159" s="206">
        <f t="shared" si="31"/>
        <v>1</v>
      </c>
      <c r="R159" s="307">
        <f t="shared" si="32"/>
        <v>0</v>
      </c>
      <c r="S159" s="300"/>
      <c r="T159" s="354"/>
      <c r="U159" s="71"/>
      <c r="V159" s="375"/>
      <c r="W159" s="355">
        <f t="shared" si="23"/>
        <v>0</v>
      </c>
      <c r="X159" s="119"/>
      <c r="Y159" s="11">
        <f t="shared" si="33"/>
        <v>0</v>
      </c>
      <c r="Z159" s="506">
        <f t="shared" si="22"/>
        <v>0</v>
      </c>
    </row>
    <row r="160" spans="1:26" s="3" customFormat="1" ht="35.1" customHeight="1">
      <c r="A160" s="715"/>
      <c r="B160" s="648" t="s">
        <v>587</v>
      </c>
      <c r="C160" s="219" t="s">
        <v>129</v>
      </c>
      <c r="D160" s="277">
        <v>1</v>
      </c>
      <c r="E160" s="32"/>
      <c r="F160" s="293">
        <f t="shared" si="30"/>
        <v>1</v>
      </c>
      <c r="G160" s="223">
        <v>1</v>
      </c>
      <c r="H160" s="32"/>
      <c r="I160" s="32"/>
      <c r="J160" s="32"/>
      <c r="K160" s="32"/>
      <c r="L160" s="32"/>
      <c r="M160" s="32"/>
      <c r="N160" s="32"/>
      <c r="O160" s="32"/>
      <c r="P160" s="32"/>
      <c r="Q160" s="206">
        <f t="shared" si="31"/>
        <v>1</v>
      </c>
      <c r="R160" s="307">
        <f t="shared" si="32"/>
        <v>0</v>
      </c>
      <c r="S160" s="300"/>
      <c r="T160" s="354"/>
      <c r="U160" s="71"/>
      <c r="V160" s="375"/>
      <c r="W160" s="355">
        <f t="shared" si="23"/>
        <v>0</v>
      </c>
      <c r="X160" s="119"/>
      <c r="Y160" s="11">
        <f t="shared" si="33"/>
        <v>0</v>
      </c>
      <c r="Z160" s="506">
        <f t="shared" si="22"/>
        <v>0</v>
      </c>
    </row>
    <row r="161" spans="1:26" s="3" customFormat="1" ht="35.1" customHeight="1">
      <c r="A161" s="714" t="s">
        <v>130</v>
      </c>
      <c r="B161" s="711" t="s">
        <v>585</v>
      </c>
      <c r="C161" s="706" t="s">
        <v>20</v>
      </c>
      <c r="D161" s="275">
        <v>10</v>
      </c>
      <c r="E161" s="30"/>
      <c r="F161" s="290">
        <f t="shared" si="30"/>
        <v>10</v>
      </c>
      <c r="G161" s="221">
        <v>10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165">
        <f t="shared" si="31"/>
        <v>10</v>
      </c>
      <c r="R161" s="304">
        <f t="shared" si="32"/>
        <v>0</v>
      </c>
      <c r="S161" s="301"/>
      <c r="T161" s="357"/>
      <c r="U161" s="110"/>
      <c r="V161" s="376"/>
      <c r="W161" s="343">
        <f t="shared" si="23"/>
        <v>0</v>
      </c>
      <c r="X161" s="80"/>
      <c r="Y161" s="12">
        <f>R161+COUNTA(T161:T164)-COUNTA(V161:V164)</f>
        <v>0</v>
      </c>
      <c r="Z161" s="492">
        <f t="shared" si="22"/>
        <v>0</v>
      </c>
    </row>
    <row r="162" spans="1:26" s="3" customFormat="1" ht="35.1" customHeight="1">
      <c r="A162" s="710"/>
      <c r="B162" s="712"/>
      <c r="C162" s="707"/>
      <c r="D162" s="279"/>
      <c r="E162" s="49"/>
      <c r="F162" s="291"/>
      <c r="G162" s="220"/>
      <c r="H162" s="49"/>
      <c r="I162" s="49"/>
      <c r="J162" s="49"/>
      <c r="K162" s="49"/>
      <c r="L162" s="49"/>
      <c r="M162" s="49"/>
      <c r="N162" s="49"/>
      <c r="O162" s="49"/>
      <c r="P162" s="49"/>
      <c r="Q162" s="163"/>
      <c r="R162" s="305"/>
      <c r="S162" s="298"/>
      <c r="T162" s="348"/>
      <c r="U162" s="69"/>
      <c r="V162" s="365"/>
      <c r="W162" s="347"/>
      <c r="X162" s="79"/>
      <c r="Y162" s="7"/>
      <c r="Z162" s="492">
        <f t="shared" ref="Z162:Z225" si="42">SUM(Y162:Y162)</f>
        <v>0</v>
      </c>
    </row>
    <row r="163" spans="1:26" s="3" customFormat="1" ht="35.1" customHeight="1">
      <c r="A163" s="82"/>
      <c r="B163" s="318"/>
      <c r="C163" s="256"/>
      <c r="D163" s="279"/>
      <c r="E163" s="49"/>
      <c r="F163" s="291"/>
      <c r="G163" s="220"/>
      <c r="H163" s="49"/>
      <c r="I163" s="49"/>
      <c r="J163" s="49"/>
      <c r="K163" s="49"/>
      <c r="L163" s="49"/>
      <c r="M163" s="49"/>
      <c r="N163" s="49"/>
      <c r="O163" s="49"/>
      <c r="P163" s="49"/>
      <c r="Q163" s="163"/>
      <c r="R163" s="305"/>
      <c r="S163" s="298"/>
      <c r="T163" s="348"/>
      <c r="U163" s="69"/>
      <c r="V163" s="365"/>
      <c r="W163" s="347"/>
      <c r="X163" s="79"/>
      <c r="Y163" s="7"/>
      <c r="Z163" s="492">
        <f t="shared" si="42"/>
        <v>0</v>
      </c>
    </row>
    <row r="164" spans="1:26" s="3" customFormat="1" ht="35.1" customHeight="1">
      <c r="A164" s="82"/>
      <c r="B164" s="318"/>
      <c r="C164" s="218"/>
      <c r="D164" s="276">
        <v>0</v>
      </c>
      <c r="E164" s="31"/>
      <c r="F164" s="292">
        <f t="shared" si="30"/>
        <v>0</v>
      </c>
      <c r="G164" s="222">
        <v>0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164">
        <f t="shared" si="31"/>
        <v>0</v>
      </c>
      <c r="R164" s="306">
        <f t="shared" si="32"/>
        <v>0</v>
      </c>
      <c r="S164" s="299"/>
      <c r="T164" s="361"/>
      <c r="U164" s="392"/>
      <c r="V164" s="393"/>
      <c r="W164" s="356">
        <f t="shared" si="23"/>
        <v>0</v>
      </c>
      <c r="X164" s="367"/>
      <c r="Y164" s="13"/>
      <c r="Z164" s="492">
        <f t="shared" si="42"/>
        <v>0</v>
      </c>
    </row>
    <row r="165" spans="1:26" s="3" customFormat="1" ht="35.1" customHeight="1">
      <c r="A165" s="82"/>
      <c r="B165" s="651" t="s">
        <v>587</v>
      </c>
      <c r="C165" s="219" t="s">
        <v>131</v>
      </c>
      <c r="D165" s="277">
        <v>1</v>
      </c>
      <c r="E165" s="32"/>
      <c r="F165" s="293">
        <f t="shared" si="30"/>
        <v>1</v>
      </c>
      <c r="G165" s="223">
        <v>1</v>
      </c>
      <c r="H165" s="32"/>
      <c r="I165" s="32"/>
      <c r="J165" s="32"/>
      <c r="K165" s="32"/>
      <c r="L165" s="32"/>
      <c r="M165" s="32"/>
      <c r="N165" s="32"/>
      <c r="O165" s="32"/>
      <c r="P165" s="32"/>
      <c r="Q165" s="206">
        <f t="shared" si="31"/>
        <v>1</v>
      </c>
      <c r="R165" s="307">
        <f t="shared" si="32"/>
        <v>0</v>
      </c>
      <c r="S165" s="300"/>
      <c r="T165" s="354"/>
      <c r="U165" s="71"/>
      <c r="V165" s="375"/>
      <c r="W165" s="355">
        <f t="shared" si="23"/>
        <v>0</v>
      </c>
      <c r="X165" s="119"/>
      <c r="Y165" s="11">
        <f t="shared" si="33"/>
        <v>0</v>
      </c>
      <c r="Z165" s="506">
        <f t="shared" si="42"/>
        <v>0</v>
      </c>
    </row>
    <row r="166" spans="1:26" s="3" customFormat="1" ht="35.1" customHeight="1">
      <c r="A166" s="82"/>
      <c r="B166" s="651" t="s">
        <v>587</v>
      </c>
      <c r="C166" s="219" t="s">
        <v>132</v>
      </c>
      <c r="D166" s="277">
        <v>1</v>
      </c>
      <c r="E166" s="32"/>
      <c r="F166" s="293">
        <f t="shared" si="30"/>
        <v>1</v>
      </c>
      <c r="G166" s="223">
        <v>1</v>
      </c>
      <c r="H166" s="32"/>
      <c r="I166" s="32"/>
      <c r="J166" s="32"/>
      <c r="K166" s="32"/>
      <c r="L166" s="32"/>
      <c r="M166" s="32"/>
      <c r="N166" s="32"/>
      <c r="O166" s="32"/>
      <c r="P166" s="32"/>
      <c r="Q166" s="206">
        <f t="shared" si="31"/>
        <v>1</v>
      </c>
      <c r="R166" s="307">
        <f t="shared" si="32"/>
        <v>0</v>
      </c>
      <c r="S166" s="300"/>
      <c r="T166" s="354"/>
      <c r="U166" s="71"/>
      <c r="V166" s="375"/>
      <c r="W166" s="355">
        <f t="shared" si="23"/>
        <v>0</v>
      </c>
      <c r="X166" s="119"/>
      <c r="Y166" s="11">
        <f t="shared" si="33"/>
        <v>0</v>
      </c>
      <c r="Z166" s="506">
        <f t="shared" si="42"/>
        <v>0</v>
      </c>
    </row>
    <row r="167" spans="1:26" s="3" customFormat="1" ht="35.1" customHeight="1">
      <c r="A167" s="83"/>
      <c r="B167" s="648" t="s">
        <v>587</v>
      </c>
      <c r="C167" s="219" t="s">
        <v>133</v>
      </c>
      <c r="D167" s="277">
        <v>1</v>
      </c>
      <c r="E167" s="32"/>
      <c r="F167" s="293">
        <f t="shared" si="30"/>
        <v>1</v>
      </c>
      <c r="G167" s="223">
        <v>1</v>
      </c>
      <c r="H167" s="32"/>
      <c r="I167" s="32"/>
      <c r="J167" s="32"/>
      <c r="K167" s="32"/>
      <c r="L167" s="32"/>
      <c r="M167" s="32"/>
      <c r="N167" s="32"/>
      <c r="O167" s="32"/>
      <c r="P167" s="32"/>
      <c r="Q167" s="206">
        <f t="shared" si="31"/>
        <v>1</v>
      </c>
      <c r="R167" s="307">
        <f t="shared" si="32"/>
        <v>0</v>
      </c>
      <c r="S167" s="385"/>
      <c r="T167" s="354"/>
      <c r="U167" s="71"/>
      <c r="V167" s="375"/>
      <c r="W167" s="355">
        <f t="shared" si="23"/>
        <v>0</v>
      </c>
      <c r="X167" s="119"/>
      <c r="Y167" s="11">
        <f t="shared" si="33"/>
        <v>0</v>
      </c>
      <c r="Z167" s="506">
        <f t="shared" si="42"/>
        <v>0</v>
      </c>
    </row>
    <row r="168" spans="1:26" s="3" customFormat="1" ht="35.1" customHeight="1">
      <c r="A168" s="714" t="s">
        <v>134</v>
      </c>
      <c r="B168" s="711" t="s">
        <v>585</v>
      </c>
      <c r="C168" s="706" t="s">
        <v>20</v>
      </c>
      <c r="D168" s="275">
        <v>12</v>
      </c>
      <c r="E168" s="30"/>
      <c r="F168" s="290">
        <f t="shared" si="30"/>
        <v>12</v>
      </c>
      <c r="G168" s="221">
        <v>12</v>
      </c>
      <c r="H168" s="30"/>
      <c r="I168" s="30"/>
      <c r="J168" s="30"/>
      <c r="K168" s="30"/>
      <c r="L168" s="30"/>
      <c r="M168" s="30"/>
      <c r="N168" s="30"/>
      <c r="O168" s="30"/>
      <c r="P168" s="30"/>
      <c r="Q168" s="165">
        <f t="shared" si="31"/>
        <v>12</v>
      </c>
      <c r="R168" s="304">
        <f t="shared" si="32"/>
        <v>0</v>
      </c>
      <c r="S168" s="297"/>
      <c r="T168" s="376"/>
      <c r="U168" s="69"/>
      <c r="V168" s="365"/>
      <c r="W168" s="343">
        <f t="shared" si="23"/>
        <v>0</v>
      </c>
      <c r="X168" s="80"/>
      <c r="Y168" s="12">
        <f>R168+COUNTA(T168:T171)-COUNTA(V168:V171)</f>
        <v>0</v>
      </c>
      <c r="Z168" s="492">
        <f t="shared" si="42"/>
        <v>0</v>
      </c>
    </row>
    <row r="169" spans="1:26" s="3" customFormat="1" ht="35.1" customHeight="1">
      <c r="A169" s="710"/>
      <c r="B169" s="712"/>
      <c r="C169" s="707"/>
      <c r="D169" s="279"/>
      <c r="E169" s="49"/>
      <c r="F169" s="291"/>
      <c r="G169" s="220"/>
      <c r="H169" s="49"/>
      <c r="I169" s="49"/>
      <c r="J169" s="49"/>
      <c r="K169" s="49"/>
      <c r="L169" s="49"/>
      <c r="M169" s="49"/>
      <c r="N169" s="49"/>
      <c r="O169" s="49"/>
      <c r="P169" s="49"/>
      <c r="Q169" s="163"/>
      <c r="R169" s="305"/>
      <c r="S169" s="298"/>
      <c r="T169" s="348"/>
      <c r="U169" s="69"/>
      <c r="V169" s="365"/>
      <c r="W169" s="347">
        <f t="shared" si="23"/>
        <v>0</v>
      </c>
      <c r="X169" s="79"/>
      <c r="Y169" s="7"/>
      <c r="Z169" s="492">
        <f t="shared" si="42"/>
        <v>0</v>
      </c>
    </row>
    <row r="170" spans="1:26" s="3" customFormat="1" ht="35.1" customHeight="1">
      <c r="A170" s="710"/>
      <c r="B170" s="712"/>
      <c r="C170" s="707"/>
      <c r="D170" s="279">
        <v>0</v>
      </c>
      <c r="E170" s="49"/>
      <c r="F170" s="291">
        <f t="shared" ref="F170" si="43">SUM(D170:E170)</f>
        <v>0</v>
      </c>
      <c r="G170" s="220">
        <v>0</v>
      </c>
      <c r="H170" s="49"/>
      <c r="I170" s="49"/>
      <c r="J170" s="49"/>
      <c r="K170" s="49"/>
      <c r="L170" s="49"/>
      <c r="M170" s="49"/>
      <c r="N170" s="49"/>
      <c r="O170" s="49"/>
      <c r="P170" s="49"/>
      <c r="Q170" s="163">
        <f t="shared" ref="Q170" si="44">SUM(G170:P170)</f>
        <v>0</v>
      </c>
      <c r="R170" s="305">
        <f t="shared" ref="R170" si="45">Q170-F170</f>
        <v>0</v>
      </c>
      <c r="S170" s="298"/>
      <c r="T170" s="348"/>
      <c r="U170" s="69"/>
      <c r="V170" s="365"/>
      <c r="W170" s="347">
        <f t="shared" si="23"/>
        <v>0</v>
      </c>
      <c r="X170" s="79"/>
      <c r="Y170" s="7"/>
      <c r="Z170" s="492">
        <f t="shared" si="42"/>
        <v>0</v>
      </c>
    </row>
    <row r="171" spans="1:26" s="3" customFormat="1" ht="35.1" customHeight="1">
      <c r="A171" s="710"/>
      <c r="B171" s="713"/>
      <c r="C171" s="708"/>
      <c r="D171" s="276">
        <v>0</v>
      </c>
      <c r="E171" s="31"/>
      <c r="F171" s="292">
        <f t="shared" si="30"/>
        <v>0</v>
      </c>
      <c r="G171" s="222">
        <v>0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164">
        <f t="shared" si="31"/>
        <v>0</v>
      </c>
      <c r="R171" s="306">
        <f t="shared" si="32"/>
        <v>0</v>
      </c>
      <c r="S171" s="299"/>
      <c r="T171" s="361"/>
      <c r="U171" s="392"/>
      <c r="V171" s="393"/>
      <c r="W171" s="356">
        <f t="shared" si="23"/>
        <v>0</v>
      </c>
      <c r="X171" s="367"/>
      <c r="Y171" s="13"/>
      <c r="Z171" s="492">
        <f t="shared" si="42"/>
        <v>0</v>
      </c>
    </row>
    <row r="172" spans="1:26" s="3" customFormat="1" ht="35.1" customHeight="1">
      <c r="A172" s="710"/>
      <c r="B172" s="651" t="s">
        <v>586</v>
      </c>
      <c r="C172" s="219" t="s">
        <v>13</v>
      </c>
      <c r="D172" s="277">
        <v>1</v>
      </c>
      <c r="E172" s="32"/>
      <c r="F172" s="293">
        <f t="shared" si="30"/>
        <v>1</v>
      </c>
      <c r="G172" s="223">
        <v>1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206">
        <f t="shared" si="31"/>
        <v>1</v>
      </c>
      <c r="R172" s="307">
        <f t="shared" si="32"/>
        <v>0</v>
      </c>
      <c r="S172" s="300"/>
      <c r="T172" s="354"/>
      <c r="U172" s="71"/>
      <c r="V172" s="375"/>
      <c r="W172" s="355">
        <f t="shared" si="23"/>
        <v>0</v>
      </c>
      <c r="X172" s="119"/>
      <c r="Y172" s="11">
        <f t="shared" si="33"/>
        <v>0</v>
      </c>
      <c r="Z172" s="506">
        <f t="shared" si="42"/>
        <v>0</v>
      </c>
    </row>
    <row r="173" spans="1:26" s="3" customFormat="1" ht="35.1" customHeight="1">
      <c r="A173" s="710"/>
      <c r="B173" s="651" t="s">
        <v>587</v>
      </c>
      <c r="C173" s="219" t="s">
        <v>135</v>
      </c>
      <c r="D173" s="277">
        <v>1</v>
      </c>
      <c r="E173" s="32"/>
      <c r="F173" s="293">
        <f t="shared" si="30"/>
        <v>1</v>
      </c>
      <c r="G173" s="223">
        <v>1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206">
        <f t="shared" si="31"/>
        <v>1</v>
      </c>
      <c r="R173" s="307">
        <f t="shared" si="32"/>
        <v>0</v>
      </c>
      <c r="S173" s="300"/>
      <c r="T173" s="354"/>
      <c r="U173" s="71"/>
      <c r="V173" s="375"/>
      <c r="W173" s="355">
        <f t="shared" si="23"/>
        <v>0</v>
      </c>
      <c r="X173" s="119"/>
      <c r="Y173" s="11">
        <f t="shared" si="33"/>
        <v>0</v>
      </c>
      <c r="Z173" s="506">
        <f t="shared" si="42"/>
        <v>0</v>
      </c>
    </row>
    <row r="174" spans="1:26" s="3" customFormat="1" ht="35.1" customHeight="1">
      <c r="A174" s="715"/>
      <c r="B174" s="318" t="s">
        <v>587</v>
      </c>
      <c r="C174" s="219" t="s">
        <v>136</v>
      </c>
      <c r="D174" s="277">
        <v>1</v>
      </c>
      <c r="E174" s="32"/>
      <c r="F174" s="293">
        <f t="shared" si="30"/>
        <v>1</v>
      </c>
      <c r="G174" s="223">
        <v>1</v>
      </c>
      <c r="H174" s="32"/>
      <c r="I174" s="32"/>
      <c r="J174" s="32"/>
      <c r="K174" s="32"/>
      <c r="L174" s="32"/>
      <c r="M174" s="32"/>
      <c r="N174" s="32"/>
      <c r="O174" s="32"/>
      <c r="P174" s="32"/>
      <c r="Q174" s="206">
        <f t="shared" si="31"/>
        <v>1</v>
      </c>
      <c r="R174" s="307">
        <f t="shared" si="32"/>
        <v>0</v>
      </c>
      <c r="S174" s="300"/>
      <c r="T174" s="354"/>
      <c r="U174" s="71"/>
      <c r="V174" s="375"/>
      <c r="W174" s="355">
        <f t="shared" si="23"/>
        <v>0</v>
      </c>
      <c r="X174" s="119"/>
      <c r="Y174" s="11">
        <f t="shared" si="33"/>
        <v>0</v>
      </c>
      <c r="Z174" s="506">
        <f t="shared" si="42"/>
        <v>0</v>
      </c>
    </row>
    <row r="175" spans="1:26" s="3" customFormat="1" ht="35.1" customHeight="1">
      <c r="A175" s="714" t="s">
        <v>59</v>
      </c>
      <c r="B175" s="711" t="s">
        <v>585</v>
      </c>
      <c r="C175" s="706" t="s">
        <v>20</v>
      </c>
      <c r="D175" s="275">
        <v>20</v>
      </c>
      <c r="E175" s="30"/>
      <c r="F175" s="290">
        <f t="shared" si="30"/>
        <v>20</v>
      </c>
      <c r="G175" s="221">
        <v>20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165">
        <f t="shared" si="31"/>
        <v>20</v>
      </c>
      <c r="R175" s="304">
        <f t="shared" si="32"/>
        <v>0</v>
      </c>
      <c r="S175" s="531"/>
      <c r="T175" s="516"/>
      <c r="U175" s="70"/>
      <c r="V175" s="376"/>
      <c r="W175" s="343">
        <f t="shared" si="23"/>
        <v>0</v>
      </c>
      <c r="X175" s="80"/>
      <c r="Y175" s="12">
        <f>R175+COUNTA(T175:T183)-COUNTA(V175:V183)</f>
        <v>0</v>
      </c>
      <c r="Z175" s="492">
        <f t="shared" si="42"/>
        <v>0</v>
      </c>
    </row>
    <row r="176" spans="1:26" s="3" customFormat="1" ht="35.1" customHeight="1">
      <c r="A176" s="710"/>
      <c r="B176" s="712"/>
      <c r="C176" s="707"/>
      <c r="D176" s="279"/>
      <c r="E176" s="49"/>
      <c r="F176" s="291"/>
      <c r="G176" s="220"/>
      <c r="H176" s="49"/>
      <c r="I176" s="49"/>
      <c r="J176" s="49"/>
      <c r="K176" s="49"/>
      <c r="L176" s="49"/>
      <c r="M176" s="49"/>
      <c r="N176" s="49"/>
      <c r="O176" s="49"/>
      <c r="P176" s="49"/>
      <c r="Q176" s="163"/>
      <c r="R176" s="305"/>
      <c r="S176" s="524"/>
      <c r="T176" s="525"/>
      <c r="U176" s="69"/>
      <c r="V176" s="365"/>
      <c r="W176" s="347">
        <f t="shared" si="23"/>
        <v>0</v>
      </c>
      <c r="X176" s="79"/>
      <c r="Y176" s="7"/>
      <c r="Z176" s="492">
        <f t="shared" si="42"/>
        <v>0</v>
      </c>
    </row>
    <row r="177" spans="1:26" s="3" customFormat="1" ht="35.1" customHeight="1">
      <c r="A177" s="710"/>
      <c r="B177" s="712"/>
      <c r="C177" s="707"/>
      <c r="D177" s="279"/>
      <c r="E177" s="49"/>
      <c r="F177" s="291"/>
      <c r="G177" s="220"/>
      <c r="H177" s="49"/>
      <c r="I177" s="49"/>
      <c r="J177" s="49"/>
      <c r="K177" s="49"/>
      <c r="L177" s="49"/>
      <c r="M177" s="49"/>
      <c r="N177" s="49"/>
      <c r="O177" s="49"/>
      <c r="P177" s="49"/>
      <c r="Q177" s="163"/>
      <c r="R177" s="305"/>
      <c r="S177" s="298"/>
      <c r="T177" s="348"/>
      <c r="U177" s="69"/>
      <c r="V177" s="365"/>
      <c r="W177" s="347">
        <f t="shared" si="23"/>
        <v>0</v>
      </c>
      <c r="X177" s="79"/>
      <c r="Y177" s="7"/>
      <c r="Z177" s="492">
        <f t="shared" si="42"/>
        <v>0</v>
      </c>
    </row>
    <row r="178" spans="1:26" s="3" customFormat="1" ht="35.1" customHeight="1">
      <c r="A178" s="710"/>
      <c r="B178" s="712"/>
      <c r="C178" s="707"/>
      <c r="D178" s="279"/>
      <c r="E178" s="49"/>
      <c r="F178" s="291"/>
      <c r="G178" s="220"/>
      <c r="H178" s="49"/>
      <c r="I178" s="49"/>
      <c r="J178" s="49"/>
      <c r="K178" s="49"/>
      <c r="L178" s="49"/>
      <c r="M178" s="49"/>
      <c r="N178" s="49"/>
      <c r="O178" s="49"/>
      <c r="P178" s="49"/>
      <c r="Q178" s="163"/>
      <c r="R178" s="305"/>
      <c r="S178" s="298"/>
      <c r="T178" s="365"/>
      <c r="U178" s="69"/>
      <c r="V178" s="365"/>
      <c r="W178" s="347">
        <f t="shared" si="23"/>
        <v>0</v>
      </c>
      <c r="X178" s="79"/>
      <c r="Y178" s="7"/>
      <c r="Z178" s="492">
        <f t="shared" si="42"/>
        <v>0</v>
      </c>
    </row>
    <row r="179" spans="1:26" s="3" customFormat="1" ht="35.1" customHeight="1">
      <c r="A179" s="710"/>
      <c r="B179" s="712"/>
      <c r="C179" s="707"/>
      <c r="D179" s="279"/>
      <c r="E179" s="49"/>
      <c r="F179" s="291"/>
      <c r="G179" s="220"/>
      <c r="H179" s="49"/>
      <c r="I179" s="49"/>
      <c r="J179" s="49"/>
      <c r="K179" s="49"/>
      <c r="L179" s="49"/>
      <c r="M179" s="49"/>
      <c r="N179" s="49"/>
      <c r="O179" s="49"/>
      <c r="P179" s="49"/>
      <c r="Q179" s="163"/>
      <c r="R179" s="305"/>
      <c r="S179" s="524"/>
      <c r="T179" s="525"/>
      <c r="U179" s="69"/>
      <c r="V179" s="365"/>
      <c r="W179" s="347">
        <f t="shared" si="23"/>
        <v>0</v>
      </c>
      <c r="X179" s="79"/>
      <c r="Y179" s="7"/>
      <c r="Z179" s="492">
        <f t="shared" si="42"/>
        <v>0</v>
      </c>
    </row>
    <row r="180" spans="1:26" s="3" customFormat="1" ht="35.1" customHeight="1">
      <c r="A180" s="710"/>
      <c r="B180" s="712"/>
      <c r="C180" s="707"/>
      <c r="D180" s="279"/>
      <c r="E180" s="49"/>
      <c r="F180" s="291"/>
      <c r="G180" s="220"/>
      <c r="H180" s="49"/>
      <c r="I180" s="49"/>
      <c r="J180" s="49"/>
      <c r="K180" s="49"/>
      <c r="L180" s="49"/>
      <c r="M180" s="49"/>
      <c r="N180" s="49"/>
      <c r="O180" s="49"/>
      <c r="P180" s="49"/>
      <c r="Q180" s="163"/>
      <c r="R180" s="305"/>
      <c r="S180" s="548"/>
      <c r="T180" s="582"/>
      <c r="U180" s="69"/>
      <c r="V180" s="365"/>
      <c r="W180" s="347"/>
      <c r="X180" s="79"/>
      <c r="Y180" s="7"/>
      <c r="Z180" s="492">
        <f t="shared" si="42"/>
        <v>0</v>
      </c>
    </row>
    <row r="181" spans="1:26" s="3" customFormat="1" ht="35.1" customHeight="1">
      <c r="A181" s="710"/>
      <c r="B181" s="712"/>
      <c r="C181" s="707"/>
      <c r="D181" s="279"/>
      <c r="E181" s="49"/>
      <c r="F181" s="291"/>
      <c r="G181" s="220"/>
      <c r="H181" s="49"/>
      <c r="I181" s="49"/>
      <c r="J181" s="49"/>
      <c r="K181" s="49"/>
      <c r="L181" s="49"/>
      <c r="M181" s="49"/>
      <c r="N181" s="49"/>
      <c r="O181" s="49"/>
      <c r="P181" s="49"/>
      <c r="Q181" s="163"/>
      <c r="R181" s="305"/>
      <c r="S181" s="298"/>
      <c r="T181" s="348"/>
      <c r="U181" s="347"/>
      <c r="V181" s="347"/>
      <c r="W181" s="347"/>
      <c r="X181" s="373"/>
      <c r="Y181" s="7"/>
      <c r="Z181" s="492">
        <f t="shared" si="42"/>
        <v>0</v>
      </c>
    </row>
    <row r="182" spans="1:26" s="3" customFormat="1" ht="35.1" customHeight="1">
      <c r="A182" s="710"/>
      <c r="B182" s="712"/>
      <c r="C182" s="707"/>
      <c r="D182" s="279"/>
      <c r="E182" s="49"/>
      <c r="F182" s="291"/>
      <c r="G182" s="220"/>
      <c r="H182" s="49"/>
      <c r="I182" s="49"/>
      <c r="J182" s="49"/>
      <c r="K182" s="49"/>
      <c r="L182" s="49"/>
      <c r="M182" s="49"/>
      <c r="N182" s="49"/>
      <c r="O182" s="49"/>
      <c r="P182" s="49"/>
      <c r="Q182" s="163"/>
      <c r="R182" s="305"/>
      <c r="S182" s="298"/>
      <c r="T182" s="348"/>
      <c r="U182" s="69"/>
      <c r="V182" s="365"/>
      <c r="W182" s="347">
        <f t="shared" si="23"/>
        <v>0</v>
      </c>
      <c r="X182" s="79"/>
      <c r="Y182" s="7"/>
      <c r="Z182" s="492">
        <f t="shared" si="42"/>
        <v>0</v>
      </c>
    </row>
    <row r="183" spans="1:26" s="3" customFormat="1" ht="35.1" customHeight="1">
      <c r="A183" s="710"/>
      <c r="B183" s="713"/>
      <c r="C183" s="708"/>
      <c r="D183" s="276"/>
      <c r="E183" s="31"/>
      <c r="F183" s="292"/>
      <c r="G183" s="222"/>
      <c r="H183" s="31"/>
      <c r="I183" s="31"/>
      <c r="J183" s="31"/>
      <c r="K183" s="31"/>
      <c r="L183" s="31"/>
      <c r="M183" s="31"/>
      <c r="N183" s="31"/>
      <c r="O183" s="31"/>
      <c r="P183" s="31"/>
      <c r="Q183" s="164"/>
      <c r="R183" s="306"/>
      <c r="S183" s="299"/>
      <c r="T183" s="361"/>
      <c r="U183" s="392"/>
      <c r="V183" s="393"/>
      <c r="W183" s="356">
        <f t="shared" si="23"/>
        <v>0</v>
      </c>
      <c r="X183" s="367"/>
      <c r="Y183" s="13"/>
      <c r="Z183" s="492">
        <f t="shared" si="42"/>
        <v>0</v>
      </c>
    </row>
    <row r="184" spans="1:26" s="3" customFormat="1" ht="35.1" customHeight="1">
      <c r="A184" s="710"/>
      <c r="B184" s="711" t="s">
        <v>586</v>
      </c>
      <c r="C184" s="706" t="s">
        <v>14</v>
      </c>
      <c r="D184" s="275">
        <v>1</v>
      </c>
      <c r="E184" s="30"/>
      <c r="F184" s="290">
        <f t="shared" si="30"/>
        <v>1</v>
      </c>
      <c r="G184" s="221">
        <v>1</v>
      </c>
      <c r="H184" s="30"/>
      <c r="I184" s="30"/>
      <c r="J184" s="30"/>
      <c r="K184" s="30"/>
      <c r="L184" s="30"/>
      <c r="M184" s="30"/>
      <c r="N184" s="30"/>
      <c r="O184" s="30"/>
      <c r="P184" s="30"/>
      <c r="Q184" s="165">
        <f t="shared" si="31"/>
        <v>1</v>
      </c>
      <c r="R184" s="304">
        <f t="shared" si="32"/>
        <v>0</v>
      </c>
      <c r="S184" s="297"/>
      <c r="T184" s="357"/>
      <c r="U184" s="70"/>
      <c r="V184" s="376"/>
      <c r="W184" s="343">
        <f t="shared" si="23"/>
        <v>0</v>
      </c>
      <c r="X184" s="80"/>
      <c r="Y184" s="12">
        <f>R184+COUNTA(T184:T185)-COUNTA(V184:V185)</f>
        <v>0</v>
      </c>
      <c r="Z184" s="504">
        <f t="shared" si="42"/>
        <v>0</v>
      </c>
    </row>
    <row r="185" spans="1:26" s="3" customFormat="1" ht="35.1" customHeight="1">
      <c r="A185" s="710"/>
      <c r="B185" s="713"/>
      <c r="C185" s="708"/>
      <c r="D185" s="279"/>
      <c r="E185" s="49"/>
      <c r="F185" s="291"/>
      <c r="G185" s="220"/>
      <c r="H185" s="49"/>
      <c r="I185" s="49"/>
      <c r="J185" s="49"/>
      <c r="K185" s="49"/>
      <c r="L185" s="49"/>
      <c r="M185" s="49"/>
      <c r="N185" s="49"/>
      <c r="O185" s="49"/>
      <c r="P185" s="49"/>
      <c r="Q185" s="163"/>
      <c r="R185" s="305"/>
      <c r="S185" s="298"/>
      <c r="T185" s="348"/>
      <c r="U185" s="69"/>
      <c r="V185" s="365"/>
      <c r="W185" s="347"/>
      <c r="X185" s="79"/>
      <c r="Y185" s="7"/>
      <c r="Z185" s="505">
        <f t="shared" si="42"/>
        <v>0</v>
      </c>
    </row>
    <row r="186" spans="1:26" s="3" customFormat="1" ht="35.1" customHeight="1">
      <c r="A186" s="710"/>
      <c r="B186" s="651" t="s">
        <v>586</v>
      </c>
      <c r="C186" s="217" t="s">
        <v>138</v>
      </c>
      <c r="D186" s="275">
        <v>1</v>
      </c>
      <c r="E186" s="30"/>
      <c r="F186" s="290">
        <f t="shared" si="30"/>
        <v>1</v>
      </c>
      <c r="G186" s="221">
        <v>1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165">
        <f t="shared" si="31"/>
        <v>1</v>
      </c>
      <c r="R186" s="304">
        <f t="shared" si="32"/>
        <v>0</v>
      </c>
      <c r="S186" s="297"/>
      <c r="T186" s="357"/>
      <c r="U186" s="70"/>
      <c r="V186" s="376"/>
      <c r="W186" s="343">
        <f t="shared" si="23"/>
        <v>0</v>
      </c>
      <c r="X186" s="80"/>
      <c r="Y186" s="12">
        <f t="shared" si="33"/>
        <v>0</v>
      </c>
      <c r="Z186" s="492">
        <f t="shared" si="42"/>
        <v>0</v>
      </c>
    </row>
    <row r="187" spans="1:26" s="3" customFormat="1" ht="35.1" customHeight="1">
      <c r="A187" s="710"/>
      <c r="B187" s="651" t="s">
        <v>587</v>
      </c>
      <c r="C187" s="217" t="s">
        <v>139</v>
      </c>
      <c r="D187" s="275"/>
      <c r="E187" s="30"/>
      <c r="F187" s="290">
        <f>SUM(D187:E187)</f>
        <v>0</v>
      </c>
      <c r="G187" s="221"/>
      <c r="H187" s="30"/>
      <c r="I187" s="30"/>
      <c r="J187" s="30"/>
      <c r="K187" s="30"/>
      <c r="L187" s="30"/>
      <c r="M187" s="30"/>
      <c r="N187" s="30"/>
      <c r="O187" s="30"/>
      <c r="P187" s="30"/>
      <c r="Q187" s="165">
        <f>SUM(G187:P187)</f>
        <v>0</v>
      </c>
      <c r="R187" s="304">
        <f>Q187-F187</f>
        <v>0</v>
      </c>
      <c r="S187" s="297"/>
      <c r="T187" s="357"/>
      <c r="U187" s="70"/>
      <c r="V187" s="376"/>
      <c r="W187" s="343">
        <f t="shared" si="23"/>
        <v>0</v>
      </c>
      <c r="X187" s="80"/>
      <c r="Y187" s="12">
        <f>R187+COUNTA(T187)-COUNTA(V187)</f>
        <v>0</v>
      </c>
      <c r="Z187" s="506">
        <f t="shared" si="42"/>
        <v>0</v>
      </c>
    </row>
    <row r="188" spans="1:26" s="3" customFormat="1" ht="35.1" customHeight="1">
      <c r="A188" s="710"/>
      <c r="B188" s="651" t="s">
        <v>587</v>
      </c>
      <c r="C188" s="217" t="s">
        <v>30</v>
      </c>
      <c r="D188" s="275">
        <v>1</v>
      </c>
      <c r="E188" s="30"/>
      <c r="F188" s="290">
        <f>SUM(D188:E188)</f>
        <v>1</v>
      </c>
      <c r="G188" s="221">
        <v>1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165">
        <f>SUM(G188:P188)</f>
        <v>1</v>
      </c>
      <c r="R188" s="304">
        <f>Q188-F188</f>
        <v>0</v>
      </c>
      <c r="S188" s="297"/>
      <c r="T188" s="357"/>
      <c r="U188" s="70"/>
      <c r="V188" s="376"/>
      <c r="W188" s="343">
        <f t="shared" si="23"/>
        <v>0</v>
      </c>
      <c r="X188" s="80"/>
      <c r="Y188" s="12">
        <f>R188+COUNTA(T188)-COUNTA(V188)</f>
        <v>0</v>
      </c>
      <c r="Z188" s="506">
        <f t="shared" si="42"/>
        <v>0</v>
      </c>
    </row>
    <row r="189" spans="1:26" s="3" customFormat="1" ht="35.1" customHeight="1">
      <c r="A189" s="710"/>
      <c r="B189" s="651" t="s">
        <v>587</v>
      </c>
      <c r="C189" s="217" t="s">
        <v>28</v>
      </c>
      <c r="D189" s="275">
        <v>1</v>
      </c>
      <c r="E189" s="30"/>
      <c r="F189" s="290">
        <f>SUM(D189:E189)</f>
        <v>1</v>
      </c>
      <c r="G189" s="221">
        <v>1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165">
        <f>SUM(G189:P189)</f>
        <v>1</v>
      </c>
      <c r="R189" s="304">
        <f>Q189-F189</f>
        <v>0</v>
      </c>
      <c r="S189" s="297"/>
      <c r="T189" s="357"/>
      <c r="U189" s="70"/>
      <c r="V189" s="376"/>
      <c r="W189" s="343">
        <f t="shared" si="23"/>
        <v>0</v>
      </c>
      <c r="X189" s="80"/>
      <c r="Y189" s="12">
        <f>R189+COUNTA(T189)-COUNTA(V189)</f>
        <v>0</v>
      </c>
      <c r="Z189" s="506">
        <f t="shared" si="42"/>
        <v>0</v>
      </c>
    </row>
    <row r="190" spans="1:26" s="3" customFormat="1" ht="35.1" customHeight="1">
      <c r="A190" s="710"/>
      <c r="B190" s="651" t="s">
        <v>587</v>
      </c>
      <c r="C190" s="217" t="s">
        <v>29</v>
      </c>
      <c r="D190" s="275">
        <v>1</v>
      </c>
      <c r="E190" s="30"/>
      <c r="F190" s="290">
        <f>SUM(D190:E190)</f>
        <v>1</v>
      </c>
      <c r="G190" s="221">
        <v>1</v>
      </c>
      <c r="H190" s="30"/>
      <c r="I190" s="30"/>
      <c r="J190" s="30"/>
      <c r="K190" s="30"/>
      <c r="L190" s="30"/>
      <c r="M190" s="30"/>
      <c r="N190" s="30"/>
      <c r="O190" s="30"/>
      <c r="P190" s="30"/>
      <c r="Q190" s="165">
        <f>SUM(G190:P190)</f>
        <v>1</v>
      </c>
      <c r="R190" s="304">
        <f>Q190-F190</f>
        <v>0</v>
      </c>
      <c r="S190" s="297"/>
      <c r="T190" s="357"/>
      <c r="U190" s="70"/>
      <c r="V190" s="376"/>
      <c r="W190" s="343">
        <f t="shared" ref="W190:W270" si="46">IF(V190="",,"→")</f>
        <v>0</v>
      </c>
      <c r="X190" s="80"/>
      <c r="Y190" s="12">
        <f>R190+COUNTA(T190)-COUNTA(V190)</f>
        <v>0</v>
      </c>
      <c r="Z190" s="506">
        <f t="shared" si="42"/>
        <v>0</v>
      </c>
    </row>
    <row r="191" spans="1:26" s="3" customFormat="1" ht="35.1" customHeight="1">
      <c r="A191" s="715"/>
      <c r="B191" s="318" t="s">
        <v>587</v>
      </c>
      <c r="C191" s="217" t="s">
        <v>141</v>
      </c>
      <c r="D191" s="275">
        <v>1</v>
      </c>
      <c r="E191" s="30"/>
      <c r="F191" s="290">
        <f t="shared" si="30"/>
        <v>1</v>
      </c>
      <c r="G191" s="221">
        <v>1</v>
      </c>
      <c r="H191" s="30"/>
      <c r="I191" s="30"/>
      <c r="J191" s="30"/>
      <c r="K191" s="30"/>
      <c r="L191" s="30"/>
      <c r="M191" s="30"/>
      <c r="N191" s="30"/>
      <c r="O191" s="30"/>
      <c r="P191" s="30"/>
      <c r="Q191" s="165">
        <f t="shared" si="31"/>
        <v>1</v>
      </c>
      <c r="R191" s="304">
        <f t="shared" si="32"/>
        <v>0</v>
      </c>
      <c r="S191" s="297"/>
      <c r="T191" s="357"/>
      <c r="U191" s="71"/>
      <c r="V191" s="375"/>
      <c r="W191" s="343">
        <f t="shared" si="46"/>
        <v>0</v>
      </c>
      <c r="X191" s="80"/>
      <c r="Y191" s="12">
        <f t="shared" si="33"/>
        <v>0</v>
      </c>
      <c r="Z191" s="506">
        <f t="shared" si="42"/>
        <v>0</v>
      </c>
    </row>
    <row r="192" spans="1:26" s="3" customFormat="1" ht="35.1" customHeight="1">
      <c r="A192" s="714" t="s">
        <v>142</v>
      </c>
      <c r="B192" s="711" t="s">
        <v>585</v>
      </c>
      <c r="C192" s="706" t="s">
        <v>20</v>
      </c>
      <c r="D192" s="275">
        <v>15</v>
      </c>
      <c r="E192" s="30"/>
      <c r="F192" s="290">
        <f t="shared" si="30"/>
        <v>15</v>
      </c>
      <c r="G192" s="221">
        <v>15</v>
      </c>
      <c r="H192" s="30"/>
      <c r="I192" s="30"/>
      <c r="J192" s="30"/>
      <c r="K192" s="30"/>
      <c r="L192" s="30"/>
      <c r="M192" s="30"/>
      <c r="N192" s="30"/>
      <c r="O192" s="30"/>
      <c r="P192" s="30"/>
      <c r="Q192" s="165">
        <f t="shared" si="31"/>
        <v>15</v>
      </c>
      <c r="R192" s="304">
        <f t="shared" si="32"/>
        <v>0</v>
      </c>
      <c r="S192" s="531"/>
      <c r="T192" s="516"/>
      <c r="U192" s="70"/>
      <c r="V192" s="376"/>
      <c r="W192" s="343">
        <f t="shared" si="46"/>
        <v>0</v>
      </c>
      <c r="X192" s="80"/>
      <c r="Y192" s="12">
        <f>R192+COUNTA(T192:T198)-COUNTA(V192:V198)</f>
        <v>0</v>
      </c>
      <c r="Z192" s="492">
        <f t="shared" si="42"/>
        <v>0</v>
      </c>
    </row>
    <row r="193" spans="1:26" s="3" customFormat="1" ht="35.1" customHeight="1">
      <c r="A193" s="710"/>
      <c r="B193" s="712"/>
      <c r="C193" s="707"/>
      <c r="D193" s="279">
        <v>0</v>
      </c>
      <c r="E193" s="49"/>
      <c r="F193" s="291">
        <f t="shared" ref="F193" si="47">SUM(D193:E193)</f>
        <v>0</v>
      </c>
      <c r="G193" s="220">
        <v>0</v>
      </c>
      <c r="H193" s="49"/>
      <c r="I193" s="49"/>
      <c r="J193" s="49"/>
      <c r="K193" s="49"/>
      <c r="L193" s="49"/>
      <c r="M193" s="49"/>
      <c r="N193" s="49"/>
      <c r="O193" s="49"/>
      <c r="P193" s="49"/>
      <c r="Q193" s="163">
        <f t="shared" ref="Q193:Q197" si="48">SUM(G193:P193)</f>
        <v>0</v>
      </c>
      <c r="R193" s="305">
        <f t="shared" si="32"/>
        <v>0</v>
      </c>
      <c r="S193" s="298"/>
      <c r="T193" s="365"/>
      <c r="U193" s="69"/>
      <c r="V193" s="365"/>
      <c r="W193" s="347">
        <f t="shared" si="46"/>
        <v>0</v>
      </c>
      <c r="X193" s="79"/>
      <c r="Y193" s="6"/>
      <c r="Z193" s="492">
        <f t="shared" si="42"/>
        <v>0</v>
      </c>
    </row>
    <row r="194" spans="1:26" s="3" customFormat="1" ht="35.1" customHeight="1">
      <c r="A194" s="710"/>
      <c r="B194" s="712"/>
      <c r="C194" s="707"/>
      <c r="D194" s="279">
        <v>0</v>
      </c>
      <c r="E194" s="49"/>
      <c r="F194" s="291">
        <f t="shared" ref="F194:F197" si="49">SUM(D194:E194)</f>
        <v>0</v>
      </c>
      <c r="G194" s="220">
        <v>0</v>
      </c>
      <c r="H194" s="49"/>
      <c r="I194" s="49"/>
      <c r="J194" s="49"/>
      <c r="K194" s="49"/>
      <c r="L194" s="49"/>
      <c r="M194" s="49"/>
      <c r="N194" s="49"/>
      <c r="O194" s="49"/>
      <c r="P194" s="49"/>
      <c r="Q194" s="163">
        <f t="shared" si="48"/>
        <v>0</v>
      </c>
      <c r="R194" s="305">
        <f t="shared" si="32"/>
        <v>0</v>
      </c>
      <c r="S194" s="298"/>
      <c r="T194" s="348"/>
      <c r="U194" s="69"/>
      <c r="V194" s="365"/>
      <c r="W194" s="347">
        <f t="shared" si="46"/>
        <v>0</v>
      </c>
      <c r="X194" s="79"/>
      <c r="Y194" s="6"/>
      <c r="Z194" s="492">
        <f t="shared" si="42"/>
        <v>0</v>
      </c>
    </row>
    <row r="195" spans="1:26" s="3" customFormat="1" ht="35.1" customHeight="1">
      <c r="A195" s="82"/>
      <c r="B195" s="318"/>
      <c r="C195" s="256"/>
      <c r="D195" s="279">
        <v>0</v>
      </c>
      <c r="E195" s="49"/>
      <c r="F195" s="291">
        <f t="shared" si="49"/>
        <v>0</v>
      </c>
      <c r="G195" s="220">
        <v>0</v>
      </c>
      <c r="H195" s="49"/>
      <c r="I195" s="49"/>
      <c r="J195" s="49"/>
      <c r="K195" s="49"/>
      <c r="L195" s="49"/>
      <c r="M195" s="49"/>
      <c r="N195" s="49"/>
      <c r="O195" s="49"/>
      <c r="P195" s="49"/>
      <c r="Q195" s="163">
        <f t="shared" si="48"/>
        <v>0</v>
      </c>
      <c r="R195" s="305">
        <f t="shared" si="32"/>
        <v>0</v>
      </c>
      <c r="S195" s="298"/>
      <c r="T195" s="348"/>
      <c r="U195" s="69"/>
      <c r="V195" s="365"/>
      <c r="W195" s="347">
        <f t="shared" si="46"/>
        <v>0</v>
      </c>
      <c r="X195" s="79"/>
      <c r="Y195" s="6"/>
      <c r="Z195" s="492">
        <f t="shared" si="42"/>
        <v>0</v>
      </c>
    </row>
    <row r="196" spans="1:26" s="3" customFormat="1" ht="35.1" customHeight="1">
      <c r="A196" s="82"/>
      <c r="B196" s="318"/>
      <c r="C196" s="256"/>
      <c r="D196" s="279">
        <v>0</v>
      </c>
      <c r="E196" s="49"/>
      <c r="F196" s="291">
        <f t="shared" si="49"/>
        <v>0</v>
      </c>
      <c r="G196" s="220">
        <v>0</v>
      </c>
      <c r="H196" s="49"/>
      <c r="I196" s="49"/>
      <c r="J196" s="49"/>
      <c r="K196" s="49"/>
      <c r="L196" s="49"/>
      <c r="M196" s="49"/>
      <c r="N196" s="49"/>
      <c r="O196" s="49"/>
      <c r="P196" s="49"/>
      <c r="Q196" s="163">
        <f t="shared" si="48"/>
        <v>0</v>
      </c>
      <c r="R196" s="305">
        <f t="shared" si="32"/>
        <v>0</v>
      </c>
      <c r="S196" s="298"/>
      <c r="T196" s="348"/>
      <c r="U196" s="69"/>
      <c r="V196" s="365"/>
      <c r="W196" s="347">
        <f t="shared" si="46"/>
        <v>0</v>
      </c>
      <c r="X196" s="79"/>
      <c r="Y196" s="6"/>
      <c r="Z196" s="492">
        <f t="shared" si="42"/>
        <v>0</v>
      </c>
    </row>
    <row r="197" spans="1:26" s="3" customFormat="1" ht="35.1" customHeight="1">
      <c r="A197" s="82"/>
      <c r="B197" s="318"/>
      <c r="C197" s="256"/>
      <c r="D197" s="279">
        <v>0</v>
      </c>
      <c r="E197" s="49"/>
      <c r="F197" s="291">
        <f t="shared" si="49"/>
        <v>0</v>
      </c>
      <c r="G197" s="220">
        <v>0</v>
      </c>
      <c r="H197" s="49"/>
      <c r="I197" s="49"/>
      <c r="J197" s="49"/>
      <c r="K197" s="49"/>
      <c r="L197" s="49"/>
      <c r="M197" s="49"/>
      <c r="N197" s="49"/>
      <c r="O197" s="49"/>
      <c r="P197" s="49"/>
      <c r="Q197" s="163">
        <f t="shared" si="48"/>
        <v>0</v>
      </c>
      <c r="R197" s="305">
        <f t="shared" si="32"/>
        <v>0</v>
      </c>
      <c r="S197" s="298"/>
      <c r="T197" s="348"/>
      <c r="U197" s="69"/>
      <c r="V197" s="365"/>
      <c r="W197" s="347">
        <f t="shared" si="46"/>
        <v>0</v>
      </c>
      <c r="X197" s="79"/>
      <c r="Y197" s="6"/>
      <c r="Z197" s="492">
        <f t="shared" si="42"/>
        <v>0</v>
      </c>
    </row>
    <row r="198" spans="1:26" s="3" customFormat="1" ht="35.1" customHeight="1">
      <c r="A198" s="82"/>
      <c r="B198" s="318"/>
      <c r="C198" s="218"/>
      <c r="D198" s="276"/>
      <c r="E198" s="31"/>
      <c r="F198" s="292"/>
      <c r="G198" s="222">
        <v>0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164"/>
      <c r="R198" s="306"/>
      <c r="S198" s="299"/>
      <c r="T198" s="361"/>
      <c r="U198" s="392"/>
      <c r="V198" s="393"/>
      <c r="W198" s="356">
        <f t="shared" si="46"/>
        <v>0</v>
      </c>
      <c r="X198" s="367"/>
      <c r="Y198" s="8"/>
      <c r="Z198" s="492">
        <f t="shared" si="42"/>
        <v>0</v>
      </c>
    </row>
    <row r="199" spans="1:26" s="3" customFormat="1" ht="35.1" customHeight="1">
      <c r="A199" s="82"/>
      <c r="B199" s="651" t="s">
        <v>587</v>
      </c>
      <c r="C199" s="217" t="s">
        <v>32</v>
      </c>
      <c r="D199" s="275">
        <v>1</v>
      </c>
      <c r="E199" s="30"/>
      <c r="F199" s="290">
        <f>SUM(D199:E199)</f>
        <v>1</v>
      </c>
      <c r="G199" s="221">
        <v>1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165">
        <f>SUM(G199:P199)</f>
        <v>1</v>
      </c>
      <c r="R199" s="304">
        <f>Q199-F199</f>
        <v>0</v>
      </c>
      <c r="S199" s="297"/>
      <c r="T199" s="357"/>
      <c r="U199" s="70"/>
      <c r="V199" s="376"/>
      <c r="W199" s="343">
        <f t="shared" si="46"/>
        <v>0</v>
      </c>
      <c r="X199" s="80"/>
      <c r="Y199" s="12">
        <f>R199+COUNTA(T199)-COUNTA(V199)</f>
        <v>0</v>
      </c>
      <c r="Z199" s="506">
        <f t="shared" si="42"/>
        <v>0</v>
      </c>
    </row>
    <row r="200" spans="1:26" s="3" customFormat="1" ht="35.1" customHeight="1">
      <c r="A200" s="82"/>
      <c r="B200" s="651" t="s">
        <v>587</v>
      </c>
      <c r="C200" s="217" t="s">
        <v>31</v>
      </c>
      <c r="D200" s="275">
        <v>1</v>
      </c>
      <c r="E200" s="30"/>
      <c r="F200" s="290">
        <f t="shared" si="30"/>
        <v>1</v>
      </c>
      <c r="G200" s="221">
        <v>1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165">
        <f t="shared" si="31"/>
        <v>1</v>
      </c>
      <c r="R200" s="304">
        <f t="shared" si="32"/>
        <v>0</v>
      </c>
      <c r="S200" s="297"/>
      <c r="T200" s="357"/>
      <c r="U200" s="70"/>
      <c r="V200" s="376"/>
      <c r="W200" s="343">
        <f t="shared" si="46"/>
        <v>0</v>
      </c>
      <c r="X200" s="80"/>
      <c r="Y200" s="12">
        <f t="shared" si="33"/>
        <v>0</v>
      </c>
      <c r="Z200" s="506">
        <f t="shared" si="42"/>
        <v>0</v>
      </c>
    </row>
    <row r="201" spans="1:26" s="3" customFormat="1" ht="35.1" customHeight="1">
      <c r="A201" s="82"/>
      <c r="B201" s="318" t="s">
        <v>587</v>
      </c>
      <c r="C201" s="217" t="s">
        <v>146</v>
      </c>
      <c r="D201" s="275">
        <v>1</v>
      </c>
      <c r="E201" s="30"/>
      <c r="F201" s="290">
        <f t="shared" si="30"/>
        <v>1</v>
      </c>
      <c r="G201" s="221">
        <v>1</v>
      </c>
      <c r="H201" s="30"/>
      <c r="I201" s="30"/>
      <c r="J201" s="30"/>
      <c r="K201" s="30"/>
      <c r="L201" s="30"/>
      <c r="M201" s="30"/>
      <c r="N201" s="30"/>
      <c r="O201" s="30"/>
      <c r="P201" s="30"/>
      <c r="Q201" s="165">
        <f t="shared" si="31"/>
        <v>1</v>
      </c>
      <c r="R201" s="304">
        <f t="shared" si="32"/>
        <v>0</v>
      </c>
      <c r="S201" s="297"/>
      <c r="T201" s="357"/>
      <c r="U201" s="70"/>
      <c r="V201" s="376"/>
      <c r="W201" s="343">
        <f t="shared" si="46"/>
        <v>0</v>
      </c>
      <c r="X201" s="80"/>
      <c r="Y201" s="12">
        <f t="shared" si="33"/>
        <v>0</v>
      </c>
      <c r="Z201" s="506">
        <f t="shared" si="42"/>
        <v>0</v>
      </c>
    </row>
    <row r="202" spans="1:26" s="3" customFormat="1" ht="35.1" customHeight="1">
      <c r="A202" s="714" t="s">
        <v>60</v>
      </c>
      <c r="B202" s="711" t="s">
        <v>585</v>
      </c>
      <c r="C202" s="706" t="s">
        <v>20</v>
      </c>
      <c r="D202" s="275">
        <v>15</v>
      </c>
      <c r="E202" s="30"/>
      <c r="F202" s="290">
        <f t="shared" si="30"/>
        <v>15</v>
      </c>
      <c r="G202" s="221">
        <v>15</v>
      </c>
      <c r="H202" s="30"/>
      <c r="I202" s="30"/>
      <c r="J202" s="30">
        <v>-1</v>
      </c>
      <c r="K202" s="30"/>
      <c r="L202" s="30"/>
      <c r="M202" s="30">
        <v>1</v>
      </c>
      <c r="N202" s="30"/>
      <c r="O202" s="30"/>
      <c r="P202" s="30"/>
      <c r="Q202" s="165">
        <f t="shared" si="31"/>
        <v>15</v>
      </c>
      <c r="R202" s="304">
        <f t="shared" si="32"/>
        <v>0</v>
      </c>
      <c r="S202" s="297"/>
      <c r="T202" s="357"/>
      <c r="U202" s="70"/>
      <c r="V202" s="376"/>
      <c r="W202" s="343">
        <f t="shared" si="46"/>
        <v>0</v>
      </c>
      <c r="X202" s="80"/>
      <c r="Y202" s="12">
        <f>R202+COUNTA(T202:T208)-COUNTA(V202:V208)</f>
        <v>0</v>
      </c>
      <c r="Z202" s="492">
        <f t="shared" si="42"/>
        <v>0</v>
      </c>
    </row>
    <row r="203" spans="1:26" s="3" customFormat="1" ht="35.1" customHeight="1">
      <c r="A203" s="710"/>
      <c r="B203" s="712"/>
      <c r="C203" s="707"/>
      <c r="D203" s="279">
        <v>0</v>
      </c>
      <c r="E203" s="49"/>
      <c r="F203" s="291">
        <f t="shared" ref="F203" si="50">SUM(D203:E203)</f>
        <v>0</v>
      </c>
      <c r="G203" s="220">
        <v>0</v>
      </c>
      <c r="H203" s="49"/>
      <c r="I203" s="49"/>
      <c r="J203" s="49"/>
      <c r="K203" s="49"/>
      <c r="L203" s="49"/>
      <c r="M203" s="49"/>
      <c r="N203" s="49"/>
      <c r="O203" s="49"/>
      <c r="P203" s="49"/>
      <c r="Q203" s="163">
        <f t="shared" ref="Q203" si="51">SUM(G203:P203)</f>
        <v>0</v>
      </c>
      <c r="R203" s="305">
        <f t="shared" si="32"/>
        <v>0</v>
      </c>
      <c r="S203" s="298"/>
      <c r="T203" s="365"/>
      <c r="U203" s="69"/>
      <c r="V203" s="365"/>
      <c r="W203" s="347">
        <f t="shared" si="46"/>
        <v>0</v>
      </c>
      <c r="X203" s="79"/>
      <c r="Y203" s="6"/>
      <c r="Z203" s="492">
        <f t="shared" si="42"/>
        <v>0</v>
      </c>
    </row>
    <row r="204" spans="1:26" s="3" customFormat="1" ht="35.1" customHeight="1">
      <c r="A204" s="710"/>
      <c r="B204" s="712"/>
      <c r="C204" s="707"/>
      <c r="D204" s="279"/>
      <c r="E204" s="49"/>
      <c r="F204" s="291"/>
      <c r="G204" s="220"/>
      <c r="H204" s="49"/>
      <c r="I204" s="49"/>
      <c r="J204" s="49"/>
      <c r="K204" s="49"/>
      <c r="L204" s="49"/>
      <c r="M204" s="49"/>
      <c r="N204" s="49"/>
      <c r="O204" s="49"/>
      <c r="P204" s="49"/>
      <c r="Q204" s="163"/>
      <c r="R204" s="305"/>
      <c r="S204" s="298"/>
      <c r="T204" s="348"/>
      <c r="U204" s="69"/>
      <c r="V204" s="365"/>
      <c r="W204" s="347">
        <f t="shared" si="46"/>
        <v>0</v>
      </c>
      <c r="X204" s="79"/>
      <c r="Y204" s="6"/>
      <c r="Z204" s="492">
        <f t="shared" si="42"/>
        <v>0</v>
      </c>
    </row>
    <row r="205" spans="1:26" s="3" customFormat="1" ht="35.1" customHeight="1">
      <c r="A205" s="710"/>
      <c r="B205" s="712"/>
      <c r="C205" s="707"/>
      <c r="D205" s="279"/>
      <c r="E205" s="49"/>
      <c r="F205" s="291"/>
      <c r="G205" s="220"/>
      <c r="H205" s="49"/>
      <c r="I205" s="49"/>
      <c r="J205" s="49"/>
      <c r="K205" s="49"/>
      <c r="L205" s="49"/>
      <c r="M205" s="49"/>
      <c r="N205" s="49"/>
      <c r="O205" s="49"/>
      <c r="P205" s="49"/>
      <c r="Q205" s="163"/>
      <c r="R205" s="305"/>
      <c r="S205" s="298"/>
      <c r="T205" s="348"/>
      <c r="U205" s="69"/>
      <c r="V205" s="365"/>
      <c r="W205" s="347">
        <f t="shared" si="46"/>
        <v>0</v>
      </c>
      <c r="X205" s="79"/>
      <c r="Y205" s="6"/>
      <c r="Z205" s="492">
        <f t="shared" si="42"/>
        <v>0</v>
      </c>
    </row>
    <row r="206" spans="1:26" s="3" customFormat="1" ht="35.1" customHeight="1">
      <c r="A206" s="710"/>
      <c r="B206" s="712"/>
      <c r="C206" s="707"/>
      <c r="D206" s="279"/>
      <c r="E206" s="49"/>
      <c r="F206" s="291"/>
      <c r="G206" s="220"/>
      <c r="H206" s="49"/>
      <c r="I206" s="49"/>
      <c r="J206" s="49"/>
      <c r="K206" s="49"/>
      <c r="L206" s="49"/>
      <c r="M206" s="49"/>
      <c r="N206" s="49"/>
      <c r="O206" s="49"/>
      <c r="P206" s="49"/>
      <c r="Q206" s="163"/>
      <c r="R206" s="305"/>
      <c r="S206" s="298"/>
      <c r="T206" s="348"/>
      <c r="U206" s="69"/>
      <c r="V206" s="365"/>
      <c r="W206" s="347">
        <f t="shared" si="46"/>
        <v>0</v>
      </c>
      <c r="X206" s="79"/>
      <c r="Y206" s="6"/>
      <c r="Z206" s="492">
        <f t="shared" si="42"/>
        <v>0</v>
      </c>
    </row>
    <row r="207" spans="1:26" s="3" customFormat="1" ht="35.1" customHeight="1">
      <c r="A207" s="710"/>
      <c r="B207" s="712"/>
      <c r="C207" s="707"/>
      <c r="D207" s="279"/>
      <c r="E207" s="49"/>
      <c r="F207" s="291"/>
      <c r="G207" s="220"/>
      <c r="H207" s="49"/>
      <c r="I207" s="49"/>
      <c r="J207" s="49"/>
      <c r="K207" s="49"/>
      <c r="L207" s="49"/>
      <c r="M207" s="49"/>
      <c r="N207" s="49"/>
      <c r="O207" s="49"/>
      <c r="P207" s="49"/>
      <c r="Q207" s="163"/>
      <c r="R207" s="305"/>
      <c r="S207" s="298"/>
      <c r="T207" s="348"/>
      <c r="U207" s="69"/>
      <c r="V207" s="365"/>
      <c r="W207" s="347">
        <f t="shared" si="46"/>
        <v>0</v>
      </c>
      <c r="X207" s="79"/>
      <c r="Y207" s="6"/>
      <c r="Z207" s="492">
        <f t="shared" si="42"/>
        <v>0</v>
      </c>
    </row>
    <row r="208" spans="1:26" s="3" customFormat="1" ht="35.1" customHeight="1">
      <c r="A208" s="710"/>
      <c r="B208" s="713"/>
      <c r="C208" s="708"/>
      <c r="D208" s="276">
        <v>0</v>
      </c>
      <c r="E208" s="31"/>
      <c r="F208" s="292">
        <f t="shared" si="30"/>
        <v>0</v>
      </c>
      <c r="G208" s="222">
        <v>0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164">
        <f t="shared" si="31"/>
        <v>0</v>
      </c>
      <c r="R208" s="306">
        <f t="shared" si="32"/>
        <v>0</v>
      </c>
      <c r="S208" s="299"/>
      <c r="T208" s="361"/>
      <c r="U208" s="392"/>
      <c r="V208" s="393"/>
      <c r="W208" s="356">
        <f t="shared" si="46"/>
        <v>0</v>
      </c>
      <c r="X208" s="367"/>
      <c r="Y208" s="8"/>
      <c r="Z208" s="492">
        <f t="shared" si="42"/>
        <v>0</v>
      </c>
    </row>
    <row r="209" spans="1:26" s="3" customFormat="1" ht="35.1" customHeight="1">
      <c r="A209" s="710"/>
      <c r="B209" s="651" t="s">
        <v>587</v>
      </c>
      <c r="C209" s="217" t="s">
        <v>147</v>
      </c>
      <c r="D209" s="275">
        <v>1</v>
      </c>
      <c r="E209" s="30"/>
      <c r="F209" s="290">
        <f>SUM(D209:E209)</f>
        <v>1</v>
      </c>
      <c r="G209" s="221">
        <v>1</v>
      </c>
      <c r="H209" s="30"/>
      <c r="I209" s="30"/>
      <c r="J209" s="30"/>
      <c r="K209" s="30"/>
      <c r="L209" s="30"/>
      <c r="M209" s="30"/>
      <c r="N209" s="30"/>
      <c r="O209" s="30"/>
      <c r="P209" s="30"/>
      <c r="Q209" s="165">
        <f>SUM(G209:P209)</f>
        <v>1</v>
      </c>
      <c r="R209" s="304">
        <f>Q209-F209</f>
        <v>0</v>
      </c>
      <c r="S209" s="549"/>
      <c r="T209" s="600"/>
      <c r="U209" s="70"/>
      <c r="V209" s="376"/>
      <c r="W209" s="343">
        <f t="shared" si="46"/>
        <v>0</v>
      </c>
      <c r="X209" s="80"/>
      <c r="Y209" s="12">
        <f>R209+COUNTA(T209)-COUNTA(V209)</f>
        <v>0</v>
      </c>
      <c r="Z209" s="506">
        <f t="shared" si="42"/>
        <v>0</v>
      </c>
    </row>
    <row r="210" spans="1:26" s="3" customFormat="1" ht="35.1" customHeight="1">
      <c r="A210" s="710"/>
      <c r="B210" s="651" t="s">
        <v>587</v>
      </c>
      <c r="C210" s="219" t="s">
        <v>148</v>
      </c>
      <c r="D210" s="277">
        <v>1</v>
      </c>
      <c r="E210" s="32"/>
      <c r="F210" s="293">
        <f t="shared" si="30"/>
        <v>1</v>
      </c>
      <c r="G210" s="223">
        <v>1</v>
      </c>
      <c r="H210" s="32"/>
      <c r="I210" s="32"/>
      <c r="J210" s="32"/>
      <c r="K210" s="32"/>
      <c r="L210" s="32"/>
      <c r="M210" s="32"/>
      <c r="N210" s="32"/>
      <c r="O210" s="32"/>
      <c r="P210" s="32"/>
      <c r="Q210" s="206">
        <f t="shared" si="31"/>
        <v>1</v>
      </c>
      <c r="R210" s="307">
        <f t="shared" si="32"/>
        <v>0</v>
      </c>
      <c r="S210" s="300"/>
      <c r="T210" s="354"/>
      <c r="U210" s="71"/>
      <c r="V210" s="375"/>
      <c r="W210" s="355">
        <f t="shared" si="46"/>
        <v>0</v>
      </c>
      <c r="X210" s="119"/>
      <c r="Y210" s="11">
        <f t="shared" si="33"/>
        <v>0</v>
      </c>
      <c r="Z210" s="506">
        <f t="shared" si="42"/>
        <v>0</v>
      </c>
    </row>
    <row r="211" spans="1:26" s="3" customFormat="1" ht="35.1" customHeight="1">
      <c r="A211" s="715"/>
      <c r="B211" s="318" t="s">
        <v>587</v>
      </c>
      <c r="C211" s="217" t="s">
        <v>33</v>
      </c>
      <c r="D211" s="275">
        <v>1</v>
      </c>
      <c r="E211" s="30"/>
      <c r="F211" s="290">
        <f t="shared" si="30"/>
        <v>1</v>
      </c>
      <c r="G211" s="221">
        <v>1</v>
      </c>
      <c r="H211" s="30"/>
      <c r="I211" s="30"/>
      <c r="J211" s="30"/>
      <c r="K211" s="30"/>
      <c r="L211" s="30"/>
      <c r="M211" s="30"/>
      <c r="N211" s="30"/>
      <c r="O211" s="30"/>
      <c r="P211" s="30"/>
      <c r="Q211" s="165">
        <f t="shared" si="31"/>
        <v>1</v>
      </c>
      <c r="R211" s="304">
        <f t="shared" si="32"/>
        <v>0</v>
      </c>
      <c r="S211" s="298"/>
      <c r="T211" s="365"/>
      <c r="U211" s="70"/>
      <c r="V211" s="376"/>
      <c r="W211" s="343">
        <f t="shared" si="46"/>
        <v>0</v>
      </c>
      <c r="X211" s="80"/>
      <c r="Y211" s="12">
        <f t="shared" si="33"/>
        <v>0</v>
      </c>
      <c r="Z211" s="506">
        <f t="shared" si="42"/>
        <v>0</v>
      </c>
    </row>
    <row r="212" spans="1:26" s="3" customFormat="1" ht="35.1" customHeight="1">
      <c r="A212" s="714" t="s">
        <v>150</v>
      </c>
      <c r="B212" s="711" t="s">
        <v>585</v>
      </c>
      <c r="C212" s="706" t="s">
        <v>20</v>
      </c>
      <c r="D212" s="275">
        <v>15</v>
      </c>
      <c r="E212" s="30"/>
      <c r="F212" s="290">
        <f t="shared" si="30"/>
        <v>15</v>
      </c>
      <c r="G212" s="221">
        <v>15</v>
      </c>
      <c r="H212" s="30"/>
      <c r="I212" s="30"/>
      <c r="J212" s="30"/>
      <c r="K212" s="30"/>
      <c r="L212" s="30"/>
      <c r="M212" s="30"/>
      <c r="N212" s="30"/>
      <c r="O212" s="30"/>
      <c r="P212" s="30"/>
      <c r="Q212" s="165">
        <f t="shared" si="31"/>
        <v>15</v>
      </c>
      <c r="R212" s="304">
        <f t="shared" si="32"/>
        <v>0</v>
      </c>
      <c r="S212" s="531"/>
      <c r="T212" s="532"/>
      <c r="U212" s="70"/>
      <c r="V212" s="376"/>
      <c r="W212" s="353">
        <f t="shared" si="46"/>
        <v>0</v>
      </c>
      <c r="X212" s="80"/>
      <c r="Y212" s="12">
        <f>R212+COUNTA(T212:T217)-COUNTA(V212:V217)</f>
        <v>0</v>
      </c>
      <c r="Z212" s="492">
        <f t="shared" si="42"/>
        <v>0</v>
      </c>
    </row>
    <row r="213" spans="1:26" s="3" customFormat="1" ht="35.1" customHeight="1">
      <c r="A213" s="710"/>
      <c r="B213" s="712"/>
      <c r="C213" s="707"/>
      <c r="D213" s="279"/>
      <c r="E213" s="49"/>
      <c r="F213" s="291"/>
      <c r="G213" s="220"/>
      <c r="H213" s="49"/>
      <c r="I213" s="49"/>
      <c r="J213" s="49"/>
      <c r="K213" s="49"/>
      <c r="L213" s="49"/>
      <c r="M213" s="49"/>
      <c r="N213" s="49"/>
      <c r="O213" s="49"/>
      <c r="P213" s="49"/>
      <c r="Q213" s="163"/>
      <c r="R213" s="305"/>
      <c r="S213" s="524"/>
      <c r="T213" s="525"/>
      <c r="U213" s="69"/>
      <c r="V213" s="365"/>
      <c r="W213" s="347">
        <f t="shared" si="46"/>
        <v>0</v>
      </c>
      <c r="X213" s="79"/>
      <c r="Y213" s="7"/>
      <c r="Z213" s="492">
        <f t="shared" si="42"/>
        <v>0</v>
      </c>
    </row>
    <row r="214" spans="1:26" s="3" customFormat="1" ht="35.1" customHeight="1">
      <c r="A214" s="710"/>
      <c r="B214" s="712"/>
      <c r="C214" s="707"/>
      <c r="D214" s="279"/>
      <c r="E214" s="49"/>
      <c r="F214" s="291"/>
      <c r="G214" s="220"/>
      <c r="H214" s="49"/>
      <c r="I214" s="49"/>
      <c r="J214" s="49"/>
      <c r="K214" s="49"/>
      <c r="L214" s="49"/>
      <c r="M214" s="49"/>
      <c r="N214" s="49"/>
      <c r="O214" s="49"/>
      <c r="P214" s="49"/>
      <c r="Q214" s="163"/>
      <c r="R214" s="305"/>
      <c r="S214" s="548"/>
      <c r="T214" s="582"/>
      <c r="U214" s="69"/>
      <c r="V214" s="365"/>
      <c r="W214" s="347">
        <f t="shared" si="46"/>
        <v>0</v>
      </c>
      <c r="X214" s="79"/>
      <c r="Y214" s="7"/>
      <c r="Z214" s="492">
        <f t="shared" si="42"/>
        <v>0</v>
      </c>
    </row>
    <row r="215" spans="1:26" s="3" customFormat="1" ht="35.1" customHeight="1">
      <c r="A215" s="710"/>
      <c r="B215" s="712"/>
      <c r="C215" s="707"/>
      <c r="D215" s="279"/>
      <c r="E215" s="49"/>
      <c r="F215" s="291"/>
      <c r="G215" s="220"/>
      <c r="H215" s="49"/>
      <c r="I215" s="49"/>
      <c r="J215" s="49"/>
      <c r="K215" s="49"/>
      <c r="L215" s="49"/>
      <c r="M215" s="49"/>
      <c r="N215" s="49"/>
      <c r="O215" s="49"/>
      <c r="P215" s="49"/>
      <c r="Q215" s="163"/>
      <c r="R215" s="305"/>
      <c r="S215" s="298"/>
      <c r="T215" s="365"/>
      <c r="U215" s="69"/>
      <c r="V215" s="365"/>
      <c r="W215" s="347">
        <f t="shared" si="46"/>
        <v>0</v>
      </c>
      <c r="X215" s="79"/>
      <c r="Y215" s="7"/>
      <c r="Z215" s="492">
        <f t="shared" si="42"/>
        <v>0</v>
      </c>
    </row>
    <row r="216" spans="1:26" s="3" customFormat="1" ht="35.1" customHeight="1">
      <c r="A216" s="710"/>
      <c r="B216" s="712"/>
      <c r="C216" s="707"/>
      <c r="D216" s="279"/>
      <c r="E216" s="49"/>
      <c r="F216" s="291"/>
      <c r="G216" s="220"/>
      <c r="H216" s="49"/>
      <c r="I216" s="49"/>
      <c r="J216" s="49"/>
      <c r="K216" s="49"/>
      <c r="L216" s="49"/>
      <c r="M216" s="49"/>
      <c r="N216" s="49"/>
      <c r="O216" s="49"/>
      <c r="P216" s="49"/>
      <c r="Q216" s="163"/>
      <c r="R216" s="305"/>
      <c r="S216" s="298"/>
      <c r="T216" s="348"/>
      <c r="U216" s="69"/>
      <c r="V216" s="365"/>
      <c r="W216" s="347">
        <f t="shared" si="46"/>
        <v>0</v>
      </c>
      <c r="X216" s="79"/>
      <c r="Y216" s="7"/>
      <c r="Z216" s="492">
        <f t="shared" si="42"/>
        <v>0</v>
      </c>
    </row>
    <row r="217" spans="1:26" s="3" customFormat="1" ht="35.1" customHeight="1">
      <c r="A217" s="710"/>
      <c r="B217" s="713"/>
      <c r="C217" s="708"/>
      <c r="D217" s="276"/>
      <c r="E217" s="31"/>
      <c r="F217" s="292"/>
      <c r="G217" s="222"/>
      <c r="H217" s="31"/>
      <c r="I217" s="31"/>
      <c r="J217" s="31"/>
      <c r="K217" s="31"/>
      <c r="L217" s="31"/>
      <c r="M217" s="31"/>
      <c r="N217" s="31"/>
      <c r="O217" s="31"/>
      <c r="P217" s="31"/>
      <c r="Q217" s="164"/>
      <c r="R217" s="306"/>
      <c r="S217" s="299"/>
      <c r="T217" s="361"/>
      <c r="U217" s="392"/>
      <c r="V217" s="393"/>
      <c r="W217" s="356">
        <f t="shared" si="46"/>
        <v>0</v>
      </c>
      <c r="X217" s="367"/>
      <c r="Y217" s="13"/>
      <c r="Z217" s="492">
        <f t="shared" si="42"/>
        <v>0</v>
      </c>
    </row>
    <row r="218" spans="1:26" s="3" customFormat="1" ht="35.1" customHeight="1">
      <c r="A218" s="710"/>
      <c r="B218" s="651" t="s">
        <v>587</v>
      </c>
      <c r="C218" s="217" t="s">
        <v>34</v>
      </c>
      <c r="D218" s="275"/>
      <c r="E218" s="30"/>
      <c r="F218" s="290">
        <f>SUM(D218:E218)</f>
        <v>0</v>
      </c>
      <c r="G218" s="221">
        <v>0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165">
        <f>SUM(G218:P218)</f>
        <v>0</v>
      </c>
      <c r="R218" s="304">
        <f>Q218-F218</f>
        <v>0</v>
      </c>
      <c r="S218" s="300"/>
      <c r="T218" s="354"/>
      <c r="U218" s="70"/>
      <c r="V218" s="376"/>
      <c r="W218" s="343">
        <f t="shared" si="46"/>
        <v>0</v>
      </c>
      <c r="X218" s="80"/>
      <c r="Y218" s="12">
        <f>R218+COUNTA(T218)-COUNTA(V218)</f>
        <v>0</v>
      </c>
      <c r="Z218" s="506">
        <f t="shared" si="42"/>
        <v>0</v>
      </c>
    </row>
    <row r="219" spans="1:26" s="3" customFormat="1" ht="35.1" customHeight="1">
      <c r="A219" s="710"/>
      <c r="B219" s="651" t="s">
        <v>587</v>
      </c>
      <c r="C219" s="217" t="s">
        <v>151</v>
      </c>
      <c r="D219" s="275">
        <v>1</v>
      </c>
      <c r="E219" s="30"/>
      <c r="F219" s="290">
        <f>SUM(D219:E219)</f>
        <v>1</v>
      </c>
      <c r="G219" s="221">
        <v>1</v>
      </c>
      <c r="H219" s="30"/>
      <c r="I219" s="30"/>
      <c r="J219" s="30"/>
      <c r="K219" s="30"/>
      <c r="L219" s="30"/>
      <c r="M219" s="30"/>
      <c r="N219" s="30"/>
      <c r="O219" s="30"/>
      <c r="P219" s="30"/>
      <c r="Q219" s="165">
        <f>SUM(G219:P219)</f>
        <v>1</v>
      </c>
      <c r="R219" s="304">
        <f>Q219-F219</f>
        <v>0</v>
      </c>
      <c r="S219" s="297"/>
      <c r="T219" s="357"/>
      <c r="U219" s="515"/>
      <c r="V219" s="516"/>
      <c r="W219" s="490">
        <f t="shared" si="46"/>
        <v>0</v>
      </c>
      <c r="X219" s="518"/>
      <c r="Y219" s="12">
        <f>R219+COUNTA(T219)-COUNTA(V219)</f>
        <v>0</v>
      </c>
      <c r="Z219" s="506">
        <f t="shared" si="42"/>
        <v>0</v>
      </c>
    </row>
    <row r="220" spans="1:26" s="3" customFormat="1" ht="35.1" customHeight="1">
      <c r="A220" s="710"/>
      <c r="B220" s="651" t="s">
        <v>587</v>
      </c>
      <c r="C220" s="219" t="s">
        <v>152</v>
      </c>
      <c r="D220" s="277">
        <v>1</v>
      </c>
      <c r="E220" s="32"/>
      <c r="F220" s="293">
        <f t="shared" si="30"/>
        <v>1</v>
      </c>
      <c r="G220" s="223">
        <v>1</v>
      </c>
      <c r="H220" s="32"/>
      <c r="I220" s="32"/>
      <c r="J220" s="32"/>
      <c r="K220" s="32"/>
      <c r="L220" s="32"/>
      <c r="M220" s="32"/>
      <c r="N220" s="32"/>
      <c r="O220" s="32"/>
      <c r="P220" s="32"/>
      <c r="Q220" s="206">
        <f t="shared" si="31"/>
        <v>1</v>
      </c>
      <c r="R220" s="307">
        <f t="shared" si="32"/>
        <v>0</v>
      </c>
      <c r="S220" s="300"/>
      <c r="T220" s="354"/>
      <c r="U220" s="71"/>
      <c r="V220" s="375"/>
      <c r="W220" s="355">
        <f t="shared" si="46"/>
        <v>0</v>
      </c>
      <c r="X220" s="119"/>
      <c r="Y220" s="11">
        <f t="shared" si="33"/>
        <v>0</v>
      </c>
      <c r="Z220" s="506">
        <f t="shared" si="42"/>
        <v>0</v>
      </c>
    </row>
    <row r="221" spans="1:26" s="3" customFormat="1" ht="35.1" customHeight="1">
      <c r="A221" s="715"/>
      <c r="B221" s="318" t="s">
        <v>587</v>
      </c>
      <c r="C221" s="217" t="s">
        <v>153</v>
      </c>
      <c r="D221" s="275">
        <v>1</v>
      </c>
      <c r="E221" s="30"/>
      <c r="F221" s="290">
        <f t="shared" si="30"/>
        <v>1</v>
      </c>
      <c r="G221" s="221">
        <v>1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165">
        <f t="shared" si="31"/>
        <v>1</v>
      </c>
      <c r="R221" s="304">
        <f t="shared" si="32"/>
        <v>0</v>
      </c>
      <c r="S221" s="297"/>
      <c r="T221" s="357"/>
      <c r="U221" s="71"/>
      <c r="V221" s="375"/>
      <c r="W221" s="343">
        <f t="shared" si="46"/>
        <v>0</v>
      </c>
      <c r="X221" s="80"/>
      <c r="Y221" s="12">
        <f t="shared" si="33"/>
        <v>0</v>
      </c>
      <c r="Z221" s="506">
        <f t="shared" si="42"/>
        <v>0</v>
      </c>
    </row>
    <row r="222" spans="1:26" s="3" customFormat="1" ht="35.1" customHeight="1">
      <c r="A222" s="714" t="s">
        <v>61</v>
      </c>
      <c r="B222" s="711" t="s">
        <v>585</v>
      </c>
      <c r="C222" s="706" t="s">
        <v>20</v>
      </c>
      <c r="D222" s="275">
        <v>15</v>
      </c>
      <c r="E222" s="30"/>
      <c r="F222" s="290">
        <f t="shared" si="30"/>
        <v>15</v>
      </c>
      <c r="G222" s="221">
        <v>15</v>
      </c>
      <c r="H222" s="30"/>
      <c r="I222" s="30"/>
      <c r="J222" s="30"/>
      <c r="K222" s="30"/>
      <c r="L222" s="30"/>
      <c r="M222" s="30"/>
      <c r="N222" s="30"/>
      <c r="O222" s="30"/>
      <c r="P222" s="30"/>
      <c r="Q222" s="165">
        <f t="shared" si="31"/>
        <v>15</v>
      </c>
      <c r="R222" s="304">
        <f t="shared" si="32"/>
        <v>0</v>
      </c>
      <c r="S222" s="531"/>
      <c r="T222" s="532"/>
      <c r="U222" s="69"/>
      <c r="V222" s="365"/>
      <c r="W222" s="343">
        <f t="shared" si="46"/>
        <v>0</v>
      </c>
      <c r="X222" s="80"/>
      <c r="Y222" s="12">
        <f>R222+COUNTA(T222:T228)-COUNTA(V222:V228)</f>
        <v>0</v>
      </c>
      <c r="Z222" s="492">
        <f t="shared" si="42"/>
        <v>0</v>
      </c>
    </row>
    <row r="223" spans="1:26" s="3" customFormat="1" ht="35.1" customHeight="1">
      <c r="A223" s="710"/>
      <c r="B223" s="712"/>
      <c r="C223" s="707"/>
      <c r="D223" s="279"/>
      <c r="E223" s="49"/>
      <c r="F223" s="291"/>
      <c r="G223" s="220"/>
      <c r="H223" s="49"/>
      <c r="I223" s="49"/>
      <c r="J223" s="49"/>
      <c r="K223" s="49"/>
      <c r="L223" s="49"/>
      <c r="M223" s="49"/>
      <c r="N223" s="49"/>
      <c r="O223" s="49"/>
      <c r="P223" s="49"/>
      <c r="Q223" s="163"/>
      <c r="R223" s="305"/>
      <c r="S223" s="548"/>
      <c r="T223" s="582"/>
      <c r="U223" s="69"/>
      <c r="V223" s="365"/>
      <c r="W223" s="347">
        <f t="shared" si="46"/>
        <v>0</v>
      </c>
      <c r="X223" s="79"/>
      <c r="Y223" s="7"/>
      <c r="Z223" s="492">
        <f t="shared" si="42"/>
        <v>0</v>
      </c>
    </row>
    <row r="224" spans="1:26" s="3" customFormat="1" ht="35.1" customHeight="1">
      <c r="A224" s="710"/>
      <c r="B224" s="712"/>
      <c r="C224" s="707"/>
      <c r="D224" s="279"/>
      <c r="E224" s="49"/>
      <c r="F224" s="291"/>
      <c r="G224" s="220"/>
      <c r="H224" s="49"/>
      <c r="I224" s="49"/>
      <c r="J224" s="49"/>
      <c r="K224" s="49"/>
      <c r="L224" s="49"/>
      <c r="M224" s="49"/>
      <c r="N224" s="49"/>
      <c r="O224" s="49"/>
      <c r="P224" s="49"/>
      <c r="Q224" s="163"/>
      <c r="R224" s="305"/>
      <c r="S224" s="298"/>
      <c r="T224" s="348"/>
      <c r="U224" s="69"/>
      <c r="V224" s="365"/>
      <c r="W224" s="347">
        <f t="shared" si="46"/>
        <v>0</v>
      </c>
      <c r="X224" s="79"/>
      <c r="Y224" s="7"/>
      <c r="Z224" s="492">
        <f t="shared" si="42"/>
        <v>0</v>
      </c>
    </row>
    <row r="225" spans="1:26" s="3" customFormat="1" ht="35.1" customHeight="1">
      <c r="A225" s="710"/>
      <c r="B225" s="712"/>
      <c r="C225" s="707"/>
      <c r="D225" s="279"/>
      <c r="E225" s="49"/>
      <c r="F225" s="291"/>
      <c r="G225" s="220"/>
      <c r="H225" s="49"/>
      <c r="I225" s="49"/>
      <c r="J225" s="49"/>
      <c r="K225" s="49"/>
      <c r="L225" s="49"/>
      <c r="M225" s="49"/>
      <c r="N225" s="49"/>
      <c r="O225" s="49"/>
      <c r="P225" s="49"/>
      <c r="Q225" s="163"/>
      <c r="R225" s="305"/>
      <c r="S225" s="298"/>
      <c r="T225" s="348"/>
      <c r="U225" s="69"/>
      <c r="V225" s="365"/>
      <c r="W225" s="347">
        <f t="shared" si="46"/>
        <v>0</v>
      </c>
      <c r="X225" s="79"/>
      <c r="Y225" s="7"/>
      <c r="Z225" s="492">
        <f t="shared" si="42"/>
        <v>0</v>
      </c>
    </row>
    <row r="226" spans="1:26" s="3" customFormat="1" ht="35.1" customHeight="1">
      <c r="A226" s="710"/>
      <c r="B226" s="712"/>
      <c r="C226" s="707"/>
      <c r="D226" s="279"/>
      <c r="E226" s="49"/>
      <c r="F226" s="291"/>
      <c r="G226" s="220"/>
      <c r="H226" s="49"/>
      <c r="I226" s="49"/>
      <c r="J226" s="49"/>
      <c r="K226" s="49"/>
      <c r="L226" s="49"/>
      <c r="M226" s="49"/>
      <c r="N226" s="49"/>
      <c r="O226" s="49"/>
      <c r="P226" s="49"/>
      <c r="Q226" s="163"/>
      <c r="R226" s="305"/>
      <c r="S226" s="298"/>
      <c r="T226" s="348"/>
      <c r="U226" s="69"/>
      <c r="V226" s="365"/>
      <c r="W226" s="347">
        <f t="shared" si="46"/>
        <v>0</v>
      </c>
      <c r="X226" s="79"/>
      <c r="Y226" s="7"/>
      <c r="Z226" s="492">
        <f t="shared" ref="Z226:Z289" si="52">SUM(Y226:Y226)</f>
        <v>0</v>
      </c>
    </row>
    <row r="227" spans="1:26" s="3" customFormat="1" ht="35.1" customHeight="1">
      <c r="A227" s="82"/>
      <c r="B227" s="318"/>
      <c r="C227" s="256"/>
      <c r="D227" s="279"/>
      <c r="E227" s="49"/>
      <c r="F227" s="291"/>
      <c r="G227" s="220"/>
      <c r="H227" s="49"/>
      <c r="I227" s="49"/>
      <c r="J227" s="49"/>
      <c r="K227" s="49"/>
      <c r="L227" s="49"/>
      <c r="M227" s="49"/>
      <c r="N227" s="49"/>
      <c r="O227" s="49"/>
      <c r="P227" s="49"/>
      <c r="Q227" s="163"/>
      <c r="R227" s="305"/>
      <c r="S227" s="397"/>
      <c r="T227" s="347"/>
      <c r="U227" s="69"/>
      <c r="V227" s="365"/>
      <c r="W227" s="347">
        <f t="shared" si="46"/>
        <v>0</v>
      </c>
      <c r="X227" s="79"/>
      <c r="Y227" s="7"/>
      <c r="Z227" s="492">
        <f t="shared" si="52"/>
        <v>0</v>
      </c>
    </row>
    <row r="228" spans="1:26" s="3" customFormat="1" ht="35.1" customHeight="1">
      <c r="A228" s="82"/>
      <c r="B228" s="318"/>
      <c r="C228" s="218"/>
      <c r="D228" s="276"/>
      <c r="E228" s="31"/>
      <c r="F228" s="292"/>
      <c r="G228" s="222"/>
      <c r="H228" s="31"/>
      <c r="I228" s="31"/>
      <c r="J228" s="31"/>
      <c r="K228" s="31"/>
      <c r="L228" s="31"/>
      <c r="M228" s="31"/>
      <c r="N228" s="31"/>
      <c r="O228" s="31"/>
      <c r="P228" s="31"/>
      <c r="Q228" s="164"/>
      <c r="R228" s="306"/>
      <c r="S228" s="299"/>
      <c r="T228" s="361"/>
      <c r="U228" s="392"/>
      <c r="V228" s="393"/>
      <c r="W228" s="356">
        <f t="shared" si="46"/>
        <v>0</v>
      </c>
      <c r="X228" s="367"/>
      <c r="Y228" s="13"/>
      <c r="Z228" s="492">
        <f t="shared" si="52"/>
        <v>0</v>
      </c>
    </row>
    <row r="229" spans="1:26" s="3" customFormat="1" ht="35.1" customHeight="1">
      <c r="A229" s="82"/>
      <c r="B229" s="651" t="s">
        <v>586</v>
      </c>
      <c r="C229" s="219" t="s">
        <v>335</v>
      </c>
      <c r="D229" s="277">
        <v>1</v>
      </c>
      <c r="E229" s="32"/>
      <c r="F229" s="293">
        <f t="shared" ref="F229:F346" si="53">SUM(D229:E229)</f>
        <v>1</v>
      </c>
      <c r="G229" s="223">
        <v>1</v>
      </c>
      <c r="H229" s="32"/>
      <c r="I229" s="32"/>
      <c r="J229" s="32"/>
      <c r="K229" s="32"/>
      <c r="L229" s="32"/>
      <c r="M229" s="32"/>
      <c r="N229" s="32"/>
      <c r="O229" s="32"/>
      <c r="P229" s="32"/>
      <c r="Q229" s="206">
        <f t="shared" ref="Q229:Q346" si="54">SUM(G229:P229)</f>
        <v>1</v>
      </c>
      <c r="R229" s="307">
        <f t="shared" ref="R229:R346" si="55">Q229-F229</f>
        <v>0</v>
      </c>
      <c r="S229" s="300"/>
      <c r="T229" s="354"/>
      <c r="U229" s="71"/>
      <c r="V229" s="375"/>
      <c r="W229" s="355">
        <f t="shared" si="46"/>
        <v>0</v>
      </c>
      <c r="X229" s="119"/>
      <c r="Y229" s="11">
        <f t="shared" ref="Y229:Y346" si="56">R229+COUNTA(T229)-COUNTA(V229)</f>
        <v>0</v>
      </c>
      <c r="Z229" s="506">
        <f t="shared" si="52"/>
        <v>0</v>
      </c>
    </row>
    <row r="230" spans="1:26" s="3" customFormat="1" ht="35.1" customHeight="1">
      <c r="A230" s="82"/>
      <c r="B230" s="651" t="s">
        <v>587</v>
      </c>
      <c r="C230" s="217" t="s">
        <v>35</v>
      </c>
      <c r="D230" s="275"/>
      <c r="E230" s="30"/>
      <c r="F230" s="290">
        <f t="shared" si="53"/>
        <v>0</v>
      </c>
      <c r="G230" s="221"/>
      <c r="H230" s="30"/>
      <c r="I230" s="30"/>
      <c r="J230" s="30"/>
      <c r="K230" s="30"/>
      <c r="L230" s="30"/>
      <c r="M230" s="30"/>
      <c r="N230" s="30"/>
      <c r="O230" s="30"/>
      <c r="P230" s="30"/>
      <c r="Q230" s="165">
        <f t="shared" si="54"/>
        <v>0</v>
      </c>
      <c r="R230" s="304">
        <f t="shared" si="55"/>
        <v>0</v>
      </c>
      <c r="S230" s="297"/>
      <c r="T230" s="357"/>
      <c r="U230" s="70"/>
      <c r="V230" s="376"/>
      <c r="W230" s="343">
        <f t="shared" si="46"/>
        <v>0</v>
      </c>
      <c r="X230" s="79"/>
      <c r="Y230" s="12">
        <f t="shared" si="56"/>
        <v>0</v>
      </c>
      <c r="Z230" s="506">
        <f t="shared" si="52"/>
        <v>0</v>
      </c>
    </row>
    <row r="231" spans="1:26" s="3" customFormat="1" ht="35.1" customHeight="1">
      <c r="A231" s="82"/>
      <c r="B231" s="651" t="s">
        <v>587</v>
      </c>
      <c r="C231" s="217" t="s">
        <v>155</v>
      </c>
      <c r="D231" s="275">
        <v>1</v>
      </c>
      <c r="E231" s="30"/>
      <c r="F231" s="290">
        <f t="shared" si="53"/>
        <v>1</v>
      </c>
      <c r="G231" s="221">
        <v>1</v>
      </c>
      <c r="H231" s="30"/>
      <c r="I231" s="30"/>
      <c r="J231" s="30"/>
      <c r="K231" s="30"/>
      <c r="L231" s="30"/>
      <c r="M231" s="30"/>
      <c r="N231" s="30"/>
      <c r="O231" s="30"/>
      <c r="P231" s="30"/>
      <c r="Q231" s="165">
        <f t="shared" si="54"/>
        <v>1</v>
      </c>
      <c r="R231" s="304">
        <f t="shared" si="55"/>
        <v>0</v>
      </c>
      <c r="S231" s="297"/>
      <c r="T231" s="357"/>
      <c r="U231" s="70"/>
      <c r="V231" s="376"/>
      <c r="W231" s="343">
        <f t="shared" si="46"/>
        <v>0</v>
      </c>
      <c r="X231" s="80"/>
      <c r="Y231" s="12">
        <f t="shared" si="56"/>
        <v>0</v>
      </c>
      <c r="Z231" s="506">
        <f t="shared" si="52"/>
        <v>0</v>
      </c>
    </row>
    <row r="232" spans="1:26" s="3" customFormat="1" ht="35.1" customHeight="1">
      <c r="A232" s="82"/>
      <c r="B232" s="651" t="s">
        <v>587</v>
      </c>
      <c r="C232" s="217" t="s">
        <v>154</v>
      </c>
      <c r="D232" s="275">
        <v>1</v>
      </c>
      <c r="E232" s="30"/>
      <c r="F232" s="290">
        <f t="shared" si="53"/>
        <v>1</v>
      </c>
      <c r="G232" s="221">
        <v>1</v>
      </c>
      <c r="H232" s="30"/>
      <c r="I232" s="30"/>
      <c r="J232" s="30"/>
      <c r="K232" s="30"/>
      <c r="L232" s="30"/>
      <c r="M232" s="30"/>
      <c r="N232" s="30"/>
      <c r="O232" s="30"/>
      <c r="P232" s="30"/>
      <c r="Q232" s="165">
        <f t="shared" si="54"/>
        <v>1</v>
      </c>
      <c r="R232" s="304">
        <f t="shared" si="55"/>
        <v>0</v>
      </c>
      <c r="S232" s="297"/>
      <c r="T232" s="357"/>
      <c r="U232" s="70"/>
      <c r="V232" s="376"/>
      <c r="W232" s="343">
        <f t="shared" si="46"/>
        <v>0</v>
      </c>
      <c r="X232" s="80"/>
      <c r="Y232" s="12">
        <f t="shared" si="56"/>
        <v>0</v>
      </c>
      <c r="Z232" s="506">
        <f t="shared" si="52"/>
        <v>0</v>
      </c>
    </row>
    <row r="233" spans="1:26" s="3" customFormat="1" ht="35.1" customHeight="1">
      <c r="A233" s="82"/>
      <c r="B233" s="318" t="s">
        <v>587</v>
      </c>
      <c r="C233" s="217" t="s">
        <v>156</v>
      </c>
      <c r="D233" s="275">
        <v>1</v>
      </c>
      <c r="E233" s="30"/>
      <c r="F233" s="290">
        <f t="shared" si="53"/>
        <v>1</v>
      </c>
      <c r="G233" s="221">
        <v>1</v>
      </c>
      <c r="H233" s="30"/>
      <c r="I233" s="30"/>
      <c r="J233" s="30"/>
      <c r="K233" s="30"/>
      <c r="L233" s="30"/>
      <c r="M233" s="30"/>
      <c r="N233" s="30"/>
      <c r="O233" s="30"/>
      <c r="P233" s="30"/>
      <c r="Q233" s="165">
        <f t="shared" si="54"/>
        <v>1</v>
      </c>
      <c r="R233" s="304">
        <f t="shared" si="55"/>
        <v>0</v>
      </c>
      <c r="S233" s="300"/>
      <c r="T233" s="354"/>
      <c r="U233" s="70"/>
      <c r="V233" s="376"/>
      <c r="W233" s="343">
        <f t="shared" si="46"/>
        <v>0</v>
      </c>
      <c r="X233" s="80"/>
      <c r="Y233" s="12">
        <f t="shared" si="56"/>
        <v>0</v>
      </c>
      <c r="Z233" s="506">
        <f t="shared" si="52"/>
        <v>0</v>
      </c>
    </row>
    <row r="234" spans="1:26" s="3" customFormat="1" ht="35.1" customHeight="1">
      <c r="A234" s="714" t="s">
        <v>157</v>
      </c>
      <c r="B234" s="711" t="s">
        <v>585</v>
      </c>
      <c r="C234" s="706" t="s">
        <v>20</v>
      </c>
      <c r="D234" s="275">
        <v>15</v>
      </c>
      <c r="E234" s="30"/>
      <c r="F234" s="290">
        <f t="shared" si="53"/>
        <v>15</v>
      </c>
      <c r="G234" s="221">
        <v>15</v>
      </c>
      <c r="H234" s="30"/>
      <c r="I234" s="30"/>
      <c r="J234" s="30"/>
      <c r="K234" s="30"/>
      <c r="L234" s="30"/>
      <c r="M234" s="30"/>
      <c r="N234" s="30"/>
      <c r="O234" s="30"/>
      <c r="P234" s="30"/>
      <c r="Q234" s="165">
        <f t="shared" si="54"/>
        <v>15</v>
      </c>
      <c r="R234" s="304">
        <f t="shared" si="55"/>
        <v>0</v>
      </c>
      <c r="S234" s="549"/>
      <c r="T234" s="600"/>
      <c r="U234" s="515"/>
      <c r="V234" s="516"/>
      <c r="W234" s="517">
        <f t="shared" si="46"/>
        <v>0</v>
      </c>
      <c r="X234" s="518"/>
      <c r="Y234" s="9">
        <f>R234+COUNTA(T234:T243)-COUNTA(V234:V243)</f>
        <v>0</v>
      </c>
      <c r="Z234" s="492">
        <f t="shared" si="52"/>
        <v>0</v>
      </c>
    </row>
    <row r="235" spans="1:26" s="3" customFormat="1" ht="35.1" customHeight="1">
      <c r="A235" s="710"/>
      <c r="B235" s="712"/>
      <c r="C235" s="707"/>
      <c r="D235" s="279"/>
      <c r="E235" s="49"/>
      <c r="F235" s="291"/>
      <c r="G235" s="220"/>
      <c r="H235" s="49"/>
      <c r="I235" s="49"/>
      <c r="J235" s="49"/>
      <c r="K235" s="49"/>
      <c r="L235" s="49"/>
      <c r="M235" s="49"/>
      <c r="N235" s="49"/>
      <c r="O235" s="49"/>
      <c r="P235" s="49"/>
      <c r="Q235" s="163"/>
      <c r="R235" s="305"/>
      <c r="S235" s="548"/>
      <c r="T235" s="628"/>
      <c r="U235" s="69"/>
      <c r="V235" s="365"/>
      <c r="W235" s="347">
        <f t="shared" si="46"/>
        <v>0</v>
      </c>
      <c r="X235" s="79"/>
      <c r="Y235" s="6"/>
      <c r="Z235" s="492">
        <f t="shared" si="52"/>
        <v>0</v>
      </c>
    </row>
    <row r="236" spans="1:26" s="3" customFormat="1" ht="35.1" customHeight="1">
      <c r="A236" s="710"/>
      <c r="B236" s="712"/>
      <c r="C236" s="707"/>
      <c r="D236" s="279"/>
      <c r="E236" s="49"/>
      <c r="F236" s="291"/>
      <c r="G236" s="220"/>
      <c r="H236" s="49"/>
      <c r="I236" s="49"/>
      <c r="J236" s="49"/>
      <c r="K236" s="49"/>
      <c r="L236" s="49"/>
      <c r="M236" s="49"/>
      <c r="N236" s="49"/>
      <c r="O236" s="49"/>
      <c r="P236" s="49"/>
      <c r="Q236" s="163"/>
      <c r="R236" s="305"/>
      <c r="S236" s="548"/>
      <c r="T236" s="628"/>
      <c r="U236" s="69"/>
      <c r="V236" s="365"/>
      <c r="W236" s="347">
        <f t="shared" si="46"/>
        <v>0</v>
      </c>
      <c r="X236" s="79"/>
      <c r="Y236" s="6"/>
      <c r="Z236" s="492">
        <f t="shared" si="52"/>
        <v>0</v>
      </c>
    </row>
    <row r="237" spans="1:26" s="3" customFormat="1" ht="35.1" customHeight="1">
      <c r="A237" s="710"/>
      <c r="B237" s="712"/>
      <c r="C237" s="707"/>
      <c r="D237" s="279"/>
      <c r="E237" s="49"/>
      <c r="F237" s="291"/>
      <c r="G237" s="220"/>
      <c r="H237" s="49"/>
      <c r="I237" s="49"/>
      <c r="J237" s="49"/>
      <c r="K237" s="49"/>
      <c r="L237" s="49"/>
      <c r="M237" s="49"/>
      <c r="N237" s="49"/>
      <c r="O237" s="49"/>
      <c r="P237" s="49"/>
      <c r="Q237" s="163"/>
      <c r="R237" s="305"/>
      <c r="S237" s="298"/>
      <c r="T237" s="348"/>
      <c r="U237" s="69"/>
      <c r="V237" s="365"/>
      <c r="W237" s="347"/>
      <c r="X237" s="79"/>
      <c r="Y237" s="6"/>
      <c r="Z237" s="492">
        <f t="shared" si="52"/>
        <v>0</v>
      </c>
    </row>
    <row r="238" spans="1:26" s="3" customFormat="1" ht="35.1" customHeight="1">
      <c r="A238" s="710"/>
      <c r="B238" s="712"/>
      <c r="C238" s="707"/>
      <c r="D238" s="279"/>
      <c r="E238" s="49"/>
      <c r="F238" s="291"/>
      <c r="G238" s="220"/>
      <c r="H238" s="49"/>
      <c r="I238" s="49"/>
      <c r="J238" s="49"/>
      <c r="K238" s="49"/>
      <c r="L238" s="49"/>
      <c r="M238" s="49"/>
      <c r="N238" s="49"/>
      <c r="O238" s="49"/>
      <c r="P238" s="49"/>
      <c r="Q238" s="163"/>
      <c r="R238" s="305"/>
      <c r="S238" s="298"/>
      <c r="T238" s="348"/>
      <c r="U238" s="69"/>
      <c r="V238" s="365"/>
      <c r="W238" s="347">
        <f t="shared" si="46"/>
        <v>0</v>
      </c>
      <c r="X238" s="79"/>
      <c r="Y238" s="6"/>
      <c r="Z238" s="492">
        <f t="shared" si="52"/>
        <v>0</v>
      </c>
    </row>
    <row r="239" spans="1:26" s="3" customFormat="1" ht="35.1" customHeight="1">
      <c r="A239" s="710"/>
      <c r="B239" s="712"/>
      <c r="C239" s="707"/>
      <c r="D239" s="279"/>
      <c r="E239" s="49"/>
      <c r="F239" s="291"/>
      <c r="G239" s="220"/>
      <c r="H239" s="49"/>
      <c r="I239" s="49"/>
      <c r="J239" s="49"/>
      <c r="K239" s="49"/>
      <c r="L239" s="49"/>
      <c r="M239" s="49"/>
      <c r="N239" s="49"/>
      <c r="O239" s="49"/>
      <c r="P239" s="49"/>
      <c r="Q239" s="163"/>
      <c r="R239" s="305"/>
      <c r="S239" s="298"/>
      <c r="T239" s="348"/>
      <c r="U239" s="69"/>
      <c r="V239" s="365"/>
      <c r="W239" s="347">
        <f t="shared" si="46"/>
        <v>0</v>
      </c>
      <c r="X239" s="79"/>
      <c r="Y239" s="6"/>
      <c r="Z239" s="492">
        <f t="shared" si="52"/>
        <v>0</v>
      </c>
    </row>
    <row r="240" spans="1:26" s="3" customFormat="1" ht="35.1" customHeight="1">
      <c r="A240" s="710"/>
      <c r="B240" s="712"/>
      <c r="C240" s="707"/>
      <c r="D240" s="279"/>
      <c r="E240" s="49"/>
      <c r="F240" s="291"/>
      <c r="G240" s="220"/>
      <c r="H240" s="49"/>
      <c r="I240" s="49"/>
      <c r="J240" s="49"/>
      <c r="K240" s="49"/>
      <c r="L240" s="49"/>
      <c r="M240" s="49"/>
      <c r="N240" s="49"/>
      <c r="O240" s="49"/>
      <c r="P240" s="49"/>
      <c r="Q240" s="163"/>
      <c r="R240" s="305"/>
      <c r="S240" s="298"/>
      <c r="T240" s="348"/>
      <c r="U240" s="69"/>
      <c r="V240" s="365"/>
      <c r="W240" s="347">
        <f t="shared" si="46"/>
        <v>0</v>
      </c>
      <c r="X240" s="79"/>
      <c r="Y240" s="6"/>
      <c r="Z240" s="492">
        <f t="shared" si="52"/>
        <v>0</v>
      </c>
    </row>
    <row r="241" spans="1:26" s="3" customFormat="1" ht="35.1" customHeight="1">
      <c r="A241" s="710"/>
      <c r="B241" s="712"/>
      <c r="C241" s="707"/>
      <c r="D241" s="279"/>
      <c r="E241" s="49"/>
      <c r="F241" s="291"/>
      <c r="G241" s="220"/>
      <c r="H241" s="49"/>
      <c r="I241" s="49"/>
      <c r="J241" s="49"/>
      <c r="K241" s="49"/>
      <c r="L241" s="49"/>
      <c r="M241" s="49"/>
      <c r="N241" s="49"/>
      <c r="O241" s="49"/>
      <c r="P241" s="49"/>
      <c r="Q241" s="163"/>
      <c r="R241" s="305"/>
      <c r="S241" s="298"/>
      <c r="T241" s="348"/>
      <c r="U241" s="69"/>
      <c r="V241" s="365"/>
      <c r="W241" s="347">
        <f t="shared" si="46"/>
        <v>0</v>
      </c>
      <c r="X241" s="79"/>
      <c r="Y241" s="6"/>
      <c r="Z241" s="492">
        <f t="shared" si="52"/>
        <v>0</v>
      </c>
    </row>
    <row r="242" spans="1:26" s="3" customFormat="1" ht="35.1" customHeight="1">
      <c r="A242" s="710"/>
      <c r="B242" s="712"/>
      <c r="C242" s="707"/>
      <c r="D242" s="279"/>
      <c r="E242" s="49"/>
      <c r="F242" s="291"/>
      <c r="G242" s="220"/>
      <c r="H242" s="49"/>
      <c r="I242" s="49"/>
      <c r="J242" s="49"/>
      <c r="K242" s="49"/>
      <c r="L242" s="49"/>
      <c r="M242" s="49"/>
      <c r="N242" s="49"/>
      <c r="O242" s="49"/>
      <c r="P242" s="49"/>
      <c r="Q242" s="163"/>
      <c r="R242" s="305"/>
      <c r="S242" s="298"/>
      <c r="T242" s="348"/>
      <c r="U242" s="69"/>
      <c r="V242" s="365"/>
      <c r="W242" s="347">
        <f t="shared" si="46"/>
        <v>0</v>
      </c>
      <c r="X242" s="79"/>
      <c r="Y242" s="6"/>
      <c r="Z242" s="492">
        <f t="shared" si="52"/>
        <v>0</v>
      </c>
    </row>
    <row r="243" spans="1:26" s="3" customFormat="1" ht="35.1" customHeight="1">
      <c r="A243" s="710"/>
      <c r="B243" s="713"/>
      <c r="C243" s="708"/>
      <c r="D243" s="276"/>
      <c r="E243" s="31"/>
      <c r="F243" s="292"/>
      <c r="G243" s="222"/>
      <c r="H243" s="31"/>
      <c r="I243" s="31"/>
      <c r="J243" s="31"/>
      <c r="K243" s="31"/>
      <c r="L243" s="31"/>
      <c r="M243" s="31"/>
      <c r="N243" s="31"/>
      <c r="O243" s="31"/>
      <c r="P243" s="31"/>
      <c r="Q243" s="164"/>
      <c r="R243" s="306"/>
      <c r="S243" s="299"/>
      <c r="T243" s="361"/>
      <c r="U243" s="392"/>
      <c r="V243" s="393"/>
      <c r="W243" s="356">
        <f t="shared" si="46"/>
        <v>0</v>
      </c>
      <c r="X243" s="367"/>
      <c r="Y243" s="8"/>
      <c r="Z243" s="492">
        <f t="shared" si="52"/>
        <v>0</v>
      </c>
    </row>
    <row r="244" spans="1:26" s="3" customFormat="1" ht="35.1" customHeight="1">
      <c r="A244" s="710"/>
      <c r="B244" s="651" t="s">
        <v>586</v>
      </c>
      <c r="C244" s="219" t="s">
        <v>22</v>
      </c>
      <c r="D244" s="277">
        <v>1</v>
      </c>
      <c r="E244" s="32"/>
      <c r="F244" s="293">
        <f t="shared" si="53"/>
        <v>1</v>
      </c>
      <c r="G244" s="223">
        <v>1</v>
      </c>
      <c r="H244" s="32"/>
      <c r="I244" s="32"/>
      <c r="J244" s="32"/>
      <c r="K244" s="32"/>
      <c r="L244" s="32"/>
      <c r="M244" s="32"/>
      <c r="N244" s="32"/>
      <c r="O244" s="32"/>
      <c r="P244" s="32"/>
      <c r="Q244" s="206">
        <f t="shared" si="54"/>
        <v>1</v>
      </c>
      <c r="R244" s="307">
        <f t="shared" si="55"/>
        <v>0</v>
      </c>
      <c r="S244" s="300"/>
      <c r="T244" s="354"/>
      <c r="U244" s="71"/>
      <c r="V244" s="375"/>
      <c r="W244" s="355">
        <f t="shared" si="46"/>
        <v>0</v>
      </c>
      <c r="X244" s="119"/>
      <c r="Y244" s="10">
        <f t="shared" si="56"/>
        <v>0</v>
      </c>
      <c r="Z244" s="506">
        <f t="shared" si="52"/>
        <v>0</v>
      </c>
    </row>
    <row r="245" spans="1:26" s="3" customFormat="1" ht="35.1" customHeight="1">
      <c r="A245" s="710"/>
      <c r="B245" s="651" t="s">
        <v>586</v>
      </c>
      <c r="C245" s="219" t="s">
        <v>159</v>
      </c>
      <c r="D245" s="277">
        <v>1</v>
      </c>
      <c r="E245" s="32"/>
      <c r="F245" s="293">
        <f t="shared" si="53"/>
        <v>1</v>
      </c>
      <c r="G245" s="223">
        <v>1</v>
      </c>
      <c r="H245" s="32"/>
      <c r="I245" s="32"/>
      <c r="J245" s="32"/>
      <c r="K245" s="32"/>
      <c r="L245" s="32"/>
      <c r="M245" s="32"/>
      <c r="N245" s="32"/>
      <c r="O245" s="32"/>
      <c r="P245" s="32"/>
      <c r="Q245" s="206">
        <f t="shared" si="54"/>
        <v>1</v>
      </c>
      <c r="R245" s="307">
        <f t="shared" si="55"/>
        <v>0</v>
      </c>
      <c r="S245" s="300"/>
      <c r="T245" s="354"/>
      <c r="U245" s="71"/>
      <c r="V245" s="375"/>
      <c r="W245" s="355">
        <f t="shared" si="46"/>
        <v>0</v>
      </c>
      <c r="X245" s="119"/>
      <c r="Y245" s="10">
        <f t="shared" si="56"/>
        <v>0</v>
      </c>
      <c r="Z245" s="506">
        <f t="shared" si="52"/>
        <v>0</v>
      </c>
    </row>
    <row r="246" spans="1:26" s="3" customFormat="1" ht="35.1" customHeight="1">
      <c r="A246" s="710"/>
      <c r="B246" s="651" t="s">
        <v>587</v>
      </c>
      <c r="C246" s="219" t="s">
        <v>36</v>
      </c>
      <c r="D246" s="277">
        <v>1</v>
      </c>
      <c r="E246" s="32"/>
      <c r="F246" s="293">
        <f t="shared" si="53"/>
        <v>1</v>
      </c>
      <c r="G246" s="223">
        <v>1</v>
      </c>
      <c r="H246" s="32"/>
      <c r="I246" s="32"/>
      <c r="J246" s="32"/>
      <c r="K246" s="32"/>
      <c r="L246" s="32"/>
      <c r="M246" s="32"/>
      <c r="N246" s="32"/>
      <c r="O246" s="32"/>
      <c r="P246" s="32"/>
      <c r="Q246" s="206">
        <f t="shared" si="54"/>
        <v>1</v>
      </c>
      <c r="R246" s="307">
        <f t="shared" si="55"/>
        <v>0</v>
      </c>
      <c r="S246" s="549"/>
      <c r="T246" s="626"/>
      <c r="U246" s="71"/>
      <c r="V246" s="375"/>
      <c r="W246" s="355">
        <f t="shared" si="46"/>
        <v>0</v>
      </c>
      <c r="X246" s="119"/>
      <c r="Y246" s="11">
        <f t="shared" si="56"/>
        <v>0</v>
      </c>
      <c r="Z246" s="506">
        <f t="shared" si="52"/>
        <v>0</v>
      </c>
    </row>
    <row r="247" spans="1:26" s="3" customFormat="1" ht="35.1" customHeight="1">
      <c r="A247" s="710"/>
      <c r="B247" s="651" t="s">
        <v>587</v>
      </c>
      <c r="C247" s="217" t="s">
        <v>37</v>
      </c>
      <c r="D247" s="275">
        <v>1</v>
      </c>
      <c r="E247" s="30"/>
      <c r="F247" s="290">
        <f t="shared" si="53"/>
        <v>1</v>
      </c>
      <c r="G247" s="221">
        <v>1</v>
      </c>
      <c r="H247" s="30"/>
      <c r="I247" s="30"/>
      <c r="J247" s="30"/>
      <c r="K247" s="30"/>
      <c r="L247" s="30"/>
      <c r="M247" s="30"/>
      <c r="N247" s="30"/>
      <c r="O247" s="30"/>
      <c r="P247" s="30"/>
      <c r="Q247" s="165">
        <f t="shared" si="54"/>
        <v>1</v>
      </c>
      <c r="R247" s="304">
        <f t="shared" si="55"/>
        <v>0</v>
      </c>
      <c r="S247" s="519"/>
      <c r="T247" s="520"/>
      <c r="U247" s="70"/>
      <c r="V247" s="376"/>
      <c r="W247" s="343">
        <f t="shared" si="46"/>
        <v>0</v>
      </c>
      <c r="X247" s="80"/>
      <c r="Y247" s="12">
        <f t="shared" si="56"/>
        <v>0</v>
      </c>
      <c r="Z247" s="506">
        <f t="shared" si="52"/>
        <v>0</v>
      </c>
    </row>
    <row r="248" spans="1:26" s="3" customFormat="1" ht="35.1" customHeight="1">
      <c r="A248" s="710"/>
      <c r="B248" s="651" t="s">
        <v>587</v>
      </c>
      <c r="C248" s="217" t="s">
        <v>160</v>
      </c>
      <c r="D248" s="275">
        <v>1</v>
      </c>
      <c r="E248" s="30"/>
      <c r="F248" s="290">
        <f>SUM(D248:E248)</f>
        <v>1</v>
      </c>
      <c r="G248" s="221">
        <v>1</v>
      </c>
      <c r="H248" s="30"/>
      <c r="I248" s="30"/>
      <c r="J248" s="30"/>
      <c r="K248" s="30"/>
      <c r="L248" s="30"/>
      <c r="M248" s="30"/>
      <c r="N248" s="30"/>
      <c r="O248" s="30"/>
      <c r="P248" s="30"/>
      <c r="Q248" s="165">
        <f>SUM(G248:P248)</f>
        <v>1</v>
      </c>
      <c r="R248" s="304">
        <f>Q248-F248</f>
        <v>0</v>
      </c>
      <c r="S248" s="297"/>
      <c r="T248" s="357"/>
      <c r="U248" s="70"/>
      <c r="V248" s="376"/>
      <c r="W248" s="343">
        <f t="shared" si="46"/>
        <v>0</v>
      </c>
      <c r="X248" s="80"/>
      <c r="Y248" s="12">
        <f>R248+COUNTA(T248)-COUNTA(V248)</f>
        <v>0</v>
      </c>
      <c r="Z248" s="506">
        <f t="shared" si="52"/>
        <v>0</v>
      </c>
    </row>
    <row r="249" spans="1:26" s="3" customFormat="1" ht="35.1" customHeight="1">
      <c r="A249" s="715"/>
      <c r="B249" s="651" t="s">
        <v>587</v>
      </c>
      <c r="C249" s="219" t="s">
        <v>346</v>
      </c>
      <c r="D249" s="277">
        <v>1</v>
      </c>
      <c r="E249" s="32"/>
      <c r="F249" s="293">
        <f t="shared" si="53"/>
        <v>1</v>
      </c>
      <c r="G249" s="223">
        <v>1</v>
      </c>
      <c r="H249" s="32"/>
      <c r="I249" s="32"/>
      <c r="J249" s="32"/>
      <c r="K249" s="32"/>
      <c r="L249" s="32"/>
      <c r="M249" s="32"/>
      <c r="N249" s="32"/>
      <c r="O249" s="32"/>
      <c r="P249" s="32"/>
      <c r="Q249" s="206">
        <f t="shared" si="54"/>
        <v>1</v>
      </c>
      <c r="R249" s="307">
        <f t="shared" si="55"/>
        <v>0</v>
      </c>
      <c r="S249" s="300"/>
      <c r="T249" s="354"/>
      <c r="U249" s="71"/>
      <c r="V249" s="375"/>
      <c r="W249" s="355">
        <f t="shared" si="46"/>
        <v>0</v>
      </c>
      <c r="X249" s="119"/>
      <c r="Y249" s="11">
        <f t="shared" si="56"/>
        <v>0</v>
      </c>
      <c r="Z249" s="506">
        <f t="shared" si="52"/>
        <v>0</v>
      </c>
    </row>
    <row r="250" spans="1:26" s="3" customFormat="1" ht="35.1" customHeight="1">
      <c r="A250" s="714" t="s">
        <v>161</v>
      </c>
      <c r="B250" s="711" t="s">
        <v>585</v>
      </c>
      <c r="C250" s="706" t="s">
        <v>20</v>
      </c>
      <c r="D250" s="275">
        <v>17</v>
      </c>
      <c r="E250" s="30"/>
      <c r="F250" s="290">
        <f t="shared" si="53"/>
        <v>17</v>
      </c>
      <c r="G250" s="221">
        <v>17</v>
      </c>
      <c r="H250" s="30"/>
      <c r="I250" s="30"/>
      <c r="J250" s="30">
        <v>-1</v>
      </c>
      <c r="K250" s="30"/>
      <c r="L250" s="30"/>
      <c r="M250" s="30"/>
      <c r="N250" s="30"/>
      <c r="O250" s="30"/>
      <c r="P250" s="30"/>
      <c r="Q250" s="165">
        <f t="shared" si="54"/>
        <v>16</v>
      </c>
      <c r="R250" s="304">
        <f t="shared" si="55"/>
        <v>-1</v>
      </c>
      <c r="S250" s="297"/>
      <c r="T250" s="357"/>
      <c r="U250" s="70"/>
      <c r="V250" s="376"/>
      <c r="W250" s="343">
        <f t="shared" si="46"/>
        <v>0</v>
      </c>
      <c r="X250" s="80"/>
      <c r="Y250" s="9">
        <f>R250+COUNTA(T250:T255)-COUNTA(V250:V255)</f>
        <v>-1</v>
      </c>
      <c r="Z250" s="492">
        <f t="shared" si="52"/>
        <v>-1</v>
      </c>
    </row>
    <row r="251" spans="1:26" s="3" customFormat="1" ht="35.1" customHeight="1">
      <c r="A251" s="710"/>
      <c r="B251" s="712"/>
      <c r="C251" s="707"/>
      <c r="D251" s="279"/>
      <c r="E251" s="49"/>
      <c r="F251" s="291"/>
      <c r="G251" s="220"/>
      <c r="H251" s="49"/>
      <c r="I251" s="49"/>
      <c r="J251" s="49"/>
      <c r="K251" s="49"/>
      <c r="L251" s="49"/>
      <c r="M251" s="49"/>
      <c r="N251" s="49"/>
      <c r="O251" s="49"/>
      <c r="P251" s="49"/>
      <c r="Q251" s="163"/>
      <c r="R251" s="305"/>
      <c r="S251" s="298"/>
      <c r="T251" s="365"/>
      <c r="U251" s="521"/>
      <c r="V251" s="522"/>
      <c r="W251" s="491">
        <f t="shared" si="46"/>
        <v>0</v>
      </c>
      <c r="X251" s="534"/>
      <c r="Y251" s="6"/>
      <c r="Z251" s="492">
        <f t="shared" si="52"/>
        <v>0</v>
      </c>
    </row>
    <row r="252" spans="1:26" s="3" customFormat="1" ht="35.1" customHeight="1">
      <c r="A252" s="710"/>
      <c r="B252" s="712"/>
      <c r="C252" s="707"/>
      <c r="D252" s="279"/>
      <c r="E252" s="49"/>
      <c r="F252" s="291"/>
      <c r="G252" s="220"/>
      <c r="H252" s="49"/>
      <c r="I252" s="49"/>
      <c r="J252" s="49"/>
      <c r="K252" s="49"/>
      <c r="L252" s="49"/>
      <c r="M252" s="49"/>
      <c r="N252" s="49"/>
      <c r="O252" s="49"/>
      <c r="P252" s="49"/>
      <c r="Q252" s="163"/>
      <c r="R252" s="305"/>
      <c r="S252" s="298"/>
      <c r="T252" s="365"/>
      <c r="U252" s="69"/>
      <c r="V252" s="365"/>
      <c r="W252" s="347"/>
      <c r="X252" s="386"/>
      <c r="Y252" s="6"/>
      <c r="Z252" s="492">
        <f t="shared" si="52"/>
        <v>0</v>
      </c>
    </row>
    <row r="253" spans="1:26" s="3" customFormat="1" ht="35.1" customHeight="1">
      <c r="A253" s="710"/>
      <c r="B253" s="712"/>
      <c r="C253" s="707"/>
      <c r="D253" s="279"/>
      <c r="E253" s="49"/>
      <c r="F253" s="291"/>
      <c r="G253" s="220"/>
      <c r="H253" s="49"/>
      <c r="I253" s="49"/>
      <c r="J253" s="49"/>
      <c r="K253" s="49"/>
      <c r="L253" s="49"/>
      <c r="M253" s="49"/>
      <c r="N253" s="49"/>
      <c r="O253" s="49"/>
      <c r="P253" s="49"/>
      <c r="Q253" s="163"/>
      <c r="R253" s="305"/>
      <c r="S253" s="298"/>
      <c r="T253" s="348"/>
      <c r="U253" s="69"/>
      <c r="V253" s="365"/>
      <c r="W253" s="347"/>
      <c r="X253" s="79"/>
      <c r="Y253" s="6"/>
      <c r="Z253" s="492">
        <f t="shared" si="52"/>
        <v>0</v>
      </c>
    </row>
    <row r="254" spans="1:26" s="3" customFormat="1" ht="35.1" customHeight="1">
      <c r="A254" s="710"/>
      <c r="B254" s="712"/>
      <c r="C254" s="707"/>
      <c r="D254" s="279"/>
      <c r="E254" s="49"/>
      <c r="F254" s="291"/>
      <c r="G254" s="220"/>
      <c r="H254" s="49"/>
      <c r="I254" s="49"/>
      <c r="J254" s="49"/>
      <c r="K254" s="49"/>
      <c r="L254" s="49"/>
      <c r="M254" s="49"/>
      <c r="N254" s="49"/>
      <c r="O254" s="49"/>
      <c r="P254" s="49"/>
      <c r="Q254" s="163"/>
      <c r="R254" s="305"/>
      <c r="S254" s="298"/>
      <c r="T254" s="348"/>
      <c r="U254" s="69"/>
      <c r="V254" s="365"/>
      <c r="W254" s="347">
        <f t="shared" si="46"/>
        <v>0</v>
      </c>
      <c r="X254" s="79"/>
      <c r="Y254" s="6"/>
      <c r="Z254" s="492">
        <f t="shared" si="52"/>
        <v>0</v>
      </c>
    </row>
    <row r="255" spans="1:26" s="3" customFormat="1" ht="35.1" customHeight="1">
      <c r="A255" s="710"/>
      <c r="B255" s="713"/>
      <c r="C255" s="708"/>
      <c r="D255" s="276">
        <v>0</v>
      </c>
      <c r="E255" s="31"/>
      <c r="F255" s="292">
        <f t="shared" si="53"/>
        <v>0</v>
      </c>
      <c r="G255" s="222">
        <v>0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164">
        <f t="shared" si="54"/>
        <v>0</v>
      </c>
      <c r="R255" s="306">
        <f t="shared" si="55"/>
        <v>0</v>
      </c>
      <c r="S255" s="299"/>
      <c r="T255" s="361"/>
      <c r="U255" s="392"/>
      <c r="V255" s="393"/>
      <c r="W255" s="356">
        <f t="shared" si="46"/>
        <v>0</v>
      </c>
      <c r="X255" s="367"/>
      <c r="Y255" s="8"/>
      <c r="Z255" s="492">
        <f t="shared" si="52"/>
        <v>0</v>
      </c>
    </row>
    <row r="256" spans="1:26" s="3" customFormat="1" ht="35.1" customHeight="1">
      <c r="A256" s="710"/>
      <c r="B256" s="651" t="s">
        <v>587</v>
      </c>
      <c r="C256" s="219" t="s">
        <v>163</v>
      </c>
      <c r="D256" s="277">
        <v>1</v>
      </c>
      <c r="E256" s="32"/>
      <c r="F256" s="293">
        <f>SUM(D256:E256)</f>
        <v>1</v>
      </c>
      <c r="G256" s="223">
        <v>1</v>
      </c>
      <c r="H256" s="32"/>
      <c r="I256" s="32"/>
      <c r="J256" s="32"/>
      <c r="K256" s="32"/>
      <c r="L256" s="32"/>
      <c r="M256" s="32"/>
      <c r="N256" s="32"/>
      <c r="O256" s="32"/>
      <c r="P256" s="32"/>
      <c r="Q256" s="206">
        <f>SUM(G256:P256)</f>
        <v>1</v>
      </c>
      <c r="R256" s="307">
        <f>Q256-F256</f>
        <v>0</v>
      </c>
      <c r="S256" s="300"/>
      <c r="T256" s="354"/>
      <c r="U256" s="71"/>
      <c r="V256" s="375"/>
      <c r="W256" s="355">
        <f t="shared" si="46"/>
        <v>0</v>
      </c>
      <c r="X256" s="119"/>
      <c r="Y256" s="11">
        <f>R256+COUNTA(T256)-COUNTA(V256)</f>
        <v>0</v>
      </c>
      <c r="Z256" s="506">
        <f t="shared" si="52"/>
        <v>0</v>
      </c>
    </row>
    <row r="257" spans="1:26" s="3" customFormat="1" ht="35.1" customHeight="1">
      <c r="A257" s="710"/>
      <c r="B257" s="651" t="s">
        <v>587</v>
      </c>
      <c r="C257" s="217" t="s">
        <v>164</v>
      </c>
      <c r="D257" s="275">
        <v>1</v>
      </c>
      <c r="E257" s="30"/>
      <c r="F257" s="290">
        <f>SUM(D257:E257)</f>
        <v>1</v>
      </c>
      <c r="G257" s="221">
        <v>1</v>
      </c>
      <c r="H257" s="30"/>
      <c r="I257" s="30"/>
      <c r="J257" s="30"/>
      <c r="K257" s="30"/>
      <c r="L257" s="30"/>
      <c r="M257" s="30"/>
      <c r="N257" s="30"/>
      <c r="O257" s="30"/>
      <c r="P257" s="30"/>
      <c r="Q257" s="165">
        <f>SUM(G257:P257)</f>
        <v>1</v>
      </c>
      <c r="R257" s="304">
        <f>Q257-F257</f>
        <v>0</v>
      </c>
      <c r="S257" s="297"/>
      <c r="T257" s="357"/>
      <c r="U257" s="70"/>
      <c r="V257" s="376"/>
      <c r="W257" s="343">
        <f t="shared" si="46"/>
        <v>0</v>
      </c>
      <c r="X257" s="80"/>
      <c r="Y257" s="12">
        <f>R257+COUNTA(T257)-COUNTA(V257)</f>
        <v>0</v>
      </c>
      <c r="Z257" s="506">
        <f t="shared" si="52"/>
        <v>0</v>
      </c>
    </row>
    <row r="258" spans="1:26" s="3" customFormat="1" ht="35.1" customHeight="1">
      <c r="A258" s="710"/>
      <c r="B258" s="651" t="s">
        <v>587</v>
      </c>
      <c r="C258" s="219" t="s">
        <v>165</v>
      </c>
      <c r="D258" s="277">
        <v>1</v>
      </c>
      <c r="E258" s="32"/>
      <c r="F258" s="293">
        <f t="shared" si="53"/>
        <v>1</v>
      </c>
      <c r="G258" s="223">
        <v>1</v>
      </c>
      <c r="H258" s="32"/>
      <c r="I258" s="32"/>
      <c r="J258" s="32"/>
      <c r="K258" s="32"/>
      <c r="L258" s="32"/>
      <c r="M258" s="32"/>
      <c r="N258" s="32"/>
      <c r="O258" s="32"/>
      <c r="P258" s="32"/>
      <c r="Q258" s="206">
        <f t="shared" si="54"/>
        <v>1</v>
      </c>
      <c r="R258" s="307">
        <f t="shared" si="55"/>
        <v>0</v>
      </c>
      <c r="S258" s="300"/>
      <c r="T258" s="354"/>
      <c r="U258" s="71"/>
      <c r="V258" s="375"/>
      <c r="W258" s="355">
        <f t="shared" si="46"/>
        <v>0</v>
      </c>
      <c r="X258" s="119"/>
      <c r="Y258" s="11">
        <f t="shared" si="56"/>
        <v>0</v>
      </c>
      <c r="Z258" s="506">
        <f t="shared" si="52"/>
        <v>0</v>
      </c>
    </row>
    <row r="259" spans="1:26" s="3" customFormat="1" ht="35.1" customHeight="1">
      <c r="A259" s="82"/>
      <c r="B259" s="651" t="s">
        <v>587</v>
      </c>
      <c r="C259" s="217" t="s">
        <v>95</v>
      </c>
      <c r="D259" s="275">
        <v>1</v>
      </c>
      <c r="E259" s="30"/>
      <c r="F259" s="290">
        <f>SUM(D259:E259)</f>
        <v>1</v>
      </c>
      <c r="G259" s="221">
        <v>1</v>
      </c>
      <c r="H259" s="30"/>
      <c r="I259" s="30"/>
      <c r="J259" s="30"/>
      <c r="K259" s="30"/>
      <c r="L259" s="30"/>
      <c r="M259" s="30"/>
      <c r="N259" s="30"/>
      <c r="O259" s="30"/>
      <c r="P259" s="30"/>
      <c r="Q259" s="165">
        <f>SUM(G259:P259)</f>
        <v>1</v>
      </c>
      <c r="R259" s="304">
        <f>Q259-F259</f>
        <v>0</v>
      </c>
      <c r="S259" s="297"/>
      <c r="T259" s="357"/>
      <c r="U259" s="71"/>
      <c r="V259" s="375"/>
      <c r="W259" s="343">
        <f t="shared" si="46"/>
        <v>0</v>
      </c>
      <c r="X259" s="80"/>
      <c r="Y259" s="12">
        <f>R259+COUNTA(T259)-COUNTA(V259)</f>
        <v>0</v>
      </c>
      <c r="Z259" s="506">
        <f t="shared" si="52"/>
        <v>0</v>
      </c>
    </row>
    <row r="260" spans="1:26" s="3" customFormat="1" ht="35.1" customHeight="1">
      <c r="A260" s="82"/>
      <c r="B260" s="318" t="s">
        <v>587</v>
      </c>
      <c r="C260" s="217" t="s">
        <v>166</v>
      </c>
      <c r="D260" s="275">
        <v>1</v>
      </c>
      <c r="E260" s="30"/>
      <c r="F260" s="290">
        <f t="shared" si="53"/>
        <v>1</v>
      </c>
      <c r="G260" s="221">
        <v>1</v>
      </c>
      <c r="H260" s="30"/>
      <c r="I260" s="30"/>
      <c r="J260" s="30"/>
      <c r="K260" s="30"/>
      <c r="L260" s="30"/>
      <c r="M260" s="30"/>
      <c r="N260" s="30"/>
      <c r="O260" s="30"/>
      <c r="P260" s="30"/>
      <c r="Q260" s="165">
        <f t="shared" si="54"/>
        <v>1</v>
      </c>
      <c r="R260" s="304">
        <f t="shared" si="55"/>
        <v>0</v>
      </c>
      <c r="S260" s="300"/>
      <c r="T260" s="354"/>
      <c r="U260" s="69"/>
      <c r="V260" s="365"/>
      <c r="W260" s="355">
        <f t="shared" si="46"/>
        <v>0</v>
      </c>
      <c r="X260" s="119"/>
      <c r="Y260" s="12">
        <f t="shared" si="56"/>
        <v>0</v>
      </c>
      <c r="Z260" s="506">
        <f t="shared" si="52"/>
        <v>0</v>
      </c>
    </row>
    <row r="261" spans="1:26" s="3" customFormat="1" ht="35.1" customHeight="1">
      <c r="A261" s="714" t="s">
        <v>167</v>
      </c>
      <c r="B261" s="711" t="s">
        <v>585</v>
      </c>
      <c r="C261" s="706" t="s">
        <v>20</v>
      </c>
      <c r="D261" s="275">
        <v>18</v>
      </c>
      <c r="E261" s="30"/>
      <c r="F261" s="290">
        <f t="shared" si="53"/>
        <v>18</v>
      </c>
      <c r="G261" s="221">
        <v>18</v>
      </c>
      <c r="H261" s="30"/>
      <c r="I261" s="30"/>
      <c r="J261" s="30"/>
      <c r="K261" s="30"/>
      <c r="L261" s="30">
        <v>-1</v>
      </c>
      <c r="M261" s="30"/>
      <c r="N261" s="30"/>
      <c r="O261" s="30"/>
      <c r="P261" s="30"/>
      <c r="Q261" s="165">
        <f t="shared" si="54"/>
        <v>17</v>
      </c>
      <c r="R261" s="304">
        <f t="shared" si="55"/>
        <v>-1</v>
      </c>
      <c r="S261" s="301"/>
      <c r="T261" s="357"/>
      <c r="U261" s="70"/>
      <c r="V261" s="376"/>
      <c r="W261" s="398">
        <f t="shared" si="46"/>
        <v>0</v>
      </c>
      <c r="X261" s="399"/>
      <c r="Y261" s="9">
        <f>R261+COUNTA(T261:T266)-COUNTA(V261:V266)</f>
        <v>-1</v>
      </c>
      <c r="Z261" s="493">
        <f t="shared" si="52"/>
        <v>-1</v>
      </c>
    </row>
    <row r="262" spans="1:26" s="3" customFormat="1" ht="35.1" customHeight="1">
      <c r="A262" s="710"/>
      <c r="B262" s="712"/>
      <c r="C262" s="707"/>
      <c r="D262" s="279"/>
      <c r="E262" s="49"/>
      <c r="F262" s="291"/>
      <c r="G262" s="220"/>
      <c r="H262" s="49"/>
      <c r="I262" s="49"/>
      <c r="J262" s="49"/>
      <c r="K262" s="49"/>
      <c r="L262" s="49"/>
      <c r="M262" s="49"/>
      <c r="N262" s="49"/>
      <c r="O262" s="49"/>
      <c r="P262" s="49"/>
      <c r="Q262" s="163"/>
      <c r="R262" s="305"/>
      <c r="S262" s="524"/>
      <c r="T262" s="525"/>
      <c r="U262" s="69"/>
      <c r="V262" s="365"/>
      <c r="W262" s="347">
        <f t="shared" si="46"/>
        <v>0</v>
      </c>
      <c r="X262" s="79"/>
      <c r="Y262" s="6"/>
      <c r="Z262" s="492">
        <f t="shared" si="52"/>
        <v>0</v>
      </c>
    </row>
    <row r="263" spans="1:26" s="3" customFormat="1" ht="35.1" customHeight="1">
      <c r="A263" s="710"/>
      <c r="B263" s="712"/>
      <c r="C263" s="707"/>
      <c r="D263" s="279"/>
      <c r="E263" s="49"/>
      <c r="F263" s="291"/>
      <c r="G263" s="220"/>
      <c r="H263" s="49"/>
      <c r="I263" s="49"/>
      <c r="J263" s="49"/>
      <c r="K263" s="49"/>
      <c r="L263" s="49"/>
      <c r="M263" s="49"/>
      <c r="N263" s="49"/>
      <c r="O263" s="49"/>
      <c r="P263" s="49"/>
      <c r="Q263" s="163"/>
      <c r="R263" s="305"/>
      <c r="S263" s="548"/>
      <c r="T263" s="582"/>
      <c r="U263" s="69"/>
      <c r="V263" s="365"/>
      <c r="W263" s="347"/>
      <c r="X263" s="79"/>
      <c r="Y263" s="6"/>
      <c r="Z263" s="492">
        <f t="shared" si="52"/>
        <v>0</v>
      </c>
    </row>
    <row r="264" spans="1:26" s="3" customFormat="1" ht="35.1" customHeight="1">
      <c r="A264" s="710"/>
      <c r="B264" s="712"/>
      <c r="C264" s="707"/>
      <c r="D264" s="279"/>
      <c r="E264" s="49"/>
      <c r="F264" s="291"/>
      <c r="G264" s="220"/>
      <c r="H264" s="49"/>
      <c r="I264" s="49"/>
      <c r="J264" s="49"/>
      <c r="K264" s="49"/>
      <c r="L264" s="49"/>
      <c r="M264" s="49"/>
      <c r="N264" s="49"/>
      <c r="O264" s="49"/>
      <c r="P264" s="49"/>
      <c r="Q264" s="163"/>
      <c r="R264" s="305"/>
      <c r="S264" s="298"/>
      <c r="T264" s="348"/>
      <c r="U264" s="69"/>
      <c r="V264" s="365"/>
      <c r="W264" s="347">
        <f t="shared" si="46"/>
        <v>0</v>
      </c>
      <c r="X264" s="79"/>
      <c r="Y264" s="6"/>
      <c r="Z264" s="492">
        <f t="shared" si="52"/>
        <v>0</v>
      </c>
    </row>
    <row r="265" spans="1:26" s="3" customFormat="1" ht="35.1" customHeight="1">
      <c r="A265" s="710"/>
      <c r="B265" s="712"/>
      <c r="C265" s="707"/>
      <c r="D265" s="279"/>
      <c r="E265" s="49"/>
      <c r="F265" s="291"/>
      <c r="G265" s="220"/>
      <c r="H265" s="49"/>
      <c r="I265" s="49"/>
      <c r="J265" s="49"/>
      <c r="K265" s="49"/>
      <c r="L265" s="49"/>
      <c r="M265" s="49"/>
      <c r="N265" s="49"/>
      <c r="O265" s="49"/>
      <c r="P265" s="49"/>
      <c r="Q265" s="163"/>
      <c r="R265" s="305"/>
      <c r="S265" s="298"/>
      <c r="T265" s="348"/>
      <c r="U265" s="69"/>
      <c r="V265" s="365"/>
      <c r="W265" s="347">
        <f t="shared" si="46"/>
        <v>0</v>
      </c>
      <c r="X265" s="79"/>
      <c r="Y265" s="6"/>
      <c r="Z265" s="492">
        <f t="shared" si="52"/>
        <v>0</v>
      </c>
    </row>
    <row r="266" spans="1:26" s="3" customFormat="1" ht="35.1" customHeight="1">
      <c r="A266" s="710"/>
      <c r="B266" s="713"/>
      <c r="C266" s="708"/>
      <c r="D266" s="276"/>
      <c r="E266" s="31"/>
      <c r="F266" s="292"/>
      <c r="G266" s="222"/>
      <c r="H266" s="31"/>
      <c r="I266" s="31"/>
      <c r="J266" s="31"/>
      <c r="K266" s="31"/>
      <c r="L266" s="31"/>
      <c r="M266" s="31"/>
      <c r="N266" s="31"/>
      <c r="O266" s="31"/>
      <c r="P266" s="31"/>
      <c r="Q266" s="164"/>
      <c r="R266" s="306"/>
      <c r="S266" s="299"/>
      <c r="T266" s="361"/>
      <c r="U266" s="392"/>
      <c r="V266" s="393"/>
      <c r="W266" s="356">
        <f t="shared" si="46"/>
        <v>0</v>
      </c>
      <c r="X266" s="367"/>
      <c r="Y266" s="8"/>
      <c r="Z266" s="492">
        <f t="shared" si="52"/>
        <v>0</v>
      </c>
    </row>
    <row r="267" spans="1:26" s="3" customFormat="1" ht="35.1" customHeight="1">
      <c r="A267" s="710"/>
      <c r="B267" s="651" t="s">
        <v>586</v>
      </c>
      <c r="C267" s="322" t="s">
        <v>572</v>
      </c>
      <c r="D267" s="277">
        <v>2</v>
      </c>
      <c r="E267" s="32"/>
      <c r="F267" s="293">
        <f t="shared" si="53"/>
        <v>2</v>
      </c>
      <c r="G267" s="223">
        <v>2</v>
      </c>
      <c r="H267" s="32"/>
      <c r="I267" s="32"/>
      <c r="J267" s="32"/>
      <c r="K267" s="32"/>
      <c r="L267" s="32"/>
      <c r="M267" s="32"/>
      <c r="N267" s="32"/>
      <c r="O267" s="32"/>
      <c r="P267" s="32"/>
      <c r="Q267" s="206">
        <f t="shared" si="54"/>
        <v>2</v>
      </c>
      <c r="R267" s="307">
        <f t="shared" si="55"/>
        <v>0</v>
      </c>
      <c r="S267" s="300"/>
      <c r="T267" s="354"/>
      <c r="U267" s="71"/>
      <c r="V267" s="375"/>
      <c r="W267" s="355">
        <f t="shared" si="46"/>
        <v>0</v>
      </c>
      <c r="X267" s="119"/>
      <c r="Y267" s="11">
        <f t="shared" si="56"/>
        <v>0</v>
      </c>
      <c r="Z267" s="506">
        <f t="shared" si="52"/>
        <v>0</v>
      </c>
    </row>
    <row r="268" spans="1:26" s="3" customFormat="1" ht="35.1" customHeight="1">
      <c r="A268" s="710"/>
      <c r="B268" s="651" t="s">
        <v>586</v>
      </c>
      <c r="C268" s="219" t="s">
        <v>355</v>
      </c>
      <c r="D268" s="277">
        <v>1</v>
      </c>
      <c r="E268" s="32"/>
      <c r="F268" s="293">
        <f t="shared" si="53"/>
        <v>1</v>
      </c>
      <c r="G268" s="223">
        <v>1</v>
      </c>
      <c r="H268" s="32"/>
      <c r="I268" s="32"/>
      <c r="J268" s="32"/>
      <c r="K268" s="32"/>
      <c r="L268" s="32"/>
      <c r="M268" s="32"/>
      <c r="N268" s="32"/>
      <c r="O268" s="32"/>
      <c r="P268" s="32"/>
      <c r="Q268" s="206">
        <f t="shared" si="54"/>
        <v>1</v>
      </c>
      <c r="R268" s="307">
        <f t="shared" si="55"/>
        <v>0</v>
      </c>
      <c r="S268" s="300"/>
      <c r="T268" s="354"/>
      <c r="U268" s="70"/>
      <c r="V268" s="375"/>
      <c r="W268" s="355">
        <f t="shared" si="46"/>
        <v>0</v>
      </c>
      <c r="X268" s="119"/>
      <c r="Y268" s="11">
        <f t="shared" si="56"/>
        <v>0</v>
      </c>
      <c r="Z268" s="506">
        <f t="shared" si="52"/>
        <v>0</v>
      </c>
    </row>
    <row r="269" spans="1:26" s="3" customFormat="1" ht="35.1" customHeight="1">
      <c r="A269" s="710"/>
      <c r="B269" s="651" t="s">
        <v>587</v>
      </c>
      <c r="C269" s="217" t="s">
        <v>162</v>
      </c>
      <c r="D269" s="275">
        <v>0</v>
      </c>
      <c r="E269" s="30"/>
      <c r="F269" s="290">
        <f>SUM(D269:E269)</f>
        <v>0</v>
      </c>
      <c r="G269" s="221">
        <v>0</v>
      </c>
      <c r="H269" s="30"/>
      <c r="I269" s="30"/>
      <c r="J269" s="30"/>
      <c r="K269" s="30"/>
      <c r="L269" s="30"/>
      <c r="M269" s="30"/>
      <c r="N269" s="30"/>
      <c r="O269" s="30"/>
      <c r="P269" s="30"/>
      <c r="Q269" s="165">
        <f>SUM(G269:P269)</f>
        <v>0</v>
      </c>
      <c r="R269" s="304">
        <f>Q269-F269</f>
        <v>0</v>
      </c>
      <c r="S269" s="297"/>
      <c r="T269" s="357"/>
      <c r="U269" s="70"/>
      <c r="V269" s="376"/>
      <c r="W269" s="343">
        <f t="shared" si="46"/>
        <v>0</v>
      </c>
      <c r="X269" s="80"/>
      <c r="Y269" s="12">
        <f>R269+COUNTA(T269)-COUNTA(V269)</f>
        <v>0</v>
      </c>
      <c r="Z269" s="506">
        <f t="shared" si="52"/>
        <v>0</v>
      </c>
    </row>
    <row r="270" spans="1:26" s="3" customFormat="1" ht="35.1" customHeight="1">
      <c r="A270" s="710"/>
      <c r="B270" s="651" t="s">
        <v>587</v>
      </c>
      <c r="C270" s="219" t="s">
        <v>15</v>
      </c>
      <c r="D270" s="277">
        <v>1</v>
      </c>
      <c r="E270" s="32"/>
      <c r="F270" s="293">
        <f t="shared" si="53"/>
        <v>1</v>
      </c>
      <c r="G270" s="223">
        <v>1</v>
      </c>
      <c r="H270" s="32"/>
      <c r="I270" s="32"/>
      <c r="J270" s="32"/>
      <c r="K270" s="32"/>
      <c r="L270" s="32"/>
      <c r="M270" s="32"/>
      <c r="N270" s="32"/>
      <c r="O270" s="32"/>
      <c r="P270" s="32"/>
      <c r="Q270" s="206">
        <f t="shared" si="54"/>
        <v>1</v>
      </c>
      <c r="R270" s="307">
        <f t="shared" si="55"/>
        <v>0</v>
      </c>
      <c r="S270" s="300"/>
      <c r="T270" s="354"/>
      <c r="U270" s="71"/>
      <c r="V270" s="375"/>
      <c r="W270" s="355">
        <f t="shared" si="46"/>
        <v>0</v>
      </c>
      <c r="X270" s="119"/>
      <c r="Y270" s="11">
        <f t="shared" si="56"/>
        <v>0</v>
      </c>
      <c r="Z270" s="506">
        <f t="shared" si="52"/>
        <v>0</v>
      </c>
    </row>
    <row r="271" spans="1:26" s="3" customFormat="1" ht="35.1" customHeight="1">
      <c r="A271" s="710"/>
      <c r="B271" s="651" t="s">
        <v>587</v>
      </c>
      <c r="C271" s="219" t="s">
        <v>38</v>
      </c>
      <c r="D271" s="277">
        <v>1</v>
      </c>
      <c r="E271" s="32"/>
      <c r="F271" s="293">
        <f t="shared" si="53"/>
        <v>1</v>
      </c>
      <c r="G271" s="223">
        <v>1</v>
      </c>
      <c r="H271" s="32"/>
      <c r="I271" s="32"/>
      <c r="J271" s="32"/>
      <c r="K271" s="32"/>
      <c r="L271" s="32"/>
      <c r="M271" s="32"/>
      <c r="N271" s="32"/>
      <c r="O271" s="32"/>
      <c r="P271" s="32"/>
      <c r="Q271" s="206">
        <f t="shared" si="54"/>
        <v>1</v>
      </c>
      <c r="R271" s="307">
        <f t="shared" si="55"/>
        <v>0</v>
      </c>
      <c r="S271" s="300"/>
      <c r="T271" s="354"/>
      <c r="U271" s="71"/>
      <c r="V271" s="375"/>
      <c r="W271" s="355">
        <f t="shared" ref="W271:W346" si="57">IF(V271="",,"→")</f>
        <v>0</v>
      </c>
      <c r="X271" s="119"/>
      <c r="Y271" s="11">
        <f t="shared" si="56"/>
        <v>0</v>
      </c>
      <c r="Z271" s="506">
        <f t="shared" si="52"/>
        <v>0</v>
      </c>
    </row>
    <row r="272" spans="1:26" s="3" customFormat="1" ht="35.1" customHeight="1">
      <c r="A272" s="710"/>
      <c r="B272" s="651" t="s">
        <v>587</v>
      </c>
      <c r="C272" s="217" t="s">
        <v>169</v>
      </c>
      <c r="D272" s="275">
        <v>0</v>
      </c>
      <c r="E272" s="30"/>
      <c r="F272" s="290">
        <f>SUM(D272:E272)</f>
        <v>0</v>
      </c>
      <c r="G272" s="221">
        <v>0</v>
      </c>
      <c r="H272" s="30"/>
      <c r="I272" s="30"/>
      <c r="J272" s="30"/>
      <c r="K272" s="30"/>
      <c r="L272" s="30"/>
      <c r="M272" s="30"/>
      <c r="N272" s="30"/>
      <c r="O272" s="30"/>
      <c r="P272" s="30"/>
      <c r="Q272" s="165">
        <f>SUM(G272:P272)</f>
        <v>0</v>
      </c>
      <c r="R272" s="304">
        <f>Q272-F272</f>
        <v>0</v>
      </c>
      <c r="S272" s="297"/>
      <c r="T272" s="357"/>
      <c r="U272" s="70"/>
      <c r="V272" s="376"/>
      <c r="W272" s="343">
        <f t="shared" si="57"/>
        <v>0</v>
      </c>
      <c r="X272" s="80"/>
      <c r="Y272" s="12">
        <f>R272+COUNTA(T272)-COUNTA(V272)</f>
        <v>0</v>
      </c>
      <c r="Z272" s="506">
        <f t="shared" si="52"/>
        <v>0</v>
      </c>
    </row>
    <row r="273" spans="1:26" s="3" customFormat="1" ht="35.1" customHeight="1">
      <c r="A273" s="715"/>
      <c r="B273" s="318" t="s">
        <v>587</v>
      </c>
      <c r="C273" s="217" t="s">
        <v>39</v>
      </c>
      <c r="D273" s="275">
        <v>1</v>
      </c>
      <c r="E273" s="30"/>
      <c r="F273" s="290">
        <f t="shared" si="53"/>
        <v>1</v>
      </c>
      <c r="G273" s="221">
        <v>1</v>
      </c>
      <c r="H273" s="30"/>
      <c r="I273" s="30"/>
      <c r="J273" s="30"/>
      <c r="K273" s="30"/>
      <c r="L273" s="30"/>
      <c r="M273" s="30"/>
      <c r="N273" s="30"/>
      <c r="O273" s="30"/>
      <c r="P273" s="30"/>
      <c r="Q273" s="165">
        <f t="shared" si="54"/>
        <v>1</v>
      </c>
      <c r="R273" s="304">
        <f t="shared" si="55"/>
        <v>0</v>
      </c>
      <c r="S273" s="301"/>
      <c r="T273" s="354"/>
      <c r="U273" s="71"/>
      <c r="V273" s="375"/>
      <c r="W273" s="355">
        <f t="shared" si="57"/>
        <v>0</v>
      </c>
      <c r="X273" s="119"/>
      <c r="Y273" s="12">
        <f t="shared" si="56"/>
        <v>0</v>
      </c>
      <c r="Z273" s="506">
        <f t="shared" si="52"/>
        <v>0</v>
      </c>
    </row>
    <row r="274" spans="1:26" s="3" customFormat="1" ht="35.1" customHeight="1">
      <c r="A274" s="684" t="s">
        <v>171</v>
      </c>
      <c r="B274" s="711" t="s">
        <v>585</v>
      </c>
      <c r="C274" s="706" t="s">
        <v>20</v>
      </c>
      <c r="D274" s="275">
        <v>14</v>
      </c>
      <c r="E274" s="30"/>
      <c r="F274" s="290">
        <f t="shared" si="53"/>
        <v>14</v>
      </c>
      <c r="G274" s="221">
        <v>14</v>
      </c>
      <c r="H274" s="30"/>
      <c r="I274" s="30"/>
      <c r="J274" s="30"/>
      <c r="K274" s="30"/>
      <c r="L274" s="30"/>
      <c r="M274" s="30"/>
      <c r="N274" s="30"/>
      <c r="O274" s="30"/>
      <c r="P274" s="30"/>
      <c r="Q274" s="165">
        <f t="shared" si="54"/>
        <v>14</v>
      </c>
      <c r="R274" s="304"/>
      <c r="S274" s="297"/>
      <c r="T274" s="357"/>
      <c r="U274" s="69"/>
      <c r="V274" s="365"/>
      <c r="W274" s="343">
        <f t="shared" si="57"/>
        <v>0</v>
      </c>
      <c r="X274" s="79"/>
      <c r="Y274" s="12">
        <f>R274+COUNTA(T274:T279)-COUNTA(V274:V279)</f>
        <v>0</v>
      </c>
      <c r="Z274" s="492">
        <f t="shared" si="52"/>
        <v>0</v>
      </c>
    </row>
    <row r="275" spans="1:26" s="3" customFormat="1" ht="35.1" customHeight="1">
      <c r="A275" s="685"/>
      <c r="B275" s="712"/>
      <c r="C275" s="707"/>
      <c r="D275" s="279"/>
      <c r="E275" s="49"/>
      <c r="F275" s="291"/>
      <c r="G275" s="220"/>
      <c r="H275" s="49"/>
      <c r="I275" s="49"/>
      <c r="J275" s="49"/>
      <c r="K275" s="49"/>
      <c r="L275" s="49"/>
      <c r="M275" s="49"/>
      <c r="N275" s="49"/>
      <c r="O275" s="49"/>
      <c r="P275" s="49"/>
      <c r="Q275" s="163"/>
      <c r="R275" s="305"/>
      <c r="S275" s="298"/>
      <c r="T275" s="348"/>
      <c r="U275" s="69"/>
      <c r="V275" s="365"/>
      <c r="W275" s="347"/>
      <c r="X275" s="79"/>
      <c r="Y275" s="7"/>
      <c r="Z275" s="492">
        <f t="shared" si="52"/>
        <v>0</v>
      </c>
    </row>
    <row r="276" spans="1:26" s="3" customFormat="1" ht="35.1" customHeight="1">
      <c r="A276" s="685"/>
      <c r="B276" s="712"/>
      <c r="C276" s="707"/>
      <c r="D276" s="279"/>
      <c r="E276" s="49"/>
      <c r="F276" s="291"/>
      <c r="G276" s="220"/>
      <c r="H276" s="49"/>
      <c r="I276" s="49"/>
      <c r="J276" s="49"/>
      <c r="K276" s="49"/>
      <c r="L276" s="49"/>
      <c r="M276" s="49"/>
      <c r="N276" s="49"/>
      <c r="O276" s="49"/>
      <c r="P276" s="49"/>
      <c r="Q276" s="163"/>
      <c r="R276" s="305"/>
      <c r="S276" s="298"/>
      <c r="T276" s="348"/>
      <c r="U276" s="69"/>
      <c r="V276" s="365"/>
      <c r="W276" s="347">
        <f t="shared" si="57"/>
        <v>0</v>
      </c>
      <c r="X276" s="79"/>
      <c r="Y276" s="7"/>
      <c r="Z276" s="492">
        <f t="shared" si="52"/>
        <v>0</v>
      </c>
    </row>
    <row r="277" spans="1:26" s="3" customFormat="1" ht="35.1" customHeight="1">
      <c r="A277" s="685"/>
      <c r="B277" s="712"/>
      <c r="C277" s="707"/>
      <c r="D277" s="279"/>
      <c r="E277" s="49"/>
      <c r="F277" s="291"/>
      <c r="G277" s="220"/>
      <c r="H277" s="49"/>
      <c r="I277" s="49"/>
      <c r="J277" s="49"/>
      <c r="K277" s="49"/>
      <c r="L277" s="49"/>
      <c r="M277" s="49"/>
      <c r="N277" s="49"/>
      <c r="O277" s="49"/>
      <c r="P277" s="49"/>
      <c r="Q277" s="163"/>
      <c r="R277" s="305"/>
      <c r="S277" s="298"/>
      <c r="T277" s="348"/>
      <c r="U277" s="69"/>
      <c r="V277" s="365"/>
      <c r="W277" s="347">
        <f t="shared" si="57"/>
        <v>0</v>
      </c>
      <c r="X277" s="79"/>
      <c r="Y277" s="7"/>
      <c r="Z277" s="492">
        <f t="shared" si="52"/>
        <v>0</v>
      </c>
    </row>
    <row r="278" spans="1:26" s="3" customFormat="1" ht="35.1" customHeight="1">
      <c r="A278" s="685"/>
      <c r="B278" s="712"/>
      <c r="C278" s="707"/>
      <c r="D278" s="279"/>
      <c r="E278" s="49"/>
      <c r="F278" s="291"/>
      <c r="G278" s="220"/>
      <c r="H278" s="49"/>
      <c r="I278" s="49"/>
      <c r="J278" s="49"/>
      <c r="K278" s="49"/>
      <c r="L278" s="49"/>
      <c r="M278" s="49"/>
      <c r="N278" s="49"/>
      <c r="O278" s="49"/>
      <c r="P278" s="49"/>
      <c r="Q278" s="163"/>
      <c r="R278" s="305"/>
      <c r="S278" s="298"/>
      <c r="T278" s="348"/>
      <c r="U278" s="69"/>
      <c r="V278" s="365"/>
      <c r="W278" s="347">
        <f t="shared" si="57"/>
        <v>0</v>
      </c>
      <c r="X278" s="79"/>
      <c r="Y278" s="7"/>
      <c r="Z278" s="492">
        <f t="shared" si="52"/>
        <v>0</v>
      </c>
    </row>
    <row r="279" spans="1:26" s="3" customFormat="1" ht="35.1" customHeight="1">
      <c r="A279" s="685"/>
      <c r="B279" s="713"/>
      <c r="C279" s="708"/>
      <c r="D279" s="276">
        <v>0</v>
      </c>
      <c r="E279" s="31"/>
      <c r="F279" s="292">
        <f t="shared" si="53"/>
        <v>0</v>
      </c>
      <c r="G279" s="222">
        <v>0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164">
        <f t="shared" si="54"/>
        <v>0</v>
      </c>
      <c r="R279" s="306">
        <f t="shared" si="55"/>
        <v>0</v>
      </c>
      <c r="S279" s="299"/>
      <c r="T279" s="361"/>
      <c r="U279" s="392"/>
      <c r="V279" s="393"/>
      <c r="W279" s="356">
        <f t="shared" si="57"/>
        <v>0</v>
      </c>
      <c r="X279" s="367"/>
      <c r="Y279" s="13"/>
      <c r="Z279" s="492">
        <f t="shared" si="52"/>
        <v>0</v>
      </c>
    </row>
    <row r="280" spans="1:26" s="3" customFormat="1" ht="35.1" customHeight="1">
      <c r="A280" s="684" t="s">
        <v>171</v>
      </c>
      <c r="B280" s="651" t="s">
        <v>587</v>
      </c>
      <c r="C280" s="219" t="s">
        <v>172</v>
      </c>
      <c r="D280" s="277">
        <v>1</v>
      </c>
      <c r="E280" s="32"/>
      <c r="F280" s="293">
        <f>SUM(D280:E280)</f>
        <v>1</v>
      </c>
      <c r="G280" s="223">
        <v>1</v>
      </c>
      <c r="H280" s="32"/>
      <c r="I280" s="32"/>
      <c r="J280" s="32"/>
      <c r="K280" s="32"/>
      <c r="L280" s="32"/>
      <c r="M280" s="32"/>
      <c r="N280" s="32"/>
      <c r="O280" s="32"/>
      <c r="P280" s="32"/>
      <c r="Q280" s="206">
        <f>SUM(G280:P280)</f>
        <v>1</v>
      </c>
      <c r="R280" s="307"/>
      <c r="S280" s="300"/>
      <c r="T280" s="354"/>
      <c r="U280" s="71"/>
      <c r="V280" s="375"/>
      <c r="W280" s="355">
        <f t="shared" si="57"/>
        <v>0</v>
      </c>
      <c r="X280" s="119"/>
      <c r="Y280" s="11">
        <f>R280+COUNTA(T280)-COUNTA(V280)</f>
        <v>0</v>
      </c>
      <c r="Z280" s="506">
        <f t="shared" si="52"/>
        <v>0</v>
      </c>
    </row>
    <row r="281" spans="1:26" s="3" customFormat="1" ht="35.1" customHeight="1">
      <c r="A281" s="684" t="s">
        <v>171</v>
      </c>
      <c r="B281" s="651" t="s">
        <v>587</v>
      </c>
      <c r="C281" s="219" t="s">
        <v>40</v>
      </c>
      <c r="D281" s="277">
        <v>1</v>
      </c>
      <c r="E281" s="32"/>
      <c r="F281" s="293">
        <f t="shared" si="53"/>
        <v>1</v>
      </c>
      <c r="G281" s="223">
        <v>1</v>
      </c>
      <c r="H281" s="32"/>
      <c r="I281" s="32"/>
      <c r="J281" s="32"/>
      <c r="K281" s="32"/>
      <c r="L281" s="32"/>
      <c r="M281" s="32"/>
      <c r="N281" s="32"/>
      <c r="O281" s="32"/>
      <c r="P281" s="32"/>
      <c r="Q281" s="206">
        <f t="shared" si="54"/>
        <v>1</v>
      </c>
      <c r="R281" s="306"/>
      <c r="S281" s="299"/>
      <c r="T281" s="361"/>
      <c r="U281" s="392"/>
      <c r="V281" s="393"/>
      <c r="W281" s="356">
        <f t="shared" si="57"/>
        <v>0</v>
      </c>
      <c r="X281" s="367"/>
      <c r="Y281" s="13">
        <f t="shared" si="56"/>
        <v>0</v>
      </c>
      <c r="Z281" s="506">
        <f t="shared" si="52"/>
        <v>0</v>
      </c>
    </row>
    <row r="282" spans="1:26" s="3" customFormat="1" ht="35.1" customHeight="1">
      <c r="A282" s="684" t="s">
        <v>171</v>
      </c>
      <c r="B282" s="651" t="s">
        <v>587</v>
      </c>
      <c r="C282" s="217" t="s">
        <v>174</v>
      </c>
      <c r="D282" s="275">
        <v>1</v>
      </c>
      <c r="E282" s="30"/>
      <c r="F282" s="290">
        <f t="shared" si="53"/>
        <v>1</v>
      </c>
      <c r="G282" s="221">
        <v>1</v>
      </c>
      <c r="H282" s="30"/>
      <c r="I282" s="30"/>
      <c r="J282" s="30"/>
      <c r="K282" s="30"/>
      <c r="L282" s="30"/>
      <c r="M282" s="30"/>
      <c r="N282" s="30"/>
      <c r="O282" s="30"/>
      <c r="P282" s="30"/>
      <c r="Q282" s="165">
        <f t="shared" si="54"/>
        <v>1</v>
      </c>
      <c r="R282" s="304"/>
      <c r="S282" s="535"/>
      <c r="T282" s="536"/>
      <c r="U282" s="70"/>
      <c r="V282" s="376"/>
      <c r="W282" s="343">
        <f t="shared" si="57"/>
        <v>0</v>
      </c>
      <c r="X282" s="80"/>
      <c r="Y282" s="12">
        <f t="shared" si="56"/>
        <v>0</v>
      </c>
      <c r="Z282" s="506">
        <f t="shared" si="52"/>
        <v>0</v>
      </c>
    </row>
    <row r="283" spans="1:26" s="3" customFormat="1" ht="35.1" customHeight="1">
      <c r="A283" s="684" t="s">
        <v>171</v>
      </c>
      <c r="B283" s="651" t="s">
        <v>587</v>
      </c>
      <c r="C283" s="217" t="s">
        <v>175</v>
      </c>
      <c r="D283" s="275">
        <v>0</v>
      </c>
      <c r="E283" s="30"/>
      <c r="F283" s="290">
        <f t="shared" ref="F283" si="58">SUM(D283:E283)</f>
        <v>0</v>
      </c>
      <c r="G283" s="221">
        <v>0</v>
      </c>
      <c r="H283" s="30"/>
      <c r="I283" s="30"/>
      <c r="J283" s="30"/>
      <c r="K283" s="30"/>
      <c r="L283" s="30"/>
      <c r="M283" s="30"/>
      <c r="N283" s="30"/>
      <c r="O283" s="30"/>
      <c r="P283" s="30"/>
      <c r="Q283" s="165">
        <f t="shared" ref="Q283" si="59">SUM(G283:P283)</f>
        <v>0</v>
      </c>
      <c r="R283" s="304">
        <f t="shared" si="55"/>
        <v>0</v>
      </c>
      <c r="S283" s="297"/>
      <c r="T283" s="357"/>
      <c r="U283" s="70"/>
      <c r="V283" s="376"/>
      <c r="W283" s="343">
        <f t="shared" si="57"/>
        <v>0</v>
      </c>
      <c r="X283" s="80"/>
      <c r="Y283" s="12">
        <f t="shared" si="56"/>
        <v>0</v>
      </c>
      <c r="Z283" s="506">
        <f t="shared" si="52"/>
        <v>0</v>
      </c>
    </row>
    <row r="284" spans="1:26" s="3" customFormat="1" ht="35.1" customHeight="1">
      <c r="A284" s="684" t="s">
        <v>171</v>
      </c>
      <c r="B284" s="318" t="s">
        <v>587</v>
      </c>
      <c r="C284" s="217" t="s">
        <v>218</v>
      </c>
      <c r="D284" s="275">
        <v>1</v>
      </c>
      <c r="E284" s="30"/>
      <c r="F284" s="290">
        <f t="shared" si="53"/>
        <v>1</v>
      </c>
      <c r="G284" s="221">
        <v>1</v>
      </c>
      <c r="H284" s="30"/>
      <c r="I284" s="30"/>
      <c r="J284" s="30"/>
      <c r="K284" s="30"/>
      <c r="L284" s="30"/>
      <c r="M284" s="30"/>
      <c r="N284" s="30"/>
      <c r="O284" s="30"/>
      <c r="P284" s="30"/>
      <c r="Q284" s="165">
        <f t="shared" si="54"/>
        <v>1</v>
      </c>
      <c r="R284" s="304">
        <f t="shared" si="55"/>
        <v>0</v>
      </c>
      <c r="S284" s="297"/>
      <c r="T284" s="357"/>
      <c r="U284" s="70"/>
      <c r="V284" s="376"/>
      <c r="W284" s="343">
        <f t="shared" si="57"/>
        <v>0</v>
      </c>
      <c r="X284" s="80"/>
      <c r="Y284" s="12">
        <f t="shared" si="56"/>
        <v>0</v>
      </c>
      <c r="Z284" s="506">
        <f t="shared" si="52"/>
        <v>0</v>
      </c>
    </row>
    <row r="285" spans="1:26" s="3" customFormat="1" ht="35.1" customHeight="1">
      <c r="A285" s="714" t="s">
        <v>176</v>
      </c>
      <c r="B285" s="711" t="s">
        <v>585</v>
      </c>
      <c r="C285" s="706" t="s">
        <v>20</v>
      </c>
      <c r="D285" s="275">
        <v>14</v>
      </c>
      <c r="E285" s="30"/>
      <c r="F285" s="290">
        <f t="shared" si="53"/>
        <v>14</v>
      </c>
      <c r="G285" s="221">
        <v>14</v>
      </c>
      <c r="H285" s="30"/>
      <c r="I285" s="30"/>
      <c r="J285" s="30"/>
      <c r="K285" s="30"/>
      <c r="L285" s="30"/>
      <c r="M285" s="30"/>
      <c r="N285" s="30"/>
      <c r="O285" s="30"/>
      <c r="P285" s="30"/>
      <c r="Q285" s="165">
        <f t="shared" si="54"/>
        <v>14</v>
      </c>
      <c r="R285" s="304">
        <f t="shared" si="55"/>
        <v>0</v>
      </c>
      <c r="S285" s="301"/>
      <c r="T285" s="357"/>
      <c r="U285" s="70"/>
      <c r="V285" s="376"/>
      <c r="W285" s="343">
        <f t="shared" si="57"/>
        <v>0</v>
      </c>
      <c r="X285" s="80"/>
      <c r="Y285" s="12">
        <f>R285+COUNTA(T285:T290)-COUNTA(V285:V290)</f>
        <v>0</v>
      </c>
      <c r="Z285" s="492">
        <f t="shared" si="52"/>
        <v>0</v>
      </c>
    </row>
    <row r="286" spans="1:26" s="3" customFormat="1" ht="35.1" customHeight="1">
      <c r="A286" s="710"/>
      <c r="B286" s="712"/>
      <c r="C286" s="707"/>
      <c r="D286" s="279"/>
      <c r="E286" s="49"/>
      <c r="F286" s="291"/>
      <c r="G286" s="220"/>
      <c r="H286" s="49"/>
      <c r="I286" s="49"/>
      <c r="J286" s="49"/>
      <c r="K286" s="49"/>
      <c r="L286" s="49"/>
      <c r="M286" s="49"/>
      <c r="N286" s="49"/>
      <c r="O286" s="49"/>
      <c r="P286" s="49"/>
      <c r="Q286" s="163"/>
      <c r="R286" s="305"/>
      <c r="S286" s="298"/>
      <c r="T286" s="365"/>
      <c r="U286" s="69"/>
      <c r="V286" s="365"/>
      <c r="W286" s="347">
        <f t="shared" si="57"/>
        <v>0</v>
      </c>
      <c r="X286" s="79"/>
      <c r="Y286" s="7"/>
      <c r="Z286" s="492">
        <f t="shared" si="52"/>
        <v>0</v>
      </c>
    </row>
    <row r="287" spans="1:26" s="3" customFormat="1" ht="35.1" customHeight="1">
      <c r="A287" s="710"/>
      <c r="B287" s="712"/>
      <c r="C287" s="707"/>
      <c r="D287" s="279"/>
      <c r="E287" s="49"/>
      <c r="F287" s="291"/>
      <c r="G287" s="220"/>
      <c r="H287" s="49"/>
      <c r="I287" s="49"/>
      <c r="J287" s="49"/>
      <c r="K287" s="49"/>
      <c r="L287" s="49"/>
      <c r="M287" s="49"/>
      <c r="N287" s="49"/>
      <c r="O287" s="49"/>
      <c r="P287" s="49"/>
      <c r="Q287" s="163"/>
      <c r="R287" s="305"/>
      <c r="S287" s="524"/>
      <c r="T287" s="525"/>
      <c r="U287" s="69"/>
      <c r="V287" s="365"/>
      <c r="W287" s="347">
        <f t="shared" si="57"/>
        <v>0</v>
      </c>
      <c r="X287" s="79"/>
      <c r="Y287" s="7"/>
      <c r="Z287" s="492">
        <f t="shared" si="52"/>
        <v>0</v>
      </c>
    </row>
    <row r="288" spans="1:26" s="3" customFormat="1" ht="35.1" customHeight="1">
      <c r="A288" s="710"/>
      <c r="B288" s="712"/>
      <c r="C288" s="707"/>
      <c r="D288" s="279"/>
      <c r="E288" s="49"/>
      <c r="F288" s="291"/>
      <c r="G288" s="220"/>
      <c r="H288" s="49"/>
      <c r="I288" s="49"/>
      <c r="J288" s="49"/>
      <c r="K288" s="49"/>
      <c r="L288" s="49"/>
      <c r="M288" s="49"/>
      <c r="N288" s="49"/>
      <c r="O288" s="49"/>
      <c r="P288" s="49"/>
      <c r="Q288" s="163"/>
      <c r="R288" s="305"/>
      <c r="S288" s="298"/>
      <c r="T288" s="348"/>
      <c r="U288" s="69"/>
      <c r="V288" s="365"/>
      <c r="W288" s="347">
        <f t="shared" si="57"/>
        <v>0</v>
      </c>
      <c r="X288" s="79"/>
      <c r="Y288" s="7"/>
      <c r="Z288" s="492">
        <f t="shared" si="52"/>
        <v>0</v>
      </c>
    </row>
    <row r="289" spans="1:26" s="3" customFormat="1" ht="35.1" customHeight="1">
      <c r="A289" s="710"/>
      <c r="B289" s="712"/>
      <c r="C289" s="707"/>
      <c r="D289" s="279"/>
      <c r="E289" s="49"/>
      <c r="F289" s="291"/>
      <c r="G289" s="220"/>
      <c r="H289" s="49"/>
      <c r="I289" s="49"/>
      <c r="J289" s="49"/>
      <c r="K289" s="49"/>
      <c r="L289" s="49"/>
      <c r="M289" s="49"/>
      <c r="N289" s="49"/>
      <c r="O289" s="49"/>
      <c r="P289" s="49"/>
      <c r="Q289" s="163"/>
      <c r="R289" s="305"/>
      <c r="S289" s="298"/>
      <c r="T289" s="348"/>
      <c r="U289" s="69"/>
      <c r="V289" s="365"/>
      <c r="W289" s="347">
        <f t="shared" si="57"/>
        <v>0</v>
      </c>
      <c r="X289" s="79"/>
      <c r="Y289" s="7"/>
      <c r="Z289" s="492">
        <f t="shared" si="52"/>
        <v>0</v>
      </c>
    </row>
    <row r="290" spans="1:26" s="3" customFormat="1" ht="35.1" customHeight="1">
      <c r="A290" s="710"/>
      <c r="B290" s="713"/>
      <c r="C290" s="708"/>
      <c r="D290" s="276"/>
      <c r="E290" s="31"/>
      <c r="F290" s="292"/>
      <c r="G290" s="222"/>
      <c r="H290" s="31"/>
      <c r="I290" s="31"/>
      <c r="J290" s="31"/>
      <c r="K290" s="31"/>
      <c r="L290" s="31"/>
      <c r="M290" s="31"/>
      <c r="N290" s="31"/>
      <c r="O290" s="31"/>
      <c r="P290" s="31"/>
      <c r="Q290" s="164"/>
      <c r="R290" s="306"/>
      <c r="S290" s="299"/>
      <c r="T290" s="361"/>
      <c r="U290" s="392"/>
      <c r="V290" s="393"/>
      <c r="W290" s="356">
        <f t="shared" si="57"/>
        <v>0</v>
      </c>
      <c r="X290" s="367"/>
      <c r="Y290" s="13"/>
      <c r="Z290" s="492">
        <f t="shared" ref="Z290:Z346" si="60">SUM(Y290:Y290)</f>
        <v>0</v>
      </c>
    </row>
    <row r="291" spans="1:26" s="3" customFormat="1" ht="35.1" customHeight="1">
      <c r="A291" s="82" t="s">
        <v>601</v>
      </c>
      <c r="B291" s="651" t="s">
        <v>586</v>
      </c>
      <c r="C291" s="217" t="s">
        <v>579</v>
      </c>
      <c r="D291" s="275">
        <v>1</v>
      </c>
      <c r="E291" s="30"/>
      <c r="F291" s="290">
        <f>SUM(D291:E291)</f>
        <v>1</v>
      </c>
      <c r="G291" s="221">
        <v>1</v>
      </c>
      <c r="H291" s="30"/>
      <c r="I291" s="30"/>
      <c r="J291" s="30"/>
      <c r="K291" s="30"/>
      <c r="L291" s="30"/>
      <c r="M291" s="30"/>
      <c r="N291" s="30"/>
      <c r="O291" s="30"/>
      <c r="P291" s="30"/>
      <c r="Q291" s="165">
        <f>SUM(G291:P291)</f>
        <v>1</v>
      </c>
      <c r="R291" s="304"/>
      <c r="S291" s="297"/>
      <c r="T291" s="357"/>
      <c r="U291" s="70"/>
      <c r="V291" s="376"/>
      <c r="W291" s="343">
        <f t="shared" si="57"/>
        <v>0</v>
      </c>
      <c r="X291" s="80"/>
      <c r="Y291" s="12">
        <f>R291+COUNTA(T291)-COUNTA(V291)</f>
        <v>0</v>
      </c>
      <c r="Z291" s="506">
        <f t="shared" si="60"/>
        <v>0</v>
      </c>
    </row>
    <row r="292" spans="1:26" s="3" customFormat="1" ht="35.1" customHeight="1">
      <c r="A292" s="82" t="s">
        <v>601</v>
      </c>
      <c r="B292" s="651" t="s">
        <v>587</v>
      </c>
      <c r="C292" s="217" t="s">
        <v>177</v>
      </c>
      <c r="D292" s="275">
        <v>1</v>
      </c>
      <c r="E292" s="30"/>
      <c r="F292" s="290">
        <f>SUM(D292:E292)</f>
        <v>1</v>
      </c>
      <c r="G292" s="221">
        <v>1</v>
      </c>
      <c r="H292" s="30"/>
      <c r="I292" s="30"/>
      <c r="J292" s="30"/>
      <c r="K292" s="30"/>
      <c r="L292" s="30"/>
      <c r="M292" s="30"/>
      <c r="N292" s="30"/>
      <c r="O292" s="30"/>
      <c r="P292" s="30"/>
      <c r="Q292" s="165">
        <f>SUM(G292:P292)</f>
        <v>1</v>
      </c>
      <c r="R292" s="304">
        <f>Q292-F292</f>
        <v>0</v>
      </c>
      <c r="S292" s="297"/>
      <c r="T292" s="357"/>
      <c r="U292" s="70"/>
      <c r="V292" s="376"/>
      <c r="W292" s="343">
        <f t="shared" si="57"/>
        <v>0</v>
      </c>
      <c r="X292" s="80"/>
      <c r="Y292" s="12">
        <f>R292+COUNTA(T292)-COUNTA(V292)</f>
        <v>0</v>
      </c>
      <c r="Z292" s="506">
        <f t="shared" si="60"/>
        <v>0</v>
      </c>
    </row>
    <row r="293" spans="1:26" s="3" customFormat="1" ht="35.1" customHeight="1">
      <c r="A293" s="82" t="s">
        <v>601</v>
      </c>
      <c r="B293" s="651" t="s">
        <v>587</v>
      </c>
      <c r="C293" s="219" t="s">
        <v>43</v>
      </c>
      <c r="D293" s="277">
        <v>1</v>
      </c>
      <c r="E293" s="32"/>
      <c r="F293" s="293">
        <f>SUM(D293:E293)</f>
        <v>1</v>
      </c>
      <c r="G293" s="223">
        <v>1</v>
      </c>
      <c r="H293" s="32"/>
      <c r="I293" s="32"/>
      <c r="J293" s="32"/>
      <c r="K293" s="32"/>
      <c r="L293" s="32"/>
      <c r="M293" s="32"/>
      <c r="N293" s="32"/>
      <c r="O293" s="32"/>
      <c r="P293" s="32"/>
      <c r="Q293" s="206">
        <f>SUM(G293:P293)</f>
        <v>1</v>
      </c>
      <c r="R293" s="307">
        <f>Q293-F293</f>
        <v>0</v>
      </c>
      <c r="S293" s="300"/>
      <c r="T293" s="375"/>
      <c r="U293" s="71"/>
      <c r="V293" s="375"/>
      <c r="W293" s="355">
        <f t="shared" si="57"/>
        <v>0</v>
      </c>
      <c r="X293" s="119"/>
      <c r="Y293" s="11">
        <f>R293+COUNTA(T293)-COUNTA(V293)</f>
        <v>0</v>
      </c>
      <c r="Z293" s="506">
        <f t="shared" si="60"/>
        <v>0</v>
      </c>
    </row>
    <row r="294" spans="1:26" s="3" customFormat="1" ht="35.1" customHeight="1">
      <c r="A294" s="82" t="s">
        <v>601</v>
      </c>
      <c r="B294" s="651" t="s">
        <v>587</v>
      </c>
      <c r="C294" s="217" t="s">
        <v>178</v>
      </c>
      <c r="D294" s="275">
        <v>0</v>
      </c>
      <c r="E294" s="30"/>
      <c r="F294" s="290">
        <f>SUM(D294:E294)</f>
        <v>0</v>
      </c>
      <c r="G294" s="221"/>
      <c r="H294" s="30"/>
      <c r="I294" s="30"/>
      <c r="J294" s="30"/>
      <c r="K294" s="30"/>
      <c r="L294" s="30"/>
      <c r="M294" s="30"/>
      <c r="N294" s="30"/>
      <c r="O294" s="30"/>
      <c r="P294" s="30"/>
      <c r="Q294" s="165">
        <f>SUM(G294:P294)</f>
        <v>0</v>
      </c>
      <c r="R294" s="304">
        <f>Q294-F294</f>
        <v>0</v>
      </c>
      <c r="S294" s="297"/>
      <c r="T294" s="357"/>
      <c r="U294" s="515"/>
      <c r="V294" s="516"/>
      <c r="W294" s="490">
        <f t="shared" si="57"/>
        <v>0</v>
      </c>
      <c r="X294" s="518"/>
      <c r="Y294" s="12">
        <f>R294+COUNTA(T294)-COUNTA(V294)</f>
        <v>0</v>
      </c>
      <c r="Z294" s="506">
        <f t="shared" si="60"/>
        <v>0</v>
      </c>
    </row>
    <row r="295" spans="1:26" s="3" customFormat="1" ht="35.1" customHeight="1">
      <c r="A295" s="82" t="s">
        <v>601</v>
      </c>
      <c r="B295" s="318" t="s">
        <v>587</v>
      </c>
      <c r="C295" s="219" t="s">
        <v>179</v>
      </c>
      <c r="D295" s="277">
        <v>1</v>
      </c>
      <c r="E295" s="32"/>
      <c r="F295" s="293">
        <f>SUM(D295:E295)</f>
        <v>1</v>
      </c>
      <c r="G295" s="223">
        <v>1</v>
      </c>
      <c r="H295" s="32"/>
      <c r="I295" s="32"/>
      <c r="J295" s="32"/>
      <c r="K295" s="32"/>
      <c r="L295" s="32"/>
      <c r="M295" s="32"/>
      <c r="N295" s="32"/>
      <c r="O295" s="32"/>
      <c r="P295" s="32"/>
      <c r="Q295" s="206">
        <f>SUM(G295:P295)</f>
        <v>1</v>
      </c>
      <c r="R295" s="307">
        <f>Q295-F295</f>
        <v>0</v>
      </c>
      <c r="S295" s="300"/>
      <c r="T295" s="354"/>
      <c r="U295" s="71"/>
      <c r="V295" s="375"/>
      <c r="W295" s="355">
        <f t="shared" si="57"/>
        <v>0</v>
      </c>
      <c r="X295" s="119"/>
      <c r="Y295" s="11">
        <f>R295+COUNTA(T295)-COUNTA(V295)</f>
        <v>0</v>
      </c>
      <c r="Z295" s="506">
        <f t="shared" si="60"/>
        <v>0</v>
      </c>
    </row>
    <row r="296" spans="1:26" s="3" customFormat="1" ht="35.1" customHeight="1">
      <c r="A296" s="714" t="s">
        <v>180</v>
      </c>
      <c r="B296" s="711" t="s">
        <v>585</v>
      </c>
      <c r="C296" s="706" t="s">
        <v>20</v>
      </c>
      <c r="D296" s="275">
        <v>13</v>
      </c>
      <c r="E296" s="30"/>
      <c r="F296" s="290">
        <f t="shared" si="53"/>
        <v>13</v>
      </c>
      <c r="G296" s="221">
        <v>13</v>
      </c>
      <c r="H296" s="30"/>
      <c r="I296" s="30">
        <v>-1</v>
      </c>
      <c r="J296" s="30"/>
      <c r="K296" s="30"/>
      <c r="L296" s="30"/>
      <c r="M296" s="30"/>
      <c r="N296" s="30"/>
      <c r="O296" s="30"/>
      <c r="P296" s="30"/>
      <c r="Q296" s="165">
        <f t="shared" si="54"/>
        <v>12</v>
      </c>
      <c r="R296" s="304">
        <f t="shared" si="55"/>
        <v>-1</v>
      </c>
      <c r="S296" s="301"/>
      <c r="T296" s="357"/>
      <c r="U296" s="70"/>
      <c r="V296" s="376"/>
      <c r="W296" s="343">
        <f t="shared" si="57"/>
        <v>0</v>
      </c>
      <c r="X296" s="80"/>
      <c r="Y296" s="12">
        <f>R296+COUNTA(T296:T300)-COUNTA(V296:V300)</f>
        <v>-1</v>
      </c>
      <c r="Z296" s="492">
        <f t="shared" si="60"/>
        <v>-1</v>
      </c>
    </row>
    <row r="297" spans="1:26" s="3" customFormat="1" ht="35.1" customHeight="1">
      <c r="A297" s="710"/>
      <c r="B297" s="712"/>
      <c r="C297" s="707"/>
      <c r="D297" s="279"/>
      <c r="E297" s="49"/>
      <c r="F297" s="291"/>
      <c r="G297" s="220"/>
      <c r="H297" s="49"/>
      <c r="I297" s="49"/>
      <c r="J297" s="49"/>
      <c r="K297" s="49"/>
      <c r="L297" s="49"/>
      <c r="M297" s="49"/>
      <c r="N297" s="49"/>
      <c r="O297" s="49"/>
      <c r="P297" s="49"/>
      <c r="Q297" s="163"/>
      <c r="R297" s="305"/>
      <c r="S297" s="298"/>
      <c r="T297" s="365"/>
      <c r="U297" s="69"/>
      <c r="V297" s="365"/>
      <c r="W297" s="347"/>
      <c r="X297" s="79"/>
      <c r="Y297" s="7"/>
      <c r="Z297" s="492">
        <f t="shared" si="60"/>
        <v>0</v>
      </c>
    </row>
    <row r="298" spans="1:26" s="3" customFormat="1" ht="35.1" customHeight="1">
      <c r="A298" s="710"/>
      <c r="B298" s="712"/>
      <c r="C298" s="707"/>
      <c r="D298" s="279">
        <v>0</v>
      </c>
      <c r="E298" s="49"/>
      <c r="F298" s="291">
        <f t="shared" ref="F298" si="61">SUM(D298:E298)</f>
        <v>0</v>
      </c>
      <c r="G298" s="220">
        <v>0</v>
      </c>
      <c r="H298" s="49"/>
      <c r="I298" s="49"/>
      <c r="J298" s="49"/>
      <c r="K298" s="49"/>
      <c r="L298" s="49"/>
      <c r="M298" s="49"/>
      <c r="N298" s="49"/>
      <c r="O298" s="49"/>
      <c r="P298" s="49"/>
      <c r="Q298" s="163">
        <f t="shared" ref="Q298" si="62">SUM(G298:P298)</f>
        <v>0</v>
      </c>
      <c r="R298" s="305">
        <f t="shared" ref="R298" si="63">Q298-F298</f>
        <v>0</v>
      </c>
      <c r="S298" s="298"/>
      <c r="T298" s="348"/>
      <c r="U298" s="69"/>
      <c r="V298" s="365"/>
      <c r="W298" s="347">
        <f t="shared" si="57"/>
        <v>0</v>
      </c>
      <c r="X298" s="79"/>
      <c r="Y298" s="6"/>
      <c r="Z298" s="492">
        <f t="shared" si="60"/>
        <v>0</v>
      </c>
    </row>
    <row r="299" spans="1:26" s="3" customFormat="1" ht="35.1" customHeight="1">
      <c r="A299" s="710"/>
      <c r="B299" s="712"/>
      <c r="C299" s="707"/>
      <c r="D299" s="279">
        <v>0</v>
      </c>
      <c r="E299" s="49"/>
      <c r="F299" s="291">
        <f t="shared" si="53"/>
        <v>0</v>
      </c>
      <c r="G299" s="220">
        <v>0</v>
      </c>
      <c r="H299" s="49"/>
      <c r="I299" s="49"/>
      <c r="J299" s="49"/>
      <c r="K299" s="49"/>
      <c r="L299" s="49"/>
      <c r="M299" s="49"/>
      <c r="N299" s="49"/>
      <c r="O299" s="49"/>
      <c r="P299" s="49"/>
      <c r="Q299" s="163">
        <f t="shared" si="54"/>
        <v>0</v>
      </c>
      <c r="R299" s="305">
        <f t="shared" si="55"/>
        <v>0</v>
      </c>
      <c r="S299" s="298"/>
      <c r="T299" s="348"/>
      <c r="U299" s="69"/>
      <c r="V299" s="365"/>
      <c r="W299" s="347">
        <f t="shared" si="57"/>
        <v>0</v>
      </c>
      <c r="X299" s="79"/>
      <c r="Y299" s="6"/>
      <c r="Z299" s="492">
        <f t="shared" si="60"/>
        <v>0</v>
      </c>
    </row>
    <row r="300" spans="1:26" s="3" customFormat="1" ht="35.1" customHeight="1">
      <c r="A300" s="710"/>
      <c r="B300" s="713"/>
      <c r="C300" s="708"/>
      <c r="D300" s="276"/>
      <c r="E300" s="31"/>
      <c r="F300" s="292"/>
      <c r="G300" s="222"/>
      <c r="H300" s="31"/>
      <c r="I300" s="31"/>
      <c r="J300" s="31"/>
      <c r="K300" s="31"/>
      <c r="L300" s="31"/>
      <c r="M300" s="31"/>
      <c r="N300" s="31"/>
      <c r="O300" s="31"/>
      <c r="P300" s="31"/>
      <c r="Q300" s="164"/>
      <c r="R300" s="306"/>
      <c r="S300" s="299"/>
      <c r="T300" s="361"/>
      <c r="U300" s="392"/>
      <c r="V300" s="393"/>
      <c r="W300" s="356">
        <f t="shared" si="57"/>
        <v>0</v>
      </c>
      <c r="X300" s="367"/>
      <c r="Y300" s="8"/>
      <c r="Z300" s="492">
        <f t="shared" si="60"/>
        <v>0</v>
      </c>
    </row>
    <row r="301" spans="1:26" s="3" customFormat="1" ht="35.1" customHeight="1">
      <c r="A301" s="710"/>
      <c r="B301" s="651" t="s">
        <v>586</v>
      </c>
      <c r="C301" s="219" t="s">
        <v>181</v>
      </c>
      <c r="D301" s="277">
        <v>1</v>
      </c>
      <c r="E301" s="32"/>
      <c r="F301" s="293">
        <f t="shared" si="53"/>
        <v>1</v>
      </c>
      <c r="G301" s="223">
        <v>1</v>
      </c>
      <c r="H301" s="32"/>
      <c r="I301" s="32"/>
      <c r="J301" s="32"/>
      <c r="K301" s="32"/>
      <c r="L301" s="32"/>
      <c r="M301" s="32"/>
      <c r="N301" s="32"/>
      <c r="O301" s="32"/>
      <c r="P301" s="32"/>
      <c r="Q301" s="206">
        <f t="shared" si="54"/>
        <v>1</v>
      </c>
      <c r="R301" s="307">
        <f t="shared" si="55"/>
        <v>0</v>
      </c>
      <c r="S301" s="300"/>
      <c r="T301" s="375"/>
      <c r="U301" s="71"/>
      <c r="V301" s="375"/>
      <c r="W301" s="355">
        <f t="shared" si="57"/>
        <v>0</v>
      </c>
      <c r="X301" s="119"/>
      <c r="Y301" s="11">
        <f t="shared" si="56"/>
        <v>0</v>
      </c>
      <c r="Z301" s="506">
        <f t="shared" si="60"/>
        <v>0</v>
      </c>
    </row>
    <row r="302" spans="1:26" s="3" customFormat="1" ht="35.1" customHeight="1">
      <c r="A302" s="710"/>
      <c r="B302" s="651" t="s">
        <v>586</v>
      </c>
      <c r="C302" s="219" t="s">
        <v>182</v>
      </c>
      <c r="D302" s="277">
        <v>1</v>
      </c>
      <c r="E302" s="32"/>
      <c r="F302" s="293">
        <f t="shared" si="53"/>
        <v>1</v>
      </c>
      <c r="G302" s="223">
        <v>1</v>
      </c>
      <c r="H302" s="32"/>
      <c r="I302" s="32"/>
      <c r="J302" s="32"/>
      <c r="K302" s="32"/>
      <c r="L302" s="32"/>
      <c r="M302" s="32"/>
      <c r="N302" s="32"/>
      <c r="O302" s="32"/>
      <c r="P302" s="32"/>
      <c r="Q302" s="206">
        <f t="shared" si="54"/>
        <v>1</v>
      </c>
      <c r="R302" s="307">
        <f t="shared" si="55"/>
        <v>0</v>
      </c>
      <c r="S302" s="297"/>
      <c r="T302" s="376"/>
      <c r="U302" s="69"/>
      <c r="V302" s="375"/>
      <c r="W302" s="355">
        <f t="shared" si="57"/>
        <v>0</v>
      </c>
      <c r="X302" s="119"/>
      <c r="Y302" s="11">
        <f t="shared" si="56"/>
        <v>0</v>
      </c>
      <c r="Z302" s="506">
        <f t="shared" si="60"/>
        <v>0</v>
      </c>
    </row>
    <row r="303" spans="1:26" s="3" customFormat="1" ht="35.1" customHeight="1">
      <c r="A303" s="710"/>
      <c r="B303" s="651" t="s">
        <v>587</v>
      </c>
      <c r="C303" s="219" t="s">
        <v>209</v>
      </c>
      <c r="D303" s="277">
        <v>1</v>
      </c>
      <c r="E303" s="32"/>
      <c r="F303" s="293">
        <f>SUM(D303:E303)</f>
        <v>1</v>
      </c>
      <c r="G303" s="223">
        <v>1</v>
      </c>
      <c r="H303" s="32"/>
      <c r="I303" s="32"/>
      <c r="J303" s="32"/>
      <c r="K303" s="32"/>
      <c r="L303" s="32"/>
      <c r="M303" s="32"/>
      <c r="N303" s="32"/>
      <c r="O303" s="32"/>
      <c r="P303" s="32"/>
      <c r="Q303" s="206">
        <f>SUM(G303:P303)</f>
        <v>1</v>
      </c>
      <c r="R303" s="307">
        <f>Q303-F303</f>
        <v>0</v>
      </c>
      <c r="S303" s="300"/>
      <c r="T303" s="354"/>
      <c r="U303" s="71"/>
      <c r="V303" s="375"/>
      <c r="W303" s="355">
        <f t="shared" si="57"/>
        <v>0</v>
      </c>
      <c r="X303" s="119"/>
      <c r="Y303" s="11">
        <f>R303+COUNTA(T303)-COUNTA(V303)</f>
        <v>0</v>
      </c>
      <c r="Z303" s="506">
        <f t="shared" si="60"/>
        <v>0</v>
      </c>
    </row>
    <row r="304" spans="1:26" s="3" customFormat="1" ht="35.1" customHeight="1">
      <c r="A304" s="710"/>
      <c r="B304" s="651" t="s">
        <v>587</v>
      </c>
      <c r="C304" s="217" t="s">
        <v>183</v>
      </c>
      <c r="D304" s="275">
        <v>1</v>
      </c>
      <c r="E304" s="30"/>
      <c r="F304" s="290">
        <f>SUM(D304:E304)</f>
        <v>1</v>
      </c>
      <c r="G304" s="221">
        <v>1</v>
      </c>
      <c r="H304" s="30"/>
      <c r="I304" s="30"/>
      <c r="J304" s="30"/>
      <c r="K304" s="30"/>
      <c r="L304" s="30"/>
      <c r="M304" s="30"/>
      <c r="N304" s="30"/>
      <c r="O304" s="30"/>
      <c r="P304" s="30"/>
      <c r="Q304" s="165">
        <f>SUM(G304:P304)</f>
        <v>1</v>
      </c>
      <c r="R304" s="304">
        <f>Q304-F304</f>
        <v>0</v>
      </c>
      <c r="S304" s="298"/>
      <c r="T304" s="365"/>
      <c r="U304" s="70"/>
      <c r="V304" s="376"/>
      <c r="W304" s="343">
        <f t="shared" si="57"/>
        <v>0</v>
      </c>
      <c r="X304" s="80"/>
      <c r="Y304" s="12">
        <f>R304+COUNTA(T304:T304)-COUNTA(V304:V304)</f>
        <v>0</v>
      </c>
      <c r="Z304" s="492">
        <f t="shared" si="60"/>
        <v>0</v>
      </c>
    </row>
    <row r="305" spans="1:26" s="3" customFormat="1" ht="35.1" customHeight="1">
      <c r="A305" s="715"/>
      <c r="B305" s="318" t="s">
        <v>587</v>
      </c>
      <c r="C305" s="219" t="s">
        <v>184</v>
      </c>
      <c r="D305" s="277">
        <v>1</v>
      </c>
      <c r="E305" s="32"/>
      <c r="F305" s="293">
        <f t="shared" si="53"/>
        <v>1</v>
      </c>
      <c r="G305" s="223">
        <v>1</v>
      </c>
      <c r="H305" s="32"/>
      <c r="I305" s="32"/>
      <c r="J305" s="32"/>
      <c r="K305" s="32"/>
      <c r="L305" s="32"/>
      <c r="M305" s="32"/>
      <c r="N305" s="32"/>
      <c r="O305" s="32"/>
      <c r="P305" s="32"/>
      <c r="Q305" s="206">
        <f t="shared" si="54"/>
        <v>1</v>
      </c>
      <c r="R305" s="307">
        <f t="shared" si="55"/>
        <v>0</v>
      </c>
      <c r="S305" s="297"/>
      <c r="T305" s="376"/>
      <c r="U305" s="71"/>
      <c r="V305" s="375"/>
      <c r="W305" s="355">
        <f t="shared" si="57"/>
        <v>0</v>
      </c>
      <c r="X305" s="119"/>
      <c r="Y305" s="11">
        <f t="shared" si="56"/>
        <v>0</v>
      </c>
      <c r="Z305" s="506">
        <f t="shared" si="60"/>
        <v>0</v>
      </c>
    </row>
    <row r="306" spans="1:26" s="3" customFormat="1" ht="35.1" customHeight="1">
      <c r="A306" s="714" t="s">
        <v>185</v>
      </c>
      <c r="B306" s="711" t="s">
        <v>585</v>
      </c>
      <c r="C306" s="706" t="s">
        <v>20</v>
      </c>
      <c r="D306" s="275">
        <v>18</v>
      </c>
      <c r="E306" s="30"/>
      <c r="F306" s="290">
        <f t="shared" si="53"/>
        <v>18</v>
      </c>
      <c r="G306" s="221">
        <v>18</v>
      </c>
      <c r="H306" s="30"/>
      <c r="I306" s="30"/>
      <c r="J306" s="30"/>
      <c r="K306" s="30"/>
      <c r="L306" s="30"/>
      <c r="M306" s="30"/>
      <c r="N306" s="30">
        <v>-1</v>
      </c>
      <c r="O306" s="30"/>
      <c r="P306" s="30"/>
      <c r="Q306" s="165">
        <f t="shared" si="54"/>
        <v>17</v>
      </c>
      <c r="R306" s="304">
        <f t="shared" si="55"/>
        <v>-1</v>
      </c>
      <c r="S306" s="610"/>
      <c r="T306" s="611"/>
      <c r="U306" s="70"/>
      <c r="V306" s="376"/>
      <c r="W306" s="343">
        <f t="shared" si="57"/>
        <v>0</v>
      </c>
      <c r="X306" s="80"/>
      <c r="Y306" s="12">
        <f>R306+COUNTA(T306:T316)-COUNTA(V306:V316)</f>
        <v>-1</v>
      </c>
      <c r="Z306" s="492">
        <f t="shared" si="60"/>
        <v>-1</v>
      </c>
    </row>
    <row r="307" spans="1:26" s="3" customFormat="1" ht="35.1" customHeight="1">
      <c r="A307" s="710"/>
      <c r="B307" s="712"/>
      <c r="C307" s="707"/>
      <c r="D307" s="279"/>
      <c r="E307" s="49"/>
      <c r="F307" s="291"/>
      <c r="G307" s="220"/>
      <c r="H307" s="49"/>
      <c r="I307" s="49"/>
      <c r="J307" s="49"/>
      <c r="K307" s="49"/>
      <c r="L307" s="49"/>
      <c r="M307" s="49"/>
      <c r="N307" s="49"/>
      <c r="O307" s="49"/>
      <c r="P307" s="49"/>
      <c r="Q307" s="163"/>
      <c r="R307" s="305"/>
      <c r="S307" s="602"/>
      <c r="T307" s="608"/>
      <c r="U307" s="69"/>
      <c r="V307" s="365"/>
      <c r="W307" s="347">
        <f t="shared" si="57"/>
        <v>0</v>
      </c>
      <c r="X307" s="79"/>
      <c r="Y307" s="7"/>
      <c r="Z307" s="492">
        <f t="shared" si="60"/>
        <v>0</v>
      </c>
    </row>
    <row r="308" spans="1:26" s="3" customFormat="1" ht="35.1" customHeight="1">
      <c r="A308" s="710"/>
      <c r="B308" s="712"/>
      <c r="C308" s="707"/>
      <c r="D308" s="279"/>
      <c r="E308" s="49"/>
      <c r="F308" s="291"/>
      <c r="G308" s="220"/>
      <c r="H308" s="49"/>
      <c r="I308" s="49"/>
      <c r="J308" s="49"/>
      <c r="K308" s="49"/>
      <c r="L308" s="49"/>
      <c r="M308" s="49"/>
      <c r="N308" s="49"/>
      <c r="O308" s="49"/>
      <c r="P308" s="49"/>
      <c r="Q308" s="163"/>
      <c r="R308" s="305"/>
      <c r="S308" s="548"/>
      <c r="T308" s="582"/>
      <c r="U308" s="69"/>
      <c r="V308" s="365"/>
      <c r="W308" s="347">
        <f t="shared" si="57"/>
        <v>0</v>
      </c>
      <c r="X308" s="79"/>
      <c r="Y308" s="7"/>
      <c r="Z308" s="492">
        <f t="shared" si="60"/>
        <v>0</v>
      </c>
    </row>
    <row r="309" spans="1:26" s="3" customFormat="1" ht="35.1" customHeight="1">
      <c r="A309" s="710"/>
      <c r="B309" s="712"/>
      <c r="C309" s="707"/>
      <c r="D309" s="279"/>
      <c r="E309" s="49"/>
      <c r="F309" s="291"/>
      <c r="G309" s="220"/>
      <c r="H309" s="49"/>
      <c r="I309" s="49"/>
      <c r="J309" s="49"/>
      <c r="K309" s="49"/>
      <c r="L309" s="49"/>
      <c r="M309" s="49"/>
      <c r="N309" s="49"/>
      <c r="O309" s="49"/>
      <c r="P309" s="49"/>
      <c r="Q309" s="163"/>
      <c r="R309" s="305"/>
      <c r="S309" s="298"/>
      <c r="T309" s="348"/>
      <c r="U309" s="69"/>
      <c r="V309" s="365"/>
      <c r="W309" s="347">
        <f t="shared" si="57"/>
        <v>0</v>
      </c>
      <c r="X309" s="79"/>
      <c r="Y309" s="7"/>
      <c r="Z309" s="492">
        <f t="shared" si="60"/>
        <v>0</v>
      </c>
    </row>
    <row r="310" spans="1:26" s="3" customFormat="1" ht="35.1" customHeight="1">
      <c r="A310" s="710"/>
      <c r="B310" s="712"/>
      <c r="C310" s="707"/>
      <c r="D310" s="279"/>
      <c r="E310" s="49"/>
      <c r="F310" s="291"/>
      <c r="G310" s="220"/>
      <c r="H310" s="49"/>
      <c r="I310" s="49"/>
      <c r="J310" s="49"/>
      <c r="K310" s="49"/>
      <c r="L310" s="49"/>
      <c r="M310" s="49"/>
      <c r="N310" s="49"/>
      <c r="O310" s="49"/>
      <c r="P310" s="49"/>
      <c r="Q310" s="163"/>
      <c r="R310" s="305"/>
      <c r="S310" s="298"/>
      <c r="T310" s="348"/>
      <c r="U310" s="69"/>
      <c r="V310" s="365"/>
      <c r="W310" s="347">
        <f t="shared" si="57"/>
        <v>0</v>
      </c>
      <c r="X310" s="79"/>
      <c r="Y310" s="7"/>
      <c r="Z310" s="492">
        <f t="shared" si="60"/>
        <v>0</v>
      </c>
    </row>
    <row r="311" spans="1:26" s="3" customFormat="1" ht="35.1" customHeight="1">
      <c r="A311" s="710"/>
      <c r="B311" s="712"/>
      <c r="C311" s="707"/>
      <c r="D311" s="279"/>
      <c r="E311" s="49"/>
      <c r="F311" s="291"/>
      <c r="G311" s="220"/>
      <c r="H311" s="49"/>
      <c r="I311" s="49"/>
      <c r="J311" s="49"/>
      <c r="K311" s="49"/>
      <c r="L311" s="49"/>
      <c r="M311" s="49"/>
      <c r="N311" s="49"/>
      <c r="O311" s="49"/>
      <c r="P311" s="49"/>
      <c r="Q311" s="163"/>
      <c r="R311" s="305"/>
      <c r="S311" s="298"/>
      <c r="T311" s="348"/>
      <c r="U311" s="69"/>
      <c r="V311" s="365"/>
      <c r="W311" s="347">
        <f t="shared" si="57"/>
        <v>0</v>
      </c>
      <c r="X311" s="79"/>
      <c r="Y311" s="7"/>
      <c r="Z311" s="492">
        <f t="shared" si="60"/>
        <v>0</v>
      </c>
    </row>
    <row r="312" spans="1:26" s="3" customFormat="1" ht="35.1" customHeight="1">
      <c r="A312" s="710"/>
      <c r="B312" s="712"/>
      <c r="C312" s="707"/>
      <c r="D312" s="279"/>
      <c r="E312" s="49"/>
      <c r="F312" s="291"/>
      <c r="G312" s="220"/>
      <c r="H312" s="49"/>
      <c r="I312" s="49"/>
      <c r="J312" s="49"/>
      <c r="K312" s="49"/>
      <c r="L312" s="49"/>
      <c r="M312" s="49"/>
      <c r="N312" s="49"/>
      <c r="O312" s="49"/>
      <c r="P312" s="49"/>
      <c r="Q312" s="163"/>
      <c r="R312" s="305"/>
      <c r="S312" s="298"/>
      <c r="T312" s="348"/>
      <c r="U312" s="69"/>
      <c r="V312" s="365"/>
      <c r="W312" s="347">
        <f t="shared" si="57"/>
        <v>0</v>
      </c>
      <c r="X312" s="79"/>
      <c r="Y312" s="7"/>
      <c r="Z312" s="492">
        <f t="shared" si="60"/>
        <v>0</v>
      </c>
    </row>
    <row r="313" spans="1:26" s="3" customFormat="1" ht="35.1" customHeight="1">
      <c r="A313" s="710"/>
      <c r="B313" s="712"/>
      <c r="C313" s="707"/>
      <c r="D313" s="279"/>
      <c r="E313" s="49"/>
      <c r="F313" s="291"/>
      <c r="G313" s="220"/>
      <c r="H313" s="49"/>
      <c r="I313" s="49"/>
      <c r="J313" s="49"/>
      <c r="K313" s="49"/>
      <c r="L313" s="49"/>
      <c r="M313" s="49"/>
      <c r="N313" s="49"/>
      <c r="O313" s="49"/>
      <c r="P313" s="49"/>
      <c r="Q313" s="163"/>
      <c r="R313" s="305"/>
      <c r="S313" s="298"/>
      <c r="T313" s="348"/>
      <c r="U313" s="69"/>
      <c r="V313" s="365"/>
      <c r="W313" s="347">
        <f t="shared" si="57"/>
        <v>0</v>
      </c>
      <c r="X313" s="372"/>
      <c r="Y313" s="7"/>
      <c r="Z313" s="492">
        <f t="shared" si="60"/>
        <v>0</v>
      </c>
    </row>
    <row r="314" spans="1:26" s="3" customFormat="1" ht="35.1" customHeight="1">
      <c r="A314" s="710"/>
      <c r="B314" s="712"/>
      <c r="C314" s="707"/>
      <c r="D314" s="279"/>
      <c r="E314" s="49"/>
      <c r="F314" s="291"/>
      <c r="G314" s="220"/>
      <c r="H314" s="49"/>
      <c r="I314" s="49"/>
      <c r="J314" s="49"/>
      <c r="K314" s="49"/>
      <c r="L314" s="49"/>
      <c r="M314" s="49"/>
      <c r="N314" s="49"/>
      <c r="O314" s="49"/>
      <c r="P314" s="49"/>
      <c r="Q314" s="163"/>
      <c r="R314" s="305"/>
      <c r="S314" s="298"/>
      <c r="T314" s="348"/>
      <c r="U314" s="513"/>
      <c r="V314" s="513"/>
      <c r="W314" s="395">
        <f t="shared" si="57"/>
        <v>0</v>
      </c>
      <c r="X314" s="395"/>
      <c r="Y314" s="7"/>
      <c r="Z314" s="492">
        <f t="shared" si="60"/>
        <v>0</v>
      </c>
    </row>
    <row r="315" spans="1:26" s="3" customFormat="1" ht="35.1" customHeight="1">
      <c r="A315" s="710"/>
      <c r="B315" s="712"/>
      <c r="C315" s="707"/>
      <c r="D315" s="279"/>
      <c r="E315" s="49"/>
      <c r="F315" s="291"/>
      <c r="G315" s="220"/>
      <c r="H315" s="49"/>
      <c r="I315" s="49"/>
      <c r="J315" s="49"/>
      <c r="K315" s="49"/>
      <c r="L315" s="49"/>
      <c r="M315" s="49"/>
      <c r="N315" s="49"/>
      <c r="O315" s="49"/>
      <c r="P315" s="49"/>
      <c r="Q315" s="163"/>
      <c r="R315" s="305"/>
      <c r="S315" s="298"/>
      <c r="T315" s="348"/>
      <c r="U315" s="69"/>
      <c r="V315" s="365"/>
      <c r="W315" s="347">
        <f t="shared" si="57"/>
        <v>0</v>
      </c>
      <c r="X315" s="79"/>
      <c r="Y315" s="7"/>
      <c r="Z315" s="492">
        <f t="shared" si="60"/>
        <v>0</v>
      </c>
    </row>
    <row r="316" spans="1:26" s="3" customFormat="1" ht="35.1" customHeight="1">
      <c r="A316" s="710"/>
      <c r="B316" s="713"/>
      <c r="C316" s="708"/>
      <c r="D316" s="276"/>
      <c r="E316" s="31"/>
      <c r="F316" s="292"/>
      <c r="G316" s="222"/>
      <c r="H316" s="31"/>
      <c r="I316" s="31"/>
      <c r="J316" s="31"/>
      <c r="K316" s="31"/>
      <c r="L316" s="31"/>
      <c r="M316" s="31"/>
      <c r="N316" s="31"/>
      <c r="O316" s="31"/>
      <c r="P316" s="31"/>
      <c r="Q316" s="164"/>
      <c r="R316" s="306"/>
      <c r="S316" s="299"/>
      <c r="T316" s="361"/>
      <c r="U316" s="392"/>
      <c r="V316" s="393"/>
      <c r="W316" s="356">
        <f t="shared" si="57"/>
        <v>0</v>
      </c>
      <c r="X316" s="367"/>
      <c r="Y316" s="13"/>
      <c r="Z316" s="492">
        <f t="shared" si="60"/>
        <v>0</v>
      </c>
    </row>
    <row r="317" spans="1:26" s="3" customFormat="1" ht="35.1" customHeight="1">
      <c r="A317" s="710"/>
      <c r="B317" s="651" t="s">
        <v>587</v>
      </c>
      <c r="C317" s="219" t="s">
        <v>186</v>
      </c>
      <c r="D317" s="277">
        <v>1</v>
      </c>
      <c r="E317" s="32"/>
      <c r="F317" s="293">
        <f>SUM(D317:E317)</f>
        <v>1</v>
      </c>
      <c r="G317" s="223">
        <v>1</v>
      </c>
      <c r="H317" s="32"/>
      <c r="I317" s="32"/>
      <c r="J317" s="32"/>
      <c r="K317" s="32"/>
      <c r="L317" s="32"/>
      <c r="M317" s="32"/>
      <c r="N317" s="32"/>
      <c r="O317" s="32"/>
      <c r="P317" s="32"/>
      <c r="Q317" s="206">
        <f>SUM(G317:P317)</f>
        <v>1</v>
      </c>
      <c r="R317" s="307">
        <f>Q317-F317</f>
        <v>0</v>
      </c>
      <c r="S317" s="300"/>
      <c r="T317" s="354"/>
      <c r="U317" s="604"/>
      <c r="V317" s="605"/>
      <c r="W317" s="606">
        <f t="shared" si="57"/>
        <v>0</v>
      </c>
      <c r="X317" s="607"/>
      <c r="Y317" s="11">
        <f>R317+COUNTA(T317)-COUNTA(V317)</f>
        <v>0</v>
      </c>
      <c r="Z317" s="506">
        <f t="shared" si="60"/>
        <v>0</v>
      </c>
    </row>
    <row r="318" spans="1:26" s="3" customFormat="1" ht="35.1" customHeight="1">
      <c r="A318" s="710"/>
      <c r="B318" s="651" t="s">
        <v>587</v>
      </c>
      <c r="C318" s="219" t="s">
        <v>187</v>
      </c>
      <c r="D318" s="277">
        <v>0</v>
      </c>
      <c r="E318" s="32"/>
      <c r="F318" s="293">
        <f>SUM(D318:E318)</f>
        <v>0</v>
      </c>
      <c r="G318" s="223">
        <v>0</v>
      </c>
      <c r="H318" s="32"/>
      <c r="I318" s="32"/>
      <c r="J318" s="32"/>
      <c r="K318" s="32"/>
      <c r="L318" s="32"/>
      <c r="M318" s="32"/>
      <c r="N318" s="32"/>
      <c r="O318" s="32"/>
      <c r="P318" s="32"/>
      <c r="Q318" s="206">
        <f>SUM(G318:P318)</f>
        <v>0</v>
      </c>
      <c r="R318" s="307">
        <f>Q318-F318</f>
        <v>0</v>
      </c>
      <c r="S318" s="298"/>
      <c r="T318" s="348"/>
      <c r="U318" s="71"/>
      <c r="V318" s="375"/>
      <c r="W318" s="355">
        <f t="shared" si="57"/>
        <v>0</v>
      </c>
      <c r="X318" s="119"/>
      <c r="Y318" s="11">
        <f>R318+COUNTA(T318)-COUNTA(V318)</f>
        <v>0</v>
      </c>
      <c r="Z318" s="506">
        <f t="shared" si="60"/>
        <v>0</v>
      </c>
    </row>
    <row r="319" spans="1:26" s="3" customFormat="1" ht="35.1" customHeight="1">
      <c r="A319" s="710"/>
      <c r="B319" s="651" t="s">
        <v>587</v>
      </c>
      <c r="C319" s="283" t="s">
        <v>188</v>
      </c>
      <c r="D319" s="275">
        <v>1</v>
      </c>
      <c r="E319" s="30"/>
      <c r="F319" s="290">
        <f>SUM(D319:E319)</f>
        <v>1</v>
      </c>
      <c r="G319" s="221">
        <v>1</v>
      </c>
      <c r="H319" s="30"/>
      <c r="I319" s="30"/>
      <c r="J319" s="30"/>
      <c r="K319" s="30"/>
      <c r="L319" s="30"/>
      <c r="M319" s="30"/>
      <c r="N319" s="30"/>
      <c r="O319" s="30"/>
      <c r="P319" s="30"/>
      <c r="Q319" s="165">
        <f>SUM(G319:P319)</f>
        <v>1</v>
      </c>
      <c r="R319" s="304">
        <f>Q319-F319</f>
        <v>0</v>
      </c>
      <c r="S319" s="297"/>
      <c r="T319" s="357"/>
      <c r="U319" s="70"/>
      <c r="V319" s="376"/>
      <c r="W319" s="343">
        <f t="shared" si="57"/>
        <v>0</v>
      </c>
      <c r="X319" s="80"/>
      <c r="Y319" s="12">
        <f>R319+COUNTA(T319)-COUNTA(V319)</f>
        <v>0</v>
      </c>
      <c r="Z319" s="506">
        <f t="shared" si="60"/>
        <v>0</v>
      </c>
    </row>
    <row r="320" spans="1:26" s="3" customFormat="1" ht="35.1" customHeight="1">
      <c r="A320" s="710"/>
      <c r="B320" s="651" t="s">
        <v>587</v>
      </c>
      <c r="C320" s="217" t="s">
        <v>189</v>
      </c>
      <c r="D320" s="275">
        <v>1</v>
      </c>
      <c r="E320" s="30"/>
      <c r="F320" s="290">
        <f>SUM(D320:E320)</f>
        <v>1</v>
      </c>
      <c r="G320" s="221">
        <v>1</v>
      </c>
      <c r="H320" s="30"/>
      <c r="I320" s="30"/>
      <c r="J320" s="30"/>
      <c r="K320" s="30"/>
      <c r="L320" s="30"/>
      <c r="M320" s="30"/>
      <c r="N320" s="30"/>
      <c r="O320" s="30"/>
      <c r="P320" s="30"/>
      <c r="Q320" s="165">
        <f>SUM(G320:P320)</f>
        <v>1</v>
      </c>
      <c r="R320" s="304">
        <f>Q320-F320</f>
        <v>0</v>
      </c>
      <c r="S320" s="297"/>
      <c r="T320" s="357"/>
      <c r="U320" s="71"/>
      <c r="V320" s="375"/>
      <c r="W320" s="343">
        <f t="shared" si="57"/>
        <v>0</v>
      </c>
      <c r="X320" s="80"/>
      <c r="Y320" s="12">
        <f>R320+COUNTA(T320)-COUNTA(V320)</f>
        <v>0</v>
      </c>
      <c r="Z320" s="506">
        <f t="shared" si="60"/>
        <v>0</v>
      </c>
    </row>
    <row r="321" spans="1:26" s="3" customFormat="1" ht="35.1" customHeight="1">
      <c r="A321" s="710"/>
      <c r="B321" s="651" t="s">
        <v>587</v>
      </c>
      <c r="C321" s="219" t="s">
        <v>143</v>
      </c>
      <c r="D321" s="277">
        <v>1</v>
      </c>
      <c r="E321" s="32"/>
      <c r="F321" s="293">
        <f t="shared" si="53"/>
        <v>1</v>
      </c>
      <c r="G321" s="223">
        <v>1</v>
      </c>
      <c r="H321" s="32"/>
      <c r="I321" s="32"/>
      <c r="J321" s="32"/>
      <c r="K321" s="32"/>
      <c r="L321" s="32"/>
      <c r="M321" s="32"/>
      <c r="N321" s="32"/>
      <c r="O321" s="32"/>
      <c r="P321" s="32"/>
      <c r="Q321" s="206">
        <f t="shared" si="54"/>
        <v>1</v>
      </c>
      <c r="R321" s="307">
        <f t="shared" si="55"/>
        <v>0</v>
      </c>
      <c r="S321" s="535"/>
      <c r="T321" s="536"/>
      <c r="U321" s="71"/>
      <c r="V321" s="393"/>
      <c r="W321" s="355">
        <f t="shared" si="57"/>
        <v>0</v>
      </c>
      <c r="X321" s="119"/>
      <c r="Y321" s="11">
        <f t="shared" si="56"/>
        <v>0</v>
      </c>
      <c r="Z321" s="506">
        <f t="shared" si="60"/>
        <v>0</v>
      </c>
    </row>
    <row r="322" spans="1:26" s="3" customFormat="1" ht="35.1" customHeight="1">
      <c r="A322" s="715"/>
      <c r="B322" s="651" t="s">
        <v>587</v>
      </c>
      <c r="C322" s="219" t="s">
        <v>190</v>
      </c>
      <c r="D322" s="275">
        <v>1</v>
      </c>
      <c r="E322" s="30"/>
      <c r="F322" s="290">
        <f t="shared" si="53"/>
        <v>1</v>
      </c>
      <c r="G322" s="221">
        <v>1</v>
      </c>
      <c r="H322" s="30"/>
      <c r="I322" s="30"/>
      <c r="J322" s="30"/>
      <c r="K322" s="30"/>
      <c r="L322" s="30"/>
      <c r="M322" s="30"/>
      <c r="N322" s="30"/>
      <c r="O322" s="30"/>
      <c r="P322" s="30"/>
      <c r="Q322" s="165">
        <f t="shared" si="54"/>
        <v>1</v>
      </c>
      <c r="R322" s="304">
        <f t="shared" si="55"/>
        <v>0</v>
      </c>
      <c r="S322" s="300"/>
      <c r="T322" s="354"/>
      <c r="U322" s="70"/>
      <c r="V322" s="376"/>
      <c r="W322" s="343">
        <f t="shared" si="57"/>
        <v>0</v>
      </c>
      <c r="X322" s="80"/>
      <c r="Y322" s="12">
        <f t="shared" si="56"/>
        <v>0</v>
      </c>
      <c r="Z322" s="506">
        <f t="shared" si="60"/>
        <v>0</v>
      </c>
    </row>
    <row r="323" spans="1:26" s="3" customFormat="1" ht="35.1" customHeight="1">
      <c r="A323" s="714" t="s">
        <v>191</v>
      </c>
      <c r="B323" s="711" t="s">
        <v>585</v>
      </c>
      <c r="C323" s="706" t="s">
        <v>20</v>
      </c>
      <c r="D323" s="275">
        <v>10</v>
      </c>
      <c r="E323" s="30"/>
      <c r="F323" s="290">
        <f t="shared" si="53"/>
        <v>10</v>
      </c>
      <c r="G323" s="221">
        <v>10</v>
      </c>
      <c r="H323" s="30"/>
      <c r="I323" s="30"/>
      <c r="J323" s="30"/>
      <c r="K323" s="30"/>
      <c r="L323" s="30"/>
      <c r="M323" s="30"/>
      <c r="N323" s="30"/>
      <c r="O323" s="30"/>
      <c r="P323" s="30"/>
      <c r="Q323" s="165">
        <f t="shared" si="54"/>
        <v>10</v>
      </c>
      <c r="R323" s="304">
        <f t="shared" si="55"/>
        <v>0</v>
      </c>
      <c r="S323" s="515"/>
      <c r="T323" s="516"/>
      <c r="U323" s="70"/>
      <c r="V323" s="376"/>
      <c r="W323" s="343">
        <f t="shared" si="57"/>
        <v>0</v>
      </c>
      <c r="X323" s="80"/>
      <c r="Y323" s="12">
        <f>R323+COUNTA(T323:T328)-COUNTA(V323:V328)</f>
        <v>0</v>
      </c>
      <c r="Z323" s="492">
        <f t="shared" si="60"/>
        <v>0</v>
      </c>
    </row>
    <row r="324" spans="1:26" s="3" customFormat="1" ht="35.1" customHeight="1">
      <c r="A324" s="710"/>
      <c r="B324" s="712"/>
      <c r="C324" s="707"/>
      <c r="D324" s="279"/>
      <c r="E324" s="49"/>
      <c r="F324" s="291"/>
      <c r="G324" s="220"/>
      <c r="H324" s="49"/>
      <c r="I324" s="49"/>
      <c r="J324" s="49"/>
      <c r="K324" s="49"/>
      <c r="L324" s="49"/>
      <c r="M324" s="49"/>
      <c r="N324" s="49"/>
      <c r="O324" s="49"/>
      <c r="P324" s="49"/>
      <c r="Q324" s="163"/>
      <c r="R324" s="305"/>
      <c r="S324" s="524"/>
      <c r="T324" s="522"/>
      <c r="U324" s="69"/>
      <c r="V324" s="365"/>
      <c r="W324" s="347">
        <f t="shared" si="57"/>
        <v>0</v>
      </c>
      <c r="X324" s="79"/>
      <c r="Y324" s="7"/>
      <c r="Z324" s="492">
        <f t="shared" si="60"/>
        <v>0</v>
      </c>
    </row>
    <row r="325" spans="1:26" s="3" customFormat="1" ht="35.1" customHeight="1">
      <c r="A325" s="710"/>
      <c r="B325" s="712"/>
      <c r="C325" s="707"/>
      <c r="D325" s="279"/>
      <c r="E325" s="49"/>
      <c r="F325" s="291"/>
      <c r="G325" s="220"/>
      <c r="H325" s="49"/>
      <c r="I325" s="49"/>
      <c r="J325" s="49"/>
      <c r="K325" s="49"/>
      <c r="L325" s="49"/>
      <c r="M325" s="49"/>
      <c r="N325" s="49"/>
      <c r="O325" s="49"/>
      <c r="P325" s="49"/>
      <c r="Q325" s="163"/>
      <c r="R325" s="305"/>
      <c r="S325" s="548"/>
      <c r="T325" s="628"/>
      <c r="U325" s="69"/>
      <c r="V325" s="365"/>
      <c r="W325" s="347">
        <f t="shared" si="57"/>
        <v>0</v>
      </c>
      <c r="X325" s="79"/>
      <c r="Y325" s="7"/>
      <c r="Z325" s="492">
        <f t="shared" si="60"/>
        <v>0</v>
      </c>
    </row>
    <row r="326" spans="1:26" s="3" customFormat="1" ht="35.1" customHeight="1">
      <c r="A326" s="710"/>
      <c r="B326" s="712"/>
      <c r="C326" s="707"/>
      <c r="D326" s="279"/>
      <c r="E326" s="49"/>
      <c r="F326" s="291"/>
      <c r="G326" s="220"/>
      <c r="H326" s="49"/>
      <c r="I326" s="49"/>
      <c r="J326" s="49"/>
      <c r="K326" s="49"/>
      <c r="L326" s="49"/>
      <c r="M326" s="49"/>
      <c r="N326" s="49"/>
      <c r="O326" s="49"/>
      <c r="P326" s="49"/>
      <c r="Q326" s="163"/>
      <c r="R326" s="305"/>
      <c r="S326" s="548"/>
      <c r="T326" s="628"/>
      <c r="U326" s="69"/>
      <c r="V326" s="365"/>
      <c r="W326" s="347">
        <f t="shared" si="57"/>
        <v>0</v>
      </c>
      <c r="X326" s="79"/>
      <c r="Y326" s="7"/>
      <c r="Z326" s="492">
        <f t="shared" si="60"/>
        <v>0</v>
      </c>
    </row>
    <row r="327" spans="1:26" s="3" customFormat="1" ht="35.1" customHeight="1">
      <c r="A327" s="710"/>
      <c r="B327" s="712"/>
      <c r="C327" s="707"/>
      <c r="D327" s="279"/>
      <c r="E327" s="49"/>
      <c r="F327" s="291"/>
      <c r="G327" s="220"/>
      <c r="H327" s="49"/>
      <c r="I327" s="49"/>
      <c r="J327" s="49"/>
      <c r="K327" s="49"/>
      <c r="L327" s="49"/>
      <c r="M327" s="49"/>
      <c r="N327" s="49"/>
      <c r="O327" s="49"/>
      <c r="P327" s="49"/>
      <c r="Q327" s="163"/>
      <c r="R327" s="305"/>
      <c r="S327" s="298"/>
      <c r="T327" s="348"/>
      <c r="U327" s="69"/>
      <c r="V327" s="365"/>
      <c r="W327" s="347">
        <f t="shared" si="57"/>
        <v>0</v>
      </c>
      <c r="X327" s="79"/>
      <c r="Y327" s="7"/>
      <c r="Z327" s="492">
        <f t="shared" si="60"/>
        <v>0</v>
      </c>
    </row>
    <row r="328" spans="1:26" s="3" customFormat="1" ht="35.1" customHeight="1">
      <c r="A328" s="710"/>
      <c r="B328" s="713"/>
      <c r="C328" s="708"/>
      <c r="D328" s="276"/>
      <c r="E328" s="31"/>
      <c r="F328" s="292"/>
      <c r="G328" s="222"/>
      <c r="H328" s="31"/>
      <c r="I328" s="31"/>
      <c r="J328" s="31"/>
      <c r="K328" s="31"/>
      <c r="L328" s="31"/>
      <c r="M328" s="31"/>
      <c r="N328" s="31"/>
      <c r="O328" s="31"/>
      <c r="P328" s="31"/>
      <c r="Q328" s="164"/>
      <c r="R328" s="306"/>
      <c r="S328" s="299"/>
      <c r="T328" s="361"/>
      <c r="U328" s="392"/>
      <c r="V328" s="393"/>
      <c r="W328" s="356">
        <f t="shared" si="57"/>
        <v>0</v>
      </c>
      <c r="X328" s="367"/>
      <c r="Y328" s="13"/>
      <c r="Z328" s="492">
        <f t="shared" si="60"/>
        <v>0</v>
      </c>
    </row>
    <row r="329" spans="1:26" s="3" customFormat="1" ht="35.1" customHeight="1">
      <c r="A329" s="710"/>
      <c r="B329" s="651" t="s">
        <v>587</v>
      </c>
      <c r="C329" s="219" t="s">
        <v>86</v>
      </c>
      <c r="D329" s="277">
        <v>0</v>
      </c>
      <c r="E329" s="32"/>
      <c r="F329" s="293">
        <f t="shared" si="53"/>
        <v>0</v>
      </c>
      <c r="G329" s="223"/>
      <c r="H329" s="32"/>
      <c r="I329" s="32"/>
      <c r="J329" s="32"/>
      <c r="K329" s="32"/>
      <c r="L329" s="32"/>
      <c r="M329" s="32"/>
      <c r="N329" s="32"/>
      <c r="O329" s="32"/>
      <c r="P329" s="32"/>
      <c r="Q329" s="206">
        <f t="shared" si="54"/>
        <v>0</v>
      </c>
      <c r="R329" s="307">
        <f t="shared" si="55"/>
        <v>0</v>
      </c>
      <c r="S329" s="300"/>
      <c r="T329" s="354"/>
      <c r="U329" s="71"/>
      <c r="V329" s="375"/>
      <c r="W329" s="355">
        <f t="shared" si="57"/>
        <v>0</v>
      </c>
      <c r="X329" s="119"/>
      <c r="Y329" s="11">
        <f t="shared" si="56"/>
        <v>0</v>
      </c>
      <c r="Z329" s="506">
        <f t="shared" si="60"/>
        <v>0</v>
      </c>
    </row>
    <row r="330" spans="1:26" s="3" customFormat="1" ht="35.1" customHeight="1">
      <c r="A330" s="710"/>
      <c r="B330" s="651" t="s">
        <v>587</v>
      </c>
      <c r="C330" s="219" t="s">
        <v>192</v>
      </c>
      <c r="D330" s="277">
        <v>1</v>
      </c>
      <c r="E330" s="32"/>
      <c r="F330" s="293">
        <f t="shared" si="53"/>
        <v>1</v>
      </c>
      <c r="G330" s="223">
        <v>1</v>
      </c>
      <c r="H330" s="32"/>
      <c r="I330" s="32"/>
      <c r="J330" s="32"/>
      <c r="K330" s="32"/>
      <c r="L330" s="32"/>
      <c r="M330" s="32"/>
      <c r="N330" s="32"/>
      <c r="O330" s="32"/>
      <c r="P330" s="32"/>
      <c r="Q330" s="206">
        <f t="shared" si="54"/>
        <v>1</v>
      </c>
      <c r="R330" s="307">
        <f t="shared" si="55"/>
        <v>0</v>
      </c>
      <c r="S330" s="535"/>
      <c r="T330" s="536"/>
      <c r="U330" s="71"/>
      <c r="V330" s="375"/>
      <c r="W330" s="355">
        <f t="shared" si="57"/>
        <v>0</v>
      </c>
      <c r="X330" s="119"/>
      <c r="Y330" s="11">
        <f t="shared" si="56"/>
        <v>0</v>
      </c>
      <c r="Z330" s="506">
        <f t="shared" si="60"/>
        <v>0</v>
      </c>
    </row>
    <row r="331" spans="1:26" s="3" customFormat="1" ht="35.1" customHeight="1">
      <c r="A331" s="715"/>
      <c r="B331" s="648" t="s">
        <v>587</v>
      </c>
      <c r="C331" s="219" t="s">
        <v>193</v>
      </c>
      <c r="D331" s="277">
        <v>1</v>
      </c>
      <c r="E331" s="32"/>
      <c r="F331" s="293">
        <f t="shared" si="53"/>
        <v>1</v>
      </c>
      <c r="G331" s="223">
        <v>1</v>
      </c>
      <c r="H331" s="32"/>
      <c r="I331" s="32"/>
      <c r="J331" s="32"/>
      <c r="K331" s="32"/>
      <c r="L331" s="32"/>
      <c r="M331" s="32"/>
      <c r="N331" s="32"/>
      <c r="O331" s="32"/>
      <c r="P331" s="32"/>
      <c r="Q331" s="206">
        <f t="shared" si="54"/>
        <v>1</v>
      </c>
      <c r="R331" s="307"/>
      <c r="S331" s="550"/>
      <c r="T331" s="627"/>
      <c r="U331" s="71"/>
      <c r="V331" s="375"/>
      <c r="W331" s="355">
        <f t="shared" si="57"/>
        <v>0</v>
      </c>
      <c r="X331" s="369"/>
      <c r="Y331" s="11">
        <f t="shared" si="56"/>
        <v>0</v>
      </c>
      <c r="Z331" s="506">
        <f t="shared" si="60"/>
        <v>0</v>
      </c>
    </row>
    <row r="332" spans="1:26" s="3" customFormat="1" ht="35.1" customHeight="1">
      <c r="A332" s="714" t="s">
        <v>194</v>
      </c>
      <c r="B332" s="711" t="s">
        <v>585</v>
      </c>
      <c r="C332" s="706" t="s">
        <v>20</v>
      </c>
      <c r="D332" s="279">
        <v>12</v>
      </c>
      <c r="E332" s="49"/>
      <c r="F332" s="291">
        <f t="shared" si="53"/>
        <v>12</v>
      </c>
      <c r="G332" s="220">
        <v>12</v>
      </c>
      <c r="H332" s="49"/>
      <c r="I332" s="49"/>
      <c r="J332" s="49"/>
      <c r="K332" s="49"/>
      <c r="L332" s="49"/>
      <c r="M332" s="49"/>
      <c r="N332" s="49"/>
      <c r="O332" s="49"/>
      <c r="P332" s="49"/>
      <c r="Q332" s="163">
        <f t="shared" si="54"/>
        <v>12</v>
      </c>
      <c r="R332" s="305"/>
      <c r="S332" s="526"/>
      <c r="T332" s="527"/>
      <c r="U332" s="69" t="s">
        <v>595</v>
      </c>
      <c r="V332" s="365" t="s">
        <v>596</v>
      </c>
      <c r="W332" s="347" t="str">
        <f t="shared" si="57"/>
        <v>→</v>
      </c>
      <c r="X332" s="79" t="s">
        <v>597</v>
      </c>
      <c r="Y332" s="7">
        <f>R332+COUNTA(T332:T340)-COUNTA(V332:V340)</f>
        <v>-1</v>
      </c>
      <c r="Z332" s="492">
        <f t="shared" si="60"/>
        <v>-1</v>
      </c>
    </row>
    <row r="333" spans="1:26" s="3" customFormat="1" ht="35.1" customHeight="1">
      <c r="A333" s="710"/>
      <c r="B333" s="712"/>
      <c r="C333" s="707"/>
      <c r="D333" s="279"/>
      <c r="E333" s="49"/>
      <c r="F333" s="291"/>
      <c r="G333" s="220"/>
      <c r="H333" s="49"/>
      <c r="I333" s="49"/>
      <c r="J333" s="49"/>
      <c r="K333" s="49"/>
      <c r="L333" s="49"/>
      <c r="M333" s="49"/>
      <c r="N333" s="49"/>
      <c r="O333" s="49"/>
      <c r="P333" s="49"/>
      <c r="Q333" s="163">
        <f t="shared" si="54"/>
        <v>0</v>
      </c>
      <c r="R333" s="305"/>
      <c r="S333" s="552"/>
      <c r="T333" s="582"/>
      <c r="U333" s="521"/>
      <c r="V333" s="522"/>
      <c r="W333" s="491">
        <f t="shared" si="57"/>
        <v>0</v>
      </c>
      <c r="X333" s="523"/>
      <c r="Y333" s="7"/>
      <c r="Z333" s="492">
        <f t="shared" si="60"/>
        <v>0</v>
      </c>
    </row>
    <row r="334" spans="1:26" s="3" customFormat="1" ht="35.1" customHeight="1">
      <c r="A334" s="710"/>
      <c r="B334" s="712"/>
      <c r="C334" s="707"/>
      <c r="D334" s="279"/>
      <c r="E334" s="49"/>
      <c r="F334" s="291"/>
      <c r="G334" s="220"/>
      <c r="H334" s="49"/>
      <c r="I334" s="49"/>
      <c r="J334" s="49"/>
      <c r="K334" s="49"/>
      <c r="L334" s="49"/>
      <c r="M334" s="49"/>
      <c r="N334" s="49"/>
      <c r="O334" s="49"/>
      <c r="P334" s="49"/>
      <c r="Q334" s="163"/>
      <c r="R334" s="305"/>
      <c r="S334" s="548"/>
      <c r="T334" s="582"/>
      <c r="U334" s="69"/>
      <c r="V334" s="365"/>
      <c r="W334" s="347">
        <f t="shared" si="57"/>
        <v>0</v>
      </c>
      <c r="X334" s="79"/>
      <c r="Y334" s="7"/>
      <c r="Z334" s="492">
        <f t="shared" si="60"/>
        <v>0</v>
      </c>
    </row>
    <row r="335" spans="1:26" s="3" customFormat="1" ht="35.1" customHeight="1">
      <c r="A335" s="710"/>
      <c r="B335" s="712"/>
      <c r="C335" s="707"/>
      <c r="D335" s="279"/>
      <c r="E335" s="49"/>
      <c r="F335" s="291"/>
      <c r="G335" s="220"/>
      <c r="H335" s="49"/>
      <c r="I335" s="49"/>
      <c r="J335" s="49"/>
      <c r="K335" s="49"/>
      <c r="L335" s="49"/>
      <c r="M335" s="49"/>
      <c r="N335" s="49"/>
      <c r="O335" s="49"/>
      <c r="P335" s="49"/>
      <c r="Q335" s="163"/>
      <c r="R335" s="305"/>
      <c r="S335" s="400"/>
      <c r="T335" s="348"/>
      <c r="U335" s="69"/>
      <c r="V335" s="365"/>
      <c r="W335" s="347">
        <f t="shared" si="57"/>
        <v>0</v>
      </c>
      <c r="X335" s="79"/>
      <c r="Y335" s="7"/>
      <c r="Z335" s="492">
        <f t="shared" si="60"/>
        <v>0</v>
      </c>
    </row>
    <row r="336" spans="1:26" s="3" customFormat="1" ht="35.1" customHeight="1">
      <c r="A336" s="710"/>
      <c r="B336" s="712"/>
      <c r="C336" s="707"/>
      <c r="D336" s="279"/>
      <c r="E336" s="49"/>
      <c r="F336" s="291"/>
      <c r="G336" s="220"/>
      <c r="H336" s="49"/>
      <c r="I336" s="49"/>
      <c r="J336" s="49"/>
      <c r="K336" s="49"/>
      <c r="L336" s="49"/>
      <c r="M336" s="49"/>
      <c r="N336" s="49"/>
      <c r="O336" s="49"/>
      <c r="P336" s="49"/>
      <c r="Q336" s="163"/>
      <c r="R336" s="305"/>
      <c r="S336" s="400"/>
      <c r="T336" s="348"/>
      <c r="U336" s="69"/>
      <c r="V336" s="365"/>
      <c r="W336" s="347">
        <f t="shared" si="57"/>
        <v>0</v>
      </c>
      <c r="X336" s="79"/>
      <c r="Y336" s="7"/>
      <c r="Z336" s="492">
        <f t="shared" si="60"/>
        <v>0</v>
      </c>
    </row>
    <row r="337" spans="1:26" s="3" customFormat="1" ht="35.1" customHeight="1">
      <c r="A337" s="710"/>
      <c r="B337" s="712"/>
      <c r="C337" s="707"/>
      <c r="D337" s="279"/>
      <c r="E337" s="49"/>
      <c r="F337" s="291"/>
      <c r="G337" s="220"/>
      <c r="H337" s="49"/>
      <c r="I337" s="49"/>
      <c r="J337" s="49"/>
      <c r="K337" s="49"/>
      <c r="L337" s="49"/>
      <c r="M337" s="49"/>
      <c r="N337" s="49"/>
      <c r="O337" s="49"/>
      <c r="P337" s="49"/>
      <c r="Q337" s="163"/>
      <c r="R337" s="305"/>
      <c r="S337" s="298"/>
      <c r="T337" s="348"/>
      <c r="U337" s="69"/>
      <c r="V337" s="365"/>
      <c r="W337" s="347">
        <f t="shared" si="57"/>
        <v>0</v>
      </c>
      <c r="X337" s="79"/>
      <c r="Y337" s="7"/>
      <c r="Z337" s="492">
        <f t="shared" si="60"/>
        <v>0</v>
      </c>
    </row>
    <row r="338" spans="1:26" s="3" customFormat="1" ht="35.1" customHeight="1">
      <c r="A338" s="710"/>
      <c r="B338" s="712"/>
      <c r="C338" s="707"/>
      <c r="D338" s="279"/>
      <c r="E338" s="49"/>
      <c r="F338" s="291"/>
      <c r="G338" s="220"/>
      <c r="H338" s="49"/>
      <c r="I338" s="49"/>
      <c r="J338" s="49"/>
      <c r="K338" s="49"/>
      <c r="L338" s="49"/>
      <c r="M338" s="49"/>
      <c r="N338" s="49"/>
      <c r="O338" s="49"/>
      <c r="P338" s="49"/>
      <c r="Q338" s="163"/>
      <c r="R338" s="305"/>
      <c r="S338" s="400"/>
      <c r="T338" s="348"/>
      <c r="U338" s="69"/>
      <c r="V338" s="365"/>
      <c r="W338" s="347">
        <f t="shared" si="57"/>
        <v>0</v>
      </c>
      <c r="X338" s="79"/>
      <c r="Y338" s="7"/>
      <c r="Z338" s="492">
        <f t="shared" si="60"/>
        <v>0</v>
      </c>
    </row>
    <row r="339" spans="1:26" s="3" customFormat="1" ht="35.1" customHeight="1">
      <c r="A339" s="710"/>
      <c r="B339" s="712"/>
      <c r="C339" s="707"/>
      <c r="D339" s="279"/>
      <c r="E339" s="49"/>
      <c r="F339" s="291"/>
      <c r="G339" s="220"/>
      <c r="H339" s="49"/>
      <c r="I339" s="49"/>
      <c r="J339" s="49"/>
      <c r="K339" s="49"/>
      <c r="L339" s="49"/>
      <c r="M339" s="49"/>
      <c r="N339" s="49"/>
      <c r="O339" s="49"/>
      <c r="P339" s="49"/>
      <c r="Q339" s="163"/>
      <c r="R339" s="305"/>
      <c r="S339" s="400"/>
      <c r="T339" s="348"/>
      <c r="U339" s="69"/>
      <c r="V339" s="365"/>
      <c r="W339" s="347">
        <f t="shared" si="57"/>
        <v>0</v>
      </c>
      <c r="X339" s="79"/>
      <c r="Y339" s="7"/>
      <c r="Z339" s="492">
        <f t="shared" si="60"/>
        <v>0</v>
      </c>
    </row>
    <row r="340" spans="1:26" s="3" customFormat="1" ht="35.1" customHeight="1">
      <c r="A340" s="710"/>
      <c r="B340" s="713"/>
      <c r="C340" s="708"/>
      <c r="D340" s="276"/>
      <c r="E340" s="31"/>
      <c r="F340" s="292"/>
      <c r="G340" s="222"/>
      <c r="H340" s="31"/>
      <c r="I340" s="31"/>
      <c r="J340" s="31"/>
      <c r="K340" s="31"/>
      <c r="L340" s="31"/>
      <c r="M340" s="31"/>
      <c r="N340" s="31"/>
      <c r="O340" s="31"/>
      <c r="P340" s="31"/>
      <c r="Q340" s="164"/>
      <c r="R340" s="306"/>
      <c r="S340" s="298"/>
      <c r="T340" s="401"/>
      <c r="U340" s="69"/>
      <c r="V340" s="365"/>
      <c r="W340" s="347"/>
      <c r="X340" s="367"/>
      <c r="Y340" s="13"/>
      <c r="Z340" s="492">
        <f t="shared" si="60"/>
        <v>0</v>
      </c>
    </row>
    <row r="341" spans="1:26" s="3" customFormat="1" ht="35.1" customHeight="1">
      <c r="A341" s="710"/>
      <c r="B341" s="651" t="s">
        <v>587</v>
      </c>
      <c r="C341" s="218" t="s">
        <v>195</v>
      </c>
      <c r="D341" s="276">
        <v>1</v>
      </c>
      <c r="E341" s="31"/>
      <c r="F341" s="292">
        <f t="shared" si="53"/>
        <v>1</v>
      </c>
      <c r="G341" s="222">
        <v>1</v>
      </c>
      <c r="H341" s="31"/>
      <c r="I341" s="31"/>
      <c r="J341" s="31"/>
      <c r="K341" s="31"/>
      <c r="L341" s="31"/>
      <c r="M341" s="31"/>
      <c r="N341" s="31"/>
      <c r="O341" s="31"/>
      <c r="P341" s="31"/>
      <c r="Q341" s="164">
        <f t="shared" si="54"/>
        <v>1</v>
      </c>
      <c r="R341" s="306">
        <f t="shared" si="55"/>
        <v>0</v>
      </c>
      <c r="S341" s="297"/>
      <c r="T341" s="357"/>
      <c r="U341" s="71"/>
      <c r="V341" s="402"/>
      <c r="W341" s="355">
        <f t="shared" si="57"/>
        <v>0</v>
      </c>
      <c r="X341" s="119"/>
      <c r="Y341" s="12">
        <f>R341+COUNTA(T341)-COUNTA(V341)</f>
        <v>0</v>
      </c>
      <c r="Z341" s="506">
        <f t="shared" si="60"/>
        <v>0</v>
      </c>
    </row>
    <row r="342" spans="1:26" s="3" customFormat="1" ht="35.1" customHeight="1">
      <c r="A342" s="710"/>
      <c r="B342" s="651" t="s">
        <v>587</v>
      </c>
      <c r="C342" s="219" t="s">
        <v>196</v>
      </c>
      <c r="D342" s="277">
        <v>1</v>
      </c>
      <c r="E342" s="32"/>
      <c r="F342" s="293">
        <f t="shared" si="53"/>
        <v>1</v>
      </c>
      <c r="G342" s="223">
        <v>1</v>
      </c>
      <c r="H342" s="32"/>
      <c r="I342" s="32"/>
      <c r="J342" s="32"/>
      <c r="K342" s="32"/>
      <c r="L342" s="32"/>
      <c r="M342" s="32"/>
      <c r="N342" s="32"/>
      <c r="O342" s="32"/>
      <c r="P342" s="32"/>
      <c r="Q342" s="206">
        <f t="shared" si="54"/>
        <v>1</v>
      </c>
      <c r="R342" s="307">
        <f t="shared" si="55"/>
        <v>0</v>
      </c>
      <c r="S342" s="297"/>
      <c r="T342" s="354"/>
      <c r="U342" s="349"/>
      <c r="V342" s="375"/>
      <c r="W342" s="355">
        <f t="shared" si="57"/>
        <v>0</v>
      </c>
      <c r="X342" s="119"/>
      <c r="Y342" s="11">
        <f t="shared" si="56"/>
        <v>0</v>
      </c>
      <c r="Z342" s="506">
        <f t="shared" si="60"/>
        <v>0</v>
      </c>
    </row>
    <row r="343" spans="1:26" s="3" customFormat="1" ht="35.1" customHeight="1">
      <c r="A343" s="710"/>
      <c r="B343" s="651" t="s">
        <v>587</v>
      </c>
      <c r="C343" s="217" t="s">
        <v>41</v>
      </c>
      <c r="D343" s="275">
        <v>1</v>
      </c>
      <c r="E343" s="30"/>
      <c r="F343" s="290">
        <f t="shared" si="53"/>
        <v>1</v>
      </c>
      <c r="G343" s="221">
        <v>1</v>
      </c>
      <c r="H343" s="30"/>
      <c r="I343" s="30"/>
      <c r="J343" s="30"/>
      <c r="K343" s="30"/>
      <c r="L343" s="30"/>
      <c r="M343" s="30"/>
      <c r="N343" s="30"/>
      <c r="O343" s="30"/>
      <c r="P343" s="30"/>
      <c r="Q343" s="165">
        <f t="shared" si="54"/>
        <v>1</v>
      </c>
      <c r="R343" s="304">
        <f t="shared" si="55"/>
        <v>0</v>
      </c>
      <c r="S343" s="300"/>
      <c r="T343" s="354"/>
      <c r="U343" s="315"/>
      <c r="V343" s="376"/>
      <c r="W343" s="343"/>
      <c r="X343" s="80"/>
      <c r="Y343" s="12">
        <f t="shared" si="56"/>
        <v>0</v>
      </c>
      <c r="Z343" s="506">
        <f t="shared" si="60"/>
        <v>0</v>
      </c>
    </row>
    <row r="344" spans="1:26" s="3" customFormat="1" ht="35.1" customHeight="1">
      <c r="A344" s="710"/>
      <c r="B344" s="651" t="s">
        <v>587</v>
      </c>
      <c r="C344" s="217" t="s">
        <v>197</v>
      </c>
      <c r="D344" s="275">
        <v>1</v>
      </c>
      <c r="E344" s="30"/>
      <c r="F344" s="290">
        <f>SUM(D344:E344)</f>
        <v>1</v>
      </c>
      <c r="G344" s="221">
        <v>1</v>
      </c>
      <c r="H344" s="30"/>
      <c r="I344" s="30"/>
      <c r="J344" s="30"/>
      <c r="K344" s="30"/>
      <c r="L344" s="30"/>
      <c r="M344" s="30"/>
      <c r="N344" s="30"/>
      <c r="O344" s="30"/>
      <c r="P344" s="30"/>
      <c r="Q344" s="165">
        <f>SUM(G344:P344)</f>
        <v>1</v>
      </c>
      <c r="R344" s="304">
        <f>Q344-F344</f>
        <v>0</v>
      </c>
      <c r="S344" s="297"/>
      <c r="T344" s="354"/>
      <c r="U344" s="315"/>
      <c r="V344" s="376"/>
      <c r="W344" s="343">
        <f t="shared" si="57"/>
        <v>0</v>
      </c>
      <c r="X344" s="80"/>
      <c r="Y344" s="12">
        <f>R344+COUNTA(T344)-COUNTA(V344)</f>
        <v>0</v>
      </c>
      <c r="Z344" s="506">
        <f t="shared" si="60"/>
        <v>0</v>
      </c>
    </row>
    <row r="345" spans="1:26" s="3" customFormat="1" ht="35.1" customHeight="1">
      <c r="A345" s="710"/>
      <c r="B345" s="651" t="s">
        <v>587</v>
      </c>
      <c r="C345" s="219" t="s">
        <v>42</v>
      </c>
      <c r="D345" s="277">
        <v>1</v>
      </c>
      <c r="E345" s="32"/>
      <c r="F345" s="293">
        <f>SUM(D345:E345)</f>
        <v>1</v>
      </c>
      <c r="G345" s="223">
        <v>1</v>
      </c>
      <c r="H345" s="32"/>
      <c r="I345" s="32"/>
      <c r="J345" s="32"/>
      <c r="K345" s="32"/>
      <c r="L345" s="32"/>
      <c r="M345" s="32"/>
      <c r="N345" s="32"/>
      <c r="O345" s="32"/>
      <c r="P345" s="32"/>
      <c r="Q345" s="206">
        <f>SUM(G345:P345)</f>
        <v>1</v>
      </c>
      <c r="R345" s="307">
        <f>Q345-F345</f>
        <v>0</v>
      </c>
      <c r="S345" s="300"/>
      <c r="T345" s="354"/>
      <c r="U345" s="71"/>
      <c r="V345" s="375"/>
      <c r="W345" s="355">
        <f t="shared" si="57"/>
        <v>0</v>
      </c>
      <c r="X345" s="119"/>
      <c r="Y345" s="11">
        <f>R345+COUNTA(T345)-COUNTA(V345)</f>
        <v>0</v>
      </c>
      <c r="Z345" s="506">
        <f t="shared" si="60"/>
        <v>0</v>
      </c>
    </row>
    <row r="346" spans="1:26" s="3" customFormat="1" ht="35.1" customHeight="1" thickBot="1">
      <c r="A346" s="718"/>
      <c r="B346" s="650" t="s">
        <v>587</v>
      </c>
      <c r="C346" s="284" t="s">
        <v>198</v>
      </c>
      <c r="D346" s="625">
        <v>1</v>
      </c>
      <c r="E346" s="68"/>
      <c r="F346" s="295">
        <f t="shared" si="53"/>
        <v>1</v>
      </c>
      <c r="G346" s="477">
        <v>1</v>
      </c>
      <c r="H346" s="68"/>
      <c r="I346" s="68"/>
      <c r="J346" s="68"/>
      <c r="K346" s="68"/>
      <c r="L346" s="68"/>
      <c r="M346" s="68"/>
      <c r="N346" s="68"/>
      <c r="O346" s="68"/>
      <c r="P346" s="68"/>
      <c r="Q346" s="296">
        <f t="shared" si="54"/>
        <v>1</v>
      </c>
      <c r="R346" s="308">
        <f t="shared" si="55"/>
        <v>0</v>
      </c>
      <c r="S346" s="403"/>
      <c r="T346" s="404"/>
      <c r="U346" s="405"/>
      <c r="V346" s="406"/>
      <c r="W346" s="407">
        <f t="shared" si="57"/>
        <v>0</v>
      </c>
      <c r="X346" s="408"/>
      <c r="Y346" s="85">
        <f t="shared" si="56"/>
        <v>0</v>
      </c>
      <c r="Z346" s="494">
        <f t="shared" si="60"/>
        <v>0</v>
      </c>
    </row>
    <row r="347" spans="1:26" ht="20.100000000000001" customHeight="1">
      <c r="G347" s="2">
        <v>0</v>
      </c>
      <c r="S347" s="136" t="s">
        <v>64</v>
      </c>
      <c r="T347" s="601" t="str">
        <f>COUNTIF(T6:T346,"승진자")&amp;"명"</f>
        <v>0명</v>
      </c>
      <c r="U347" s="123" t="s">
        <v>389</v>
      </c>
      <c r="V347" s="125"/>
      <c r="W347" s="123"/>
      <c r="X347" s="125" t="str">
        <f>COUNTIF(X6:X346,"5급승진")&amp;"명"</f>
        <v>0명</v>
      </c>
    </row>
    <row r="348" spans="1:26" ht="20.100000000000001" customHeight="1">
      <c r="S348" s="136" t="s">
        <v>390</v>
      </c>
      <c r="T348" s="3">
        <f>COUNTIF(T7:T346,"전직자")</f>
        <v>0</v>
      </c>
      <c r="U348" s="123" t="s">
        <v>202</v>
      </c>
      <c r="V348" s="125"/>
      <c r="W348" s="123"/>
      <c r="X348" s="125" t="str">
        <f>COUNTIF(X6:X346,"본청전입")&amp;"명"</f>
        <v>0명</v>
      </c>
    </row>
    <row r="349" spans="1:26" ht="20.100000000000001" customHeight="1"/>
    <row r="350" spans="1:26" ht="20.100000000000001" customHeight="1"/>
    <row r="351" spans="1:26" ht="20.100000000000001" customHeight="1"/>
    <row r="352" spans="1:26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</sheetData>
  <mergeCells count="83">
    <mergeCell ref="A1:Y1"/>
    <mergeCell ref="A3:C4"/>
    <mergeCell ref="D3:F3"/>
    <mergeCell ref="G3:Q3"/>
    <mergeCell ref="R3:R4"/>
    <mergeCell ref="S3:T4"/>
    <mergeCell ref="U3:X4"/>
    <mergeCell ref="Y3:Y4"/>
    <mergeCell ref="Z3:Z4"/>
    <mergeCell ref="A6:A34"/>
    <mergeCell ref="C7:C9"/>
    <mergeCell ref="C10:C13"/>
    <mergeCell ref="C19:C20"/>
    <mergeCell ref="C21:C22"/>
    <mergeCell ref="C23:C28"/>
    <mergeCell ref="C29:C30"/>
    <mergeCell ref="C31:C33"/>
    <mergeCell ref="A107:A129"/>
    <mergeCell ref="B107:B118"/>
    <mergeCell ref="C107:C118"/>
    <mergeCell ref="C37:C38"/>
    <mergeCell ref="B41:B49"/>
    <mergeCell ref="C41:C49"/>
    <mergeCell ref="A56:A66"/>
    <mergeCell ref="B56:B66"/>
    <mergeCell ref="C56:C66"/>
    <mergeCell ref="A84:A98"/>
    <mergeCell ref="B84:B94"/>
    <mergeCell ref="C84:C94"/>
    <mergeCell ref="B96:B97"/>
    <mergeCell ref="C96:C97"/>
    <mergeCell ref="A151:A160"/>
    <mergeCell ref="B151:B157"/>
    <mergeCell ref="C151:C157"/>
    <mergeCell ref="A161:A162"/>
    <mergeCell ref="B161:B162"/>
    <mergeCell ref="C161:C162"/>
    <mergeCell ref="A168:A174"/>
    <mergeCell ref="B168:B171"/>
    <mergeCell ref="C168:C171"/>
    <mergeCell ref="A175:A191"/>
    <mergeCell ref="B175:B183"/>
    <mergeCell ref="C175:C183"/>
    <mergeCell ref="B184:B185"/>
    <mergeCell ref="C184:C185"/>
    <mergeCell ref="A192:A194"/>
    <mergeCell ref="B192:B194"/>
    <mergeCell ref="C192:C194"/>
    <mergeCell ref="A202:A211"/>
    <mergeCell ref="B202:B208"/>
    <mergeCell ref="C202:C208"/>
    <mergeCell ref="A212:A221"/>
    <mergeCell ref="B212:B217"/>
    <mergeCell ref="C212:C217"/>
    <mergeCell ref="A222:A226"/>
    <mergeCell ref="B222:B226"/>
    <mergeCell ref="C222:C226"/>
    <mergeCell ref="A285:A290"/>
    <mergeCell ref="B285:B290"/>
    <mergeCell ref="C285:C290"/>
    <mergeCell ref="A234:A249"/>
    <mergeCell ref="B234:B243"/>
    <mergeCell ref="C234:C243"/>
    <mergeCell ref="A250:A258"/>
    <mergeCell ref="B250:B255"/>
    <mergeCell ref="C250:C255"/>
    <mergeCell ref="A261:A273"/>
    <mergeCell ref="B261:B266"/>
    <mergeCell ref="C261:C266"/>
    <mergeCell ref="B274:B279"/>
    <mergeCell ref="C274:C279"/>
    <mergeCell ref="A296:A305"/>
    <mergeCell ref="B296:B300"/>
    <mergeCell ref="C296:C300"/>
    <mergeCell ref="A306:A322"/>
    <mergeCell ref="B306:B316"/>
    <mergeCell ref="C306:C316"/>
    <mergeCell ref="A323:A331"/>
    <mergeCell ref="B323:B328"/>
    <mergeCell ref="C323:C328"/>
    <mergeCell ref="A332:A346"/>
    <mergeCell ref="B332:B340"/>
    <mergeCell ref="C332:C340"/>
  </mergeCells>
  <phoneticPr fontId="3" type="noConversion"/>
  <printOptions horizontalCentered="1"/>
  <pageMargins left="0.39370078740157483" right="0.39370078740157483" top="0.78740157480314965" bottom="0.78740157480314965" header="0.39370078740157483" footer="0.39370078740157483"/>
  <pageSetup paperSize="12" scale="54" fitToHeight="0" orientation="portrait" cellComments="asDisplayed" r:id="rId1"/>
  <headerFooter>
    <oddFooter>&amp;P페이지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411"/>
  <sheetViews>
    <sheetView showGridLines="0" showZeros="0" view="pageBreakPreview" zoomScale="90" zoomScaleNormal="100" zoomScaleSheetLayoutView="90" workbookViewId="0">
      <pane xSplit="3" ySplit="5" topLeftCell="D153" activePane="bottomRight" state="frozen"/>
      <selection activeCell="R356" sqref="R356"/>
      <selection pane="topRight" activeCell="R356" sqref="R356"/>
      <selection pane="bottomLeft" activeCell="R356" sqref="R356"/>
      <selection pane="bottomRight" activeCell="R5" sqref="R5"/>
    </sheetView>
  </sheetViews>
  <sheetFormatPr defaultRowHeight="39.950000000000003" customHeight="1"/>
  <cols>
    <col min="1" max="2" width="5.125" style="2" customWidth="1"/>
    <col min="3" max="3" width="15.625" style="2" customWidth="1"/>
    <col min="4" max="4" width="5.125" style="2" customWidth="1"/>
    <col min="5" max="5" width="4" style="2" customWidth="1"/>
    <col min="6" max="7" width="5.125" style="2" customWidth="1"/>
    <col min="8" max="15" width="4.375" style="2" customWidth="1"/>
    <col min="16" max="16" width="5" style="2" customWidth="1"/>
    <col min="17" max="17" width="5.125" style="2" customWidth="1"/>
    <col min="18" max="18" width="5" style="2" customWidth="1"/>
    <col min="19" max="19" width="12.625" style="3" customWidth="1"/>
    <col min="20" max="20" width="7.5" style="47" customWidth="1"/>
    <col min="21" max="21" width="13.5" style="3" customWidth="1"/>
    <col min="22" max="22" width="7.5" style="2" customWidth="1"/>
    <col min="23" max="23" width="2.375" style="2" customWidth="1"/>
    <col min="24" max="24" width="10.625" style="123" customWidth="1"/>
    <col min="25" max="25" width="7.5" style="2" customWidth="1"/>
    <col min="26" max="26" width="1.125" style="2" customWidth="1"/>
    <col min="27" max="27" width="7.5" style="21" customWidth="1"/>
    <col min="28" max="28" width="1.125" style="2" customWidth="1"/>
    <col min="29" max="29" width="8.5" style="21" customWidth="1"/>
    <col min="30" max="16384" width="9" style="2"/>
  </cols>
  <sheetData>
    <row r="1" spans="1:29" ht="45" customHeight="1">
      <c r="A1" s="688" t="s">
        <v>578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  <c r="Z1" s="688"/>
      <c r="AA1" s="688"/>
      <c r="AB1" s="688"/>
      <c r="AC1" s="688"/>
    </row>
    <row r="2" spans="1:29" ht="21" customHeight="1" thickBot="1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125"/>
      <c r="V2" s="3"/>
      <c r="X2" s="724"/>
      <c r="Y2" s="724"/>
      <c r="Z2" s="50"/>
      <c r="AA2" s="62"/>
      <c r="AB2" s="50"/>
      <c r="AC2" s="62"/>
    </row>
    <row r="3" spans="1:29" ht="35.1" customHeight="1">
      <c r="A3" s="725" t="s">
        <v>65</v>
      </c>
      <c r="B3" s="726"/>
      <c r="C3" s="727"/>
      <c r="D3" s="731" t="s">
        <v>66</v>
      </c>
      <c r="E3" s="732"/>
      <c r="F3" s="727"/>
      <c r="G3" s="733" t="s">
        <v>67</v>
      </c>
      <c r="H3" s="732"/>
      <c r="I3" s="732"/>
      <c r="J3" s="732"/>
      <c r="K3" s="732"/>
      <c r="L3" s="732"/>
      <c r="M3" s="732"/>
      <c r="N3" s="732"/>
      <c r="O3" s="732"/>
      <c r="P3" s="732"/>
      <c r="Q3" s="734"/>
      <c r="R3" s="735" t="s">
        <v>68</v>
      </c>
      <c r="S3" s="737" t="s">
        <v>0</v>
      </c>
      <c r="T3" s="738"/>
      <c r="U3" s="737" t="s">
        <v>1</v>
      </c>
      <c r="V3" s="738"/>
      <c r="W3" s="738"/>
      <c r="X3" s="738"/>
      <c r="Y3" s="741" t="s">
        <v>69</v>
      </c>
      <c r="Z3" s="224"/>
      <c r="AA3" s="743" t="s">
        <v>204</v>
      </c>
      <c r="AB3" s="225"/>
      <c r="AC3" s="719" t="s">
        <v>207</v>
      </c>
    </row>
    <row r="4" spans="1:29" ht="35.1" customHeight="1">
      <c r="A4" s="728"/>
      <c r="B4" s="729"/>
      <c r="C4" s="730"/>
      <c r="D4" s="269" t="s">
        <v>70</v>
      </c>
      <c r="E4" s="19" t="s">
        <v>71</v>
      </c>
      <c r="F4" s="238" t="s">
        <v>72</v>
      </c>
      <c r="G4" s="239" t="s">
        <v>67</v>
      </c>
      <c r="H4" s="20" t="s">
        <v>203</v>
      </c>
      <c r="I4" s="20" t="s">
        <v>211</v>
      </c>
      <c r="J4" s="20" t="s">
        <v>205</v>
      </c>
      <c r="K4" s="20" t="s">
        <v>213</v>
      </c>
      <c r="L4" s="20" t="s">
        <v>212</v>
      </c>
      <c r="M4" s="20" t="s">
        <v>214</v>
      </c>
      <c r="N4" s="20" t="s">
        <v>215</v>
      </c>
      <c r="O4" s="20" t="s">
        <v>216</v>
      </c>
      <c r="P4" s="20" t="s">
        <v>73</v>
      </c>
      <c r="Q4" s="240" t="s">
        <v>72</v>
      </c>
      <c r="R4" s="736"/>
      <c r="S4" s="739"/>
      <c r="T4" s="740"/>
      <c r="U4" s="739"/>
      <c r="V4" s="740"/>
      <c r="W4" s="740"/>
      <c r="X4" s="740"/>
      <c r="Y4" s="742"/>
      <c r="Z4" s="66"/>
      <c r="AA4" s="744"/>
      <c r="AB4" s="65"/>
      <c r="AC4" s="720"/>
    </row>
    <row r="5" spans="1:29" s="3" customFormat="1" ht="35.1" customHeight="1">
      <c r="A5" s="721" t="s">
        <v>74</v>
      </c>
      <c r="B5" s="722"/>
      <c r="C5" s="723"/>
      <c r="D5" s="270">
        <f t="shared" ref="D5:R5" si="0">SUM(D6:D400)</f>
        <v>695</v>
      </c>
      <c r="E5" s="14">
        <f t="shared" si="0"/>
        <v>1</v>
      </c>
      <c r="F5" s="114">
        <f t="shared" si="0"/>
        <v>696</v>
      </c>
      <c r="G5" s="241">
        <f t="shared" si="0"/>
        <v>692</v>
      </c>
      <c r="H5" s="14">
        <f t="shared" si="0"/>
        <v>0</v>
      </c>
      <c r="I5" s="14">
        <f t="shared" si="0"/>
        <v>-1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-6</v>
      </c>
      <c r="O5" s="14">
        <f t="shared" si="0"/>
        <v>1</v>
      </c>
      <c r="P5" s="14">
        <f t="shared" si="0"/>
        <v>-9</v>
      </c>
      <c r="Q5" s="242">
        <f t="shared" si="0"/>
        <v>677</v>
      </c>
      <c r="R5" s="271">
        <f t="shared" si="0"/>
        <v>-19</v>
      </c>
      <c r="S5" s="265">
        <f>COUNTA(T6:T400)</f>
        <v>0</v>
      </c>
      <c r="T5" s="118" t="s">
        <v>23</v>
      </c>
      <c r="U5" s="17">
        <f>COUNTA(V6:V400)</f>
        <v>0</v>
      </c>
      <c r="V5" s="17" t="s">
        <v>23</v>
      </c>
      <c r="W5" s="17"/>
      <c r="X5" s="124"/>
      <c r="Y5" s="89">
        <f>SUM(Y6:Y400)</f>
        <v>-19</v>
      </c>
      <c r="Z5" s="236"/>
      <c r="AA5" s="57">
        <f>SUM(AA6:AA400)</f>
        <v>-26</v>
      </c>
      <c r="AB5" s="67"/>
      <c r="AC5" s="141">
        <f>SUM(Y5:AA5)</f>
        <v>-45</v>
      </c>
    </row>
    <row r="6" spans="1:29" s="3" customFormat="1" ht="35.1" customHeight="1">
      <c r="A6" s="142" t="s">
        <v>2</v>
      </c>
      <c r="B6" s="647"/>
      <c r="C6" s="255" t="s">
        <v>25</v>
      </c>
      <c r="D6" s="624">
        <v>2</v>
      </c>
      <c r="E6" s="48"/>
      <c r="F6" s="205">
        <f>SUM(D6:E6)</f>
        <v>2</v>
      </c>
      <c r="G6" s="643">
        <v>1</v>
      </c>
      <c r="H6" s="48"/>
      <c r="I6" s="48"/>
      <c r="J6" s="48"/>
      <c r="K6" s="48"/>
      <c r="L6" s="48"/>
      <c r="M6" s="48"/>
      <c r="N6" s="48"/>
      <c r="O6" s="48"/>
      <c r="P6" s="48"/>
      <c r="Q6" s="474">
        <f>SUM(G6:P6)</f>
        <v>1</v>
      </c>
      <c r="R6" s="272">
        <f>Q6-F6</f>
        <v>-1</v>
      </c>
      <c r="S6" s="553"/>
      <c r="T6" s="554"/>
      <c r="U6" s="499"/>
      <c r="V6" s="362"/>
      <c r="W6" s="391">
        <f t="shared" ref="W6:W15" si="1">IF(V6="",,"→")</f>
        <v>0</v>
      </c>
      <c r="X6" s="364"/>
      <c r="Y6" s="90">
        <f>R6+COUNTA(T6)-COUNTA(V6)</f>
        <v>-1</v>
      </c>
      <c r="Z6" s="51"/>
      <c r="AA6" s="58">
        <f>행정8·9급!V6</f>
        <v>1</v>
      </c>
      <c r="AB6" s="51"/>
      <c r="AC6" s="143">
        <f t="shared" ref="AC6:AC99" si="2">SUM(Y6:AA6)</f>
        <v>0</v>
      </c>
    </row>
    <row r="7" spans="1:29" s="3" customFormat="1" ht="35.1" customHeight="1">
      <c r="A7" s="144"/>
      <c r="B7" s="318"/>
      <c r="C7" s="217" t="s">
        <v>24</v>
      </c>
      <c r="D7" s="275">
        <v>3</v>
      </c>
      <c r="E7" s="30"/>
      <c r="F7" s="165">
        <f>SUM(D7:E7)</f>
        <v>3</v>
      </c>
      <c r="G7" s="249">
        <v>3</v>
      </c>
      <c r="H7" s="30"/>
      <c r="I7" s="30"/>
      <c r="J7" s="30"/>
      <c r="K7" s="30"/>
      <c r="L7" s="30"/>
      <c r="M7" s="30"/>
      <c r="N7" s="30"/>
      <c r="O7" s="30"/>
      <c r="P7" s="30"/>
      <c r="Q7" s="243">
        <f>SUM(G7:P7)</f>
        <v>3</v>
      </c>
      <c r="R7" s="273">
        <f>Q7-F7</f>
        <v>0</v>
      </c>
      <c r="S7" s="315"/>
      <c r="T7" s="357"/>
      <c r="U7" s="70"/>
      <c r="V7" s="376"/>
      <c r="W7" s="343">
        <f t="shared" si="1"/>
        <v>0</v>
      </c>
      <c r="X7" s="80"/>
      <c r="Y7" s="91">
        <f>R7+COUNTA(T7:T8)-COUNTA(V7:V8)</f>
        <v>0</v>
      </c>
      <c r="Z7" s="51"/>
      <c r="AA7" s="60">
        <f>행정8·9급!V7</f>
        <v>0</v>
      </c>
      <c r="AB7" s="51"/>
      <c r="AC7" s="145">
        <f t="shared" si="2"/>
        <v>0</v>
      </c>
    </row>
    <row r="8" spans="1:29" s="3" customFormat="1" ht="35.1" customHeight="1">
      <c r="A8" s="144"/>
      <c r="B8" s="318"/>
      <c r="C8" s="218"/>
      <c r="D8" s="276"/>
      <c r="E8" s="31"/>
      <c r="F8" s="164"/>
      <c r="G8" s="244"/>
      <c r="H8" s="31"/>
      <c r="I8" s="31"/>
      <c r="J8" s="31"/>
      <c r="K8" s="31"/>
      <c r="L8" s="31"/>
      <c r="M8" s="31"/>
      <c r="N8" s="31"/>
      <c r="O8" s="31"/>
      <c r="P8" s="31"/>
      <c r="Q8" s="245"/>
      <c r="R8" s="274"/>
      <c r="S8" s="311"/>
      <c r="T8" s="361"/>
      <c r="U8" s="311"/>
      <c r="V8" s="358"/>
      <c r="W8" s="356">
        <f t="shared" si="1"/>
        <v>0</v>
      </c>
      <c r="X8" s="367"/>
      <c r="Y8" s="92"/>
      <c r="Z8" s="51"/>
      <c r="AA8" s="61"/>
      <c r="AB8" s="51"/>
      <c r="AC8" s="146">
        <f t="shared" si="2"/>
        <v>0</v>
      </c>
    </row>
    <row r="9" spans="1:29" s="3" customFormat="1" ht="35.1" customHeight="1">
      <c r="A9" s="144"/>
      <c r="B9" s="318"/>
      <c r="C9" s="217" t="s">
        <v>75</v>
      </c>
      <c r="D9" s="275">
        <v>3</v>
      </c>
      <c r="E9" s="30"/>
      <c r="F9" s="165">
        <f>SUM(D9:E9)</f>
        <v>3</v>
      </c>
      <c r="G9" s="249">
        <v>3</v>
      </c>
      <c r="H9" s="30"/>
      <c r="I9" s="30"/>
      <c r="J9" s="30"/>
      <c r="K9" s="30"/>
      <c r="L9" s="30"/>
      <c r="M9" s="30"/>
      <c r="N9" s="30"/>
      <c r="O9" s="30"/>
      <c r="P9" s="30"/>
      <c r="Q9" s="243">
        <f>SUM(G9:P9)</f>
        <v>3</v>
      </c>
      <c r="R9" s="273">
        <f>Q9-F9</f>
        <v>0</v>
      </c>
      <c r="S9" s="266"/>
      <c r="T9" s="341"/>
      <c r="U9" s="315"/>
      <c r="V9" s="342"/>
      <c r="W9" s="343">
        <f t="shared" si="1"/>
        <v>0</v>
      </c>
      <c r="X9" s="80"/>
      <c r="Y9" s="91">
        <f>R9+COUNTA(T9:T10)-COUNTA(V9:V10)</f>
        <v>0</v>
      </c>
      <c r="Z9" s="51"/>
      <c r="AA9" s="60">
        <f>행정8·9급!V8</f>
        <v>-1</v>
      </c>
      <c r="AB9" s="51"/>
      <c r="AC9" s="145">
        <f t="shared" si="2"/>
        <v>-1</v>
      </c>
    </row>
    <row r="10" spans="1:29" s="3" customFormat="1" ht="35.1" customHeight="1">
      <c r="A10" s="144"/>
      <c r="B10" s="318"/>
      <c r="C10" s="218"/>
      <c r="D10" s="276"/>
      <c r="E10" s="31"/>
      <c r="F10" s="164"/>
      <c r="G10" s="244"/>
      <c r="H10" s="31"/>
      <c r="I10" s="31"/>
      <c r="J10" s="31"/>
      <c r="K10" s="31"/>
      <c r="L10" s="31"/>
      <c r="M10" s="31"/>
      <c r="N10" s="31"/>
      <c r="O10" s="31"/>
      <c r="P10" s="31"/>
      <c r="Q10" s="245"/>
      <c r="R10" s="274"/>
      <c r="S10" s="311"/>
      <c r="T10" s="361"/>
      <c r="U10" s="311"/>
      <c r="V10" s="358"/>
      <c r="W10" s="356">
        <f t="shared" si="1"/>
        <v>0</v>
      </c>
      <c r="X10" s="412"/>
      <c r="Y10" s="92"/>
      <c r="Z10" s="51"/>
      <c r="AA10" s="61"/>
      <c r="AB10" s="51"/>
      <c r="AC10" s="146">
        <f t="shared" si="2"/>
        <v>0</v>
      </c>
    </row>
    <row r="11" spans="1:29" s="3" customFormat="1" ht="35.1" customHeight="1">
      <c r="A11" s="144"/>
      <c r="B11" s="318"/>
      <c r="C11" s="217" t="s">
        <v>76</v>
      </c>
      <c r="D11" s="275">
        <v>3</v>
      </c>
      <c r="E11" s="30"/>
      <c r="F11" s="165">
        <f>SUM(D11:E11)</f>
        <v>3</v>
      </c>
      <c r="G11" s="249">
        <v>3</v>
      </c>
      <c r="H11" s="30"/>
      <c r="I11" s="30"/>
      <c r="J11" s="30"/>
      <c r="K11" s="30"/>
      <c r="L11" s="30"/>
      <c r="M11" s="30"/>
      <c r="N11" s="30"/>
      <c r="O11" s="30"/>
      <c r="P11" s="30"/>
      <c r="Q11" s="243">
        <f>SUM(G11:P11)</f>
        <v>3</v>
      </c>
      <c r="R11" s="273">
        <f>Q11-F11</f>
        <v>0</v>
      </c>
      <c r="S11" s="553"/>
      <c r="T11" s="554"/>
      <c r="U11" s="315"/>
      <c r="V11" s="342"/>
      <c r="W11" s="343">
        <f t="shared" si="1"/>
        <v>0</v>
      </c>
      <c r="X11" s="80"/>
      <c r="Y11" s="91">
        <f>R11+COUNTA(T11:T12)-COUNTA(V11:V12)</f>
        <v>0</v>
      </c>
      <c r="Z11" s="51"/>
      <c r="AA11" s="60">
        <f>행정8·9급!V10</f>
        <v>0</v>
      </c>
      <c r="AB11" s="51"/>
      <c r="AC11" s="145">
        <f t="shared" si="2"/>
        <v>0</v>
      </c>
    </row>
    <row r="12" spans="1:29" s="3" customFormat="1" ht="35.1" customHeight="1">
      <c r="A12" s="144"/>
      <c r="B12" s="318"/>
      <c r="C12" s="218"/>
      <c r="D12" s="276"/>
      <c r="E12" s="31"/>
      <c r="F12" s="164"/>
      <c r="G12" s="244"/>
      <c r="H12" s="31"/>
      <c r="I12" s="31"/>
      <c r="J12" s="31"/>
      <c r="K12" s="31"/>
      <c r="L12" s="31"/>
      <c r="M12" s="31"/>
      <c r="N12" s="31"/>
      <c r="O12" s="31"/>
      <c r="P12" s="31"/>
      <c r="Q12" s="245"/>
      <c r="R12" s="274"/>
      <c r="S12" s="590"/>
      <c r="T12" s="616"/>
      <c r="U12" s="311"/>
      <c r="V12" s="358"/>
      <c r="W12" s="356">
        <f t="shared" si="1"/>
        <v>0</v>
      </c>
      <c r="X12" s="367"/>
      <c r="Y12" s="92"/>
      <c r="Z12" s="51"/>
      <c r="AA12" s="61"/>
      <c r="AB12" s="51"/>
      <c r="AC12" s="146">
        <f t="shared" si="2"/>
        <v>0</v>
      </c>
    </row>
    <row r="13" spans="1:29" s="3" customFormat="1" ht="35.1" customHeight="1">
      <c r="A13" s="144"/>
      <c r="B13" s="318"/>
      <c r="C13" s="217" t="s">
        <v>576</v>
      </c>
      <c r="D13" s="275">
        <v>3</v>
      </c>
      <c r="E13" s="30"/>
      <c r="F13" s="165">
        <f>SUM(D13:E13)</f>
        <v>3</v>
      </c>
      <c r="G13" s="249">
        <v>3</v>
      </c>
      <c r="H13" s="30"/>
      <c r="I13" s="30"/>
      <c r="J13" s="30"/>
      <c r="K13" s="30"/>
      <c r="L13" s="30"/>
      <c r="M13" s="30"/>
      <c r="N13" s="30"/>
      <c r="O13" s="30"/>
      <c r="P13" s="30"/>
      <c r="Q13" s="243">
        <f>SUM(G13:P13)</f>
        <v>3</v>
      </c>
      <c r="R13" s="273">
        <f>Q13-F13</f>
        <v>0</v>
      </c>
      <c r="S13" s="266"/>
      <c r="T13" s="341"/>
      <c r="U13" s="315"/>
      <c r="V13" s="342"/>
      <c r="W13" s="343">
        <f t="shared" si="1"/>
        <v>0</v>
      </c>
      <c r="X13" s="80"/>
      <c r="Y13" s="91">
        <f>R13+COUNTA(T13:T14)-COUNTA(V13:V14)</f>
        <v>0</v>
      </c>
      <c r="Z13" s="51"/>
      <c r="AA13" s="60">
        <f>행정8·9급!V12</f>
        <v>0</v>
      </c>
      <c r="AB13" s="51"/>
      <c r="AC13" s="145">
        <f t="shared" si="2"/>
        <v>0</v>
      </c>
    </row>
    <row r="14" spans="1:29" s="3" customFormat="1" ht="35.1" customHeight="1">
      <c r="A14" s="144"/>
      <c r="B14" s="318"/>
      <c r="C14" s="218"/>
      <c r="D14" s="276"/>
      <c r="E14" s="31"/>
      <c r="F14" s="164"/>
      <c r="G14" s="244"/>
      <c r="H14" s="31"/>
      <c r="I14" s="31"/>
      <c r="J14" s="31"/>
      <c r="K14" s="31"/>
      <c r="L14" s="31"/>
      <c r="M14" s="31"/>
      <c r="N14" s="31"/>
      <c r="O14" s="31"/>
      <c r="P14" s="31"/>
      <c r="Q14" s="245"/>
      <c r="R14" s="274"/>
      <c r="S14" s="108"/>
      <c r="T14" s="345"/>
      <c r="U14" s="311"/>
      <c r="V14" s="358"/>
      <c r="W14" s="356">
        <f t="shared" si="1"/>
        <v>0</v>
      </c>
      <c r="X14" s="367"/>
      <c r="Y14" s="92"/>
      <c r="Z14" s="51"/>
      <c r="AA14" s="61"/>
      <c r="AB14" s="51"/>
      <c r="AC14" s="146">
        <f t="shared" si="2"/>
        <v>0</v>
      </c>
    </row>
    <row r="15" spans="1:29" s="3" customFormat="1" ht="35.1" customHeight="1">
      <c r="A15" s="144"/>
      <c r="B15" s="318"/>
      <c r="C15" s="217" t="s">
        <v>77</v>
      </c>
      <c r="D15" s="275">
        <v>3</v>
      </c>
      <c r="E15" s="30"/>
      <c r="F15" s="165">
        <f>SUM(D15:E15)</f>
        <v>3</v>
      </c>
      <c r="G15" s="249">
        <v>3</v>
      </c>
      <c r="H15" s="30"/>
      <c r="I15" s="30"/>
      <c r="J15" s="30"/>
      <c r="K15" s="30"/>
      <c r="L15" s="30"/>
      <c r="M15" s="30"/>
      <c r="N15" s="30"/>
      <c r="O15" s="30"/>
      <c r="P15" s="30"/>
      <c r="Q15" s="243">
        <f>SUM(G15:P15)</f>
        <v>3</v>
      </c>
      <c r="R15" s="273">
        <f>Q15-F15</f>
        <v>0</v>
      </c>
      <c r="S15" s="599"/>
      <c r="T15" s="600"/>
      <c r="U15" s="315"/>
      <c r="V15" s="342"/>
      <c r="W15" s="343">
        <f t="shared" si="1"/>
        <v>0</v>
      </c>
      <c r="X15" s="80"/>
      <c r="Y15" s="91">
        <f>R15+COUNTA(T15:T16)-COUNTA(V15:V16)</f>
        <v>0</v>
      </c>
      <c r="Z15" s="51"/>
      <c r="AA15" s="60">
        <f>행정8·9급!V14</f>
        <v>0</v>
      </c>
      <c r="AB15" s="51"/>
      <c r="AC15" s="145">
        <f t="shared" si="2"/>
        <v>0</v>
      </c>
    </row>
    <row r="16" spans="1:29" s="3" customFormat="1" ht="35.1" customHeight="1">
      <c r="A16" s="144"/>
      <c r="B16" s="318"/>
      <c r="C16" s="218"/>
      <c r="D16" s="276"/>
      <c r="E16" s="31"/>
      <c r="F16" s="164"/>
      <c r="G16" s="244"/>
      <c r="H16" s="31"/>
      <c r="I16" s="31"/>
      <c r="J16" s="31"/>
      <c r="K16" s="31"/>
      <c r="L16" s="31"/>
      <c r="M16" s="31"/>
      <c r="N16" s="31"/>
      <c r="O16" s="31"/>
      <c r="P16" s="31"/>
      <c r="Q16" s="245"/>
      <c r="R16" s="274"/>
      <c r="S16" s="558"/>
      <c r="T16" s="582"/>
      <c r="U16" s="311"/>
      <c r="V16" s="358"/>
      <c r="W16" s="356">
        <f>IF(V16="",,"→")</f>
        <v>0</v>
      </c>
      <c r="X16" s="367"/>
      <c r="Y16" s="92"/>
      <c r="Z16" s="51"/>
      <c r="AA16" s="61"/>
      <c r="AB16" s="51"/>
      <c r="AC16" s="146">
        <f t="shared" si="2"/>
        <v>0</v>
      </c>
    </row>
    <row r="17" spans="1:29" s="3" customFormat="1" ht="35.1" customHeight="1">
      <c r="A17" s="144"/>
      <c r="B17" s="318"/>
      <c r="C17" s="219" t="s">
        <v>3</v>
      </c>
      <c r="D17" s="277">
        <v>1</v>
      </c>
      <c r="E17" s="32"/>
      <c r="F17" s="206">
        <f>SUM(D17:E17)</f>
        <v>1</v>
      </c>
      <c r="G17" s="250">
        <v>1</v>
      </c>
      <c r="H17" s="32"/>
      <c r="I17" s="32"/>
      <c r="J17" s="32"/>
      <c r="K17" s="32"/>
      <c r="L17" s="32"/>
      <c r="M17" s="32"/>
      <c r="N17" s="32"/>
      <c r="O17" s="32"/>
      <c r="P17" s="32"/>
      <c r="Q17" s="246">
        <f>SUM(G17:P17)</f>
        <v>1</v>
      </c>
      <c r="R17" s="278">
        <f>Q17-F17</f>
        <v>0</v>
      </c>
      <c r="S17" s="559"/>
      <c r="T17" s="583"/>
      <c r="U17" s="349"/>
      <c r="V17" s="359"/>
      <c r="W17" s="355">
        <f>IF(V17="",,"→")</f>
        <v>0</v>
      </c>
      <c r="X17" s="119"/>
      <c r="Y17" s="93">
        <f>R17+COUNTA(T17)-COUNTA(V17)</f>
        <v>0</v>
      </c>
      <c r="Z17" s="51"/>
      <c r="AA17" s="58">
        <f>행정8·9급!V16</f>
        <v>-1</v>
      </c>
      <c r="AB17" s="51"/>
      <c r="AC17" s="145">
        <f t="shared" si="2"/>
        <v>-1</v>
      </c>
    </row>
    <row r="18" spans="1:29" s="3" customFormat="1" ht="35.1" customHeight="1">
      <c r="A18" s="144"/>
      <c r="B18" s="318"/>
      <c r="C18" s="217" t="s">
        <v>79</v>
      </c>
      <c r="D18" s="275">
        <v>3</v>
      </c>
      <c r="E18" s="30"/>
      <c r="F18" s="165">
        <f>SUM(D18:E18)</f>
        <v>3</v>
      </c>
      <c r="G18" s="249">
        <v>2</v>
      </c>
      <c r="H18" s="30"/>
      <c r="I18" s="30"/>
      <c r="J18" s="30"/>
      <c r="K18" s="30"/>
      <c r="L18" s="30"/>
      <c r="M18" s="30"/>
      <c r="N18" s="30"/>
      <c r="O18" s="30"/>
      <c r="P18" s="30"/>
      <c r="Q18" s="243">
        <f>SUM(G18:P18)</f>
        <v>2</v>
      </c>
      <c r="R18" s="273">
        <f>Q18-F18</f>
        <v>-1</v>
      </c>
      <c r="S18" s="553"/>
      <c r="T18" s="554"/>
      <c r="U18" s="110"/>
      <c r="V18" s="342"/>
      <c r="W18" s="343">
        <f>IF(V18="",,"→")</f>
        <v>0</v>
      </c>
      <c r="X18" s="80"/>
      <c r="Y18" s="91">
        <f>R18+COUNTA(T18:T19)-COUNTA(V18:V19)</f>
        <v>-1</v>
      </c>
      <c r="Z18" s="51"/>
      <c r="AA18" s="64">
        <f>행정8·9급!V17</f>
        <v>0</v>
      </c>
      <c r="AB18" s="63"/>
      <c r="AC18" s="145">
        <f t="shared" si="2"/>
        <v>-1</v>
      </c>
    </row>
    <row r="19" spans="1:29" s="3" customFormat="1" ht="35.1" customHeight="1">
      <c r="A19" s="144"/>
      <c r="B19" s="318"/>
      <c r="C19" s="218"/>
      <c r="D19" s="276"/>
      <c r="E19" s="31"/>
      <c r="F19" s="164"/>
      <c r="G19" s="244"/>
      <c r="H19" s="31"/>
      <c r="I19" s="31"/>
      <c r="J19" s="31"/>
      <c r="K19" s="31"/>
      <c r="L19" s="31"/>
      <c r="M19" s="31"/>
      <c r="N19" s="31"/>
      <c r="O19" s="31"/>
      <c r="P19" s="31"/>
      <c r="Q19" s="245"/>
      <c r="R19" s="274"/>
      <c r="S19" s="311"/>
      <c r="T19" s="361"/>
      <c r="U19" s="311"/>
      <c r="V19" s="358"/>
      <c r="W19" s="356"/>
      <c r="X19" s="367"/>
      <c r="Y19" s="92"/>
      <c r="Z19" s="51"/>
      <c r="AA19" s="64"/>
      <c r="AB19" s="51"/>
      <c r="AC19" s="147"/>
    </row>
    <row r="20" spans="1:29" s="3" customFormat="1" ht="35.1" customHeight="1">
      <c r="A20" s="144"/>
      <c r="B20" s="318"/>
      <c r="C20" s="256" t="s">
        <v>80</v>
      </c>
      <c r="D20" s="275">
        <v>3</v>
      </c>
      <c r="E20" s="30"/>
      <c r="F20" s="165">
        <f>SUM(D20:E20)</f>
        <v>3</v>
      </c>
      <c r="G20" s="249">
        <v>3</v>
      </c>
      <c r="H20" s="30"/>
      <c r="I20" s="30"/>
      <c r="J20" s="30"/>
      <c r="K20" s="30"/>
      <c r="L20" s="30"/>
      <c r="M20" s="30"/>
      <c r="N20" s="30"/>
      <c r="O20" s="30"/>
      <c r="P20" s="30"/>
      <c r="Q20" s="243">
        <f>SUM(G20:P20)</f>
        <v>3</v>
      </c>
      <c r="R20" s="273">
        <f>Q20-F20</f>
        <v>0</v>
      </c>
      <c r="S20" s="553"/>
      <c r="T20" s="554"/>
      <c r="U20" s="110"/>
      <c r="V20" s="342"/>
      <c r="W20" s="343">
        <f t="shared" ref="W20" si="3">IF(V20="",,"→")</f>
        <v>0</v>
      </c>
      <c r="X20" s="80"/>
      <c r="Y20" s="91">
        <f>R20+COUNTA(T20:T21)-COUNTA(V20:V21)</f>
        <v>0</v>
      </c>
      <c r="Z20" s="51"/>
      <c r="AA20" s="60">
        <f>행정8·9급!V19</f>
        <v>-1</v>
      </c>
      <c r="AB20" s="51"/>
      <c r="AC20" s="145">
        <f t="shared" si="2"/>
        <v>-1</v>
      </c>
    </row>
    <row r="21" spans="1:29" s="3" customFormat="1" ht="35.1" customHeight="1">
      <c r="A21" s="144"/>
      <c r="B21" s="318"/>
      <c r="C21" s="218"/>
      <c r="D21" s="276"/>
      <c r="E21" s="31"/>
      <c r="F21" s="164"/>
      <c r="G21" s="244"/>
      <c r="H21" s="31"/>
      <c r="I21" s="31"/>
      <c r="J21" s="31"/>
      <c r="K21" s="31"/>
      <c r="L21" s="31"/>
      <c r="M21" s="31"/>
      <c r="N21" s="31"/>
      <c r="O21" s="31"/>
      <c r="P21" s="31"/>
      <c r="Q21" s="245"/>
      <c r="R21" s="274"/>
      <c r="S21" s="311"/>
      <c r="T21" s="360"/>
      <c r="U21" s="311"/>
      <c r="V21" s="358"/>
      <c r="W21" s="356">
        <f t="shared" ref="W21:W31" si="4">IF(V21="",,"→")</f>
        <v>0</v>
      </c>
      <c r="X21" s="367"/>
      <c r="Y21" s="92"/>
      <c r="Z21" s="51"/>
      <c r="AA21" s="61"/>
      <c r="AB21" s="51"/>
      <c r="AC21" s="146">
        <f t="shared" si="2"/>
        <v>0</v>
      </c>
    </row>
    <row r="22" spans="1:29" s="3" customFormat="1" ht="35.1" customHeight="1">
      <c r="A22" s="144"/>
      <c r="B22" s="318"/>
      <c r="C22" s="217" t="s">
        <v>63</v>
      </c>
      <c r="D22" s="275">
        <v>3</v>
      </c>
      <c r="E22" s="30"/>
      <c r="F22" s="165">
        <f>SUM(D22:E22)</f>
        <v>3</v>
      </c>
      <c r="G22" s="249">
        <v>2</v>
      </c>
      <c r="H22" s="30"/>
      <c r="I22" s="30"/>
      <c r="J22" s="30"/>
      <c r="K22" s="30"/>
      <c r="L22" s="30"/>
      <c r="M22" s="30"/>
      <c r="N22" s="30"/>
      <c r="O22" s="30"/>
      <c r="P22" s="30"/>
      <c r="Q22" s="243">
        <f>SUM(G22:P22)</f>
        <v>2</v>
      </c>
      <c r="R22" s="273">
        <f>Q22-F22</f>
        <v>-1</v>
      </c>
      <c r="S22" s="266"/>
      <c r="T22" s="341"/>
      <c r="U22" s="315"/>
      <c r="V22" s="342"/>
      <c r="W22" s="343">
        <f t="shared" si="4"/>
        <v>0</v>
      </c>
      <c r="X22" s="80"/>
      <c r="Y22" s="91">
        <f>R22+COUNTA(T22:T24)-COUNTA(V22:V24)</f>
        <v>-1</v>
      </c>
      <c r="Z22" s="51"/>
      <c r="AA22" s="60">
        <f>행정8·9급!V21</f>
        <v>1</v>
      </c>
      <c r="AB22" s="51"/>
      <c r="AC22" s="145">
        <f>SUM(Y22:AA22)</f>
        <v>0</v>
      </c>
    </row>
    <row r="23" spans="1:29" s="3" customFormat="1" ht="35.1" customHeight="1">
      <c r="A23" s="144"/>
      <c r="B23" s="318"/>
      <c r="C23" s="256"/>
      <c r="D23" s="279"/>
      <c r="E23" s="49"/>
      <c r="F23" s="163"/>
      <c r="G23" s="247"/>
      <c r="H23" s="49"/>
      <c r="I23" s="49"/>
      <c r="J23" s="49"/>
      <c r="K23" s="49"/>
      <c r="L23" s="49"/>
      <c r="M23" s="49"/>
      <c r="N23" s="49"/>
      <c r="O23" s="49"/>
      <c r="P23" s="49"/>
      <c r="Q23" s="248"/>
      <c r="R23" s="280"/>
      <c r="S23" s="108"/>
      <c r="T23" s="345"/>
      <c r="U23" s="108"/>
      <c r="V23" s="346"/>
      <c r="W23" s="347">
        <f t="shared" si="4"/>
        <v>0</v>
      </c>
      <c r="X23" s="79"/>
      <c r="Y23" s="94"/>
      <c r="Z23" s="51"/>
      <c r="AA23" s="64"/>
      <c r="AB23" s="51"/>
      <c r="AC23" s="147">
        <f>SUM(Y23:AA23)</f>
        <v>0</v>
      </c>
    </row>
    <row r="24" spans="1:29" s="3" customFormat="1" ht="35.1" customHeight="1">
      <c r="A24" s="144"/>
      <c r="B24" s="318"/>
      <c r="C24" s="218"/>
      <c r="D24" s="276"/>
      <c r="E24" s="31"/>
      <c r="F24" s="164"/>
      <c r="G24" s="244"/>
      <c r="H24" s="31"/>
      <c r="I24" s="31"/>
      <c r="J24" s="31"/>
      <c r="K24" s="31"/>
      <c r="L24" s="31"/>
      <c r="M24" s="31"/>
      <c r="N24" s="31"/>
      <c r="O24" s="31"/>
      <c r="P24" s="31"/>
      <c r="Q24" s="245"/>
      <c r="R24" s="274"/>
      <c r="S24" s="311"/>
      <c r="T24" s="361"/>
      <c r="U24" s="311"/>
      <c r="V24" s="358"/>
      <c r="W24" s="356">
        <f t="shared" si="4"/>
        <v>0</v>
      </c>
      <c r="X24" s="367"/>
      <c r="Y24" s="92"/>
      <c r="Z24" s="51"/>
      <c r="AA24" s="61"/>
      <c r="AB24" s="51"/>
      <c r="AC24" s="146">
        <f t="shared" si="2"/>
        <v>0</v>
      </c>
    </row>
    <row r="25" spans="1:29" s="3" customFormat="1" ht="35.1" customHeight="1">
      <c r="A25" s="144"/>
      <c r="B25" s="318"/>
      <c r="C25" s="217" t="s">
        <v>4</v>
      </c>
      <c r="D25" s="275">
        <v>5</v>
      </c>
      <c r="E25" s="30"/>
      <c r="F25" s="165">
        <f>SUM(D25:E25)</f>
        <v>5</v>
      </c>
      <c r="G25" s="249">
        <v>5</v>
      </c>
      <c r="H25" s="30"/>
      <c r="I25" s="30"/>
      <c r="J25" s="30"/>
      <c r="K25" s="30"/>
      <c r="L25" s="30"/>
      <c r="M25" s="30"/>
      <c r="N25" s="30"/>
      <c r="O25" s="30"/>
      <c r="P25" s="30"/>
      <c r="Q25" s="243">
        <f>SUM(G25:P25)</f>
        <v>5</v>
      </c>
      <c r="R25" s="273">
        <f>Q25-F25</f>
        <v>0</v>
      </c>
      <c r="S25" s="315"/>
      <c r="T25" s="341"/>
      <c r="U25" s="315"/>
      <c r="V25" s="342"/>
      <c r="W25" s="343">
        <f t="shared" si="4"/>
        <v>0</v>
      </c>
      <c r="X25" s="80"/>
      <c r="Y25" s="91">
        <f>R25+COUNTA(T25:T29)-COUNTA(V25:V29)</f>
        <v>0</v>
      </c>
      <c r="Z25" s="51"/>
      <c r="AA25" s="60">
        <f>행정8·9급!V23</f>
        <v>-2</v>
      </c>
      <c r="AB25" s="51"/>
      <c r="AC25" s="145">
        <f t="shared" si="2"/>
        <v>-2</v>
      </c>
    </row>
    <row r="26" spans="1:29" s="3" customFormat="1" ht="35.1" customHeight="1">
      <c r="A26" s="144"/>
      <c r="B26" s="318"/>
      <c r="C26" s="256"/>
      <c r="D26" s="279"/>
      <c r="E26" s="49"/>
      <c r="F26" s="163"/>
      <c r="G26" s="247"/>
      <c r="H26" s="49"/>
      <c r="I26" s="49"/>
      <c r="J26" s="49"/>
      <c r="K26" s="49"/>
      <c r="L26" s="49"/>
      <c r="M26" s="49"/>
      <c r="N26" s="49"/>
      <c r="O26" s="49"/>
      <c r="P26" s="49"/>
      <c r="Q26" s="248"/>
      <c r="R26" s="280"/>
      <c r="S26" s="108"/>
      <c r="T26" s="345"/>
      <c r="U26" s="108"/>
      <c r="V26" s="346"/>
      <c r="W26" s="347">
        <f t="shared" si="4"/>
        <v>0</v>
      </c>
      <c r="X26" s="79"/>
      <c r="Y26" s="94"/>
      <c r="Z26" s="51"/>
      <c r="AA26" s="64"/>
      <c r="AB26" s="51"/>
      <c r="AC26" s="147">
        <f t="shared" si="2"/>
        <v>0</v>
      </c>
    </row>
    <row r="27" spans="1:29" s="3" customFormat="1" ht="35.1" customHeight="1">
      <c r="A27" s="144"/>
      <c r="B27" s="318"/>
      <c r="C27" s="256"/>
      <c r="D27" s="279"/>
      <c r="E27" s="49"/>
      <c r="F27" s="163"/>
      <c r="G27" s="247"/>
      <c r="H27" s="49"/>
      <c r="I27" s="49"/>
      <c r="J27" s="49"/>
      <c r="K27" s="49"/>
      <c r="L27" s="49"/>
      <c r="M27" s="49"/>
      <c r="N27" s="49"/>
      <c r="O27" s="49"/>
      <c r="P27" s="49"/>
      <c r="Q27" s="248"/>
      <c r="R27" s="280"/>
      <c r="S27" s="108"/>
      <c r="T27" s="345"/>
      <c r="U27" s="111"/>
      <c r="V27" s="346"/>
      <c r="W27" s="347">
        <f t="shared" si="4"/>
        <v>0</v>
      </c>
      <c r="X27" s="348"/>
      <c r="Y27" s="94"/>
      <c r="Z27" s="51"/>
      <c r="AA27" s="64"/>
      <c r="AB27" s="51"/>
      <c r="AC27" s="147">
        <f t="shared" si="2"/>
        <v>0</v>
      </c>
    </row>
    <row r="28" spans="1:29" s="3" customFormat="1" ht="35.1" customHeight="1">
      <c r="A28" s="144"/>
      <c r="B28" s="318"/>
      <c r="C28" s="256"/>
      <c r="D28" s="279"/>
      <c r="E28" s="49"/>
      <c r="F28" s="163"/>
      <c r="G28" s="247"/>
      <c r="H28" s="49"/>
      <c r="I28" s="49"/>
      <c r="J28" s="49"/>
      <c r="K28" s="49"/>
      <c r="L28" s="49"/>
      <c r="M28" s="49"/>
      <c r="N28" s="49"/>
      <c r="O28" s="49"/>
      <c r="P28" s="49"/>
      <c r="Q28" s="248"/>
      <c r="R28" s="280"/>
      <c r="S28" s="108"/>
      <c r="T28" s="348"/>
      <c r="U28" s="108"/>
      <c r="V28" s="346"/>
      <c r="W28" s="347">
        <f t="shared" si="4"/>
        <v>0</v>
      </c>
      <c r="X28" s="348"/>
      <c r="Y28" s="94"/>
      <c r="Z28" s="51"/>
      <c r="AA28" s="64"/>
      <c r="AB28" s="51"/>
      <c r="AC28" s="147">
        <f t="shared" si="2"/>
        <v>0</v>
      </c>
    </row>
    <row r="29" spans="1:29" s="3" customFormat="1" ht="35.1" customHeight="1">
      <c r="A29" s="144"/>
      <c r="B29" s="318"/>
      <c r="C29" s="256"/>
      <c r="D29" s="279"/>
      <c r="E29" s="49"/>
      <c r="F29" s="163"/>
      <c r="G29" s="247"/>
      <c r="H29" s="49"/>
      <c r="I29" s="49"/>
      <c r="J29" s="49"/>
      <c r="K29" s="49"/>
      <c r="L29" s="49"/>
      <c r="M29" s="49"/>
      <c r="N29" s="49"/>
      <c r="O29" s="49"/>
      <c r="P29" s="49"/>
      <c r="Q29" s="248"/>
      <c r="R29" s="280"/>
      <c r="S29" s="108"/>
      <c r="T29" s="348"/>
      <c r="U29" s="108"/>
      <c r="V29" s="346"/>
      <c r="W29" s="347">
        <f t="shared" si="4"/>
        <v>0</v>
      </c>
      <c r="X29" s="348"/>
      <c r="Y29" s="94"/>
      <c r="Z29" s="51"/>
      <c r="AA29" s="61"/>
      <c r="AB29" s="51"/>
      <c r="AC29" s="146">
        <f t="shared" si="2"/>
        <v>0</v>
      </c>
    </row>
    <row r="30" spans="1:29" s="3" customFormat="1" ht="35.1" customHeight="1">
      <c r="A30" s="144"/>
      <c r="B30" s="318"/>
      <c r="C30" s="217" t="s">
        <v>78</v>
      </c>
      <c r="D30" s="275">
        <v>5</v>
      </c>
      <c r="E30" s="30"/>
      <c r="F30" s="165">
        <f>SUM(D30:E30)</f>
        <v>5</v>
      </c>
      <c r="G30" s="249">
        <v>5</v>
      </c>
      <c r="H30" s="30"/>
      <c r="I30" s="30"/>
      <c r="J30" s="30"/>
      <c r="K30" s="30"/>
      <c r="L30" s="30"/>
      <c r="M30" s="30"/>
      <c r="N30" s="30"/>
      <c r="O30" s="30"/>
      <c r="P30" s="30"/>
      <c r="Q30" s="243">
        <f>SUM(G30:P30)</f>
        <v>5</v>
      </c>
      <c r="R30" s="273">
        <f>Q30-F30</f>
        <v>0</v>
      </c>
      <c r="S30" s="315"/>
      <c r="T30" s="341"/>
      <c r="U30" s="315"/>
      <c r="V30" s="342"/>
      <c r="W30" s="343">
        <f t="shared" si="4"/>
        <v>0</v>
      </c>
      <c r="X30" s="80"/>
      <c r="Y30" s="91">
        <f>R30+COUNTA(T30:T35)-COUNTA(V30:V35)</f>
        <v>0</v>
      </c>
      <c r="Z30" s="51"/>
      <c r="AA30" s="60">
        <f>행정8·9급!V26</f>
        <v>0</v>
      </c>
      <c r="AB30" s="51"/>
      <c r="AC30" s="145">
        <f t="shared" si="2"/>
        <v>0</v>
      </c>
    </row>
    <row r="31" spans="1:29" s="3" customFormat="1" ht="35.1" customHeight="1">
      <c r="A31" s="144"/>
      <c r="B31" s="318"/>
      <c r="C31" s="256"/>
      <c r="D31" s="279"/>
      <c r="E31" s="49"/>
      <c r="F31" s="163"/>
      <c r="G31" s="247"/>
      <c r="H31" s="49"/>
      <c r="I31" s="49"/>
      <c r="J31" s="49"/>
      <c r="K31" s="49"/>
      <c r="L31" s="49"/>
      <c r="M31" s="49"/>
      <c r="N31" s="49"/>
      <c r="O31" s="49"/>
      <c r="P31" s="49"/>
      <c r="Q31" s="248"/>
      <c r="R31" s="280"/>
      <c r="S31" s="108"/>
      <c r="T31" s="345"/>
      <c r="U31" s="108"/>
      <c r="V31" s="346"/>
      <c r="W31" s="347">
        <f t="shared" si="4"/>
        <v>0</v>
      </c>
      <c r="X31" s="79"/>
      <c r="Y31" s="94"/>
      <c r="Z31" s="51"/>
      <c r="AA31" s="64"/>
      <c r="AB31" s="51"/>
      <c r="AC31" s="147">
        <f t="shared" si="2"/>
        <v>0</v>
      </c>
    </row>
    <row r="32" spans="1:29" s="3" customFormat="1" ht="35.1" customHeight="1">
      <c r="A32" s="144"/>
      <c r="B32" s="318"/>
      <c r="C32" s="256"/>
      <c r="D32" s="279"/>
      <c r="E32" s="49"/>
      <c r="F32" s="163"/>
      <c r="G32" s="247"/>
      <c r="H32" s="49"/>
      <c r="I32" s="49"/>
      <c r="J32" s="49"/>
      <c r="K32" s="49"/>
      <c r="L32" s="49"/>
      <c r="M32" s="49"/>
      <c r="N32" s="49"/>
      <c r="O32" s="49"/>
      <c r="P32" s="49"/>
      <c r="Q32" s="248"/>
      <c r="R32" s="280"/>
      <c r="S32" s="413"/>
      <c r="T32" s="345"/>
      <c r="U32" s="108"/>
      <c r="V32" s="346"/>
      <c r="W32" s="347"/>
      <c r="X32" s="414"/>
      <c r="Y32" s="94"/>
      <c r="Z32" s="51"/>
      <c r="AA32" s="64"/>
      <c r="AB32" s="51"/>
      <c r="AC32" s="147">
        <f t="shared" si="2"/>
        <v>0</v>
      </c>
    </row>
    <row r="33" spans="1:29" s="3" customFormat="1" ht="35.1" customHeight="1">
      <c r="A33" s="144"/>
      <c r="B33" s="318"/>
      <c r="C33" s="256"/>
      <c r="D33" s="279"/>
      <c r="E33" s="49"/>
      <c r="F33" s="163"/>
      <c r="G33" s="247"/>
      <c r="H33" s="49"/>
      <c r="I33" s="49"/>
      <c r="J33" s="49"/>
      <c r="K33" s="49"/>
      <c r="L33" s="49"/>
      <c r="M33" s="49"/>
      <c r="N33" s="49"/>
      <c r="O33" s="49"/>
      <c r="P33" s="49"/>
      <c r="Q33" s="248"/>
      <c r="R33" s="280"/>
      <c r="S33" s="108"/>
      <c r="T33" s="348"/>
      <c r="U33" s="108"/>
      <c r="V33" s="346"/>
      <c r="W33" s="347"/>
      <c r="X33" s="414"/>
      <c r="Y33" s="94"/>
      <c r="Z33" s="51"/>
      <c r="AA33" s="64"/>
      <c r="AB33" s="51"/>
      <c r="AC33" s="147">
        <f t="shared" si="2"/>
        <v>0</v>
      </c>
    </row>
    <row r="34" spans="1:29" s="3" customFormat="1" ht="35.1" customHeight="1">
      <c r="A34" s="144"/>
      <c r="B34" s="318"/>
      <c r="C34" s="256"/>
      <c r="D34" s="279"/>
      <c r="E34" s="49"/>
      <c r="F34" s="163"/>
      <c r="G34" s="247"/>
      <c r="H34" s="49"/>
      <c r="I34" s="49"/>
      <c r="J34" s="49"/>
      <c r="K34" s="49"/>
      <c r="L34" s="49"/>
      <c r="M34" s="49"/>
      <c r="N34" s="49"/>
      <c r="O34" s="49"/>
      <c r="P34" s="49"/>
      <c r="Q34" s="248"/>
      <c r="R34" s="280"/>
      <c r="S34" s="108"/>
      <c r="T34" s="348"/>
      <c r="U34" s="108"/>
      <c r="V34" s="346"/>
      <c r="W34" s="347"/>
      <c r="X34" s="414"/>
      <c r="Y34" s="94"/>
      <c r="Z34" s="51"/>
      <c r="AA34" s="64"/>
      <c r="AB34" s="51"/>
      <c r="AC34" s="147">
        <f t="shared" si="2"/>
        <v>0</v>
      </c>
    </row>
    <row r="35" spans="1:29" s="3" customFormat="1" ht="35.1" customHeight="1">
      <c r="A35" s="144"/>
      <c r="B35" s="318"/>
      <c r="C35" s="218"/>
      <c r="D35" s="276"/>
      <c r="E35" s="31"/>
      <c r="F35" s="164"/>
      <c r="G35" s="244"/>
      <c r="H35" s="31"/>
      <c r="I35" s="31"/>
      <c r="J35" s="31"/>
      <c r="K35" s="31"/>
      <c r="L35" s="31"/>
      <c r="M35" s="31"/>
      <c r="N35" s="31"/>
      <c r="O35" s="31"/>
      <c r="P35" s="31"/>
      <c r="Q35" s="245"/>
      <c r="R35" s="274"/>
      <c r="S35" s="311"/>
      <c r="T35" s="361"/>
      <c r="U35" s="311"/>
      <c r="V35" s="358"/>
      <c r="W35" s="356">
        <f>IF(V35="",,"→")</f>
        <v>0</v>
      </c>
      <c r="X35" s="367"/>
      <c r="Y35" s="92"/>
      <c r="Z35" s="51"/>
      <c r="AA35" s="61"/>
      <c r="AB35" s="51"/>
      <c r="AC35" s="146">
        <f t="shared" si="2"/>
        <v>0</v>
      </c>
    </row>
    <row r="36" spans="1:29" s="3" customFormat="1" ht="35.1" customHeight="1">
      <c r="A36" s="144"/>
      <c r="B36" s="318"/>
      <c r="C36" s="217" t="s">
        <v>5</v>
      </c>
      <c r="D36" s="275">
        <v>5</v>
      </c>
      <c r="E36" s="30"/>
      <c r="F36" s="165">
        <f>SUM(D36:E36)</f>
        <v>5</v>
      </c>
      <c r="G36" s="249">
        <v>5</v>
      </c>
      <c r="H36" s="30"/>
      <c r="I36" s="30"/>
      <c r="J36" s="30"/>
      <c r="K36" s="30"/>
      <c r="L36" s="30"/>
      <c r="M36" s="30"/>
      <c r="N36" s="30"/>
      <c r="O36" s="30"/>
      <c r="P36" s="30"/>
      <c r="Q36" s="243">
        <f>SUM(G36:P36)</f>
        <v>5</v>
      </c>
      <c r="R36" s="273">
        <f>Q36-F36</f>
        <v>0</v>
      </c>
      <c r="S36" s="315"/>
      <c r="T36" s="341"/>
      <c r="U36" s="315"/>
      <c r="V36" s="342"/>
      <c r="W36" s="343">
        <f t="shared" ref="W36" si="5">IF(V36="",,"→")</f>
        <v>0</v>
      </c>
      <c r="X36" s="80"/>
      <c r="Y36" s="91">
        <f>R36+COUNTA(T36:T42)-COUNTA(V36:V42)</f>
        <v>0</v>
      </c>
      <c r="Z36" s="51"/>
      <c r="AA36" s="60">
        <f>행정8·9급!V28</f>
        <v>0</v>
      </c>
      <c r="AB36" s="51"/>
      <c r="AC36" s="145">
        <f t="shared" ref="AC36:AC42" si="6">SUM(Y36:AA36)</f>
        <v>0</v>
      </c>
    </row>
    <row r="37" spans="1:29" s="3" customFormat="1" ht="35.1" customHeight="1">
      <c r="A37" s="144"/>
      <c r="B37" s="318"/>
      <c r="C37" s="256"/>
      <c r="D37" s="279"/>
      <c r="E37" s="49"/>
      <c r="F37" s="163"/>
      <c r="G37" s="247"/>
      <c r="H37" s="49"/>
      <c r="I37" s="49"/>
      <c r="J37" s="49"/>
      <c r="K37" s="49"/>
      <c r="L37" s="49"/>
      <c r="M37" s="49"/>
      <c r="N37" s="49"/>
      <c r="O37" s="49"/>
      <c r="P37" s="49"/>
      <c r="Q37" s="248"/>
      <c r="R37" s="280"/>
      <c r="S37" s="623"/>
      <c r="T37" s="527"/>
      <c r="U37" s="108"/>
      <c r="V37" s="346"/>
      <c r="W37" s="347">
        <f t="shared" ref="W37:W43" si="7">IF(V37="",,"→")</f>
        <v>0</v>
      </c>
      <c r="X37" s="368"/>
      <c r="Y37" s="94"/>
      <c r="Z37" s="51"/>
      <c r="AA37" s="64"/>
      <c r="AB37" s="51"/>
      <c r="AC37" s="147">
        <f t="shared" si="6"/>
        <v>0</v>
      </c>
    </row>
    <row r="38" spans="1:29" s="3" customFormat="1" ht="35.1" customHeight="1">
      <c r="A38" s="144"/>
      <c r="B38" s="318"/>
      <c r="C38" s="256"/>
      <c r="D38" s="279"/>
      <c r="E38" s="49"/>
      <c r="F38" s="163"/>
      <c r="G38" s="247"/>
      <c r="H38" s="49"/>
      <c r="I38" s="49"/>
      <c r="J38" s="49"/>
      <c r="K38" s="49"/>
      <c r="L38" s="49"/>
      <c r="M38" s="49"/>
      <c r="N38" s="49"/>
      <c r="O38" s="49"/>
      <c r="P38" s="49"/>
      <c r="Q38" s="248"/>
      <c r="R38" s="280"/>
      <c r="S38" s="462"/>
      <c r="T38" s="345"/>
      <c r="U38" s="108"/>
      <c r="V38" s="346"/>
      <c r="W38" s="347">
        <f t="shared" si="7"/>
        <v>0</v>
      </c>
      <c r="X38" s="368"/>
      <c r="Y38" s="94"/>
      <c r="Z38" s="51"/>
      <c r="AA38" s="64"/>
      <c r="AB38" s="51"/>
      <c r="AC38" s="147">
        <f t="shared" si="6"/>
        <v>0</v>
      </c>
    </row>
    <row r="39" spans="1:29" s="3" customFormat="1" ht="35.1" customHeight="1">
      <c r="A39" s="144"/>
      <c r="B39" s="318"/>
      <c r="C39" s="256"/>
      <c r="D39" s="279"/>
      <c r="E39" s="49"/>
      <c r="F39" s="163"/>
      <c r="G39" s="247"/>
      <c r="H39" s="49"/>
      <c r="I39" s="49"/>
      <c r="J39" s="49"/>
      <c r="K39" s="49"/>
      <c r="L39" s="49"/>
      <c r="M39" s="49"/>
      <c r="N39" s="49"/>
      <c r="O39" s="49"/>
      <c r="P39" s="49"/>
      <c r="Q39" s="248"/>
      <c r="R39" s="280"/>
      <c r="S39" s="108"/>
      <c r="T39" s="348"/>
      <c r="U39" s="108"/>
      <c r="V39" s="346"/>
      <c r="W39" s="347">
        <f t="shared" si="7"/>
        <v>0</v>
      </c>
      <c r="X39" s="368"/>
      <c r="Y39" s="94"/>
      <c r="Z39" s="51"/>
      <c r="AA39" s="64"/>
      <c r="AB39" s="51"/>
      <c r="AC39" s="147">
        <f t="shared" si="6"/>
        <v>0</v>
      </c>
    </row>
    <row r="40" spans="1:29" s="3" customFormat="1" ht="35.1" customHeight="1">
      <c r="A40" s="144"/>
      <c r="B40" s="318"/>
      <c r="C40" s="256"/>
      <c r="D40" s="279"/>
      <c r="E40" s="49"/>
      <c r="F40" s="163"/>
      <c r="G40" s="247"/>
      <c r="H40" s="49"/>
      <c r="I40" s="49"/>
      <c r="J40" s="49"/>
      <c r="K40" s="49"/>
      <c r="L40" s="49"/>
      <c r="M40" s="49"/>
      <c r="N40" s="49"/>
      <c r="O40" s="49"/>
      <c r="P40" s="49"/>
      <c r="Q40" s="248"/>
      <c r="R40" s="280"/>
      <c r="S40" s="108"/>
      <c r="T40" s="348"/>
      <c r="U40" s="108"/>
      <c r="V40" s="346"/>
      <c r="W40" s="347">
        <f t="shared" si="7"/>
        <v>0</v>
      </c>
      <c r="X40" s="368"/>
      <c r="Y40" s="94"/>
      <c r="Z40" s="51"/>
      <c r="AA40" s="64"/>
      <c r="AB40" s="51"/>
      <c r="AC40" s="147">
        <f t="shared" si="6"/>
        <v>0</v>
      </c>
    </row>
    <row r="41" spans="1:29" s="3" customFormat="1" ht="35.1" customHeight="1">
      <c r="A41" s="144"/>
      <c r="B41" s="318"/>
      <c r="C41" s="256"/>
      <c r="D41" s="279"/>
      <c r="E41" s="49"/>
      <c r="F41" s="163"/>
      <c r="G41" s="247"/>
      <c r="H41" s="49"/>
      <c r="I41" s="49"/>
      <c r="J41" s="49"/>
      <c r="K41" s="49"/>
      <c r="L41" s="49"/>
      <c r="M41" s="49"/>
      <c r="N41" s="49"/>
      <c r="O41" s="49"/>
      <c r="P41" s="49"/>
      <c r="Q41" s="248"/>
      <c r="R41" s="280"/>
      <c r="S41" s="108"/>
      <c r="T41" s="372"/>
      <c r="U41" s="108"/>
      <c r="V41" s="346"/>
      <c r="W41" s="347">
        <f>IF(V41="",,"→")</f>
        <v>0</v>
      </c>
      <c r="X41" s="368"/>
      <c r="Y41" s="94"/>
      <c r="Z41" s="51"/>
      <c r="AA41" s="64"/>
      <c r="AB41" s="51"/>
      <c r="AC41" s="147">
        <f>SUM(Y41:AA41)</f>
        <v>0</v>
      </c>
    </row>
    <row r="42" spans="1:29" s="3" customFormat="1" ht="35.1" customHeight="1">
      <c r="A42" s="144"/>
      <c r="B42" s="318"/>
      <c r="C42" s="256"/>
      <c r="D42" s="279"/>
      <c r="E42" s="49"/>
      <c r="F42" s="163"/>
      <c r="G42" s="247"/>
      <c r="H42" s="49"/>
      <c r="I42" s="49"/>
      <c r="J42" s="49"/>
      <c r="K42" s="49"/>
      <c r="L42" s="49"/>
      <c r="M42" s="49"/>
      <c r="N42" s="49"/>
      <c r="O42" s="49"/>
      <c r="P42" s="49"/>
      <c r="Q42" s="248"/>
      <c r="R42" s="280"/>
      <c r="S42" s="108"/>
      <c r="T42" s="348"/>
      <c r="U42" s="108"/>
      <c r="V42" s="346"/>
      <c r="W42" s="347">
        <f t="shared" si="7"/>
        <v>0</v>
      </c>
      <c r="X42" s="368"/>
      <c r="Y42" s="94"/>
      <c r="Z42" s="51"/>
      <c r="AA42" s="61"/>
      <c r="AB42" s="51"/>
      <c r="AC42" s="146">
        <f t="shared" si="6"/>
        <v>0</v>
      </c>
    </row>
    <row r="43" spans="1:29" s="3" customFormat="1" ht="35.1" customHeight="1">
      <c r="A43" s="144"/>
      <c r="B43" s="318"/>
      <c r="C43" s="217" t="s">
        <v>206</v>
      </c>
      <c r="D43" s="275">
        <v>5</v>
      </c>
      <c r="E43" s="30"/>
      <c r="F43" s="165">
        <f>SUM(D43:E43)</f>
        <v>5</v>
      </c>
      <c r="G43" s="249">
        <v>5</v>
      </c>
      <c r="H43" s="30"/>
      <c r="I43" s="30"/>
      <c r="J43" s="30"/>
      <c r="K43" s="30"/>
      <c r="L43" s="30"/>
      <c r="M43" s="30"/>
      <c r="N43" s="30"/>
      <c r="O43" s="30"/>
      <c r="P43" s="30"/>
      <c r="Q43" s="243">
        <f>SUM(G43:P43)</f>
        <v>5</v>
      </c>
      <c r="R43" s="273">
        <f>Q43-F43</f>
        <v>0</v>
      </c>
      <c r="S43" s="315"/>
      <c r="T43" s="341"/>
      <c r="U43" s="415"/>
      <c r="V43" s="342"/>
      <c r="W43" s="343">
        <f t="shared" si="7"/>
        <v>0</v>
      </c>
      <c r="X43" s="80"/>
      <c r="Y43" s="91">
        <f>R43+COUNTA(T43:T50)-COUNTA(V43:V50)</f>
        <v>0</v>
      </c>
      <c r="Z43" s="51"/>
      <c r="AA43" s="60">
        <f>행정8·9급!V30</f>
        <v>0</v>
      </c>
      <c r="AB43" s="51"/>
      <c r="AC43" s="145">
        <f t="shared" si="2"/>
        <v>0</v>
      </c>
    </row>
    <row r="44" spans="1:29" s="3" customFormat="1" ht="35.1" customHeight="1">
      <c r="A44" s="144"/>
      <c r="B44" s="318"/>
      <c r="C44" s="256"/>
      <c r="D44" s="279"/>
      <c r="E44" s="49"/>
      <c r="F44" s="163"/>
      <c r="G44" s="247"/>
      <c r="H44" s="49"/>
      <c r="I44" s="49"/>
      <c r="J44" s="49"/>
      <c r="K44" s="49"/>
      <c r="L44" s="49"/>
      <c r="M44" s="49"/>
      <c r="N44" s="49"/>
      <c r="O44" s="49"/>
      <c r="P44" s="49"/>
      <c r="Q44" s="248"/>
      <c r="R44" s="280"/>
      <c r="S44" s="310"/>
      <c r="T44" s="345"/>
      <c r="U44" s="108"/>
      <c r="V44" s="346"/>
      <c r="W44" s="347">
        <f t="shared" ref="W44:W52" si="8">IF(V44="",,"→")</f>
        <v>0</v>
      </c>
      <c r="X44" s="79"/>
      <c r="Y44" s="94"/>
      <c r="Z44" s="51"/>
      <c r="AA44" s="64"/>
      <c r="AB44" s="51"/>
      <c r="AC44" s="147">
        <f t="shared" si="2"/>
        <v>0</v>
      </c>
    </row>
    <row r="45" spans="1:29" s="3" customFormat="1" ht="35.1" customHeight="1">
      <c r="A45" s="144"/>
      <c r="B45" s="318"/>
      <c r="C45" s="256"/>
      <c r="D45" s="279"/>
      <c r="E45" s="49"/>
      <c r="F45" s="163"/>
      <c r="G45" s="247"/>
      <c r="H45" s="49"/>
      <c r="I45" s="49"/>
      <c r="J45" s="49"/>
      <c r="K45" s="49"/>
      <c r="L45" s="49"/>
      <c r="M45" s="49"/>
      <c r="N45" s="49"/>
      <c r="O45" s="49"/>
      <c r="P45" s="49"/>
      <c r="Q45" s="248"/>
      <c r="R45" s="280"/>
      <c r="S45" s="108"/>
      <c r="T45" s="345"/>
      <c r="U45" s="108"/>
      <c r="V45" s="346"/>
      <c r="W45" s="347">
        <f t="shared" si="8"/>
        <v>0</v>
      </c>
      <c r="X45" s="79"/>
      <c r="Y45" s="94"/>
      <c r="Z45" s="51"/>
      <c r="AA45" s="64"/>
      <c r="AB45" s="51"/>
      <c r="AC45" s="147">
        <f t="shared" si="2"/>
        <v>0</v>
      </c>
    </row>
    <row r="46" spans="1:29" s="3" customFormat="1" ht="35.1" customHeight="1">
      <c r="A46" s="144"/>
      <c r="B46" s="318"/>
      <c r="C46" s="256"/>
      <c r="D46" s="279"/>
      <c r="E46" s="49"/>
      <c r="F46" s="163"/>
      <c r="G46" s="247"/>
      <c r="H46" s="49"/>
      <c r="I46" s="49"/>
      <c r="J46" s="49"/>
      <c r="K46" s="49"/>
      <c r="L46" s="49"/>
      <c r="M46" s="49"/>
      <c r="N46" s="49"/>
      <c r="O46" s="49"/>
      <c r="P46" s="49"/>
      <c r="Q46" s="248"/>
      <c r="R46" s="280"/>
      <c r="S46" s="108"/>
      <c r="T46" s="345"/>
      <c r="U46" s="108"/>
      <c r="V46" s="346"/>
      <c r="W46" s="347">
        <f t="shared" si="8"/>
        <v>0</v>
      </c>
      <c r="X46" s="368"/>
      <c r="Y46" s="94"/>
      <c r="Z46" s="51"/>
      <c r="AA46" s="64"/>
      <c r="AB46" s="51"/>
      <c r="AC46" s="147">
        <f t="shared" si="2"/>
        <v>0</v>
      </c>
    </row>
    <row r="47" spans="1:29" s="3" customFormat="1" ht="35.1" customHeight="1">
      <c r="A47" s="144"/>
      <c r="B47" s="318"/>
      <c r="C47" s="256"/>
      <c r="D47" s="279"/>
      <c r="E47" s="49"/>
      <c r="F47" s="163"/>
      <c r="G47" s="247"/>
      <c r="H47" s="49"/>
      <c r="I47" s="49"/>
      <c r="J47" s="49"/>
      <c r="K47" s="49"/>
      <c r="L47" s="49"/>
      <c r="M47" s="49"/>
      <c r="N47" s="49"/>
      <c r="O47" s="49"/>
      <c r="P47" s="49"/>
      <c r="Q47" s="248"/>
      <c r="R47" s="280"/>
      <c r="S47" s="108"/>
      <c r="T47" s="348"/>
      <c r="U47" s="108"/>
      <c r="V47" s="346"/>
      <c r="W47" s="347">
        <f t="shared" si="8"/>
        <v>0</v>
      </c>
      <c r="X47" s="368"/>
      <c r="Y47" s="94"/>
      <c r="Z47" s="51"/>
      <c r="AA47" s="64"/>
      <c r="AB47" s="51"/>
      <c r="AC47" s="147">
        <f>SUM(Y47:AA47)</f>
        <v>0</v>
      </c>
    </row>
    <row r="48" spans="1:29" s="3" customFormat="1" ht="35.1" customHeight="1">
      <c r="A48" s="144"/>
      <c r="B48" s="318"/>
      <c r="C48" s="256"/>
      <c r="D48" s="279"/>
      <c r="E48" s="49"/>
      <c r="F48" s="163"/>
      <c r="G48" s="247"/>
      <c r="H48" s="49"/>
      <c r="I48" s="49"/>
      <c r="J48" s="49"/>
      <c r="K48" s="49"/>
      <c r="L48" s="49"/>
      <c r="M48" s="49"/>
      <c r="N48" s="49"/>
      <c r="O48" s="49"/>
      <c r="P48" s="49"/>
      <c r="Q48" s="248"/>
      <c r="R48" s="280"/>
      <c r="S48" s="108"/>
      <c r="T48" s="348"/>
      <c r="U48" s="108"/>
      <c r="V48" s="346"/>
      <c r="W48" s="347">
        <f t="shared" si="8"/>
        <v>0</v>
      </c>
      <c r="X48" s="368"/>
      <c r="Y48" s="94"/>
      <c r="Z48" s="51"/>
      <c r="AA48" s="64"/>
      <c r="AB48" s="51"/>
      <c r="AC48" s="147">
        <f>SUM(Y48:AA48)</f>
        <v>0</v>
      </c>
    </row>
    <row r="49" spans="1:29" s="3" customFormat="1" ht="35.1" customHeight="1">
      <c r="A49" s="144"/>
      <c r="B49" s="318"/>
      <c r="C49" s="256"/>
      <c r="D49" s="279"/>
      <c r="E49" s="49"/>
      <c r="F49" s="163"/>
      <c r="G49" s="247"/>
      <c r="H49" s="49"/>
      <c r="I49" s="49"/>
      <c r="J49" s="49"/>
      <c r="K49" s="49"/>
      <c r="L49" s="49"/>
      <c r="M49" s="49"/>
      <c r="N49" s="49"/>
      <c r="O49" s="49"/>
      <c r="P49" s="49"/>
      <c r="Q49" s="248"/>
      <c r="R49" s="280"/>
      <c r="S49" s="108"/>
      <c r="T49" s="348"/>
      <c r="U49" s="108"/>
      <c r="V49" s="346"/>
      <c r="W49" s="347">
        <f t="shared" si="8"/>
        <v>0</v>
      </c>
      <c r="X49" s="368"/>
      <c r="Y49" s="94"/>
      <c r="Z49" s="51"/>
      <c r="AA49" s="64"/>
      <c r="AB49" s="51"/>
      <c r="AC49" s="147">
        <f t="shared" si="2"/>
        <v>0</v>
      </c>
    </row>
    <row r="50" spans="1:29" s="3" customFormat="1" ht="35.1" customHeight="1">
      <c r="A50" s="144"/>
      <c r="B50" s="318"/>
      <c r="C50" s="256"/>
      <c r="D50" s="279"/>
      <c r="E50" s="49"/>
      <c r="F50" s="163"/>
      <c r="G50" s="247"/>
      <c r="H50" s="49"/>
      <c r="I50" s="49"/>
      <c r="J50" s="49"/>
      <c r="K50" s="49"/>
      <c r="L50" s="49"/>
      <c r="M50" s="49"/>
      <c r="N50" s="49"/>
      <c r="O50" s="49"/>
      <c r="P50" s="49"/>
      <c r="Q50" s="248"/>
      <c r="R50" s="280"/>
      <c r="S50" s="311"/>
      <c r="T50" s="361"/>
      <c r="U50" s="108"/>
      <c r="V50" s="346"/>
      <c r="W50" s="347">
        <f t="shared" si="8"/>
        <v>0</v>
      </c>
      <c r="X50" s="368"/>
      <c r="Y50" s="94"/>
      <c r="Z50" s="51"/>
      <c r="AA50" s="61"/>
      <c r="AB50" s="51"/>
      <c r="AC50" s="146">
        <f t="shared" si="2"/>
        <v>0</v>
      </c>
    </row>
    <row r="51" spans="1:29" s="3" customFormat="1" ht="35.1" customHeight="1">
      <c r="A51" s="144"/>
      <c r="B51" s="318"/>
      <c r="C51" s="217" t="s">
        <v>6</v>
      </c>
      <c r="D51" s="275">
        <v>5</v>
      </c>
      <c r="E51" s="30"/>
      <c r="F51" s="165">
        <f>SUM(D51:E51)</f>
        <v>5</v>
      </c>
      <c r="G51" s="249">
        <v>5</v>
      </c>
      <c r="H51" s="30"/>
      <c r="I51" s="30"/>
      <c r="J51" s="30"/>
      <c r="K51" s="30"/>
      <c r="L51" s="30"/>
      <c r="M51" s="30"/>
      <c r="N51" s="30"/>
      <c r="O51" s="30"/>
      <c r="P51" s="30"/>
      <c r="Q51" s="243">
        <f>SUM(G51:P51)</f>
        <v>5</v>
      </c>
      <c r="R51" s="273">
        <f>Q51-F51</f>
        <v>0</v>
      </c>
      <c r="S51" s="266"/>
      <c r="T51" s="341"/>
      <c r="U51" s="315"/>
      <c r="V51" s="342"/>
      <c r="W51" s="343">
        <f t="shared" si="8"/>
        <v>0</v>
      </c>
      <c r="X51" s="344"/>
      <c r="Y51" s="91">
        <f>R51+COUNTA(T51:T54)-COUNTA(V51:V54)</f>
        <v>0</v>
      </c>
      <c r="Z51" s="51"/>
      <c r="AA51" s="60">
        <f>행정8·9급!V32</f>
        <v>0</v>
      </c>
      <c r="AB51" s="51"/>
      <c r="AC51" s="145">
        <f t="shared" si="2"/>
        <v>0</v>
      </c>
    </row>
    <row r="52" spans="1:29" s="3" customFormat="1" ht="35.1" customHeight="1">
      <c r="A52" s="144"/>
      <c r="B52" s="318"/>
      <c r="C52" s="256"/>
      <c r="D52" s="279"/>
      <c r="E52" s="49"/>
      <c r="F52" s="163"/>
      <c r="G52" s="247"/>
      <c r="H52" s="49"/>
      <c r="I52" s="49"/>
      <c r="J52" s="49"/>
      <c r="K52" s="49"/>
      <c r="L52" s="49"/>
      <c r="M52" s="49"/>
      <c r="N52" s="49"/>
      <c r="O52" s="49"/>
      <c r="P52" s="49"/>
      <c r="Q52" s="248"/>
      <c r="R52" s="280"/>
      <c r="S52" s="108"/>
      <c r="T52" s="345"/>
      <c r="U52" s="108"/>
      <c r="V52" s="346"/>
      <c r="W52" s="347">
        <f t="shared" si="8"/>
        <v>0</v>
      </c>
      <c r="X52" s="79"/>
      <c r="Y52" s="94"/>
      <c r="Z52" s="51"/>
      <c r="AA52" s="64"/>
      <c r="AB52" s="51"/>
      <c r="AC52" s="147">
        <f t="shared" si="2"/>
        <v>0</v>
      </c>
    </row>
    <row r="53" spans="1:29" s="3" customFormat="1" ht="35.1" customHeight="1">
      <c r="A53" s="144"/>
      <c r="B53" s="318"/>
      <c r="C53" s="256"/>
      <c r="D53" s="279"/>
      <c r="E53" s="49"/>
      <c r="F53" s="163"/>
      <c r="G53" s="247"/>
      <c r="H53" s="49"/>
      <c r="I53" s="49"/>
      <c r="J53" s="49"/>
      <c r="K53" s="49"/>
      <c r="L53" s="49"/>
      <c r="M53" s="49"/>
      <c r="N53" s="49"/>
      <c r="O53" s="49"/>
      <c r="P53" s="49"/>
      <c r="Q53" s="248"/>
      <c r="R53" s="280"/>
      <c r="S53" s="108"/>
      <c r="T53" s="345"/>
      <c r="U53" s="108"/>
      <c r="V53" s="346"/>
      <c r="W53" s="347">
        <f t="shared" ref="W53:W58" si="9">IF(V53="",,"→")</f>
        <v>0</v>
      </c>
      <c r="X53" s="79"/>
      <c r="Y53" s="94"/>
      <c r="Z53" s="51"/>
      <c r="AA53" s="64"/>
      <c r="AB53" s="51"/>
      <c r="AC53" s="147">
        <f>SUM(Y53:AA53)</f>
        <v>0</v>
      </c>
    </row>
    <row r="54" spans="1:29" s="3" customFormat="1" ht="35.1" customHeight="1">
      <c r="A54" s="144"/>
      <c r="B54" s="318"/>
      <c r="C54" s="218"/>
      <c r="D54" s="276"/>
      <c r="E54" s="31"/>
      <c r="F54" s="164"/>
      <c r="G54" s="244"/>
      <c r="H54" s="31"/>
      <c r="I54" s="31"/>
      <c r="J54" s="31"/>
      <c r="K54" s="31"/>
      <c r="L54" s="31"/>
      <c r="M54" s="31"/>
      <c r="N54" s="31"/>
      <c r="O54" s="31"/>
      <c r="P54" s="31"/>
      <c r="Q54" s="245"/>
      <c r="R54" s="274"/>
      <c r="S54" s="311"/>
      <c r="T54" s="361"/>
      <c r="U54" s="311"/>
      <c r="V54" s="358"/>
      <c r="W54" s="356">
        <f t="shared" si="9"/>
        <v>0</v>
      </c>
      <c r="X54" s="367"/>
      <c r="Y54" s="92"/>
      <c r="Z54" s="51"/>
      <c r="AA54" s="61"/>
      <c r="AB54" s="51"/>
      <c r="AC54" s="146">
        <f t="shared" si="2"/>
        <v>0</v>
      </c>
    </row>
    <row r="55" spans="1:29" s="3" customFormat="1" ht="35.1" customHeight="1">
      <c r="A55" s="144"/>
      <c r="B55" s="318"/>
      <c r="C55" s="219" t="s">
        <v>7</v>
      </c>
      <c r="D55" s="277">
        <v>2</v>
      </c>
      <c r="E55" s="32"/>
      <c r="F55" s="206">
        <f>SUM(D55:E55)</f>
        <v>2</v>
      </c>
      <c r="G55" s="250">
        <v>2</v>
      </c>
      <c r="H55" s="32"/>
      <c r="I55" s="32"/>
      <c r="J55" s="32"/>
      <c r="K55" s="32"/>
      <c r="L55" s="32"/>
      <c r="M55" s="32"/>
      <c r="N55" s="32"/>
      <c r="O55" s="32"/>
      <c r="P55" s="32"/>
      <c r="Q55" s="246">
        <f>SUM(G55:P55)</f>
        <v>2</v>
      </c>
      <c r="R55" s="278">
        <f>Q55-F55</f>
        <v>0</v>
      </c>
      <c r="S55" s="416"/>
      <c r="T55" s="350"/>
      <c r="U55" s="349"/>
      <c r="V55" s="359"/>
      <c r="W55" s="355">
        <f t="shared" si="9"/>
        <v>0</v>
      </c>
      <c r="X55" s="344"/>
      <c r="Y55" s="93">
        <f>R55+COUNTA(T55)-COUNTA(V55)</f>
        <v>0</v>
      </c>
      <c r="Z55" s="51"/>
      <c r="AA55" s="58">
        <f>행정8·9급!V34</f>
        <v>-1</v>
      </c>
      <c r="AB55" s="51"/>
      <c r="AC55" s="143">
        <f t="shared" si="2"/>
        <v>-1</v>
      </c>
    </row>
    <row r="56" spans="1:29" s="3" customFormat="1" ht="35.1" customHeight="1">
      <c r="A56" s="148"/>
      <c r="B56" s="648"/>
      <c r="C56" s="219" t="s">
        <v>82</v>
      </c>
      <c r="D56" s="277">
        <v>2</v>
      </c>
      <c r="E56" s="32"/>
      <c r="F56" s="206">
        <f>SUM(D56:E56)</f>
        <v>2</v>
      </c>
      <c r="G56" s="250">
        <v>2</v>
      </c>
      <c r="H56" s="32"/>
      <c r="I56" s="32"/>
      <c r="J56" s="32"/>
      <c r="K56" s="32"/>
      <c r="L56" s="32"/>
      <c r="M56" s="32"/>
      <c r="N56" s="32"/>
      <c r="O56" s="32"/>
      <c r="P56" s="32"/>
      <c r="Q56" s="246">
        <f>SUM(G56:P56)</f>
        <v>2</v>
      </c>
      <c r="R56" s="278">
        <f>Q56-F56</f>
        <v>0</v>
      </c>
      <c r="S56" s="590"/>
      <c r="T56" s="616"/>
      <c r="U56" s="349"/>
      <c r="V56" s="359"/>
      <c r="W56" s="355">
        <f t="shared" si="9"/>
        <v>0</v>
      </c>
      <c r="X56" s="119"/>
      <c r="Y56" s="93">
        <f>R56+COUNTA(T56)-COUNTA(V56)</f>
        <v>0</v>
      </c>
      <c r="Z56" s="51"/>
      <c r="AA56" s="58">
        <f>행정8·9급!V35</f>
        <v>0</v>
      </c>
      <c r="AB56" s="51"/>
      <c r="AC56" s="143">
        <f t="shared" si="2"/>
        <v>0</v>
      </c>
    </row>
    <row r="57" spans="1:29" s="3" customFormat="1" ht="35.1" customHeight="1">
      <c r="A57" s="201" t="s">
        <v>83</v>
      </c>
      <c r="B57" s="649" t="s">
        <v>588</v>
      </c>
      <c r="C57" s="217" t="s">
        <v>84</v>
      </c>
      <c r="D57" s="275">
        <v>40</v>
      </c>
      <c r="E57" s="30">
        <v>1</v>
      </c>
      <c r="F57" s="165">
        <f>SUM(D57:E57)</f>
        <v>41</v>
      </c>
      <c r="G57" s="249">
        <v>39</v>
      </c>
      <c r="H57" s="30"/>
      <c r="I57" s="30"/>
      <c r="J57" s="30"/>
      <c r="K57" s="30"/>
      <c r="L57" s="30"/>
      <c r="M57" s="30"/>
      <c r="N57" s="30"/>
      <c r="O57" s="30"/>
      <c r="P57" s="30">
        <v>-1</v>
      </c>
      <c r="Q57" s="243">
        <f>SUM(G57:P57)</f>
        <v>38</v>
      </c>
      <c r="R57" s="273">
        <f>Q57-F57</f>
        <v>-3</v>
      </c>
      <c r="S57" s="268"/>
      <c r="T57" s="357"/>
      <c r="U57" s="108"/>
      <c r="V57" s="346"/>
      <c r="W57" s="347">
        <f t="shared" si="9"/>
        <v>0</v>
      </c>
      <c r="X57" s="79"/>
      <c r="Y57" s="91">
        <f>R57+COUNTA(T57:T69)-COUNTA(V57:V69)</f>
        <v>-3</v>
      </c>
      <c r="Z57" s="51"/>
      <c r="AA57" s="60">
        <f>행정8·9급!V36</f>
        <v>-1</v>
      </c>
      <c r="AB57" s="51"/>
      <c r="AC57" s="145">
        <f t="shared" si="2"/>
        <v>-4</v>
      </c>
    </row>
    <row r="58" spans="1:29" s="3" customFormat="1" ht="35.1" customHeight="1">
      <c r="A58" s="144"/>
      <c r="B58" s="318"/>
      <c r="C58" s="256"/>
      <c r="D58" s="279"/>
      <c r="E58" s="49"/>
      <c r="F58" s="163"/>
      <c r="G58" s="247"/>
      <c r="H58" s="49"/>
      <c r="I58" s="49"/>
      <c r="J58" s="49"/>
      <c r="K58" s="49"/>
      <c r="L58" s="49"/>
      <c r="M58" s="49"/>
      <c r="N58" s="49"/>
      <c r="O58" s="49"/>
      <c r="P58" s="49"/>
      <c r="Q58" s="248"/>
      <c r="R58" s="280"/>
      <c r="S58" s="267"/>
      <c r="T58" s="345"/>
      <c r="U58" s="108"/>
      <c r="V58" s="346"/>
      <c r="W58" s="347">
        <f t="shared" si="9"/>
        <v>0</v>
      </c>
      <c r="X58" s="373"/>
      <c r="Y58" s="94"/>
      <c r="Z58" s="51"/>
      <c r="AA58" s="64"/>
      <c r="AB58" s="51"/>
      <c r="AC58" s="147">
        <f t="shared" si="2"/>
        <v>0</v>
      </c>
    </row>
    <row r="59" spans="1:29" s="3" customFormat="1" ht="35.1" customHeight="1">
      <c r="A59" s="144"/>
      <c r="B59" s="318"/>
      <c r="C59" s="256"/>
      <c r="D59" s="279"/>
      <c r="E59" s="49"/>
      <c r="F59" s="163"/>
      <c r="G59" s="247"/>
      <c r="H59" s="49"/>
      <c r="I59" s="49"/>
      <c r="J59" s="49"/>
      <c r="K59" s="49"/>
      <c r="L59" s="49"/>
      <c r="M59" s="49"/>
      <c r="N59" s="49"/>
      <c r="O59" s="49"/>
      <c r="P59" s="49"/>
      <c r="Q59" s="248"/>
      <c r="R59" s="280"/>
      <c r="S59" s="267"/>
      <c r="T59" s="348"/>
      <c r="U59" s="108"/>
      <c r="V59" s="346"/>
      <c r="W59" s="347"/>
      <c r="X59" s="79"/>
      <c r="Y59" s="94"/>
      <c r="Z59" s="51"/>
      <c r="AA59" s="64"/>
      <c r="AB59" s="51"/>
      <c r="AC59" s="147">
        <f>SUM(Y59:AA59)</f>
        <v>0</v>
      </c>
    </row>
    <row r="60" spans="1:29" s="3" customFormat="1" ht="35.1" customHeight="1">
      <c r="A60" s="144"/>
      <c r="B60" s="318"/>
      <c r="C60" s="256"/>
      <c r="D60" s="279">
        <v>0</v>
      </c>
      <c r="E60" s="49"/>
      <c r="F60" s="163">
        <f>SUM(D60:E60)</f>
        <v>0</v>
      </c>
      <c r="G60" s="247">
        <v>0</v>
      </c>
      <c r="H60" s="49"/>
      <c r="I60" s="49"/>
      <c r="J60" s="49"/>
      <c r="K60" s="49"/>
      <c r="L60" s="49"/>
      <c r="M60" s="49"/>
      <c r="N60" s="49"/>
      <c r="O60" s="49"/>
      <c r="P60" s="49"/>
      <c r="Q60" s="248"/>
      <c r="R60" s="280">
        <f>Q60-F60</f>
        <v>0</v>
      </c>
      <c r="S60" s="267"/>
      <c r="T60" s="348"/>
      <c r="U60" s="108"/>
      <c r="V60" s="346"/>
      <c r="W60" s="347"/>
      <c r="X60" s="79"/>
      <c r="Y60" s="94"/>
      <c r="Z60" s="51"/>
      <c r="AA60" s="64"/>
      <c r="AB60" s="51"/>
      <c r="AC60" s="147">
        <f>SUM(Y60:AA60)</f>
        <v>0</v>
      </c>
    </row>
    <row r="61" spans="1:29" s="3" customFormat="1" ht="35.1" customHeight="1">
      <c r="A61" s="144"/>
      <c r="B61" s="318"/>
      <c r="C61" s="256"/>
      <c r="D61" s="279"/>
      <c r="E61" s="49"/>
      <c r="F61" s="163"/>
      <c r="G61" s="247"/>
      <c r="H61" s="49"/>
      <c r="I61" s="49"/>
      <c r="J61" s="49"/>
      <c r="K61" s="49"/>
      <c r="L61" s="49"/>
      <c r="M61" s="49"/>
      <c r="N61" s="49"/>
      <c r="O61" s="49"/>
      <c r="P61" s="49"/>
      <c r="Q61" s="248"/>
      <c r="R61" s="280"/>
      <c r="S61" s="267"/>
      <c r="T61" s="348"/>
      <c r="U61" s="108"/>
      <c r="V61" s="346"/>
      <c r="W61" s="347"/>
      <c r="X61" s="79"/>
      <c r="Y61" s="94"/>
      <c r="Z61" s="51"/>
      <c r="AA61" s="64"/>
      <c r="AB61" s="51"/>
      <c r="AC61" s="147">
        <f>SUM(Y61:AA61)</f>
        <v>0</v>
      </c>
    </row>
    <row r="62" spans="1:29" s="3" customFormat="1" ht="35.1" customHeight="1">
      <c r="A62" s="144"/>
      <c r="B62" s="318"/>
      <c r="C62" s="256"/>
      <c r="D62" s="279">
        <v>0</v>
      </c>
      <c r="E62" s="49"/>
      <c r="F62" s="163">
        <f>SUM(D62:E62)</f>
        <v>0</v>
      </c>
      <c r="G62" s="247">
        <v>0</v>
      </c>
      <c r="H62" s="49"/>
      <c r="I62" s="49"/>
      <c r="J62" s="49"/>
      <c r="K62" s="49"/>
      <c r="L62" s="49"/>
      <c r="M62" s="49"/>
      <c r="N62" s="49"/>
      <c r="O62" s="49"/>
      <c r="P62" s="49"/>
      <c r="Q62" s="248"/>
      <c r="R62" s="280">
        <f>Q62-F62</f>
        <v>0</v>
      </c>
      <c r="S62" s="108"/>
      <c r="T62" s="345"/>
      <c r="U62" s="347"/>
      <c r="V62" s="347"/>
      <c r="W62" s="347"/>
      <c r="X62" s="373"/>
      <c r="Y62" s="94"/>
      <c r="Z62" s="51"/>
      <c r="AA62" s="64"/>
      <c r="AB62" s="51"/>
      <c r="AC62" s="147">
        <f>SUM(Y62:AA62)</f>
        <v>0</v>
      </c>
    </row>
    <row r="63" spans="1:29" s="3" customFormat="1" ht="35.1" customHeight="1">
      <c r="A63" s="144"/>
      <c r="B63" s="318"/>
      <c r="C63" s="256"/>
      <c r="D63" s="279">
        <v>0</v>
      </c>
      <c r="E63" s="49"/>
      <c r="F63" s="163">
        <f>SUM(D63:E63)</f>
        <v>0</v>
      </c>
      <c r="G63" s="247">
        <v>0</v>
      </c>
      <c r="H63" s="49"/>
      <c r="I63" s="49"/>
      <c r="J63" s="49"/>
      <c r="K63" s="49"/>
      <c r="L63" s="49"/>
      <c r="M63" s="49"/>
      <c r="N63" s="49"/>
      <c r="O63" s="49"/>
      <c r="P63" s="49"/>
      <c r="Q63" s="248"/>
      <c r="R63" s="280">
        <f>Q63-F63</f>
        <v>0</v>
      </c>
      <c r="S63" s="417"/>
      <c r="T63" s="345"/>
      <c r="U63" s="347"/>
      <c r="V63" s="347"/>
      <c r="W63" s="347"/>
      <c r="X63" s="373"/>
      <c r="Y63" s="94"/>
      <c r="Z63" s="51"/>
      <c r="AA63" s="64"/>
      <c r="AB63" s="51"/>
      <c r="AC63" s="147">
        <f>SUM(Y63:AA63)</f>
        <v>0</v>
      </c>
    </row>
    <row r="64" spans="1:29" s="3" customFormat="1" ht="35.1" customHeight="1">
      <c r="A64" s="144"/>
      <c r="B64" s="318"/>
      <c r="C64" s="256"/>
      <c r="D64" s="279"/>
      <c r="E64" s="49"/>
      <c r="F64" s="163"/>
      <c r="G64" s="247"/>
      <c r="H64" s="49"/>
      <c r="I64" s="49"/>
      <c r="J64" s="49"/>
      <c r="K64" s="49"/>
      <c r="L64" s="49"/>
      <c r="M64" s="49"/>
      <c r="N64" s="49"/>
      <c r="O64" s="49"/>
      <c r="P64" s="49"/>
      <c r="Q64" s="248"/>
      <c r="R64" s="280"/>
      <c r="S64" s="108"/>
      <c r="T64" s="348"/>
      <c r="U64" s="347"/>
      <c r="V64" s="347"/>
      <c r="W64" s="347"/>
      <c r="X64" s="373"/>
      <c r="Y64" s="94"/>
      <c r="Z64" s="51"/>
      <c r="AA64" s="64"/>
      <c r="AB64" s="51"/>
      <c r="AC64" s="147">
        <f t="shared" si="2"/>
        <v>0</v>
      </c>
    </row>
    <row r="65" spans="1:29" s="3" customFormat="1" ht="35.1" customHeight="1">
      <c r="A65" s="144"/>
      <c r="B65" s="318"/>
      <c r="C65" s="256"/>
      <c r="D65" s="279">
        <v>0</v>
      </c>
      <c r="E65" s="49"/>
      <c r="F65" s="163">
        <f t="shared" ref="F65:F72" si="10">SUM(D65:E65)</f>
        <v>0</v>
      </c>
      <c r="G65" s="247">
        <v>0</v>
      </c>
      <c r="H65" s="49"/>
      <c r="I65" s="49"/>
      <c r="J65" s="49"/>
      <c r="K65" s="49"/>
      <c r="L65" s="49"/>
      <c r="M65" s="49"/>
      <c r="N65" s="49"/>
      <c r="O65" s="49"/>
      <c r="P65" s="49"/>
      <c r="Q65" s="248"/>
      <c r="R65" s="280">
        <f t="shared" ref="R65:R72" si="11">Q65-F65</f>
        <v>0</v>
      </c>
      <c r="S65" s="108"/>
      <c r="T65" s="348"/>
      <c r="U65" s="347"/>
      <c r="V65" s="347"/>
      <c r="W65" s="347"/>
      <c r="X65" s="373"/>
      <c r="Y65" s="94"/>
      <c r="Z65" s="51"/>
      <c r="AA65" s="64"/>
      <c r="AB65" s="51"/>
      <c r="AC65" s="147">
        <f t="shared" si="2"/>
        <v>0</v>
      </c>
    </row>
    <row r="66" spans="1:29" s="3" customFormat="1" ht="35.1" customHeight="1">
      <c r="A66" s="144"/>
      <c r="B66" s="318"/>
      <c r="C66" s="256"/>
      <c r="D66" s="279">
        <v>0</v>
      </c>
      <c r="E66" s="49"/>
      <c r="F66" s="163">
        <f t="shared" si="10"/>
        <v>0</v>
      </c>
      <c r="G66" s="247">
        <v>0</v>
      </c>
      <c r="H66" s="49"/>
      <c r="I66" s="49"/>
      <c r="J66" s="49"/>
      <c r="K66" s="49"/>
      <c r="L66" s="49"/>
      <c r="M66" s="49"/>
      <c r="N66" s="49"/>
      <c r="O66" s="49"/>
      <c r="P66" s="49"/>
      <c r="Q66" s="248"/>
      <c r="R66" s="280">
        <f t="shared" si="11"/>
        <v>0</v>
      </c>
      <c r="S66" s="108"/>
      <c r="T66" s="348"/>
      <c r="U66" s="347"/>
      <c r="V66" s="347"/>
      <c r="W66" s="347"/>
      <c r="X66" s="373"/>
      <c r="Y66" s="94"/>
      <c r="Z66" s="51"/>
      <c r="AA66" s="64"/>
      <c r="AB66" s="51"/>
      <c r="AC66" s="147">
        <f>SUM(Y66:AA66)</f>
        <v>0</v>
      </c>
    </row>
    <row r="67" spans="1:29" s="3" customFormat="1" ht="35.1" customHeight="1">
      <c r="A67" s="144"/>
      <c r="B67" s="318"/>
      <c r="C67" s="256"/>
      <c r="D67" s="279">
        <v>0</v>
      </c>
      <c r="E67" s="49"/>
      <c r="F67" s="163">
        <f t="shared" si="10"/>
        <v>0</v>
      </c>
      <c r="G67" s="247">
        <v>0</v>
      </c>
      <c r="H67" s="49"/>
      <c r="I67" s="49"/>
      <c r="J67" s="49"/>
      <c r="K67" s="49"/>
      <c r="L67" s="49"/>
      <c r="M67" s="49"/>
      <c r="N67" s="49"/>
      <c r="O67" s="49"/>
      <c r="P67" s="49"/>
      <c r="Q67" s="248"/>
      <c r="R67" s="280">
        <f t="shared" si="11"/>
        <v>0</v>
      </c>
      <c r="S67" s="108"/>
      <c r="T67" s="348"/>
      <c r="U67" s="347"/>
      <c r="V67" s="347"/>
      <c r="W67" s="347"/>
      <c r="X67" s="373"/>
      <c r="Y67" s="94"/>
      <c r="Z67" s="51"/>
      <c r="AA67" s="64"/>
      <c r="AB67" s="51"/>
      <c r="AC67" s="147">
        <f>SUM(Y67:AA67)</f>
        <v>0</v>
      </c>
    </row>
    <row r="68" spans="1:29" s="3" customFormat="1" ht="35.1" customHeight="1">
      <c r="A68" s="144"/>
      <c r="B68" s="318"/>
      <c r="C68" s="256"/>
      <c r="D68" s="279">
        <v>0</v>
      </c>
      <c r="E68" s="49"/>
      <c r="F68" s="163">
        <f t="shared" si="10"/>
        <v>0</v>
      </c>
      <c r="G68" s="247">
        <v>0</v>
      </c>
      <c r="H68" s="49"/>
      <c r="I68" s="49"/>
      <c r="J68" s="49"/>
      <c r="K68" s="49"/>
      <c r="L68" s="49"/>
      <c r="M68" s="49"/>
      <c r="N68" s="49"/>
      <c r="O68" s="49"/>
      <c r="P68" s="49"/>
      <c r="Q68" s="248"/>
      <c r="R68" s="280">
        <f t="shared" si="11"/>
        <v>0</v>
      </c>
      <c r="S68" s="108"/>
      <c r="T68" s="348"/>
      <c r="U68" s="108"/>
      <c r="V68" s="346"/>
      <c r="W68" s="347">
        <f>IF(V68="",,"→")</f>
        <v>0</v>
      </c>
      <c r="X68" s="79"/>
      <c r="Y68" s="94"/>
      <c r="Z68" s="51"/>
      <c r="AA68" s="64"/>
      <c r="AB68" s="51"/>
      <c r="AC68" s="147">
        <f t="shared" si="2"/>
        <v>0</v>
      </c>
    </row>
    <row r="69" spans="1:29" s="3" customFormat="1" ht="35.1" customHeight="1">
      <c r="A69" s="144"/>
      <c r="B69" s="318"/>
      <c r="C69" s="218"/>
      <c r="D69" s="276">
        <v>0</v>
      </c>
      <c r="E69" s="31"/>
      <c r="F69" s="164">
        <f t="shared" si="10"/>
        <v>0</v>
      </c>
      <c r="G69" s="244">
        <v>0</v>
      </c>
      <c r="H69" s="31"/>
      <c r="I69" s="31"/>
      <c r="J69" s="31"/>
      <c r="K69" s="31"/>
      <c r="L69" s="31"/>
      <c r="M69" s="31"/>
      <c r="N69" s="31"/>
      <c r="O69" s="31"/>
      <c r="P69" s="31"/>
      <c r="Q69" s="245"/>
      <c r="R69" s="274">
        <f t="shared" si="11"/>
        <v>0</v>
      </c>
      <c r="S69" s="311"/>
      <c r="T69" s="361"/>
      <c r="U69" s="311"/>
      <c r="V69" s="358"/>
      <c r="W69" s="356">
        <f>IF(V69="",,"→")</f>
        <v>0</v>
      </c>
      <c r="X69" s="367"/>
      <c r="Y69" s="92"/>
      <c r="Z69" s="51"/>
      <c r="AA69" s="61"/>
      <c r="AB69" s="51"/>
      <c r="AC69" s="146">
        <f t="shared" si="2"/>
        <v>0</v>
      </c>
    </row>
    <row r="70" spans="1:29" s="3" customFormat="1" ht="35.1" customHeight="1">
      <c r="A70" s="144"/>
      <c r="B70" s="651" t="s">
        <v>589</v>
      </c>
      <c r="C70" s="219" t="s">
        <v>8</v>
      </c>
      <c r="D70" s="277">
        <v>2</v>
      </c>
      <c r="E70" s="32"/>
      <c r="F70" s="206">
        <f t="shared" si="10"/>
        <v>2</v>
      </c>
      <c r="G70" s="250">
        <v>2</v>
      </c>
      <c r="H70" s="32"/>
      <c r="I70" s="32"/>
      <c r="J70" s="32"/>
      <c r="K70" s="32"/>
      <c r="L70" s="32"/>
      <c r="M70" s="32"/>
      <c r="N70" s="32"/>
      <c r="O70" s="32"/>
      <c r="P70" s="32"/>
      <c r="Q70" s="246">
        <f>SUM(G70:P70)</f>
        <v>2</v>
      </c>
      <c r="R70" s="278">
        <f t="shared" si="11"/>
        <v>0</v>
      </c>
      <c r="S70" s="349"/>
      <c r="T70" s="350"/>
      <c r="U70" s="349"/>
      <c r="V70" s="359"/>
      <c r="W70" s="355">
        <f>IF(V70="",,"→")</f>
        <v>0</v>
      </c>
      <c r="X70" s="80"/>
      <c r="Y70" s="93">
        <f>R70+COUNTA(T70)-COUNTA(V70)</f>
        <v>0</v>
      </c>
      <c r="Z70" s="51"/>
      <c r="AA70" s="58">
        <f>행정8·9급!V47</f>
        <v>2</v>
      </c>
      <c r="AB70" s="51"/>
      <c r="AC70" s="143">
        <f t="shared" si="2"/>
        <v>2</v>
      </c>
    </row>
    <row r="71" spans="1:29" s="3" customFormat="1" ht="35.1" customHeight="1">
      <c r="A71" s="144"/>
      <c r="B71" s="651" t="s">
        <v>587</v>
      </c>
      <c r="C71" s="219" t="s">
        <v>9</v>
      </c>
      <c r="D71" s="277">
        <v>2</v>
      </c>
      <c r="E71" s="32"/>
      <c r="F71" s="206">
        <f t="shared" si="10"/>
        <v>2</v>
      </c>
      <c r="G71" s="250">
        <v>2</v>
      </c>
      <c r="H71" s="32"/>
      <c r="I71" s="32"/>
      <c r="J71" s="32"/>
      <c r="K71" s="32"/>
      <c r="L71" s="32"/>
      <c r="M71" s="32"/>
      <c r="N71" s="32"/>
      <c r="O71" s="32"/>
      <c r="P71" s="32"/>
      <c r="Q71" s="246">
        <f>SUM(G71:P71)</f>
        <v>2</v>
      </c>
      <c r="R71" s="278">
        <f t="shared" si="11"/>
        <v>0</v>
      </c>
      <c r="S71" s="349"/>
      <c r="T71" s="354"/>
      <c r="U71" s="315"/>
      <c r="V71" s="342"/>
      <c r="W71" s="355">
        <f t="shared" ref="W71:W75" si="12">IF(V71="",,"→")</f>
        <v>0</v>
      </c>
      <c r="X71" s="119"/>
      <c r="Y71" s="93">
        <f>R71+COUNTA(T71)-COUNTA(V71)</f>
        <v>0</v>
      </c>
      <c r="Z71" s="51"/>
      <c r="AA71" s="58">
        <f>행정8·9급!V50</f>
        <v>0</v>
      </c>
      <c r="AB71" s="51"/>
      <c r="AC71" s="143">
        <f t="shared" si="2"/>
        <v>0</v>
      </c>
    </row>
    <row r="72" spans="1:29" s="3" customFormat="1" ht="35.1" customHeight="1">
      <c r="A72" s="144"/>
      <c r="B72" s="318" t="s">
        <v>587</v>
      </c>
      <c r="C72" s="217" t="s">
        <v>85</v>
      </c>
      <c r="D72" s="275">
        <v>2</v>
      </c>
      <c r="E72" s="30"/>
      <c r="F72" s="165">
        <f t="shared" si="10"/>
        <v>2</v>
      </c>
      <c r="G72" s="249">
        <v>2</v>
      </c>
      <c r="H72" s="30"/>
      <c r="I72" s="30"/>
      <c r="J72" s="30"/>
      <c r="K72" s="30"/>
      <c r="L72" s="30"/>
      <c r="M72" s="30"/>
      <c r="N72" s="30"/>
      <c r="O72" s="30"/>
      <c r="P72" s="30"/>
      <c r="Q72" s="243">
        <f>SUM(G72:P72)</f>
        <v>2</v>
      </c>
      <c r="R72" s="273">
        <f t="shared" si="11"/>
        <v>0</v>
      </c>
      <c r="S72" s="108"/>
      <c r="T72" s="345"/>
      <c r="U72" s="315"/>
      <c r="V72" s="342"/>
      <c r="W72" s="343">
        <f t="shared" si="12"/>
        <v>0</v>
      </c>
      <c r="X72" s="80"/>
      <c r="Y72" s="91">
        <f>R72+COUNTA(T72:T73)-COUNTA(V72:V73)</f>
        <v>0</v>
      </c>
      <c r="Z72" s="51"/>
      <c r="AA72" s="60">
        <f>행정8·9급!V51</f>
        <v>0</v>
      </c>
      <c r="AB72" s="51"/>
      <c r="AC72" s="145">
        <f>SUM(Y72:AA72)</f>
        <v>0</v>
      </c>
    </row>
    <row r="73" spans="1:29" s="3" customFormat="1" ht="35.1" customHeight="1">
      <c r="A73" s="144"/>
      <c r="B73" s="318"/>
      <c r="C73" s="327"/>
      <c r="D73" s="328"/>
      <c r="E73" s="329"/>
      <c r="F73" s="330"/>
      <c r="G73" s="331"/>
      <c r="H73" s="329"/>
      <c r="I73" s="329"/>
      <c r="J73" s="329"/>
      <c r="K73" s="329"/>
      <c r="L73" s="329"/>
      <c r="M73" s="329"/>
      <c r="N73" s="329"/>
      <c r="O73" s="329"/>
      <c r="P73" s="329"/>
      <c r="Q73" s="332"/>
      <c r="R73" s="333"/>
      <c r="S73" s="418"/>
      <c r="T73" s="419"/>
      <c r="U73" s="420"/>
      <c r="V73" s="420"/>
      <c r="W73" s="420">
        <f t="shared" si="12"/>
        <v>0</v>
      </c>
      <c r="X73" s="421"/>
      <c r="Y73" s="334"/>
      <c r="Z73" s="51"/>
      <c r="AA73" s="61"/>
      <c r="AB73" s="51"/>
      <c r="AC73" s="146">
        <f t="shared" si="2"/>
        <v>0</v>
      </c>
    </row>
    <row r="74" spans="1:29" s="3" customFormat="1" ht="35.1" customHeight="1">
      <c r="A74" s="144"/>
      <c r="B74" s="653" t="s">
        <v>587</v>
      </c>
      <c r="C74" s="256" t="s">
        <v>87</v>
      </c>
      <c r="D74" s="279">
        <v>2</v>
      </c>
      <c r="E74" s="49"/>
      <c r="F74" s="163">
        <f>SUM(D74:E74)</f>
        <v>2</v>
      </c>
      <c r="G74" s="247">
        <v>2</v>
      </c>
      <c r="H74" s="49"/>
      <c r="I74" s="49"/>
      <c r="J74" s="49"/>
      <c r="K74" s="49"/>
      <c r="L74" s="49"/>
      <c r="M74" s="49"/>
      <c r="N74" s="49"/>
      <c r="O74" s="49"/>
      <c r="P74" s="49"/>
      <c r="Q74" s="248">
        <f>SUM(G74:P74)</f>
        <v>2</v>
      </c>
      <c r="R74" s="280">
        <f>Q74-F74</f>
        <v>0</v>
      </c>
      <c r="S74" s="108"/>
      <c r="T74" s="79"/>
      <c r="U74" s="108"/>
      <c r="V74" s="108"/>
      <c r="W74" s="108">
        <f t="shared" si="12"/>
        <v>0</v>
      </c>
      <c r="X74" s="79"/>
      <c r="Y74" s="94">
        <f>R74+COUNTA(T74:T75)-COUNTA(V74:V75)</f>
        <v>0</v>
      </c>
      <c r="Z74" s="51"/>
      <c r="AA74" s="64">
        <f>행정8·9급!V52</f>
        <v>0</v>
      </c>
      <c r="AB74" s="51"/>
      <c r="AC74" s="147">
        <f t="shared" si="2"/>
        <v>0</v>
      </c>
    </row>
    <row r="75" spans="1:29" s="3" customFormat="1" ht="35.1" customHeight="1">
      <c r="A75" s="144"/>
      <c r="B75" s="652"/>
      <c r="C75" s="218"/>
      <c r="D75" s="276"/>
      <c r="E75" s="31"/>
      <c r="F75" s="164"/>
      <c r="G75" s="244"/>
      <c r="H75" s="31"/>
      <c r="I75" s="31"/>
      <c r="J75" s="31"/>
      <c r="K75" s="31"/>
      <c r="L75" s="31"/>
      <c r="M75" s="31"/>
      <c r="N75" s="31"/>
      <c r="O75" s="31"/>
      <c r="P75" s="31"/>
      <c r="Q75" s="245"/>
      <c r="R75" s="274"/>
      <c r="S75" s="311"/>
      <c r="T75" s="360"/>
      <c r="U75" s="311"/>
      <c r="V75" s="358"/>
      <c r="W75" s="356">
        <f t="shared" si="12"/>
        <v>0</v>
      </c>
      <c r="X75" s="367"/>
      <c r="Y75" s="92"/>
      <c r="Z75" s="51"/>
      <c r="AA75" s="61"/>
      <c r="AB75" s="51"/>
      <c r="AC75" s="147">
        <f t="shared" si="2"/>
        <v>0</v>
      </c>
    </row>
    <row r="76" spans="1:29" s="3" customFormat="1" ht="35.1" customHeight="1">
      <c r="A76" s="144"/>
      <c r="B76" s="651" t="s">
        <v>587</v>
      </c>
      <c r="C76" s="219" t="s">
        <v>88</v>
      </c>
      <c r="D76" s="277">
        <v>2</v>
      </c>
      <c r="E76" s="32"/>
      <c r="F76" s="206">
        <f>SUM(D76:E76)</f>
        <v>2</v>
      </c>
      <c r="G76" s="250">
        <v>2</v>
      </c>
      <c r="H76" s="32"/>
      <c r="I76" s="32"/>
      <c r="J76" s="32"/>
      <c r="K76" s="32"/>
      <c r="L76" s="32"/>
      <c r="M76" s="32"/>
      <c r="N76" s="32"/>
      <c r="O76" s="32"/>
      <c r="P76" s="32"/>
      <c r="Q76" s="246">
        <f>SUM(G76:P76)</f>
        <v>2</v>
      </c>
      <c r="R76" s="278">
        <f>Q76-F76</f>
        <v>0</v>
      </c>
      <c r="S76" s="559"/>
      <c r="T76" s="583"/>
      <c r="U76" s="349"/>
      <c r="V76" s="359"/>
      <c r="W76" s="355">
        <f t="shared" ref="W76:W82" si="13">IF(V76="",,"→")</f>
        <v>0</v>
      </c>
      <c r="X76" s="119"/>
      <c r="Y76" s="93">
        <f>R76+COUNTA(T76)-COUNTA(V76)</f>
        <v>0</v>
      </c>
      <c r="Z76" s="51"/>
      <c r="AA76" s="58">
        <f>행정8·9급!V53</f>
        <v>0</v>
      </c>
      <c r="AB76" s="51"/>
      <c r="AC76" s="143">
        <f t="shared" si="2"/>
        <v>0</v>
      </c>
    </row>
    <row r="77" spans="1:29" s="3" customFormat="1" ht="35.1" customHeight="1">
      <c r="A77" s="144"/>
      <c r="B77" s="318" t="s">
        <v>587</v>
      </c>
      <c r="C77" s="219" t="s">
        <v>89</v>
      </c>
      <c r="D77" s="277">
        <v>1</v>
      </c>
      <c r="E77" s="32"/>
      <c r="F77" s="206">
        <f>SUM(D77:E77)</f>
        <v>1</v>
      </c>
      <c r="G77" s="250">
        <v>1</v>
      </c>
      <c r="H77" s="32"/>
      <c r="I77" s="32"/>
      <c r="J77" s="32"/>
      <c r="K77" s="32"/>
      <c r="L77" s="32"/>
      <c r="M77" s="32"/>
      <c r="N77" s="32"/>
      <c r="O77" s="32"/>
      <c r="P77" s="32"/>
      <c r="Q77" s="246">
        <f>SUM(G77:P77)</f>
        <v>1</v>
      </c>
      <c r="R77" s="278">
        <f>Q77-F77</f>
        <v>0</v>
      </c>
      <c r="S77" s="349"/>
      <c r="T77" s="350"/>
      <c r="U77" s="349"/>
      <c r="V77" s="359"/>
      <c r="W77" s="355">
        <f t="shared" si="13"/>
        <v>0</v>
      </c>
      <c r="X77" s="119"/>
      <c r="Y77" s="93">
        <f>R77+COUNTA(T77)-COUNTA(V77)</f>
        <v>0</v>
      </c>
      <c r="Z77" s="51"/>
      <c r="AA77" s="58">
        <f>행정8·9급!V54</f>
        <v>0</v>
      </c>
      <c r="AB77" s="51"/>
      <c r="AC77" s="143">
        <f t="shared" si="2"/>
        <v>0</v>
      </c>
    </row>
    <row r="78" spans="1:29" s="3" customFormat="1" ht="35.1" customHeight="1">
      <c r="A78" s="201" t="s">
        <v>90</v>
      </c>
      <c r="B78" s="649" t="s">
        <v>588</v>
      </c>
      <c r="C78" s="217" t="s">
        <v>84</v>
      </c>
      <c r="D78" s="275">
        <v>50</v>
      </c>
      <c r="E78" s="30"/>
      <c r="F78" s="165">
        <f>SUM(D78:E78)</f>
        <v>50</v>
      </c>
      <c r="G78" s="249">
        <v>51</v>
      </c>
      <c r="H78" s="30"/>
      <c r="I78" s="30"/>
      <c r="J78" s="30"/>
      <c r="K78" s="30"/>
      <c r="L78" s="30"/>
      <c r="M78" s="30"/>
      <c r="N78" s="30"/>
      <c r="O78" s="30"/>
      <c r="P78" s="30">
        <v>-1</v>
      </c>
      <c r="Q78" s="243">
        <f>SUM(G78:P78)</f>
        <v>50</v>
      </c>
      <c r="R78" s="273">
        <f>Q78-F78</f>
        <v>0</v>
      </c>
      <c r="S78" s="267"/>
      <c r="T78" s="348"/>
      <c r="U78" s="561"/>
      <c r="V78" s="562"/>
      <c r="W78" s="498">
        <f t="shared" si="13"/>
        <v>0</v>
      </c>
      <c r="X78" s="563"/>
      <c r="Y78" s="91">
        <f>R78+COUNTA(T78:T92)-COUNTA(V78:V92)</f>
        <v>0</v>
      </c>
      <c r="Z78" s="51"/>
      <c r="AA78" s="60">
        <f>행정8·9급!V55</f>
        <v>2</v>
      </c>
      <c r="AB78" s="51"/>
      <c r="AC78" s="145">
        <f t="shared" si="2"/>
        <v>2</v>
      </c>
    </row>
    <row r="79" spans="1:29" s="3" customFormat="1" ht="35.1" customHeight="1">
      <c r="A79" s="144"/>
      <c r="B79" s="318"/>
      <c r="C79" s="258"/>
      <c r="D79" s="279"/>
      <c r="E79" s="49"/>
      <c r="F79" s="163"/>
      <c r="G79" s="247"/>
      <c r="H79" s="49"/>
      <c r="I79" s="49"/>
      <c r="J79" s="49"/>
      <c r="K79" s="49"/>
      <c r="L79" s="49"/>
      <c r="M79" s="49"/>
      <c r="N79" s="49"/>
      <c r="O79" s="49"/>
      <c r="P79" s="49"/>
      <c r="Q79" s="248"/>
      <c r="R79" s="280"/>
      <c r="S79" s="108"/>
      <c r="T79" s="345"/>
      <c r="U79" s="108"/>
      <c r="V79" s="346"/>
      <c r="W79" s="347">
        <f t="shared" si="13"/>
        <v>0</v>
      </c>
      <c r="X79" s="127"/>
      <c r="Y79" s="94"/>
      <c r="Z79" s="51"/>
      <c r="AA79" s="64"/>
      <c r="AB79" s="51"/>
      <c r="AC79" s="147">
        <f t="shared" si="2"/>
        <v>0</v>
      </c>
    </row>
    <row r="80" spans="1:29" s="3" customFormat="1" ht="35.1" customHeight="1">
      <c r="A80" s="144"/>
      <c r="B80" s="318"/>
      <c r="C80" s="256"/>
      <c r="D80" s="279"/>
      <c r="E80" s="49"/>
      <c r="F80" s="163"/>
      <c r="G80" s="247"/>
      <c r="H80" s="49"/>
      <c r="I80" s="49"/>
      <c r="J80" s="49"/>
      <c r="K80" s="49"/>
      <c r="L80" s="49"/>
      <c r="M80" s="49"/>
      <c r="N80" s="49"/>
      <c r="O80" s="49"/>
      <c r="P80" s="49"/>
      <c r="Q80" s="248"/>
      <c r="R80" s="280"/>
      <c r="S80" s="267"/>
      <c r="T80" s="348"/>
      <c r="U80" s="108"/>
      <c r="V80" s="346"/>
      <c r="W80" s="347">
        <f t="shared" si="13"/>
        <v>0</v>
      </c>
      <c r="X80" s="507"/>
      <c r="Y80" s="94"/>
      <c r="Z80" s="51"/>
      <c r="AA80" s="64"/>
      <c r="AB80" s="51"/>
      <c r="AC80" s="147">
        <f t="shared" si="2"/>
        <v>0</v>
      </c>
    </row>
    <row r="81" spans="1:29" s="3" customFormat="1" ht="35.1" customHeight="1">
      <c r="A81" s="144"/>
      <c r="B81" s="318"/>
      <c r="C81" s="256"/>
      <c r="D81" s="279"/>
      <c r="E81" s="49"/>
      <c r="F81" s="163"/>
      <c r="G81" s="247"/>
      <c r="H81" s="49"/>
      <c r="I81" s="49"/>
      <c r="J81" s="49"/>
      <c r="K81" s="49"/>
      <c r="L81" s="49"/>
      <c r="M81" s="49"/>
      <c r="N81" s="49"/>
      <c r="O81" s="49"/>
      <c r="P81" s="49"/>
      <c r="Q81" s="248"/>
      <c r="R81" s="280"/>
      <c r="S81" s="267"/>
      <c r="T81" s="348"/>
      <c r="U81" s="108"/>
      <c r="V81" s="346"/>
      <c r="W81" s="347">
        <f t="shared" si="13"/>
        <v>0</v>
      </c>
      <c r="X81" s="507"/>
      <c r="Y81" s="94"/>
      <c r="Z81" s="51"/>
      <c r="AA81" s="64"/>
      <c r="AB81" s="51"/>
      <c r="AC81" s="147">
        <f t="shared" si="2"/>
        <v>0</v>
      </c>
    </row>
    <row r="82" spans="1:29" s="3" customFormat="1" ht="35.1" customHeight="1">
      <c r="A82" s="144"/>
      <c r="B82" s="318"/>
      <c r="C82" s="256"/>
      <c r="D82" s="279"/>
      <c r="E82" s="49"/>
      <c r="F82" s="163"/>
      <c r="G82" s="247"/>
      <c r="H82" s="49"/>
      <c r="I82" s="49"/>
      <c r="J82" s="49"/>
      <c r="K82" s="49"/>
      <c r="L82" s="49"/>
      <c r="M82" s="49"/>
      <c r="N82" s="49"/>
      <c r="O82" s="49"/>
      <c r="P82" s="49"/>
      <c r="Q82" s="248"/>
      <c r="R82" s="280"/>
      <c r="S82" s="267"/>
      <c r="T82" s="348"/>
      <c r="U82" s="108"/>
      <c r="V82" s="346"/>
      <c r="W82" s="347">
        <f t="shared" si="13"/>
        <v>0</v>
      </c>
      <c r="X82" s="79"/>
      <c r="Y82" s="94"/>
      <c r="Z82" s="51"/>
      <c r="AA82" s="64"/>
      <c r="AB82" s="51"/>
      <c r="AC82" s="147">
        <f t="shared" si="2"/>
        <v>0</v>
      </c>
    </row>
    <row r="83" spans="1:29" s="3" customFormat="1" ht="35.1" customHeight="1">
      <c r="A83" s="144"/>
      <c r="B83" s="318"/>
      <c r="C83" s="256"/>
      <c r="D83" s="279"/>
      <c r="E83" s="49"/>
      <c r="F83" s="163"/>
      <c r="G83" s="247"/>
      <c r="H83" s="49"/>
      <c r="I83" s="49"/>
      <c r="J83" s="49"/>
      <c r="K83" s="49"/>
      <c r="L83" s="49"/>
      <c r="M83" s="49"/>
      <c r="N83" s="49"/>
      <c r="O83" s="49"/>
      <c r="P83" s="49"/>
      <c r="Q83" s="248"/>
      <c r="R83" s="280"/>
      <c r="S83" s="267"/>
      <c r="T83" s="348"/>
      <c r="U83" s="108"/>
      <c r="V83" s="346"/>
      <c r="W83" s="347">
        <f t="shared" ref="W83:W86" si="14">IF(V83="",,"→")</f>
        <v>0</v>
      </c>
      <c r="X83" s="79"/>
      <c r="Y83" s="94"/>
      <c r="Z83" s="51"/>
      <c r="AA83" s="64"/>
      <c r="AB83" s="51"/>
      <c r="AC83" s="147">
        <f t="shared" si="2"/>
        <v>0</v>
      </c>
    </row>
    <row r="84" spans="1:29" s="3" customFormat="1" ht="35.1" customHeight="1">
      <c r="A84" s="144"/>
      <c r="B84" s="318"/>
      <c r="C84" s="256"/>
      <c r="D84" s="279"/>
      <c r="E84" s="49"/>
      <c r="F84" s="163"/>
      <c r="G84" s="247"/>
      <c r="H84" s="49"/>
      <c r="I84" s="49"/>
      <c r="J84" s="49"/>
      <c r="K84" s="49"/>
      <c r="L84" s="49"/>
      <c r="M84" s="49"/>
      <c r="N84" s="49"/>
      <c r="O84" s="49"/>
      <c r="P84" s="49"/>
      <c r="Q84" s="248"/>
      <c r="R84" s="280"/>
      <c r="S84" s="267"/>
      <c r="T84" s="348"/>
      <c r="U84" s="108"/>
      <c r="V84" s="346"/>
      <c r="W84" s="347">
        <f t="shared" si="14"/>
        <v>0</v>
      </c>
      <c r="X84" s="368"/>
      <c r="Y84" s="94"/>
      <c r="Z84" s="51"/>
      <c r="AA84" s="64"/>
      <c r="AB84" s="51"/>
      <c r="AC84" s="147">
        <f>SUM(Y84:AA84)</f>
        <v>0</v>
      </c>
    </row>
    <row r="85" spans="1:29" s="3" customFormat="1" ht="35.1" customHeight="1">
      <c r="A85" s="144"/>
      <c r="B85" s="318"/>
      <c r="C85" s="256"/>
      <c r="D85" s="279"/>
      <c r="E85" s="49"/>
      <c r="F85" s="163"/>
      <c r="G85" s="247"/>
      <c r="H85" s="49"/>
      <c r="I85" s="49"/>
      <c r="J85" s="49"/>
      <c r="K85" s="49"/>
      <c r="L85" s="49"/>
      <c r="M85" s="49"/>
      <c r="N85" s="49"/>
      <c r="O85" s="49"/>
      <c r="P85" s="49"/>
      <c r="Q85" s="248"/>
      <c r="R85" s="280"/>
      <c r="S85" s="267"/>
      <c r="T85" s="348"/>
      <c r="U85" s="108"/>
      <c r="V85" s="346"/>
      <c r="W85" s="347">
        <f t="shared" si="14"/>
        <v>0</v>
      </c>
      <c r="X85" s="368"/>
      <c r="Y85" s="94"/>
      <c r="Z85" s="51"/>
      <c r="AA85" s="64"/>
      <c r="AB85" s="51"/>
      <c r="AC85" s="147">
        <f>SUM(Y85:AA85)</f>
        <v>0</v>
      </c>
    </row>
    <row r="86" spans="1:29" s="3" customFormat="1" ht="35.1" customHeight="1">
      <c r="A86" s="144"/>
      <c r="B86" s="318"/>
      <c r="C86" s="256"/>
      <c r="D86" s="279"/>
      <c r="E86" s="49"/>
      <c r="F86" s="163"/>
      <c r="G86" s="247"/>
      <c r="H86" s="49"/>
      <c r="I86" s="49"/>
      <c r="J86" s="49"/>
      <c r="K86" s="49"/>
      <c r="L86" s="49"/>
      <c r="M86" s="49"/>
      <c r="N86" s="49"/>
      <c r="O86" s="49"/>
      <c r="P86" s="49"/>
      <c r="Q86" s="248"/>
      <c r="R86" s="280"/>
      <c r="S86" s="310"/>
      <c r="T86" s="345"/>
      <c r="U86" s="347"/>
      <c r="V86" s="347"/>
      <c r="W86" s="347">
        <f t="shared" si="14"/>
        <v>0</v>
      </c>
      <c r="X86" s="373"/>
      <c r="Y86" s="94"/>
      <c r="Z86" s="51"/>
      <c r="AA86" s="64"/>
      <c r="AB86" s="51"/>
      <c r="AC86" s="147">
        <f>SUM(Y86:AA86)</f>
        <v>0</v>
      </c>
    </row>
    <row r="87" spans="1:29" s="3" customFormat="1" ht="35.1" customHeight="1">
      <c r="A87" s="144"/>
      <c r="B87" s="318"/>
      <c r="C87" s="256"/>
      <c r="D87" s="279"/>
      <c r="E87" s="49"/>
      <c r="F87" s="163"/>
      <c r="G87" s="247"/>
      <c r="H87" s="49"/>
      <c r="I87" s="49"/>
      <c r="J87" s="49"/>
      <c r="K87" s="49"/>
      <c r="L87" s="49"/>
      <c r="M87" s="49"/>
      <c r="N87" s="49"/>
      <c r="O87" s="49"/>
      <c r="P87" s="49"/>
      <c r="Q87" s="248"/>
      <c r="R87" s="280"/>
      <c r="S87" s="267"/>
      <c r="T87" s="348"/>
      <c r="U87" s="108"/>
      <c r="V87" s="346"/>
      <c r="W87" s="347">
        <f t="shared" ref="W87:W96" si="15">IF(V87="",,"→")</f>
        <v>0</v>
      </c>
      <c r="X87" s="368"/>
      <c r="Y87" s="94"/>
      <c r="Z87" s="51"/>
      <c r="AA87" s="64"/>
      <c r="AB87" s="51"/>
      <c r="AC87" s="147">
        <f>SUM(Y87:AA87)</f>
        <v>0</v>
      </c>
    </row>
    <row r="88" spans="1:29" s="3" customFormat="1" ht="35.1" customHeight="1">
      <c r="A88" s="144"/>
      <c r="B88" s="318"/>
      <c r="C88" s="256"/>
      <c r="D88" s="279"/>
      <c r="E88" s="49"/>
      <c r="F88" s="163"/>
      <c r="G88" s="247"/>
      <c r="H88" s="49"/>
      <c r="I88" s="49"/>
      <c r="J88" s="49"/>
      <c r="K88" s="49"/>
      <c r="L88" s="49"/>
      <c r="M88" s="49"/>
      <c r="N88" s="49"/>
      <c r="O88" s="49"/>
      <c r="P88" s="49"/>
      <c r="Q88" s="248"/>
      <c r="R88" s="280"/>
      <c r="S88" s="267"/>
      <c r="T88" s="348"/>
      <c r="U88" s="108"/>
      <c r="V88" s="346"/>
      <c r="W88" s="347">
        <f t="shared" si="15"/>
        <v>0</v>
      </c>
      <c r="X88" s="368"/>
      <c r="Y88" s="94"/>
      <c r="Z88" s="51"/>
      <c r="AA88" s="64"/>
      <c r="AB88" s="51"/>
      <c r="AC88" s="147">
        <f t="shared" si="2"/>
        <v>0</v>
      </c>
    </row>
    <row r="89" spans="1:29" s="3" customFormat="1" ht="35.1" customHeight="1">
      <c r="A89" s="144"/>
      <c r="B89" s="318"/>
      <c r="C89" s="256"/>
      <c r="D89" s="279"/>
      <c r="E89" s="49"/>
      <c r="F89" s="163"/>
      <c r="G89" s="247"/>
      <c r="H89" s="49"/>
      <c r="I89" s="49"/>
      <c r="J89" s="49"/>
      <c r="K89" s="49"/>
      <c r="L89" s="49"/>
      <c r="M89" s="49"/>
      <c r="N89" s="49"/>
      <c r="O89" s="49"/>
      <c r="P89" s="49"/>
      <c r="Q89" s="248"/>
      <c r="R89" s="280"/>
      <c r="S89" s="267"/>
      <c r="T89" s="348"/>
      <c r="U89" s="108"/>
      <c r="V89" s="346"/>
      <c r="W89" s="347">
        <f t="shared" si="15"/>
        <v>0</v>
      </c>
      <c r="X89" s="368"/>
      <c r="Y89" s="94"/>
      <c r="Z89" s="51"/>
      <c r="AA89" s="64"/>
      <c r="AB89" s="51"/>
      <c r="AC89" s="147">
        <f t="shared" si="2"/>
        <v>0</v>
      </c>
    </row>
    <row r="90" spans="1:29" s="3" customFormat="1" ht="35.1" customHeight="1">
      <c r="A90" s="144"/>
      <c r="B90" s="318"/>
      <c r="C90" s="256"/>
      <c r="D90" s="279"/>
      <c r="E90" s="49"/>
      <c r="F90" s="163"/>
      <c r="G90" s="247"/>
      <c r="H90" s="49"/>
      <c r="I90" s="49"/>
      <c r="J90" s="49"/>
      <c r="K90" s="49"/>
      <c r="L90" s="49"/>
      <c r="M90" s="49"/>
      <c r="N90" s="49"/>
      <c r="O90" s="49"/>
      <c r="P90" s="49"/>
      <c r="Q90" s="248"/>
      <c r="R90" s="280"/>
      <c r="S90" s="267"/>
      <c r="T90" s="348"/>
      <c r="U90" s="108"/>
      <c r="V90" s="346"/>
      <c r="W90" s="347"/>
      <c r="X90" s="368"/>
      <c r="Y90" s="94"/>
      <c r="Z90" s="51"/>
      <c r="AA90" s="64"/>
      <c r="AB90" s="51"/>
      <c r="AC90" s="147"/>
    </row>
    <row r="91" spans="1:29" s="3" customFormat="1" ht="35.1" customHeight="1">
      <c r="A91" s="144"/>
      <c r="B91" s="318"/>
      <c r="C91" s="256"/>
      <c r="D91" s="279">
        <v>0</v>
      </c>
      <c r="E91" s="49"/>
      <c r="F91" s="163">
        <f>SUM(D91:E91)</f>
        <v>0</v>
      </c>
      <c r="G91" s="247">
        <v>0</v>
      </c>
      <c r="H91" s="49"/>
      <c r="I91" s="49"/>
      <c r="J91" s="49"/>
      <c r="K91" s="49"/>
      <c r="L91" s="49"/>
      <c r="M91" s="49"/>
      <c r="N91" s="49"/>
      <c r="O91" s="49"/>
      <c r="P91" s="49"/>
      <c r="Q91" s="248">
        <f>SUM(G91:P91)</f>
        <v>0</v>
      </c>
      <c r="R91" s="280">
        <f>Q91-F91</f>
        <v>0</v>
      </c>
      <c r="S91" s="267"/>
      <c r="T91" s="348"/>
      <c r="U91" s="108"/>
      <c r="V91" s="346"/>
      <c r="W91" s="347">
        <f t="shared" si="15"/>
        <v>0</v>
      </c>
      <c r="X91" s="79"/>
      <c r="Y91" s="94"/>
      <c r="Z91" s="51"/>
      <c r="AA91" s="64"/>
      <c r="AB91" s="51"/>
      <c r="AC91" s="147">
        <f t="shared" si="2"/>
        <v>0</v>
      </c>
    </row>
    <row r="92" spans="1:29" s="3" customFormat="1" ht="35.1" customHeight="1">
      <c r="A92" s="144"/>
      <c r="B92" s="318"/>
      <c r="C92" s="218"/>
      <c r="D92" s="276"/>
      <c r="E92" s="31"/>
      <c r="F92" s="164"/>
      <c r="G92" s="244"/>
      <c r="H92" s="31"/>
      <c r="I92" s="31"/>
      <c r="J92" s="31"/>
      <c r="K92" s="31"/>
      <c r="L92" s="31"/>
      <c r="M92" s="31"/>
      <c r="N92" s="31"/>
      <c r="O92" s="31"/>
      <c r="P92" s="31"/>
      <c r="Q92" s="245"/>
      <c r="R92" s="274"/>
      <c r="S92" s="313"/>
      <c r="T92" s="360"/>
      <c r="U92" s="409"/>
      <c r="V92" s="393"/>
      <c r="W92" s="356"/>
      <c r="X92" s="367"/>
      <c r="Y92" s="92"/>
      <c r="Z92" s="51"/>
      <c r="AA92" s="64"/>
      <c r="AB92" s="51"/>
      <c r="AC92" s="147"/>
    </row>
    <row r="93" spans="1:29" s="3" customFormat="1" ht="35.1" customHeight="1">
      <c r="A93" s="144"/>
      <c r="B93" s="653" t="s">
        <v>589</v>
      </c>
      <c r="C93" s="257" t="s">
        <v>56</v>
      </c>
      <c r="D93" s="275">
        <v>2</v>
      </c>
      <c r="E93" s="30"/>
      <c r="F93" s="165">
        <f>SUM(D93:E93)</f>
        <v>2</v>
      </c>
      <c r="G93" s="249">
        <v>2</v>
      </c>
      <c r="H93" s="30"/>
      <c r="I93" s="30"/>
      <c r="J93" s="30"/>
      <c r="K93" s="30"/>
      <c r="L93" s="30"/>
      <c r="M93" s="30"/>
      <c r="N93" s="30"/>
      <c r="O93" s="30"/>
      <c r="P93" s="30"/>
      <c r="Q93" s="243">
        <f>SUM(G93:P93)</f>
        <v>2</v>
      </c>
      <c r="R93" s="273">
        <f>Q93-F93</f>
        <v>0</v>
      </c>
      <c r="S93" s="572"/>
      <c r="T93" s="576"/>
      <c r="U93" s="108"/>
      <c r="V93" s="346"/>
      <c r="W93" s="343">
        <f t="shared" si="15"/>
        <v>0</v>
      </c>
      <c r="X93" s="80"/>
      <c r="Y93" s="91">
        <f>R93+COUNTA(T93:T94)-COUNTA(V93:V94)</f>
        <v>0</v>
      </c>
      <c r="Z93" s="51"/>
      <c r="AA93" s="60">
        <f>행정8·9급!V72</f>
        <v>0</v>
      </c>
      <c r="AB93" s="51"/>
      <c r="AC93" s="145">
        <f>SUM(Y93:AA93)</f>
        <v>0</v>
      </c>
    </row>
    <row r="94" spans="1:29" s="3" customFormat="1" ht="35.1" customHeight="1">
      <c r="A94" s="144"/>
      <c r="B94" s="652"/>
      <c r="C94" s="259"/>
      <c r="D94" s="276"/>
      <c r="E94" s="31"/>
      <c r="F94" s="164"/>
      <c r="G94" s="244"/>
      <c r="H94" s="31"/>
      <c r="I94" s="31"/>
      <c r="J94" s="31"/>
      <c r="K94" s="31"/>
      <c r="L94" s="31"/>
      <c r="M94" s="31"/>
      <c r="N94" s="31"/>
      <c r="O94" s="31"/>
      <c r="P94" s="31"/>
      <c r="Q94" s="245"/>
      <c r="R94" s="274"/>
      <c r="S94" s="396"/>
      <c r="T94" s="348"/>
      <c r="U94" s="311"/>
      <c r="V94" s="358"/>
      <c r="W94" s="356">
        <f t="shared" si="15"/>
        <v>0</v>
      </c>
      <c r="X94" s="422"/>
      <c r="Y94" s="92"/>
      <c r="Z94" s="51"/>
      <c r="AA94" s="61"/>
      <c r="AB94" s="51"/>
      <c r="AC94" s="146"/>
    </row>
    <row r="95" spans="1:29" s="3" customFormat="1" ht="35.1" customHeight="1">
      <c r="A95" s="144"/>
      <c r="B95" s="652" t="s">
        <v>589</v>
      </c>
      <c r="C95" s="257" t="s">
        <v>435</v>
      </c>
      <c r="D95" s="275">
        <v>1</v>
      </c>
      <c r="E95" s="30"/>
      <c r="F95" s="165">
        <f>SUM(D95:E95)</f>
        <v>1</v>
      </c>
      <c r="G95" s="249">
        <v>1</v>
      </c>
      <c r="H95" s="30"/>
      <c r="I95" s="30"/>
      <c r="J95" s="30"/>
      <c r="K95" s="30"/>
      <c r="L95" s="30"/>
      <c r="M95" s="30"/>
      <c r="N95" s="30"/>
      <c r="O95" s="30"/>
      <c r="P95" s="30"/>
      <c r="Q95" s="243">
        <f>SUM(G95:P95)</f>
        <v>1</v>
      </c>
      <c r="R95" s="273">
        <f>Q95-F95</f>
        <v>0</v>
      </c>
      <c r="S95" s="315"/>
      <c r="T95" s="341"/>
      <c r="U95" s="56"/>
      <c r="V95" s="375"/>
      <c r="W95" s="343">
        <f t="shared" si="15"/>
        <v>0</v>
      </c>
      <c r="X95" s="80"/>
      <c r="Y95" s="93">
        <f>R95+COUNTA(T95)-COUNTA(V95)</f>
        <v>0</v>
      </c>
      <c r="Z95" s="51"/>
      <c r="AA95" s="58">
        <f>행정8·9급!V74</f>
        <v>0</v>
      </c>
      <c r="AB95" s="51"/>
      <c r="AC95" s="143">
        <f>SUM(Y95:AA95)</f>
        <v>0</v>
      </c>
    </row>
    <row r="96" spans="1:29" s="3" customFormat="1" ht="35.1" customHeight="1">
      <c r="A96" s="144"/>
      <c r="B96" s="318" t="s">
        <v>589</v>
      </c>
      <c r="C96" s="260" t="s">
        <v>208</v>
      </c>
      <c r="D96" s="275">
        <v>2</v>
      </c>
      <c r="E96" s="30"/>
      <c r="F96" s="165">
        <f>SUM(D96:E96)</f>
        <v>2</v>
      </c>
      <c r="G96" s="249">
        <v>2</v>
      </c>
      <c r="H96" s="30"/>
      <c r="I96" s="30"/>
      <c r="J96" s="30"/>
      <c r="K96" s="30"/>
      <c r="L96" s="30"/>
      <c r="M96" s="30"/>
      <c r="N96" s="30"/>
      <c r="O96" s="30"/>
      <c r="P96" s="30"/>
      <c r="Q96" s="243">
        <f>SUM(G96:P96)</f>
        <v>2</v>
      </c>
      <c r="R96" s="273">
        <f>Q96-F96</f>
        <v>0</v>
      </c>
      <c r="S96" s="315"/>
      <c r="T96" s="341"/>
      <c r="U96" s="315"/>
      <c r="V96" s="342"/>
      <c r="W96" s="343">
        <f t="shared" si="15"/>
        <v>0</v>
      </c>
      <c r="X96" s="80"/>
      <c r="Y96" s="91">
        <f>R96+COUNTA(T96:T97)-COUNTA(V96:V97)</f>
        <v>0</v>
      </c>
      <c r="Z96" s="51"/>
      <c r="AA96" s="60">
        <f>행정8·9급!V75</f>
        <v>0</v>
      </c>
      <c r="AB96" s="51"/>
      <c r="AC96" s="145">
        <f t="shared" si="2"/>
        <v>0</v>
      </c>
    </row>
    <row r="97" spans="1:29" s="3" customFormat="1" ht="35.1" customHeight="1">
      <c r="A97" s="144"/>
      <c r="B97" s="652"/>
      <c r="C97" s="261"/>
      <c r="D97" s="279"/>
      <c r="E97" s="49"/>
      <c r="F97" s="163"/>
      <c r="G97" s="247"/>
      <c r="H97" s="49"/>
      <c r="I97" s="49"/>
      <c r="J97" s="49"/>
      <c r="K97" s="49"/>
      <c r="L97" s="49"/>
      <c r="M97" s="49"/>
      <c r="N97" s="49"/>
      <c r="O97" s="49"/>
      <c r="P97" s="49"/>
      <c r="Q97" s="248"/>
      <c r="R97" s="280"/>
      <c r="S97" s="108"/>
      <c r="T97" s="348"/>
      <c r="U97" s="108"/>
      <c r="V97" s="346"/>
      <c r="W97" s="347"/>
      <c r="X97" s="79"/>
      <c r="Y97" s="92"/>
      <c r="Z97" s="51"/>
      <c r="AA97" s="61"/>
      <c r="AB97" s="51"/>
      <c r="AC97" s="146"/>
    </row>
    <row r="98" spans="1:29" s="3" customFormat="1" ht="35.1" customHeight="1">
      <c r="A98" s="144"/>
      <c r="B98" s="651" t="s">
        <v>587</v>
      </c>
      <c r="C98" s="217" t="s">
        <v>91</v>
      </c>
      <c r="D98" s="275">
        <v>2</v>
      </c>
      <c r="E98" s="30"/>
      <c r="F98" s="165">
        <f>SUM(D98:E98)</f>
        <v>2</v>
      </c>
      <c r="G98" s="249">
        <v>2</v>
      </c>
      <c r="H98" s="30"/>
      <c r="I98" s="30"/>
      <c r="J98" s="30"/>
      <c r="K98" s="30"/>
      <c r="L98" s="30"/>
      <c r="M98" s="30"/>
      <c r="N98" s="30"/>
      <c r="O98" s="30"/>
      <c r="P98" s="30"/>
      <c r="Q98" s="243">
        <f>SUM(G98:P98)</f>
        <v>2</v>
      </c>
      <c r="R98" s="273">
        <f>Q98-F98</f>
        <v>0</v>
      </c>
      <c r="S98" s="314"/>
      <c r="T98" s="357"/>
      <c r="U98" s="315"/>
      <c r="V98" s="342"/>
      <c r="W98" s="343">
        <f t="shared" ref="W98:W100" si="16">IF(V98="",,"→")</f>
        <v>0</v>
      </c>
      <c r="X98" s="80"/>
      <c r="Y98" s="91">
        <f>R98+COUNTA(T98:T98)-COUNTA(V98:V98)</f>
        <v>0</v>
      </c>
      <c r="Z98" s="51"/>
      <c r="AA98" s="60">
        <f>행정8·9급!V79</f>
        <v>0</v>
      </c>
      <c r="AB98" s="51"/>
      <c r="AC98" s="145">
        <f t="shared" si="2"/>
        <v>0</v>
      </c>
    </row>
    <row r="99" spans="1:29" s="3" customFormat="1" ht="35.1" customHeight="1">
      <c r="A99" s="144"/>
      <c r="B99" s="651" t="s">
        <v>587</v>
      </c>
      <c r="C99" s="217" t="s">
        <v>92</v>
      </c>
      <c r="D99" s="275">
        <v>1</v>
      </c>
      <c r="E99" s="30"/>
      <c r="F99" s="165">
        <f>SUM(D99:E99)</f>
        <v>1</v>
      </c>
      <c r="G99" s="249">
        <v>1</v>
      </c>
      <c r="H99" s="30"/>
      <c r="I99" s="30"/>
      <c r="J99" s="30"/>
      <c r="K99" s="30"/>
      <c r="L99" s="30"/>
      <c r="M99" s="30"/>
      <c r="N99" s="30"/>
      <c r="O99" s="30"/>
      <c r="P99" s="30"/>
      <c r="Q99" s="243">
        <f>SUM(G99:P99)</f>
        <v>1</v>
      </c>
      <c r="R99" s="273">
        <f>Q99-F99</f>
        <v>0</v>
      </c>
      <c r="S99" s="268"/>
      <c r="T99" s="357"/>
      <c r="U99" s="266"/>
      <c r="V99" s="342"/>
      <c r="W99" s="343">
        <f t="shared" si="16"/>
        <v>0</v>
      </c>
      <c r="X99" s="374"/>
      <c r="Y99" s="91">
        <f>R99+COUNTA(T99:T99)-COUNTA(V99:V99)</f>
        <v>0</v>
      </c>
      <c r="Z99" s="51"/>
      <c r="AA99" s="60">
        <f>행정8·9급!V80</f>
        <v>0</v>
      </c>
      <c r="AB99" s="51"/>
      <c r="AC99" s="145">
        <f t="shared" si="2"/>
        <v>0</v>
      </c>
    </row>
    <row r="100" spans="1:29" s="3" customFormat="1" ht="35.1" customHeight="1">
      <c r="A100" s="144"/>
      <c r="B100" s="651" t="s">
        <v>587</v>
      </c>
      <c r="C100" s="217" t="s">
        <v>93</v>
      </c>
      <c r="D100" s="275">
        <v>1</v>
      </c>
      <c r="E100" s="30"/>
      <c r="F100" s="165">
        <f>SUM(D100:E100)</f>
        <v>1</v>
      </c>
      <c r="G100" s="249">
        <v>1</v>
      </c>
      <c r="H100" s="30"/>
      <c r="I100" s="30"/>
      <c r="J100" s="30"/>
      <c r="K100" s="30"/>
      <c r="L100" s="30"/>
      <c r="M100" s="30"/>
      <c r="N100" s="30"/>
      <c r="O100" s="30"/>
      <c r="P100" s="30"/>
      <c r="Q100" s="243">
        <f>SUM(G100:P100)</f>
        <v>1</v>
      </c>
      <c r="R100" s="273">
        <f>Q100-F100</f>
        <v>0</v>
      </c>
      <c r="S100" s="268"/>
      <c r="T100" s="357"/>
      <c r="U100" s="572"/>
      <c r="V100" s="573"/>
      <c r="W100" s="574">
        <f t="shared" si="16"/>
        <v>0</v>
      </c>
      <c r="X100" s="575"/>
      <c r="Y100" s="91">
        <f>R100+COUNTA(T100:T100)-COUNTA(V100:V100)</f>
        <v>0</v>
      </c>
      <c r="Z100" s="51"/>
      <c r="AA100" s="60">
        <f>행정8·9급!V81</f>
        <v>0</v>
      </c>
      <c r="AB100" s="51"/>
      <c r="AC100" s="145">
        <f t="shared" ref="AC100:AC173" si="17">SUM(Y100:AA100)</f>
        <v>0</v>
      </c>
    </row>
    <row r="101" spans="1:29" s="3" customFormat="1" ht="35.1" customHeight="1">
      <c r="A101" s="144"/>
      <c r="B101" s="651" t="s">
        <v>587</v>
      </c>
      <c r="C101" s="219" t="s">
        <v>94</v>
      </c>
      <c r="D101" s="277">
        <v>1</v>
      </c>
      <c r="E101" s="32"/>
      <c r="F101" s="206">
        <f t="shared" ref="F101:F109" si="18">SUM(D101:E101)</f>
        <v>1</v>
      </c>
      <c r="G101" s="250">
        <v>1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246">
        <f t="shared" ref="Q101:Q108" si="19">SUM(G101:P101)</f>
        <v>1</v>
      </c>
      <c r="R101" s="278">
        <f t="shared" ref="R101:R110" si="20">Q101-F101</f>
        <v>0</v>
      </c>
      <c r="S101" s="312"/>
      <c r="T101" s="354"/>
      <c r="U101" s="349"/>
      <c r="V101" s="359"/>
      <c r="W101" s="355"/>
      <c r="X101" s="119"/>
      <c r="Y101" s="93">
        <f t="shared" ref="Y101:Y107" si="21">R101+COUNTA(T101)-COUNTA(V101)</f>
        <v>0</v>
      </c>
      <c r="Z101" s="51"/>
      <c r="AA101" s="58">
        <f>행정8·9급!V82</f>
        <v>0</v>
      </c>
      <c r="AB101" s="51"/>
      <c r="AC101" s="143">
        <f t="shared" si="17"/>
        <v>0</v>
      </c>
    </row>
    <row r="102" spans="1:29" s="3" customFormat="1" ht="35.1" customHeight="1">
      <c r="A102" s="144"/>
      <c r="B102" s="651" t="s">
        <v>587</v>
      </c>
      <c r="C102" s="219" t="s">
        <v>96</v>
      </c>
      <c r="D102" s="277">
        <v>1</v>
      </c>
      <c r="E102" s="32"/>
      <c r="F102" s="206">
        <f t="shared" si="18"/>
        <v>1</v>
      </c>
      <c r="G102" s="250">
        <v>1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246">
        <f t="shared" si="19"/>
        <v>1</v>
      </c>
      <c r="R102" s="278">
        <f t="shared" si="20"/>
        <v>0</v>
      </c>
      <c r="S102" s="108"/>
      <c r="T102" s="348"/>
      <c r="U102" s="349"/>
      <c r="V102" s="359"/>
      <c r="W102" s="355">
        <f>IF(V102="",,"→")</f>
        <v>0</v>
      </c>
      <c r="X102" s="119"/>
      <c r="Y102" s="93">
        <f t="shared" si="21"/>
        <v>0</v>
      </c>
      <c r="Z102" s="51"/>
      <c r="AA102" s="58">
        <f>행정8·9급!V83</f>
        <v>0</v>
      </c>
      <c r="AB102" s="51"/>
      <c r="AC102" s="143">
        <f t="shared" si="17"/>
        <v>0</v>
      </c>
    </row>
    <row r="103" spans="1:29" s="3" customFormat="1" ht="35.1" customHeight="1">
      <c r="A103" s="144"/>
      <c r="B103" s="651" t="s">
        <v>587</v>
      </c>
      <c r="C103" s="219" t="s">
        <v>97</v>
      </c>
      <c r="D103" s="277">
        <v>0</v>
      </c>
      <c r="E103" s="32"/>
      <c r="F103" s="206">
        <f t="shared" si="18"/>
        <v>0</v>
      </c>
      <c r="G103" s="250"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246">
        <f t="shared" si="19"/>
        <v>0</v>
      </c>
      <c r="R103" s="278">
        <f t="shared" si="20"/>
        <v>0</v>
      </c>
      <c r="S103" s="349"/>
      <c r="T103" s="354"/>
      <c r="U103" s="349"/>
      <c r="V103" s="359"/>
      <c r="W103" s="355">
        <f>IF(V103="",,"→")</f>
        <v>0</v>
      </c>
      <c r="X103" s="119"/>
      <c r="Y103" s="93">
        <f t="shared" si="21"/>
        <v>0</v>
      </c>
      <c r="Z103" s="51"/>
      <c r="AA103" s="58">
        <f>행정8·9급!V84</f>
        <v>0</v>
      </c>
      <c r="AB103" s="51"/>
      <c r="AC103" s="143">
        <f t="shared" si="17"/>
        <v>0</v>
      </c>
    </row>
    <row r="104" spans="1:29" s="3" customFormat="1" ht="35.1" customHeight="1">
      <c r="A104" s="144"/>
      <c r="B104" s="651" t="s">
        <v>587</v>
      </c>
      <c r="C104" s="219" t="s">
        <v>98</v>
      </c>
      <c r="D104" s="277">
        <v>1</v>
      </c>
      <c r="E104" s="32"/>
      <c r="F104" s="206">
        <f t="shared" si="18"/>
        <v>1</v>
      </c>
      <c r="G104" s="250">
        <v>1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246">
        <f t="shared" si="19"/>
        <v>1</v>
      </c>
      <c r="R104" s="278">
        <f t="shared" si="20"/>
        <v>0</v>
      </c>
      <c r="S104" s="378"/>
      <c r="T104" s="354"/>
      <c r="U104" s="349"/>
      <c r="V104" s="359"/>
      <c r="W104" s="355"/>
      <c r="X104" s="119"/>
      <c r="Y104" s="93">
        <f t="shared" si="21"/>
        <v>0</v>
      </c>
      <c r="Z104" s="51"/>
      <c r="AA104" s="58">
        <f>행정8·9급!V85</f>
        <v>0</v>
      </c>
      <c r="AB104" s="51"/>
      <c r="AC104" s="143">
        <f t="shared" si="17"/>
        <v>0</v>
      </c>
    </row>
    <row r="105" spans="1:29" s="3" customFormat="1" ht="35.1" customHeight="1">
      <c r="A105" s="144"/>
      <c r="B105" s="651" t="s">
        <v>587</v>
      </c>
      <c r="C105" s="219" t="s">
        <v>99</v>
      </c>
      <c r="D105" s="277">
        <v>1</v>
      </c>
      <c r="E105" s="32"/>
      <c r="F105" s="206">
        <f t="shared" si="18"/>
        <v>1</v>
      </c>
      <c r="G105" s="250">
        <v>1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246">
        <f t="shared" si="19"/>
        <v>1</v>
      </c>
      <c r="R105" s="278">
        <f t="shared" si="20"/>
        <v>0</v>
      </c>
      <c r="S105" s="378"/>
      <c r="T105" s="354"/>
      <c r="U105" s="349"/>
      <c r="V105" s="359"/>
      <c r="W105" s="343">
        <f>IF(V105="",,"→")</f>
        <v>0</v>
      </c>
      <c r="X105" s="119"/>
      <c r="Y105" s="93">
        <f t="shared" si="21"/>
        <v>0</v>
      </c>
      <c r="Z105" s="51"/>
      <c r="AA105" s="58">
        <f>행정8·9급!V86</f>
        <v>0</v>
      </c>
      <c r="AB105" s="51"/>
      <c r="AC105" s="143">
        <f t="shared" si="17"/>
        <v>0</v>
      </c>
    </row>
    <row r="106" spans="1:29" s="3" customFormat="1" ht="35.1" customHeight="1">
      <c r="A106" s="144"/>
      <c r="B106" s="651" t="s">
        <v>587</v>
      </c>
      <c r="C106" s="218" t="s">
        <v>100</v>
      </c>
      <c r="D106" s="276">
        <v>2</v>
      </c>
      <c r="E106" s="31"/>
      <c r="F106" s="164">
        <f t="shared" si="18"/>
        <v>2</v>
      </c>
      <c r="G106" s="244">
        <v>2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245">
        <f t="shared" si="19"/>
        <v>2</v>
      </c>
      <c r="R106" s="274">
        <f t="shared" si="20"/>
        <v>0</v>
      </c>
      <c r="S106" s="315"/>
      <c r="T106" s="341"/>
      <c r="U106" s="313"/>
      <c r="V106" s="358"/>
      <c r="W106" s="355">
        <f>IF(V106="",,"→")</f>
        <v>0</v>
      </c>
      <c r="X106" s="422"/>
      <c r="Y106" s="92">
        <f t="shared" si="21"/>
        <v>0</v>
      </c>
      <c r="Z106" s="51"/>
      <c r="AA106" s="58">
        <f>행정8·9급!V87</f>
        <v>0</v>
      </c>
      <c r="AB106" s="51"/>
      <c r="AC106" s="143">
        <f t="shared" si="17"/>
        <v>0</v>
      </c>
    </row>
    <row r="107" spans="1:29" s="3" customFormat="1" ht="35.1" customHeight="1">
      <c r="A107" s="144"/>
      <c r="B107" s="318" t="s">
        <v>590</v>
      </c>
      <c r="C107" s="219" t="s">
        <v>101</v>
      </c>
      <c r="D107" s="277">
        <v>2</v>
      </c>
      <c r="E107" s="32"/>
      <c r="F107" s="206">
        <f t="shared" si="18"/>
        <v>2</v>
      </c>
      <c r="G107" s="250">
        <v>2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246">
        <f t="shared" si="19"/>
        <v>2</v>
      </c>
      <c r="R107" s="278">
        <f t="shared" si="20"/>
        <v>0</v>
      </c>
      <c r="S107" s="349"/>
      <c r="T107" s="354"/>
      <c r="U107" s="349"/>
      <c r="V107" s="359"/>
      <c r="W107" s="355">
        <f>IF(V107="",,"→")</f>
        <v>0</v>
      </c>
      <c r="X107" s="119"/>
      <c r="Y107" s="93">
        <f t="shared" si="21"/>
        <v>0</v>
      </c>
      <c r="Z107" s="51"/>
      <c r="AA107" s="58">
        <f>행정8·9급!V88</f>
        <v>0</v>
      </c>
      <c r="AB107" s="51"/>
      <c r="AC107" s="143">
        <f t="shared" si="17"/>
        <v>0</v>
      </c>
    </row>
    <row r="108" spans="1:29" s="3" customFormat="1" ht="35.1" customHeight="1">
      <c r="A108" s="202" t="s">
        <v>102</v>
      </c>
      <c r="B108" s="657" t="s">
        <v>588</v>
      </c>
      <c r="C108" s="211" t="s">
        <v>84</v>
      </c>
      <c r="D108" s="275">
        <v>50</v>
      </c>
      <c r="E108" s="221"/>
      <c r="F108" s="165">
        <f t="shared" si="18"/>
        <v>50</v>
      </c>
      <c r="G108" s="249">
        <v>51</v>
      </c>
      <c r="H108" s="30"/>
      <c r="I108" s="30"/>
      <c r="J108" s="30"/>
      <c r="K108" s="30"/>
      <c r="L108" s="30"/>
      <c r="M108" s="30"/>
      <c r="N108" s="30">
        <v>-1</v>
      </c>
      <c r="O108" s="30"/>
      <c r="P108" s="30">
        <v>-1</v>
      </c>
      <c r="Q108" s="243">
        <f t="shared" si="19"/>
        <v>49</v>
      </c>
      <c r="R108" s="273">
        <f t="shared" si="20"/>
        <v>-1</v>
      </c>
      <c r="S108" s="266"/>
      <c r="T108" s="341"/>
      <c r="U108" s="553"/>
      <c r="V108" s="555"/>
      <c r="W108" s="498">
        <f>IF(V108="",,"→")</f>
        <v>0</v>
      </c>
      <c r="X108" s="543"/>
      <c r="Y108" s="95">
        <f>R108+COUNTA(T108:T119)-COUNTA(V108:V119)</f>
        <v>-1</v>
      </c>
      <c r="Z108" s="52"/>
      <c r="AA108" s="60">
        <f>행정8·9급!V89</f>
        <v>-1</v>
      </c>
      <c r="AB108" s="52"/>
      <c r="AC108" s="149">
        <f t="shared" si="17"/>
        <v>-2</v>
      </c>
    </row>
    <row r="109" spans="1:29" s="3" customFormat="1" ht="35.1" customHeight="1">
      <c r="A109" s="162"/>
      <c r="B109" s="658"/>
      <c r="C109" s="212"/>
      <c r="D109" s="279">
        <v>0</v>
      </c>
      <c r="E109" s="220"/>
      <c r="F109" s="163">
        <f t="shared" si="18"/>
        <v>0</v>
      </c>
      <c r="G109" s="247">
        <v>0</v>
      </c>
      <c r="H109" s="49"/>
      <c r="I109" s="49"/>
      <c r="J109" s="49"/>
      <c r="K109" s="49"/>
      <c r="L109" s="49"/>
      <c r="M109" s="49"/>
      <c r="N109" s="49"/>
      <c r="O109" s="49"/>
      <c r="P109" s="49"/>
      <c r="Q109" s="248"/>
      <c r="R109" s="280">
        <f t="shared" si="20"/>
        <v>0</v>
      </c>
      <c r="S109" s="108"/>
      <c r="T109" s="345"/>
      <c r="U109" s="108"/>
      <c r="V109" s="346"/>
      <c r="W109" s="347">
        <f>IF(V109="",,"→")</f>
        <v>0</v>
      </c>
      <c r="X109" s="127"/>
      <c r="Y109" s="96"/>
      <c r="Z109" s="52"/>
      <c r="AA109" s="64"/>
      <c r="AB109" s="52"/>
      <c r="AC109" s="150">
        <f t="shared" si="17"/>
        <v>0</v>
      </c>
    </row>
    <row r="110" spans="1:29" s="3" customFormat="1" ht="35.1" customHeight="1">
      <c r="A110" s="203"/>
      <c r="B110" s="659"/>
      <c r="C110" s="204"/>
      <c r="D110" s="500"/>
      <c r="E110" s="481"/>
      <c r="F110" s="213"/>
      <c r="G110" s="251"/>
      <c r="H110" s="49"/>
      <c r="I110" s="49"/>
      <c r="J110" s="49"/>
      <c r="K110" s="49"/>
      <c r="L110" s="49"/>
      <c r="M110" s="49"/>
      <c r="N110" s="49"/>
      <c r="O110" s="49"/>
      <c r="P110" s="49"/>
      <c r="Q110" s="248"/>
      <c r="R110" s="280">
        <f t="shared" si="20"/>
        <v>0</v>
      </c>
      <c r="S110" s="569"/>
      <c r="T110" s="570"/>
      <c r="U110" s="108"/>
      <c r="V110" s="346"/>
      <c r="W110" s="347">
        <f t="shared" ref="W110:W113" si="22">IF(V110="",,"→")</f>
        <v>0</v>
      </c>
      <c r="X110" s="368"/>
      <c r="Y110" s="96"/>
      <c r="Z110" s="52"/>
      <c r="AA110" s="64"/>
      <c r="AB110" s="52"/>
      <c r="AC110" s="150">
        <f t="shared" si="17"/>
        <v>0</v>
      </c>
    </row>
    <row r="111" spans="1:29" s="3" customFormat="1" ht="35.1" customHeight="1">
      <c r="A111" s="203"/>
      <c r="B111" s="659"/>
      <c r="C111" s="204"/>
      <c r="D111" s="500"/>
      <c r="E111" s="481"/>
      <c r="F111" s="213"/>
      <c r="G111" s="251"/>
      <c r="H111" s="49"/>
      <c r="I111" s="49"/>
      <c r="J111" s="49"/>
      <c r="K111" s="49"/>
      <c r="L111" s="49"/>
      <c r="M111" s="49"/>
      <c r="N111" s="49"/>
      <c r="O111" s="49"/>
      <c r="P111" s="49"/>
      <c r="Q111" s="248"/>
      <c r="R111" s="280">
        <f t="shared" ref="R111:R116" si="23">Q111-F111</f>
        <v>0</v>
      </c>
      <c r="S111" s="108"/>
      <c r="T111" s="345"/>
      <c r="U111" s="108"/>
      <c r="V111" s="346"/>
      <c r="W111" s="347">
        <f t="shared" si="22"/>
        <v>0</v>
      </c>
      <c r="X111" s="79"/>
      <c r="Y111" s="96"/>
      <c r="Z111" s="52"/>
      <c r="AA111" s="64"/>
      <c r="AB111" s="52"/>
      <c r="AC111" s="150">
        <f t="shared" ref="AC111:AC116" si="24">SUM(Y111:AA111)</f>
        <v>0</v>
      </c>
    </row>
    <row r="112" spans="1:29" s="3" customFormat="1" ht="35.1" customHeight="1">
      <c r="A112" s="203"/>
      <c r="B112" s="659"/>
      <c r="C112" s="204"/>
      <c r="D112" s="500"/>
      <c r="E112" s="481"/>
      <c r="F112" s="213"/>
      <c r="G112" s="251"/>
      <c r="H112" s="49"/>
      <c r="I112" s="49"/>
      <c r="J112" s="49"/>
      <c r="K112" s="49"/>
      <c r="L112" s="49"/>
      <c r="M112" s="49"/>
      <c r="N112" s="49"/>
      <c r="O112" s="49"/>
      <c r="P112" s="49"/>
      <c r="Q112" s="248"/>
      <c r="R112" s="280">
        <f t="shared" si="23"/>
        <v>0</v>
      </c>
      <c r="S112" s="310"/>
      <c r="T112" s="345"/>
      <c r="U112" s="108"/>
      <c r="V112" s="346"/>
      <c r="W112" s="347">
        <f t="shared" si="22"/>
        <v>0</v>
      </c>
      <c r="X112" s="127"/>
      <c r="Y112" s="96"/>
      <c r="Z112" s="52"/>
      <c r="AA112" s="64"/>
      <c r="AB112" s="52"/>
      <c r="AC112" s="150">
        <f t="shared" si="24"/>
        <v>0</v>
      </c>
    </row>
    <row r="113" spans="1:29" s="3" customFormat="1" ht="35.1" customHeight="1">
      <c r="A113" s="203"/>
      <c r="B113" s="659"/>
      <c r="C113" s="204"/>
      <c r="D113" s="500"/>
      <c r="E113" s="482"/>
      <c r="F113" s="483"/>
      <c r="G113" s="252"/>
      <c r="H113" s="49"/>
      <c r="I113" s="49"/>
      <c r="J113" s="49"/>
      <c r="K113" s="49"/>
      <c r="L113" s="49"/>
      <c r="M113" s="49"/>
      <c r="N113" s="49"/>
      <c r="O113" s="49"/>
      <c r="P113" s="49"/>
      <c r="Q113" s="248"/>
      <c r="R113" s="280">
        <f t="shared" si="23"/>
        <v>0</v>
      </c>
      <c r="S113" s="558"/>
      <c r="T113" s="612"/>
      <c r="U113" s="108"/>
      <c r="V113" s="346"/>
      <c r="W113" s="347">
        <f t="shared" si="22"/>
        <v>0</v>
      </c>
      <c r="X113" s="79"/>
      <c r="Y113" s="96"/>
      <c r="Z113" s="52"/>
      <c r="AA113" s="64"/>
      <c r="AB113" s="52"/>
      <c r="AC113" s="150">
        <f t="shared" si="24"/>
        <v>0</v>
      </c>
    </row>
    <row r="114" spans="1:29" s="3" customFormat="1" ht="35.1" customHeight="1">
      <c r="A114" s="203"/>
      <c r="B114" s="204"/>
      <c r="C114" s="213"/>
      <c r="D114" s="500"/>
      <c r="E114" s="481"/>
      <c r="F114" s="213"/>
      <c r="G114" s="252"/>
      <c r="H114" s="49"/>
      <c r="I114" s="49"/>
      <c r="J114" s="49"/>
      <c r="K114" s="49"/>
      <c r="L114" s="49"/>
      <c r="M114" s="49"/>
      <c r="N114" s="49"/>
      <c r="O114" s="49"/>
      <c r="P114" s="49"/>
      <c r="Q114" s="248"/>
      <c r="R114" s="280">
        <f>Q114-F114</f>
        <v>0</v>
      </c>
      <c r="S114" s="558"/>
      <c r="T114" s="612"/>
      <c r="U114" s="108"/>
      <c r="V114" s="346"/>
      <c r="W114" s="347">
        <f t="shared" ref="W114:W119" si="25">IF(V114="",,"→")</f>
        <v>0</v>
      </c>
      <c r="X114" s="79"/>
      <c r="Y114" s="96"/>
      <c r="Z114" s="52"/>
      <c r="AA114" s="64"/>
      <c r="AB114" s="52"/>
      <c r="AC114" s="150">
        <f>SUM(Y114:AA114)</f>
        <v>0</v>
      </c>
    </row>
    <row r="115" spans="1:29" s="3" customFormat="1" ht="35.1" customHeight="1">
      <c r="A115" s="203"/>
      <c r="B115" s="204"/>
      <c r="C115" s="213"/>
      <c r="D115" s="500"/>
      <c r="E115" s="481"/>
      <c r="F115" s="213"/>
      <c r="G115" s="252"/>
      <c r="H115" s="49"/>
      <c r="I115" s="49"/>
      <c r="J115" s="49"/>
      <c r="K115" s="49"/>
      <c r="L115" s="49"/>
      <c r="M115" s="49"/>
      <c r="N115" s="49"/>
      <c r="O115" s="49"/>
      <c r="P115" s="49"/>
      <c r="Q115" s="248"/>
      <c r="R115" s="280">
        <f t="shared" si="23"/>
        <v>0</v>
      </c>
      <c r="S115" s="558"/>
      <c r="T115" s="612"/>
      <c r="U115" s="108"/>
      <c r="V115" s="346"/>
      <c r="W115" s="347">
        <f t="shared" si="25"/>
        <v>0</v>
      </c>
      <c r="X115" s="79"/>
      <c r="Y115" s="96"/>
      <c r="Z115" s="52"/>
      <c r="AA115" s="64"/>
      <c r="AB115" s="52"/>
      <c r="AC115" s="150">
        <f t="shared" si="24"/>
        <v>0</v>
      </c>
    </row>
    <row r="116" spans="1:29" s="3" customFormat="1" ht="35.1" customHeight="1">
      <c r="A116" s="203"/>
      <c r="B116" s="204"/>
      <c r="C116" s="213"/>
      <c r="D116" s="500"/>
      <c r="E116" s="481"/>
      <c r="F116" s="213"/>
      <c r="G116" s="252"/>
      <c r="H116" s="49"/>
      <c r="I116" s="49"/>
      <c r="J116" s="49"/>
      <c r="K116" s="49"/>
      <c r="L116" s="49"/>
      <c r="M116" s="49"/>
      <c r="N116" s="49"/>
      <c r="O116" s="49"/>
      <c r="P116" s="49"/>
      <c r="Q116" s="248"/>
      <c r="R116" s="280">
        <f t="shared" si="23"/>
        <v>0</v>
      </c>
      <c r="S116" s="558"/>
      <c r="T116" s="612"/>
      <c r="U116" s="108"/>
      <c r="V116" s="346"/>
      <c r="W116" s="347">
        <f t="shared" si="25"/>
        <v>0</v>
      </c>
      <c r="X116" s="79"/>
      <c r="Y116" s="96"/>
      <c r="Z116" s="52"/>
      <c r="AA116" s="64"/>
      <c r="AB116" s="52"/>
      <c r="AC116" s="150">
        <f t="shared" si="24"/>
        <v>0</v>
      </c>
    </row>
    <row r="117" spans="1:29" s="3" customFormat="1" ht="35.1" customHeight="1">
      <c r="A117" s="203"/>
      <c r="B117" s="204"/>
      <c r="C117" s="213"/>
      <c r="D117" s="500"/>
      <c r="E117" s="481"/>
      <c r="F117" s="213"/>
      <c r="G117" s="252"/>
      <c r="H117" s="49"/>
      <c r="I117" s="49"/>
      <c r="J117" s="49"/>
      <c r="K117" s="49"/>
      <c r="L117" s="49"/>
      <c r="M117" s="49"/>
      <c r="N117" s="49"/>
      <c r="O117" s="49"/>
      <c r="P117" s="49"/>
      <c r="Q117" s="248"/>
      <c r="R117" s="280">
        <f>Q117-F117</f>
        <v>0</v>
      </c>
      <c r="S117" s="558"/>
      <c r="T117" s="612"/>
      <c r="U117" s="108"/>
      <c r="V117" s="346"/>
      <c r="W117" s="347">
        <f t="shared" si="25"/>
        <v>0</v>
      </c>
      <c r="X117" s="79"/>
      <c r="Y117" s="96"/>
      <c r="Z117" s="52"/>
      <c r="AA117" s="64"/>
      <c r="AB117" s="52"/>
      <c r="AC117" s="150">
        <f>SUM(Y117:AA117)</f>
        <v>0</v>
      </c>
    </row>
    <row r="118" spans="1:29" s="3" customFormat="1" ht="35.1" customHeight="1">
      <c r="A118" s="203"/>
      <c r="B118" s="204"/>
      <c r="C118" s="213"/>
      <c r="D118" s="500"/>
      <c r="E118" s="481"/>
      <c r="F118" s="213"/>
      <c r="G118" s="252"/>
      <c r="H118" s="49"/>
      <c r="I118" s="49"/>
      <c r="J118" s="49"/>
      <c r="K118" s="49"/>
      <c r="L118" s="49"/>
      <c r="M118" s="49"/>
      <c r="N118" s="49"/>
      <c r="O118" s="49"/>
      <c r="P118" s="49"/>
      <c r="Q118" s="248"/>
      <c r="R118" s="280">
        <f>Q118-F118</f>
        <v>0</v>
      </c>
      <c r="S118" s="108"/>
      <c r="T118" s="348"/>
      <c r="U118" s="108"/>
      <c r="V118" s="346"/>
      <c r="W118" s="347">
        <f t="shared" si="25"/>
        <v>0</v>
      </c>
      <c r="X118" s="79"/>
      <c r="Y118" s="96"/>
      <c r="Z118" s="52"/>
      <c r="AA118" s="64"/>
      <c r="AB118" s="52"/>
      <c r="AC118" s="150">
        <f t="shared" si="17"/>
        <v>0</v>
      </c>
    </row>
    <row r="119" spans="1:29" s="3" customFormat="1" ht="35.1" customHeight="1">
      <c r="A119" s="203"/>
      <c r="B119" s="204"/>
      <c r="C119" s="214"/>
      <c r="D119" s="500"/>
      <c r="E119" s="484"/>
      <c r="F119" s="214"/>
      <c r="G119" s="252"/>
      <c r="H119" s="31"/>
      <c r="I119" s="31"/>
      <c r="J119" s="31"/>
      <c r="K119" s="31"/>
      <c r="L119" s="31"/>
      <c r="M119" s="31"/>
      <c r="N119" s="31"/>
      <c r="O119" s="31"/>
      <c r="P119" s="31"/>
      <c r="Q119" s="245"/>
      <c r="R119" s="274">
        <f>Q119-F119</f>
        <v>0</v>
      </c>
      <c r="S119" s="311"/>
      <c r="T119" s="361"/>
      <c r="U119" s="311"/>
      <c r="V119" s="358"/>
      <c r="W119" s="356">
        <f t="shared" si="25"/>
        <v>0</v>
      </c>
      <c r="X119" s="367"/>
      <c r="Y119" s="92"/>
      <c r="Z119" s="51"/>
      <c r="AA119" s="61"/>
      <c r="AB119" s="51"/>
      <c r="AC119" s="146">
        <f t="shared" si="17"/>
        <v>0</v>
      </c>
    </row>
    <row r="120" spans="1:29" s="3" customFormat="1" ht="35.1" customHeight="1">
      <c r="A120" s="144"/>
      <c r="B120" s="651" t="s">
        <v>589</v>
      </c>
      <c r="C120" s="215" t="s">
        <v>104</v>
      </c>
      <c r="D120" s="275">
        <v>2</v>
      </c>
      <c r="E120" s="221"/>
      <c r="F120" s="165">
        <f t="shared" ref="F120:F128" si="26">SUM(D120:E120)</f>
        <v>2</v>
      </c>
      <c r="G120" s="249">
        <v>2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243">
        <f t="shared" ref="Q120:Q128" si="27">SUM(G120:P120)</f>
        <v>2</v>
      </c>
      <c r="R120" s="273">
        <f t="shared" ref="R120:R199" si="28">Q120-F120</f>
        <v>0</v>
      </c>
      <c r="S120" s="315"/>
      <c r="T120" s="357"/>
      <c r="U120" s="315"/>
      <c r="V120" s="342"/>
      <c r="W120" s="343">
        <f t="shared" ref="W120:W191" si="29">IF(V120="",,"→")</f>
        <v>0</v>
      </c>
      <c r="X120" s="80"/>
      <c r="Y120" s="91">
        <f>R120+COUNTA(T120:T120)-COUNTA(V120:V120)</f>
        <v>0</v>
      </c>
      <c r="Z120" s="51"/>
      <c r="AA120" s="60">
        <f>행정8·9급!V105</f>
        <v>0</v>
      </c>
      <c r="AB120" s="51"/>
      <c r="AC120" s="145">
        <f t="shared" si="17"/>
        <v>0</v>
      </c>
    </row>
    <row r="121" spans="1:29" s="3" customFormat="1" ht="35.1" customHeight="1">
      <c r="A121" s="144"/>
      <c r="B121" s="651" t="s">
        <v>589</v>
      </c>
      <c r="C121" s="215" t="s">
        <v>580</v>
      </c>
      <c r="D121" s="275">
        <v>2</v>
      </c>
      <c r="E121" s="221"/>
      <c r="F121" s="165">
        <f t="shared" si="26"/>
        <v>2</v>
      </c>
      <c r="G121" s="249">
        <v>2</v>
      </c>
      <c r="H121" s="30"/>
      <c r="I121" s="30"/>
      <c r="J121" s="30"/>
      <c r="K121" s="30"/>
      <c r="L121" s="30"/>
      <c r="M121" s="30"/>
      <c r="N121" s="30"/>
      <c r="O121" s="30"/>
      <c r="P121" s="30"/>
      <c r="Q121" s="243">
        <f t="shared" si="27"/>
        <v>2</v>
      </c>
      <c r="R121" s="273">
        <f t="shared" ref="R121" si="30">Q121-F121</f>
        <v>0</v>
      </c>
      <c r="S121" s="458"/>
      <c r="T121" s="341"/>
      <c r="U121" s="315"/>
      <c r="V121" s="342"/>
      <c r="W121" s="343">
        <f t="shared" ref="W121" si="31">IF(V121="",,"→")</f>
        <v>0</v>
      </c>
      <c r="X121" s="80"/>
      <c r="Y121" s="91">
        <f>R121+COUNTA(T121:T121)-COUNTA(V121:V121)</f>
        <v>0</v>
      </c>
      <c r="Z121" s="51"/>
      <c r="AA121" s="60">
        <f>행정8·9급!V106</f>
        <v>0</v>
      </c>
      <c r="AB121" s="51"/>
      <c r="AC121" s="145">
        <f t="shared" ref="AC121" si="32">SUM(Y121:AA121)</f>
        <v>0</v>
      </c>
    </row>
    <row r="122" spans="1:29" s="3" customFormat="1" ht="35.1" customHeight="1">
      <c r="A122" s="144"/>
      <c r="B122" s="651" t="s">
        <v>587</v>
      </c>
      <c r="C122" s="217" t="s">
        <v>105</v>
      </c>
      <c r="D122" s="275">
        <v>1</v>
      </c>
      <c r="E122" s="221"/>
      <c r="F122" s="165">
        <f t="shared" si="26"/>
        <v>1</v>
      </c>
      <c r="G122" s="249">
        <v>1</v>
      </c>
      <c r="H122" s="30"/>
      <c r="I122" s="30"/>
      <c r="J122" s="30"/>
      <c r="K122" s="30"/>
      <c r="L122" s="30"/>
      <c r="M122" s="30"/>
      <c r="N122" s="30"/>
      <c r="O122" s="30"/>
      <c r="P122" s="30"/>
      <c r="Q122" s="243">
        <f t="shared" si="27"/>
        <v>1</v>
      </c>
      <c r="R122" s="273">
        <f>Q122-F122</f>
        <v>0</v>
      </c>
      <c r="S122" s="315"/>
      <c r="T122" s="357"/>
      <c r="U122" s="315"/>
      <c r="V122" s="342"/>
      <c r="W122" s="343"/>
      <c r="X122" s="80"/>
      <c r="Y122" s="91">
        <f>R122+COUNTA(T122:T122)-COUNTA(V122:V122)</f>
        <v>0</v>
      </c>
      <c r="Z122" s="51"/>
      <c r="AA122" s="60">
        <f>행정8·9급!V108</f>
        <v>0</v>
      </c>
      <c r="AB122" s="51"/>
      <c r="AC122" s="145">
        <f t="shared" si="17"/>
        <v>0</v>
      </c>
    </row>
    <row r="123" spans="1:29" s="3" customFormat="1" ht="35.1" customHeight="1">
      <c r="A123" s="144"/>
      <c r="B123" s="651" t="s">
        <v>587</v>
      </c>
      <c r="C123" s="217" t="s">
        <v>57</v>
      </c>
      <c r="D123" s="275">
        <v>1</v>
      </c>
      <c r="E123" s="221"/>
      <c r="F123" s="165">
        <f t="shared" si="26"/>
        <v>1</v>
      </c>
      <c r="G123" s="249">
        <v>1</v>
      </c>
      <c r="H123" s="30"/>
      <c r="I123" s="30"/>
      <c r="J123" s="30"/>
      <c r="K123" s="30"/>
      <c r="L123" s="30"/>
      <c r="M123" s="30"/>
      <c r="N123" s="30"/>
      <c r="O123" s="30"/>
      <c r="P123" s="30"/>
      <c r="Q123" s="243">
        <f t="shared" si="27"/>
        <v>1</v>
      </c>
      <c r="R123" s="273">
        <f t="shared" si="28"/>
        <v>0</v>
      </c>
      <c r="S123" s="315"/>
      <c r="T123" s="341"/>
      <c r="U123" s="315"/>
      <c r="V123" s="376"/>
      <c r="W123" s="343"/>
      <c r="X123" s="80"/>
      <c r="Y123" s="91">
        <f>R123+COUNTA(T123:T123)-COUNTA(V123:V123)</f>
        <v>0</v>
      </c>
      <c r="Z123" s="51"/>
      <c r="AA123" s="60">
        <f>행정8·9급!V109</f>
        <v>0</v>
      </c>
      <c r="AB123" s="51"/>
      <c r="AC123" s="145">
        <f t="shared" si="17"/>
        <v>0</v>
      </c>
    </row>
    <row r="124" spans="1:29" s="3" customFormat="1" ht="35.1" customHeight="1">
      <c r="A124" s="144"/>
      <c r="B124" s="651" t="s">
        <v>587</v>
      </c>
      <c r="C124" s="219" t="s">
        <v>106</v>
      </c>
      <c r="D124" s="277">
        <v>1</v>
      </c>
      <c r="E124" s="223"/>
      <c r="F124" s="206">
        <f t="shared" si="26"/>
        <v>1</v>
      </c>
      <c r="G124" s="250">
        <v>1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246">
        <f t="shared" si="27"/>
        <v>1</v>
      </c>
      <c r="R124" s="278">
        <f t="shared" si="28"/>
        <v>0</v>
      </c>
      <c r="S124" s="349"/>
      <c r="T124" s="350"/>
      <c r="U124" s="349"/>
      <c r="V124" s="359"/>
      <c r="W124" s="355"/>
      <c r="X124" s="119"/>
      <c r="Y124" s="93">
        <f>R124+COUNTA(T124)-COUNTA(V124)</f>
        <v>0</v>
      </c>
      <c r="Z124" s="51"/>
      <c r="AA124" s="58">
        <f>행정8·9급!V110</f>
        <v>0</v>
      </c>
      <c r="AB124" s="51"/>
      <c r="AC124" s="143">
        <f t="shared" si="17"/>
        <v>0</v>
      </c>
    </row>
    <row r="125" spans="1:29" s="3" customFormat="1" ht="35.1" customHeight="1">
      <c r="A125" s="144"/>
      <c r="B125" s="651" t="s">
        <v>587</v>
      </c>
      <c r="C125" s="218" t="s">
        <v>107</v>
      </c>
      <c r="D125" s="276">
        <v>0</v>
      </c>
      <c r="E125" s="222"/>
      <c r="F125" s="164">
        <f t="shared" si="26"/>
        <v>0</v>
      </c>
      <c r="G125" s="244">
        <v>0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245">
        <f t="shared" si="27"/>
        <v>0</v>
      </c>
      <c r="R125" s="274">
        <f t="shared" si="28"/>
        <v>0</v>
      </c>
      <c r="S125" s="311"/>
      <c r="T125" s="361"/>
      <c r="U125" s="311"/>
      <c r="V125" s="358"/>
      <c r="W125" s="356">
        <f t="shared" si="29"/>
        <v>0</v>
      </c>
      <c r="X125" s="367"/>
      <c r="Y125" s="92">
        <f>R125+COUNTA(T125)-COUNTA(V125)</f>
        <v>0</v>
      </c>
      <c r="Z125" s="51"/>
      <c r="AA125" s="58">
        <f>행정8·9급!V111</f>
        <v>0</v>
      </c>
      <c r="AB125" s="51"/>
      <c r="AC125" s="143">
        <f t="shared" si="17"/>
        <v>0</v>
      </c>
    </row>
    <row r="126" spans="1:29" s="3" customFormat="1" ht="35.1" customHeight="1">
      <c r="A126" s="144"/>
      <c r="B126" s="651" t="s">
        <v>587</v>
      </c>
      <c r="C126" s="217" t="s">
        <v>108</v>
      </c>
      <c r="D126" s="275">
        <v>1</v>
      </c>
      <c r="E126" s="221"/>
      <c r="F126" s="165">
        <f t="shared" si="26"/>
        <v>1</v>
      </c>
      <c r="G126" s="249">
        <v>1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243">
        <f t="shared" si="27"/>
        <v>1</v>
      </c>
      <c r="R126" s="273">
        <f t="shared" si="28"/>
        <v>0</v>
      </c>
      <c r="S126" s="315"/>
      <c r="T126" s="341"/>
      <c r="U126" s="315"/>
      <c r="V126" s="342"/>
      <c r="W126" s="343"/>
      <c r="X126" s="80"/>
      <c r="Y126" s="91">
        <f>R126+COUNTA(T126:T126)-COUNTA(V126:V126)</f>
        <v>0</v>
      </c>
      <c r="Z126" s="51"/>
      <c r="AA126" s="60">
        <f>행정8·9급!V112</f>
        <v>0</v>
      </c>
      <c r="AB126" s="54"/>
      <c r="AC126" s="149">
        <f t="shared" si="17"/>
        <v>0</v>
      </c>
    </row>
    <row r="127" spans="1:29" s="3" customFormat="1" ht="35.1" customHeight="1">
      <c r="A127" s="144"/>
      <c r="B127" s="651" t="s">
        <v>587</v>
      </c>
      <c r="C127" s="219" t="s">
        <v>109</v>
      </c>
      <c r="D127" s="277">
        <v>2</v>
      </c>
      <c r="E127" s="223"/>
      <c r="F127" s="206">
        <f t="shared" si="26"/>
        <v>2</v>
      </c>
      <c r="G127" s="250">
        <v>2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246">
        <f t="shared" si="27"/>
        <v>2</v>
      </c>
      <c r="R127" s="278">
        <f t="shared" si="28"/>
        <v>0</v>
      </c>
      <c r="S127" s="349"/>
      <c r="T127" s="354"/>
      <c r="U127" s="349"/>
      <c r="V127" s="359"/>
      <c r="W127" s="355">
        <f t="shared" si="29"/>
        <v>0</v>
      </c>
      <c r="X127" s="119"/>
      <c r="Y127" s="93">
        <f>R127+COUNTA(T127)-COUNTA(V127)</f>
        <v>0</v>
      </c>
      <c r="Z127" s="81"/>
      <c r="AA127" s="58">
        <f>행정8·9급!V113</f>
        <v>0</v>
      </c>
      <c r="AB127" s="207"/>
      <c r="AC127" s="208">
        <f t="shared" si="17"/>
        <v>0</v>
      </c>
    </row>
    <row r="128" spans="1:29" s="3" customFormat="1" ht="35.1" customHeight="1">
      <c r="A128" s="144"/>
      <c r="B128" s="318" t="s">
        <v>587</v>
      </c>
      <c r="C128" s="217" t="s">
        <v>103</v>
      </c>
      <c r="D128" s="275">
        <v>2</v>
      </c>
      <c r="E128" s="221"/>
      <c r="F128" s="165">
        <f t="shared" si="26"/>
        <v>2</v>
      </c>
      <c r="G128" s="249">
        <v>2</v>
      </c>
      <c r="H128" s="30"/>
      <c r="I128" s="30"/>
      <c r="J128" s="30"/>
      <c r="K128" s="30"/>
      <c r="L128" s="30"/>
      <c r="M128" s="30"/>
      <c r="N128" s="30"/>
      <c r="O128" s="30"/>
      <c r="P128" s="30"/>
      <c r="Q128" s="243">
        <f t="shared" si="27"/>
        <v>2</v>
      </c>
      <c r="R128" s="273">
        <f t="shared" si="28"/>
        <v>0</v>
      </c>
      <c r="S128" s="266"/>
      <c r="T128" s="341"/>
      <c r="U128" s="315"/>
      <c r="V128" s="342"/>
      <c r="W128" s="343">
        <f t="shared" si="29"/>
        <v>0</v>
      </c>
      <c r="X128" s="80"/>
      <c r="Y128" s="91">
        <f>R128+COUNTA(T128:T129)-COUNTA(V128:V129)</f>
        <v>0</v>
      </c>
      <c r="Z128" s="51"/>
      <c r="AA128" s="60">
        <f>행정8·9급!V114</f>
        <v>0</v>
      </c>
      <c r="AB128" s="51"/>
      <c r="AC128" s="145">
        <f t="shared" si="17"/>
        <v>0</v>
      </c>
    </row>
    <row r="129" spans="1:29" s="3" customFormat="1" ht="35.1" customHeight="1">
      <c r="A129" s="144"/>
      <c r="B129" s="318"/>
      <c r="C129" s="218"/>
      <c r="D129" s="276"/>
      <c r="E129" s="222"/>
      <c r="F129" s="164"/>
      <c r="G129" s="244"/>
      <c r="H129" s="31"/>
      <c r="I129" s="31"/>
      <c r="J129" s="31"/>
      <c r="K129" s="31"/>
      <c r="L129" s="31"/>
      <c r="M129" s="31"/>
      <c r="N129" s="31"/>
      <c r="O129" s="31"/>
      <c r="P129" s="31"/>
      <c r="Q129" s="245"/>
      <c r="R129" s="274"/>
      <c r="S129" s="311"/>
      <c r="T129" s="361"/>
      <c r="U129" s="311"/>
      <c r="V129" s="358"/>
      <c r="W129" s="356">
        <f t="shared" si="29"/>
        <v>0</v>
      </c>
      <c r="X129" s="367"/>
      <c r="Y129" s="92"/>
      <c r="Z129" s="51"/>
      <c r="AA129" s="61"/>
      <c r="AB129" s="51"/>
      <c r="AC129" s="146">
        <f t="shared" si="17"/>
        <v>0</v>
      </c>
    </row>
    <row r="130" spans="1:29" s="3" customFormat="1" ht="35.1" customHeight="1">
      <c r="A130" s="144"/>
      <c r="B130" s="651" t="s">
        <v>587</v>
      </c>
      <c r="C130" s="217" t="s">
        <v>58</v>
      </c>
      <c r="D130" s="275">
        <v>1</v>
      </c>
      <c r="E130" s="221"/>
      <c r="F130" s="165">
        <f>SUM(D130:E130)</f>
        <v>1</v>
      </c>
      <c r="G130" s="249">
        <v>1</v>
      </c>
      <c r="H130" s="30"/>
      <c r="I130" s="30"/>
      <c r="J130" s="30"/>
      <c r="K130" s="30"/>
      <c r="L130" s="30"/>
      <c r="M130" s="30"/>
      <c r="N130" s="30"/>
      <c r="O130" s="30"/>
      <c r="P130" s="30"/>
      <c r="Q130" s="243">
        <f>SUM(G130:P130)</f>
        <v>1</v>
      </c>
      <c r="R130" s="273">
        <f>Q130-F130</f>
        <v>0</v>
      </c>
      <c r="S130" s="315"/>
      <c r="T130" s="357"/>
      <c r="U130" s="266"/>
      <c r="V130" s="342"/>
      <c r="W130" s="343">
        <f>IF(V130="",,"→")</f>
        <v>0</v>
      </c>
      <c r="X130" s="80"/>
      <c r="Y130" s="91">
        <f>R130+COUNTA(T130:T130)-COUNTA(V130:V130)</f>
        <v>0</v>
      </c>
      <c r="Z130" s="51"/>
      <c r="AA130" s="60">
        <f>행정8·9급!V115</f>
        <v>0</v>
      </c>
      <c r="AB130" s="51"/>
      <c r="AC130" s="145">
        <f>SUM(Y130:AA130)</f>
        <v>0</v>
      </c>
    </row>
    <row r="131" spans="1:29" s="3" customFormat="1" ht="35.1" customHeight="1">
      <c r="A131" s="144"/>
      <c r="B131" s="318" t="s">
        <v>590</v>
      </c>
      <c r="C131" s="217" t="s">
        <v>110</v>
      </c>
      <c r="D131" s="275">
        <v>2</v>
      </c>
      <c r="E131" s="30"/>
      <c r="F131" s="165">
        <f>SUM(D131:E131)</f>
        <v>2</v>
      </c>
      <c r="G131" s="249">
        <v>2</v>
      </c>
      <c r="H131" s="30"/>
      <c r="I131" s="30"/>
      <c r="J131" s="30"/>
      <c r="K131" s="30"/>
      <c r="L131" s="30"/>
      <c r="M131" s="30"/>
      <c r="N131" s="30"/>
      <c r="O131" s="30"/>
      <c r="P131" s="30"/>
      <c r="Q131" s="243">
        <f>SUM(G131:P131)</f>
        <v>2</v>
      </c>
      <c r="R131" s="273">
        <f t="shared" si="28"/>
        <v>0</v>
      </c>
      <c r="S131" s="315"/>
      <c r="T131" s="357"/>
      <c r="U131" s="315"/>
      <c r="V131" s="342"/>
      <c r="W131" s="343">
        <f t="shared" si="29"/>
        <v>0</v>
      </c>
      <c r="X131" s="80"/>
      <c r="Y131" s="91">
        <f>R131+COUNTA(T131:T132)-COUNTA(V131:V132)</f>
        <v>0</v>
      </c>
      <c r="Z131" s="51"/>
      <c r="AA131" s="60">
        <f>행정8·9급!V116</f>
        <v>0</v>
      </c>
      <c r="AB131" s="51"/>
      <c r="AC131" s="145">
        <f t="shared" si="17"/>
        <v>0</v>
      </c>
    </row>
    <row r="132" spans="1:29" s="3" customFormat="1" ht="35.1" customHeight="1">
      <c r="A132" s="335"/>
      <c r="B132" s="654"/>
      <c r="C132" s="327"/>
      <c r="D132" s="328"/>
      <c r="E132" s="329"/>
      <c r="F132" s="330"/>
      <c r="G132" s="331"/>
      <c r="H132" s="329"/>
      <c r="I132" s="329"/>
      <c r="J132" s="329"/>
      <c r="K132" s="329"/>
      <c r="L132" s="329"/>
      <c r="M132" s="329"/>
      <c r="N132" s="329"/>
      <c r="O132" s="329"/>
      <c r="P132" s="329"/>
      <c r="Q132" s="332"/>
      <c r="R132" s="333"/>
      <c r="S132" s="418"/>
      <c r="T132" s="423"/>
      <c r="U132" s="418"/>
      <c r="V132" s="424"/>
      <c r="W132" s="420">
        <f t="shared" si="29"/>
        <v>0</v>
      </c>
      <c r="X132" s="425"/>
      <c r="Y132" s="334"/>
      <c r="Z132" s="51"/>
      <c r="AA132" s="61"/>
      <c r="AB132" s="51"/>
      <c r="AC132" s="146">
        <f t="shared" si="17"/>
        <v>0</v>
      </c>
    </row>
    <row r="133" spans="1:29" s="3" customFormat="1" ht="35.1" customHeight="1">
      <c r="A133" s="144" t="s">
        <v>111</v>
      </c>
      <c r="B133" s="318" t="s">
        <v>588</v>
      </c>
      <c r="C133" s="256" t="s">
        <v>84</v>
      </c>
      <c r="D133" s="279">
        <v>30</v>
      </c>
      <c r="E133" s="49"/>
      <c r="F133" s="163">
        <f>SUM(D133:E133)</f>
        <v>30</v>
      </c>
      <c r="G133" s="247">
        <v>28</v>
      </c>
      <c r="H133" s="49"/>
      <c r="I133" s="49"/>
      <c r="J133" s="49"/>
      <c r="K133" s="49"/>
      <c r="L133" s="49"/>
      <c r="M133" s="49"/>
      <c r="N133" s="49"/>
      <c r="O133" s="49">
        <v>1</v>
      </c>
      <c r="P133" s="49"/>
      <c r="Q133" s="248">
        <f>SUM(G133:P133)</f>
        <v>29</v>
      </c>
      <c r="R133" s="280">
        <f t="shared" si="28"/>
        <v>-1</v>
      </c>
      <c r="S133" s="566"/>
      <c r="T133" s="567"/>
      <c r="U133" s="310"/>
      <c r="V133" s="346"/>
      <c r="W133" s="347">
        <f>IF(V133="",,"→")</f>
        <v>0</v>
      </c>
      <c r="X133" s="79"/>
      <c r="Y133" s="96">
        <f>R133+COUNTA(T133:T142)-COUNTA(V133:V142)</f>
        <v>-1</v>
      </c>
      <c r="Z133" s="137"/>
      <c r="AA133" s="64">
        <f>행정8·9급!V118</f>
        <v>-9</v>
      </c>
      <c r="AB133" s="137"/>
      <c r="AC133" s="150">
        <f t="shared" si="17"/>
        <v>-10</v>
      </c>
    </row>
    <row r="134" spans="1:29" s="3" customFormat="1" ht="35.1" customHeight="1">
      <c r="A134" s="144"/>
      <c r="B134" s="318"/>
      <c r="C134" s="256"/>
      <c r="D134" s="279"/>
      <c r="E134" s="49"/>
      <c r="F134" s="163"/>
      <c r="G134" s="247"/>
      <c r="H134" s="49"/>
      <c r="I134" s="49"/>
      <c r="J134" s="49"/>
      <c r="K134" s="49"/>
      <c r="L134" s="49"/>
      <c r="M134" s="49"/>
      <c r="N134" s="49"/>
      <c r="O134" s="49"/>
      <c r="P134" s="49"/>
      <c r="Q134" s="248"/>
      <c r="R134" s="280"/>
      <c r="S134" s="310"/>
      <c r="T134" s="345"/>
      <c r="U134" s="108"/>
      <c r="V134" s="346"/>
      <c r="W134" s="347">
        <f>IF(V134="",,"→")</f>
        <v>0</v>
      </c>
      <c r="X134" s="79"/>
      <c r="Y134" s="96"/>
      <c r="Z134" s="52"/>
      <c r="AA134" s="64"/>
      <c r="AB134" s="52"/>
      <c r="AC134" s="150">
        <f t="shared" si="17"/>
        <v>0</v>
      </c>
    </row>
    <row r="135" spans="1:29" s="3" customFormat="1" ht="35.1" customHeight="1">
      <c r="A135" s="144"/>
      <c r="B135" s="318"/>
      <c r="C135" s="256"/>
      <c r="D135" s="279"/>
      <c r="E135" s="49"/>
      <c r="F135" s="163"/>
      <c r="G135" s="247"/>
      <c r="H135" s="49"/>
      <c r="I135" s="49"/>
      <c r="J135" s="49"/>
      <c r="K135" s="49"/>
      <c r="L135" s="49"/>
      <c r="M135" s="49"/>
      <c r="N135" s="49"/>
      <c r="O135" s="49"/>
      <c r="P135" s="49"/>
      <c r="Q135" s="248"/>
      <c r="R135" s="280"/>
      <c r="S135" s="310"/>
      <c r="T135" s="345"/>
      <c r="U135" s="108"/>
      <c r="V135" s="346"/>
      <c r="W135" s="347"/>
      <c r="X135" s="79"/>
      <c r="Y135" s="96"/>
      <c r="Z135" s="52"/>
      <c r="AA135" s="64"/>
      <c r="AB135" s="52"/>
      <c r="AC135" s="150">
        <f t="shared" si="17"/>
        <v>0</v>
      </c>
    </row>
    <row r="136" spans="1:29" s="3" customFormat="1" ht="35.1" customHeight="1">
      <c r="A136" s="144"/>
      <c r="B136" s="318"/>
      <c r="C136" s="256"/>
      <c r="D136" s="279"/>
      <c r="E136" s="49"/>
      <c r="F136" s="163"/>
      <c r="G136" s="247"/>
      <c r="H136" s="49"/>
      <c r="I136" s="49"/>
      <c r="J136" s="49"/>
      <c r="K136" s="49"/>
      <c r="L136" s="49"/>
      <c r="M136" s="49"/>
      <c r="N136" s="49"/>
      <c r="O136" s="49"/>
      <c r="P136" s="49"/>
      <c r="Q136" s="248"/>
      <c r="R136" s="280"/>
      <c r="S136" s="108"/>
      <c r="T136" s="345"/>
      <c r="U136" s="108"/>
      <c r="V136" s="347"/>
      <c r="W136" s="346"/>
      <c r="X136" s="79"/>
      <c r="Y136" s="96"/>
      <c r="Z136" s="52"/>
      <c r="AA136" s="64"/>
      <c r="AB136" s="52"/>
      <c r="AC136" s="150">
        <f t="shared" si="17"/>
        <v>0</v>
      </c>
    </row>
    <row r="137" spans="1:29" s="3" customFormat="1" ht="35.1" customHeight="1">
      <c r="A137" s="144"/>
      <c r="B137" s="318"/>
      <c r="C137" s="256"/>
      <c r="D137" s="279">
        <v>0</v>
      </c>
      <c r="E137" s="49"/>
      <c r="F137" s="163">
        <f t="shared" ref="F137:F153" si="33">SUM(D137:E137)</f>
        <v>0</v>
      </c>
      <c r="G137" s="247">
        <v>0</v>
      </c>
      <c r="H137" s="49"/>
      <c r="I137" s="49"/>
      <c r="J137" s="49"/>
      <c r="K137" s="49"/>
      <c r="L137" s="49"/>
      <c r="M137" s="49"/>
      <c r="N137" s="49"/>
      <c r="O137" s="49"/>
      <c r="P137" s="49"/>
      <c r="Q137" s="248"/>
      <c r="R137" s="280">
        <f>Q137-F137</f>
        <v>0</v>
      </c>
      <c r="S137" s="310"/>
      <c r="T137" s="345"/>
      <c r="U137" s="108"/>
      <c r="V137" s="346"/>
      <c r="W137" s="347"/>
      <c r="X137" s="79"/>
      <c r="Y137" s="94"/>
      <c r="Z137" s="51"/>
      <c r="AA137" s="64"/>
      <c r="AB137" s="51"/>
      <c r="AC137" s="147">
        <f>SUM(Y137:AA137)</f>
        <v>0</v>
      </c>
    </row>
    <row r="138" spans="1:29" s="3" customFormat="1" ht="35.1" customHeight="1">
      <c r="A138" s="144"/>
      <c r="B138" s="318"/>
      <c r="C138" s="256"/>
      <c r="D138" s="279">
        <v>0</v>
      </c>
      <c r="E138" s="49"/>
      <c r="F138" s="163">
        <f t="shared" si="33"/>
        <v>0</v>
      </c>
      <c r="G138" s="247">
        <v>0</v>
      </c>
      <c r="H138" s="49"/>
      <c r="I138" s="49"/>
      <c r="J138" s="49"/>
      <c r="K138" s="49"/>
      <c r="L138" s="49"/>
      <c r="M138" s="49"/>
      <c r="N138" s="49"/>
      <c r="O138" s="49"/>
      <c r="P138" s="49"/>
      <c r="Q138" s="248"/>
      <c r="R138" s="280">
        <f>Q138-F138</f>
        <v>0</v>
      </c>
      <c r="S138" s="108"/>
      <c r="T138" s="348"/>
      <c r="U138" s="347"/>
      <c r="V138" s="347"/>
      <c r="W138" s="347"/>
      <c r="X138" s="373"/>
      <c r="Y138" s="94"/>
      <c r="Z138" s="51"/>
      <c r="AA138" s="64"/>
      <c r="AB138" s="51"/>
      <c r="AC138" s="147">
        <f>SUM(Y138:AA138)</f>
        <v>0</v>
      </c>
    </row>
    <row r="139" spans="1:29" s="3" customFormat="1" ht="35.1" customHeight="1">
      <c r="A139" s="144"/>
      <c r="B139" s="318"/>
      <c r="C139" s="256"/>
      <c r="D139" s="279">
        <v>0</v>
      </c>
      <c r="E139" s="49"/>
      <c r="F139" s="163">
        <f t="shared" si="33"/>
        <v>0</v>
      </c>
      <c r="G139" s="247">
        <v>0</v>
      </c>
      <c r="H139" s="49"/>
      <c r="I139" s="49"/>
      <c r="J139" s="49"/>
      <c r="K139" s="49"/>
      <c r="L139" s="49"/>
      <c r="M139" s="49"/>
      <c r="N139" s="49"/>
      <c r="O139" s="49"/>
      <c r="P139" s="49"/>
      <c r="Q139" s="248"/>
      <c r="R139" s="280">
        <f>Q139-F139</f>
        <v>0</v>
      </c>
      <c r="S139" s="108"/>
      <c r="T139" s="348"/>
      <c r="U139" s="347"/>
      <c r="V139" s="347"/>
      <c r="W139" s="347"/>
      <c r="X139" s="373"/>
      <c r="Y139" s="94"/>
      <c r="Z139" s="51"/>
      <c r="AA139" s="64"/>
      <c r="AB139" s="51"/>
      <c r="AC139" s="147">
        <f>SUM(Y139:AA139)</f>
        <v>0</v>
      </c>
    </row>
    <row r="140" spans="1:29" s="3" customFormat="1" ht="35.1" customHeight="1">
      <c r="A140" s="144"/>
      <c r="B140" s="318"/>
      <c r="C140" s="256"/>
      <c r="D140" s="279">
        <v>0</v>
      </c>
      <c r="E140" s="49"/>
      <c r="F140" s="163">
        <f t="shared" si="33"/>
        <v>0</v>
      </c>
      <c r="G140" s="247">
        <v>0</v>
      </c>
      <c r="H140" s="49"/>
      <c r="I140" s="49"/>
      <c r="J140" s="49"/>
      <c r="K140" s="49"/>
      <c r="L140" s="49"/>
      <c r="M140" s="49"/>
      <c r="N140" s="49"/>
      <c r="O140" s="49"/>
      <c r="P140" s="49"/>
      <c r="Q140" s="248"/>
      <c r="R140" s="280">
        <f>Q140-F140</f>
        <v>0</v>
      </c>
      <c r="S140" s="108"/>
      <c r="T140" s="348"/>
      <c r="U140" s="108"/>
      <c r="V140" s="346"/>
      <c r="W140" s="347">
        <f>IF(V140="",,"→")</f>
        <v>0</v>
      </c>
      <c r="X140" s="79"/>
      <c r="Y140" s="94"/>
      <c r="Z140" s="51"/>
      <c r="AA140" s="64"/>
      <c r="AB140" s="51"/>
      <c r="AC140" s="147">
        <f>SUM(Y140:AA140)</f>
        <v>0</v>
      </c>
    </row>
    <row r="141" spans="1:29" s="3" customFormat="1" ht="35.1" customHeight="1">
      <c r="A141" s="144"/>
      <c r="B141" s="318"/>
      <c r="C141" s="256"/>
      <c r="D141" s="279">
        <v>0</v>
      </c>
      <c r="E141" s="49"/>
      <c r="F141" s="163">
        <f t="shared" si="33"/>
        <v>0</v>
      </c>
      <c r="G141" s="247">
        <v>0</v>
      </c>
      <c r="H141" s="49"/>
      <c r="I141" s="49"/>
      <c r="J141" s="49"/>
      <c r="K141" s="49"/>
      <c r="L141" s="49"/>
      <c r="M141" s="49"/>
      <c r="N141" s="49"/>
      <c r="O141" s="49"/>
      <c r="P141" s="49"/>
      <c r="Q141" s="248"/>
      <c r="R141" s="280">
        <f>Q141-F141</f>
        <v>0</v>
      </c>
      <c r="S141" s="108"/>
      <c r="T141" s="348"/>
      <c r="U141" s="108"/>
      <c r="V141" s="346"/>
      <c r="W141" s="347">
        <f t="shared" si="29"/>
        <v>0</v>
      </c>
      <c r="X141" s="79"/>
      <c r="Y141" s="94"/>
      <c r="Z141" s="51"/>
      <c r="AA141" s="64"/>
      <c r="AB141" s="51"/>
      <c r="AC141" s="147">
        <f t="shared" si="17"/>
        <v>0</v>
      </c>
    </row>
    <row r="142" spans="1:29" s="3" customFormat="1" ht="35.1" customHeight="1">
      <c r="A142" s="144"/>
      <c r="B142" s="318"/>
      <c r="C142" s="218"/>
      <c r="D142" s="276">
        <v>0</v>
      </c>
      <c r="E142" s="31"/>
      <c r="F142" s="164">
        <f t="shared" si="33"/>
        <v>0</v>
      </c>
      <c r="G142" s="244">
        <v>0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245"/>
      <c r="R142" s="274">
        <f t="shared" si="28"/>
        <v>0</v>
      </c>
      <c r="S142" s="311"/>
      <c r="T142" s="361"/>
      <c r="U142" s="311"/>
      <c r="V142" s="358"/>
      <c r="W142" s="356">
        <f t="shared" si="29"/>
        <v>0</v>
      </c>
      <c r="X142" s="367"/>
      <c r="Y142" s="92"/>
      <c r="Z142" s="51"/>
      <c r="AA142" s="61"/>
      <c r="AB142" s="51"/>
      <c r="AC142" s="146">
        <f t="shared" si="17"/>
        <v>0</v>
      </c>
    </row>
    <row r="143" spans="1:29" s="3" customFormat="1" ht="35.1" customHeight="1">
      <c r="A143" s="144"/>
      <c r="B143" s="653" t="s">
        <v>589</v>
      </c>
      <c r="C143" s="217" t="s">
        <v>49</v>
      </c>
      <c r="D143" s="275">
        <v>2</v>
      </c>
      <c r="E143" s="30"/>
      <c r="F143" s="165">
        <f t="shared" si="33"/>
        <v>2</v>
      </c>
      <c r="G143" s="249">
        <v>2</v>
      </c>
      <c r="H143" s="30"/>
      <c r="I143" s="30"/>
      <c r="J143" s="30"/>
      <c r="K143" s="30"/>
      <c r="L143" s="30"/>
      <c r="M143" s="30"/>
      <c r="N143" s="30"/>
      <c r="O143" s="30"/>
      <c r="P143" s="30"/>
      <c r="Q143" s="243">
        <f t="shared" ref="Q143:Q153" si="34">SUM(G143:P143)</f>
        <v>2</v>
      </c>
      <c r="R143" s="273">
        <f t="shared" si="28"/>
        <v>0</v>
      </c>
      <c r="S143" s="315"/>
      <c r="T143" s="341"/>
      <c r="U143" s="315"/>
      <c r="V143" s="342"/>
      <c r="W143" s="343">
        <f t="shared" si="29"/>
        <v>0</v>
      </c>
      <c r="X143" s="80"/>
      <c r="Y143" s="95">
        <f>R143+COUNTA(T143:T145)-COUNTA(V143:V145)</f>
        <v>0</v>
      </c>
      <c r="Z143" s="52"/>
      <c r="AA143" s="60">
        <f>행정8·9급!V128</f>
        <v>0</v>
      </c>
      <c r="AB143" s="52"/>
      <c r="AC143" s="149">
        <f t="shared" si="17"/>
        <v>0</v>
      </c>
    </row>
    <row r="144" spans="1:29" s="3" customFormat="1" ht="35.1" customHeight="1">
      <c r="A144" s="144"/>
      <c r="B144" s="656"/>
      <c r="C144" s="256"/>
      <c r="D144" s="279">
        <v>0</v>
      </c>
      <c r="E144" s="49"/>
      <c r="F144" s="163">
        <f t="shared" si="33"/>
        <v>0</v>
      </c>
      <c r="G144" s="247">
        <v>0</v>
      </c>
      <c r="H144" s="49"/>
      <c r="I144" s="49"/>
      <c r="J144" s="49"/>
      <c r="K144" s="49"/>
      <c r="L144" s="49"/>
      <c r="M144" s="49"/>
      <c r="N144" s="49"/>
      <c r="O144" s="49"/>
      <c r="P144" s="49"/>
      <c r="Q144" s="248">
        <f t="shared" si="34"/>
        <v>0</v>
      </c>
      <c r="R144" s="280">
        <f>Q144-F144</f>
        <v>0</v>
      </c>
      <c r="S144" s="108"/>
      <c r="T144" s="348"/>
      <c r="U144" s="108"/>
      <c r="V144" s="346"/>
      <c r="W144" s="347">
        <f>IF(V144="",,"→")</f>
        <v>0</v>
      </c>
      <c r="X144" s="79"/>
      <c r="Y144" s="96"/>
      <c r="Z144" s="52"/>
      <c r="AA144" s="64"/>
      <c r="AB144" s="52"/>
      <c r="AC144" s="150">
        <f>SUM(Y144:AA144)</f>
        <v>0</v>
      </c>
    </row>
    <row r="145" spans="1:29" s="3" customFormat="1" ht="35.1" customHeight="1">
      <c r="A145" s="144"/>
      <c r="B145" s="652"/>
      <c r="C145" s="218"/>
      <c r="D145" s="276">
        <v>0</v>
      </c>
      <c r="E145" s="31"/>
      <c r="F145" s="164">
        <f t="shared" si="33"/>
        <v>0</v>
      </c>
      <c r="G145" s="244">
        <v>0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245">
        <f t="shared" si="34"/>
        <v>0</v>
      </c>
      <c r="R145" s="274">
        <f t="shared" si="28"/>
        <v>0</v>
      </c>
      <c r="S145" s="311"/>
      <c r="T145" s="361"/>
      <c r="U145" s="311"/>
      <c r="V145" s="358"/>
      <c r="W145" s="356">
        <f t="shared" si="29"/>
        <v>0</v>
      </c>
      <c r="X145" s="367"/>
      <c r="Y145" s="97"/>
      <c r="Z145" s="52"/>
      <c r="AA145" s="61"/>
      <c r="AB145" s="52"/>
      <c r="AC145" s="151">
        <f t="shared" si="17"/>
        <v>0</v>
      </c>
    </row>
    <row r="146" spans="1:29" s="3" customFormat="1" ht="35.1" customHeight="1">
      <c r="A146" s="144"/>
      <c r="B146" s="318" t="s">
        <v>589</v>
      </c>
      <c r="C146" s="217" t="s">
        <v>10</v>
      </c>
      <c r="D146" s="275">
        <v>2</v>
      </c>
      <c r="E146" s="30"/>
      <c r="F146" s="165">
        <f t="shared" si="33"/>
        <v>2</v>
      </c>
      <c r="G146" s="249">
        <v>2</v>
      </c>
      <c r="H146" s="30"/>
      <c r="I146" s="30"/>
      <c r="J146" s="30"/>
      <c r="K146" s="30"/>
      <c r="L146" s="30"/>
      <c r="M146" s="30"/>
      <c r="N146" s="30"/>
      <c r="O146" s="30"/>
      <c r="P146" s="30"/>
      <c r="Q146" s="243">
        <f t="shared" si="34"/>
        <v>2</v>
      </c>
      <c r="R146" s="273">
        <f t="shared" si="28"/>
        <v>0</v>
      </c>
      <c r="S146" s="315"/>
      <c r="T146" s="341"/>
      <c r="U146" s="315"/>
      <c r="V146" s="342"/>
      <c r="W146" s="343"/>
      <c r="X146" s="80"/>
      <c r="Y146" s="95">
        <f t="shared" ref="Y146:Y152" si="35">R146+COUNTA(T146)-COUNTA(V146)</f>
        <v>0</v>
      </c>
      <c r="Z146" s="52"/>
      <c r="AA146" s="60">
        <f>행정8·9급!V129</f>
        <v>-1</v>
      </c>
      <c r="AB146" s="52"/>
      <c r="AC146" s="149">
        <f t="shared" si="17"/>
        <v>-1</v>
      </c>
    </row>
    <row r="147" spans="1:29" s="3" customFormat="1" ht="35.1" customHeight="1">
      <c r="A147" s="144"/>
      <c r="B147" s="318"/>
      <c r="C147" s="218"/>
      <c r="D147" s="276">
        <v>0</v>
      </c>
      <c r="E147" s="31"/>
      <c r="F147" s="164">
        <f t="shared" si="33"/>
        <v>0</v>
      </c>
      <c r="G147" s="244">
        <v>0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245">
        <f t="shared" si="34"/>
        <v>0</v>
      </c>
      <c r="R147" s="274">
        <f t="shared" si="28"/>
        <v>0</v>
      </c>
      <c r="S147" s="311"/>
      <c r="T147" s="361"/>
      <c r="U147" s="311"/>
      <c r="V147" s="358"/>
      <c r="W147" s="356">
        <f t="shared" si="29"/>
        <v>0</v>
      </c>
      <c r="X147" s="367"/>
      <c r="Y147" s="97">
        <f t="shared" si="35"/>
        <v>0</v>
      </c>
      <c r="Z147" s="52"/>
      <c r="AA147" s="61"/>
      <c r="AB147" s="52"/>
      <c r="AC147" s="151">
        <f t="shared" si="17"/>
        <v>0</v>
      </c>
    </row>
    <row r="148" spans="1:29" s="3" customFormat="1" ht="35.1" customHeight="1">
      <c r="A148" s="144"/>
      <c r="B148" s="651" t="s">
        <v>589</v>
      </c>
      <c r="C148" s="219" t="s">
        <v>112</v>
      </c>
      <c r="D148" s="277">
        <v>1</v>
      </c>
      <c r="E148" s="32"/>
      <c r="F148" s="206">
        <f t="shared" si="33"/>
        <v>1</v>
      </c>
      <c r="G148" s="250">
        <v>1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246">
        <f t="shared" si="34"/>
        <v>1</v>
      </c>
      <c r="R148" s="278">
        <f t="shared" si="28"/>
        <v>0</v>
      </c>
      <c r="S148" s="349"/>
      <c r="T148" s="354"/>
      <c r="U148" s="568"/>
      <c r="V148" s="617"/>
      <c r="W148" s="546">
        <f t="shared" si="29"/>
        <v>0</v>
      </c>
      <c r="X148" s="547"/>
      <c r="Y148" s="98">
        <f t="shared" si="35"/>
        <v>0</v>
      </c>
      <c r="Z148" s="52"/>
      <c r="AA148" s="58">
        <f>행정8·9급!V130</f>
        <v>0</v>
      </c>
      <c r="AB148" s="52"/>
      <c r="AC148" s="152">
        <f t="shared" si="17"/>
        <v>0</v>
      </c>
    </row>
    <row r="149" spans="1:29" s="3" customFormat="1" ht="35.1" customHeight="1">
      <c r="A149" s="144"/>
      <c r="B149" s="651" t="s">
        <v>587</v>
      </c>
      <c r="C149" s="219" t="s">
        <v>113</v>
      </c>
      <c r="D149" s="277">
        <v>2</v>
      </c>
      <c r="E149" s="32"/>
      <c r="F149" s="206">
        <f t="shared" si="33"/>
        <v>2</v>
      </c>
      <c r="G149" s="250">
        <v>2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246">
        <f t="shared" si="34"/>
        <v>2</v>
      </c>
      <c r="R149" s="278">
        <f t="shared" si="28"/>
        <v>0</v>
      </c>
      <c r="S149" s="349"/>
      <c r="T149" s="354"/>
      <c r="U149" s="349"/>
      <c r="V149" s="359"/>
      <c r="W149" s="355">
        <f t="shared" si="29"/>
        <v>0</v>
      </c>
      <c r="X149" s="119"/>
      <c r="Y149" s="98">
        <f t="shared" si="35"/>
        <v>0</v>
      </c>
      <c r="Z149" s="52"/>
      <c r="AA149" s="58">
        <f>행정8·9급!V131</f>
        <v>0</v>
      </c>
      <c r="AB149" s="52"/>
      <c r="AC149" s="152">
        <f t="shared" si="17"/>
        <v>0</v>
      </c>
    </row>
    <row r="150" spans="1:29" s="3" customFormat="1" ht="35.1" customHeight="1">
      <c r="A150" s="144"/>
      <c r="B150" s="651" t="s">
        <v>587</v>
      </c>
      <c r="C150" s="219" t="s">
        <v>114</v>
      </c>
      <c r="D150" s="277">
        <v>1</v>
      </c>
      <c r="E150" s="32"/>
      <c r="F150" s="206">
        <f t="shared" si="33"/>
        <v>1</v>
      </c>
      <c r="G150" s="250">
        <v>1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246">
        <f t="shared" si="34"/>
        <v>1</v>
      </c>
      <c r="R150" s="278">
        <f t="shared" si="28"/>
        <v>0</v>
      </c>
      <c r="S150" s="349"/>
      <c r="T150" s="354"/>
      <c r="U150" s="349"/>
      <c r="V150" s="359"/>
      <c r="W150" s="355">
        <f t="shared" si="29"/>
        <v>0</v>
      </c>
      <c r="X150" s="119"/>
      <c r="Y150" s="98">
        <f t="shared" si="35"/>
        <v>0</v>
      </c>
      <c r="Z150" s="52"/>
      <c r="AA150" s="58">
        <f>행정8·9급!V132</f>
        <v>-1</v>
      </c>
      <c r="AB150" s="52"/>
      <c r="AC150" s="152">
        <f t="shared" si="17"/>
        <v>-1</v>
      </c>
    </row>
    <row r="151" spans="1:29" s="3" customFormat="1" ht="35.1" customHeight="1">
      <c r="A151" s="144"/>
      <c r="B151" s="651" t="s">
        <v>587</v>
      </c>
      <c r="C151" s="219" t="s">
        <v>115</v>
      </c>
      <c r="D151" s="277">
        <v>1</v>
      </c>
      <c r="E151" s="32"/>
      <c r="F151" s="206">
        <f t="shared" si="33"/>
        <v>1</v>
      </c>
      <c r="G151" s="250">
        <v>1</v>
      </c>
      <c r="H151" s="32"/>
      <c r="I151" s="32"/>
      <c r="J151" s="32"/>
      <c r="K151" s="32"/>
      <c r="L151" s="32"/>
      <c r="M151" s="32"/>
      <c r="N151" s="32"/>
      <c r="O151" s="32"/>
      <c r="P151" s="32"/>
      <c r="Q151" s="246">
        <f t="shared" si="34"/>
        <v>1</v>
      </c>
      <c r="R151" s="278">
        <f t="shared" si="28"/>
        <v>0</v>
      </c>
      <c r="S151" s="349"/>
      <c r="T151" s="354"/>
      <c r="U151" s="349"/>
      <c r="V151" s="359"/>
      <c r="W151" s="355">
        <f t="shared" si="29"/>
        <v>0</v>
      </c>
      <c r="X151" s="119"/>
      <c r="Y151" s="98">
        <f t="shared" si="35"/>
        <v>0</v>
      </c>
      <c r="Z151" s="87"/>
      <c r="AA151" s="58">
        <f>행정8·9급!V133</f>
        <v>0</v>
      </c>
      <c r="AB151" s="52"/>
      <c r="AC151" s="152">
        <f t="shared" si="17"/>
        <v>0</v>
      </c>
    </row>
    <row r="152" spans="1:29" s="3" customFormat="1" ht="35.1" customHeight="1">
      <c r="A152" s="144"/>
      <c r="B152" s="651" t="s">
        <v>587</v>
      </c>
      <c r="C152" s="219" t="s">
        <v>116</v>
      </c>
      <c r="D152" s="277">
        <v>1</v>
      </c>
      <c r="E152" s="32"/>
      <c r="F152" s="206">
        <f t="shared" si="33"/>
        <v>1</v>
      </c>
      <c r="G152" s="250">
        <v>1</v>
      </c>
      <c r="H152" s="32"/>
      <c r="I152" s="32"/>
      <c r="J152" s="32"/>
      <c r="K152" s="32"/>
      <c r="L152" s="32"/>
      <c r="M152" s="32"/>
      <c r="N152" s="32"/>
      <c r="O152" s="32"/>
      <c r="P152" s="32"/>
      <c r="Q152" s="246">
        <f t="shared" si="34"/>
        <v>1</v>
      </c>
      <c r="R152" s="278">
        <f t="shared" si="28"/>
        <v>0</v>
      </c>
      <c r="S152" s="108"/>
      <c r="T152" s="345"/>
      <c r="U152" s="351"/>
      <c r="V152" s="359"/>
      <c r="W152" s="355">
        <f t="shared" si="29"/>
        <v>0</v>
      </c>
      <c r="X152" s="119"/>
      <c r="Y152" s="98">
        <f t="shared" si="35"/>
        <v>0</v>
      </c>
      <c r="Z152" s="52"/>
      <c r="AA152" s="58">
        <f>행정8·9급!V134</f>
        <v>0</v>
      </c>
      <c r="AB152" s="52"/>
      <c r="AC152" s="152">
        <f t="shared" si="17"/>
        <v>0</v>
      </c>
    </row>
    <row r="153" spans="1:29" s="3" customFormat="1" ht="35.1" customHeight="1">
      <c r="A153" s="144"/>
      <c r="B153" s="318" t="s">
        <v>587</v>
      </c>
      <c r="C153" s="217" t="s">
        <v>117</v>
      </c>
      <c r="D153" s="275">
        <v>1</v>
      </c>
      <c r="E153" s="30"/>
      <c r="F153" s="165">
        <f t="shared" si="33"/>
        <v>1</v>
      </c>
      <c r="G153" s="249">
        <v>1</v>
      </c>
      <c r="H153" s="30"/>
      <c r="I153" s="30"/>
      <c r="J153" s="30"/>
      <c r="K153" s="30"/>
      <c r="L153" s="30"/>
      <c r="M153" s="30"/>
      <c r="N153" s="30"/>
      <c r="O153" s="30"/>
      <c r="P153" s="30"/>
      <c r="Q153" s="243">
        <f t="shared" si="34"/>
        <v>1</v>
      </c>
      <c r="R153" s="273">
        <f t="shared" si="28"/>
        <v>0</v>
      </c>
      <c r="S153" s="266"/>
      <c r="T153" s="341"/>
      <c r="U153" s="315"/>
      <c r="V153" s="342"/>
      <c r="W153" s="343"/>
      <c r="X153" s="80"/>
      <c r="Y153" s="95">
        <f>R153+COUNTA(T153:T154)-COUNTA(V153:V154)</f>
        <v>0</v>
      </c>
      <c r="Z153" s="52"/>
      <c r="AA153" s="60">
        <f>행정8·9급!V135</f>
        <v>0</v>
      </c>
      <c r="AB153" s="52"/>
      <c r="AC153" s="149">
        <f t="shared" si="17"/>
        <v>0</v>
      </c>
    </row>
    <row r="154" spans="1:29" s="3" customFormat="1" ht="35.1" customHeight="1">
      <c r="A154" s="144"/>
      <c r="B154" s="318"/>
      <c r="C154" s="218"/>
      <c r="D154" s="276"/>
      <c r="E154" s="31"/>
      <c r="F154" s="164"/>
      <c r="G154" s="244"/>
      <c r="H154" s="31"/>
      <c r="I154" s="31"/>
      <c r="J154" s="31"/>
      <c r="K154" s="31"/>
      <c r="L154" s="31"/>
      <c r="M154" s="31"/>
      <c r="N154" s="31"/>
      <c r="O154" s="31"/>
      <c r="P154" s="31"/>
      <c r="Q154" s="245"/>
      <c r="R154" s="274"/>
      <c r="S154" s="311"/>
      <c r="T154" s="361"/>
      <c r="U154" s="311"/>
      <c r="V154" s="358"/>
      <c r="W154" s="356">
        <f t="shared" si="29"/>
        <v>0</v>
      </c>
      <c r="X154" s="367"/>
      <c r="Y154" s="97"/>
      <c r="Z154" s="52"/>
      <c r="AA154" s="61"/>
      <c r="AB154" s="52"/>
      <c r="AC154" s="151">
        <f t="shared" si="17"/>
        <v>0</v>
      </c>
    </row>
    <row r="155" spans="1:29" s="3" customFormat="1" ht="35.1" customHeight="1">
      <c r="A155" s="144"/>
      <c r="B155" s="651" t="s">
        <v>587</v>
      </c>
      <c r="C155" s="219" t="s">
        <v>118</v>
      </c>
      <c r="D155" s="277">
        <v>1</v>
      </c>
      <c r="E155" s="32"/>
      <c r="F155" s="206">
        <f>SUM(D155:E155)</f>
        <v>1</v>
      </c>
      <c r="G155" s="250">
        <v>1</v>
      </c>
      <c r="H155" s="32"/>
      <c r="I155" s="32"/>
      <c r="J155" s="32"/>
      <c r="K155" s="32"/>
      <c r="L155" s="32"/>
      <c r="M155" s="32"/>
      <c r="N155" s="32"/>
      <c r="O155" s="32"/>
      <c r="P155" s="32"/>
      <c r="Q155" s="246">
        <f>SUM(G155:P155)</f>
        <v>1</v>
      </c>
      <c r="R155" s="278">
        <f t="shared" si="28"/>
        <v>0</v>
      </c>
      <c r="S155" s="349"/>
      <c r="T155" s="350"/>
      <c r="U155" s="349"/>
      <c r="V155" s="359"/>
      <c r="W155" s="355">
        <f t="shared" si="29"/>
        <v>0</v>
      </c>
      <c r="X155" s="119"/>
      <c r="Y155" s="98">
        <f>R155+COUNTA(T155)-COUNTA(V155)</f>
        <v>0</v>
      </c>
      <c r="Z155" s="52"/>
      <c r="AA155" s="58">
        <f>행정8·9급!V136</f>
        <v>0</v>
      </c>
      <c r="AB155" s="52"/>
      <c r="AC155" s="152">
        <f t="shared" si="17"/>
        <v>0</v>
      </c>
    </row>
    <row r="156" spans="1:29" s="3" customFormat="1" ht="35.1" customHeight="1">
      <c r="A156" s="144"/>
      <c r="B156" s="651" t="s">
        <v>587</v>
      </c>
      <c r="C156" s="219" t="s">
        <v>119</v>
      </c>
      <c r="D156" s="277">
        <v>1</v>
      </c>
      <c r="E156" s="32"/>
      <c r="F156" s="206">
        <f>SUM(D156:E156)</f>
        <v>1</v>
      </c>
      <c r="G156" s="250">
        <v>1</v>
      </c>
      <c r="H156" s="32"/>
      <c r="I156" s="32"/>
      <c r="J156" s="32"/>
      <c r="K156" s="32"/>
      <c r="L156" s="32"/>
      <c r="M156" s="32"/>
      <c r="N156" s="32"/>
      <c r="O156" s="32"/>
      <c r="P156" s="32"/>
      <c r="Q156" s="246">
        <f>SUM(G156:P156)</f>
        <v>1</v>
      </c>
      <c r="R156" s="278">
        <f t="shared" si="28"/>
        <v>0</v>
      </c>
      <c r="S156" s="108"/>
      <c r="T156" s="345"/>
      <c r="U156" s="356"/>
      <c r="V156" s="370"/>
      <c r="W156" s="356">
        <f t="shared" si="29"/>
        <v>0</v>
      </c>
      <c r="X156" s="367"/>
      <c r="Y156" s="98">
        <f>R156+COUNTA(T156)-COUNTA(V156)</f>
        <v>0</v>
      </c>
      <c r="Z156" s="52"/>
      <c r="AA156" s="58">
        <f>행정8·9급!V137</f>
        <v>0</v>
      </c>
      <c r="AB156" s="52"/>
      <c r="AC156" s="152">
        <f t="shared" si="17"/>
        <v>0</v>
      </c>
    </row>
    <row r="157" spans="1:29" s="3" customFormat="1" ht="35.1" customHeight="1">
      <c r="A157" s="144"/>
      <c r="B157" s="318" t="s">
        <v>590</v>
      </c>
      <c r="C157" s="217" t="s">
        <v>120</v>
      </c>
      <c r="D157" s="275">
        <v>2</v>
      </c>
      <c r="E157" s="30"/>
      <c r="F157" s="165">
        <f>SUM(D157:E157)</f>
        <v>2</v>
      </c>
      <c r="G157" s="249">
        <v>2</v>
      </c>
      <c r="H157" s="30"/>
      <c r="I157" s="30"/>
      <c r="J157" s="30"/>
      <c r="K157" s="30"/>
      <c r="L157" s="30"/>
      <c r="M157" s="30"/>
      <c r="N157" s="30"/>
      <c r="O157" s="30"/>
      <c r="P157" s="30">
        <v>-1</v>
      </c>
      <c r="Q157" s="243">
        <f>SUM(G157:P157)</f>
        <v>1</v>
      </c>
      <c r="R157" s="273">
        <f>Q157-F157</f>
        <v>-1</v>
      </c>
      <c r="S157" s="315"/>
      <c r="T157" s="341"/>
      <c r="U157" s="315"/>
      <c r="V157" s="342"/>
      <c r="W157" s="343">
        <f>IF(V157="",,"→")</f>
        <v>0</v>
      </c>
      <c r="X157" s="80"/>
      <c r="Y157" s="95">
        <f>R157+COUNTA(T157:T158)-COUNTA(V157:V158)</f>
        <v>-1</v>
      </c>
      <c r="Z157" s="52"/>
      <c r="AA157" s="60">
        <f>행정8·9급!V138</f>
        <v>0</v>
      </c>
      <c r="AB157" s="52"/>
      <c r="AC157" s="149">
        <f>SUM(Y157:AA157)</f>
        <v>-1</v>
      </c>
    </row>
    <row r="158" spans="1:29" s="3" customFormat="1" ht="35.1" customHeight="1">
      <c r="A158" s="144"/>
      <c r="B158" s="318"/>
      <c r="C158" s="218"/>
      <c r="D158" s="276"/>
      <c r="E158" s="31"/>
      <c r="F158" s="164"/>
      <c r="G158" s="244"/>
      <c r="H158" s="31"/>
      <c r="I158" s="31"/>
      <c r="J158" s="31"/>
      <c r="K158" s="31"/>
      <c r="L158" s="31"/>
      <c r="M158" s="31"/>
      <c r="N158" s="31"/>
      <c r="O158" s="31"/>
      <c r="P158" s="31"/>
      <c r="Q158" s="245"/>
      <c r="R158" s="274"/>
      <c r="S158" s="311"/>
      <c r="T158" s="360"/>
      <c r="U158" s="311"/>
      <c r="V158" s="358"/>
      <c r="W158" s="356">
        <f t="shared" si="29"/>
        <v>0</v>
      </c>
      <c r="X158" s="367"/>
      <c r="Y158" s="97"/>
      <c r="Z158" s="52"/>
      <c r="AA158" s="61"/>
      <c r="AB158" s="52"/>
      <c r="AC158" s="151">
        <f t="shared" si="17"/>
        <v>0</v>
      </c>
    </row>
    <row r="159" spans="1:29" s="3" customFormat="1" ht="35.1" customHeight="1">
      <c r="A159" s="201" t="s">
        <v>121</v>
      </c>
      <c r="B159" s="649" t="s">
        <v>588</v>
      </c>
      <c r="C159" s="217" t="s">
        <v>84</v>
      </c>
      <c r="D159" s="275">
        <v>28</v>
      </c>
      <c r="E159" s="30"/>
      <c r="F159" s="165">
        <f>SUM(D159:E159)</f>
        <v>28</v>
      </c>
      <c r="G159" s="249">
        <v>28</v>
      </c>
      <c r="H159" s="30"/>
      <c r="I159" s="30"/>
      <c r="J159" s="30"/>
      <c r="K159" s="30"/>
      <c r="L159" s="30"/>
      <c r="M159" s="30"/>
      <c r="N159" s="30"/>
      <c r="O159" s="30"/>
      <c r="P159" s="30">
        <v>-1</v>
      </c>
      <c r="Q159" s="243">
        <f>SUM(G159:P159)</f>
        <v>27</v>
      </c>
      <c r="R159" s="273">
        <f t="shared" si="28"/>
        <v>-1</v>
      </c>
      <c r="S159" s="315"/>
      <c r="T159" s="341"/>
      <c r="U159" s="266"/>
      <c r="V159" s="342"/>
      <c r="W159" s="343">
        <f>IF(V159="",,"→")</f>
        <v>0</v>
      </c>
      <c r="X159" s="374"/>
      <c r="Y159" s="95">
        <f>R159+COUNTA(T159:T165)-COUNTA(V159:V165)</f>
        <v>-1</v>
      </c>
      <c r="Z159" s="52"/>
      <c r="AA159" s="60">
        <f>행정8·9급!V139</f>
        <v>0</v>
      </c>
      <c r="AB159" s="52"/>
      <c r="AC159" s="149">
        <f t="shared" si="17"/>
        <v>-1</v>
      </c>
    </row>
    <row r="160" spans="1:29" s="3" customFormat="1" ht="35.1" customHeight="1">
      <c r="A160" s="144"/>
      <c r="B160" s="318"/>
      <c r="C160" s="256"/>
      <c r="D160" s="279"/>
      <c r="E160" s="49"/>
      <c r="F160" s="163"/>
      <c r="G160" s="247"/>
      <c r="H160" s="49"/>
      <c r="I160" s="49"/>
      <c r="J160" s="49"/>
      <c r="K160" s="49"/>
      <c r="L160" s="49"/>
      <c r="M160" s="49"/>
      <c r="N160" s="49"/>
      <c r="O160" s="49"/>
      <c r="P160" s="49"/>
      <c r="Q160" s="248"/>
      <c r="R160" s="280"/>
      <c r="S160" s="310"/>
      <c r="T160" s="345"/>
      <c r="U160" s="310"/>
      <c r="V160" s="346"/>
      <c r="W160" s="347">
        <f>IF(V160="",,"→")</f>
        <v>0</v>
      </c>
      <c r="X160" s="79"/>
      <c r="Y160" s="96"/>
      <c r="Z160" s="52"/>
      <c r="AA160" s="64"/>
      <c r="AB160" s="52"/>
      <c r="AC160" s="150">
        <f t="shared" si="17"/>
        <v>0</v>
      </c>
    </row>
    <row r="161" spans="1:29" s="3" customFormat="1" ht="35.1" customHeight="1">
      <c r="A161" s="144"/>
      <c r="B161" s="318"/>
      <c r="C161" s="256"/>
      <c r="D161" s="279"/>
      <c r="E161" s="49"/>
      <c r="F161" s="163"/>
      <c r="G161" s="247"/>
      <c r="H161" s="49"/>
      <c r="I161" s="49"/>
      <c r="J161" s="49"/>
      <c r="K161" s="49"/>
      <c r="L161" s="49"/>
      <c r="M161" s="49"/>
      <c r="N161" s="49"/>
      <c r="O161" s="49"/>
      <c r="P161" s="49"/>
      <c r="Q161" s="248"/>
      <c r="R161" s="280"/>
      <c r="S161" s="310"/>
      <c r="T161" s="345"/>
      <c r="U161" s="579"/>
      <c r="V161" s="564"/>
      <c r="W161" s="491">
        <f>IF(V161="",,"→")</f>
        <v>0</v>
      </c>
      <c r="X161" s="523"/>
      <c r="Y161" s="96"/>
      <c r="Z161" s="52"/>
      <c r="AA161" s="64"/>
      <c r="AB161" s="52"/>
      <c r="AC161" s="150">
        <f t="shared" si="17"/>
        <v>0</v>
      </c>
    </row>
    <row r="162" spans="1:29" s="3" customFormat="1" ht="35.1" customHeight="1">
      <c r="A162" s="144"/>
      <c r="B162" s="318"/>
      <c r="C162" s="256"/>
      <c r="D162" s="279"/>
      <c r="E162" s="49"/>
      <c r="F162" s="163"/>
      <c r="G162" s="247"/>
      <c r="H162" s="49"/>
      <c r="I162" s="49"/>
      <c r="J162" s="49"/>
      <c r="K162" s="49"/>
      <c r="L162" s="49"/>
      <c r="M162" s="49"/>
      <c r="N162" s="49"/>
      <c r="O162" s="49"/>
      <c r="P162" s="49"/>
      <c r="Q162" s="248"/>
      <c r="R162" s="280"/>
      <c r="S162" s="310"/>
      <c r="T162" s="348"/>
      <c r="U162" s="111"/>
      <c r="V162" s="365"/>
      <c r="W162" s="347">
        <f>IF(V162="",,"→")</f>
        <v>0</v>
      </c>
      <c r="X162" s="79"/>
      <c r="Y162" s="96"/>
      <c r="Z162" s="52"/>
      <c r="AA162" s="64"/>
      <c r="AB162" s="52"/>
      <c r="AC162" s="150">
        <f t="shared" si="17"/>
        <v>0</v>
      </c>
    </row>
    <row r="163" spans="1:29" s="3" customFormat="1" ht="35.1" customHeight="1">
      <c r="A163" s="144"/>
      <c r="B163" s="318"/>
      <c r="C163" s="256"/>
      <c r="D163" s="279">
        <v>0</v>
      </c>
      <c r="E163" s="49"/>
      <c r="F163" s="163">
        <f t="shared" ref="F163:F171" si="36">SUM(D163:E163)</f>
        <v>0</v>
      </c>
      <c r="G163" s="247">
        <v>0</v>
      </c>
      <c r="H163" s="49"/>
      <c r="I163" s="49"/>
      <c r="J163" s="49"/>
      <c r="K163" s="49"/>
      <c r="L163" s="49"/>
      <c r="M163" s="49"/>
      <c r="N163" s="49"/>
      <c r="O163" s="49"/>
      <c r="P163" s="49"/>
      <c r="Q163" s="248">
        <f t="shared" ref="Q163:Q171" si="37">SUM(G163:P163)</f>
        <v>0</v>
      </c>
      <c r="R163" s="280">
        <f>Q163-F163</f>
        <v>0</v>
      </c>
      <c r="S163" s="108"/>
      <c r="T163" s="345"/>
      <c r="U163" s="108"/>
      <c r="V163" s="346"/>
      <c r="W163" s="347">
        <f>IF(V163="",,"→")</f>
        <v>0</v>
      </c>
      <c r="X163" s="79"/>
      <c r="Y163" s="94"/>
      <c r="Z163" s="51"/>
      <c r="AA163" s="64"/>
      <c r="AB163" s="51"/>
      <c r="AC163" s="147">
        <f>SUM(Y163:AA163)</f>
        <v>0</v>
      </c>
    </row>
    <row r="164" spans="1:29" s="3" customFormat="1" ht="35.1" customHeight="1">
      <c r="A164" s="144"/>
      <c r="B164" s="318"/>
      <c r="C164" s="256"/>
      <c r="D164" s="279">
        <v>0</v>
      </c>
      <c r="E164" s="49"/>
      <c r="F164" s="163">
        <f t="shared" si="36"/>
        <v>0</v>
      </c>
      <c r="G164" s="247">
        <v>0</v>
      </c>
      <c r="H164" s="49"/>
      <c r="I164" s="49"/>
      <c r="J164" s="49"/>
      <c r="K164" s="49"/>
      <c r="L164" s="49"/>
      <c r="M164" s="49"/>
      <c r="N164" s="49"/>
      <c r="O164" s="49"/>
      <c r="P164" s="49"/>
      <c r="Q164" s="248">
        <f t="shared" si="37"/>
        <v>0</v>
      </c>
      <c r="R164" s="280">
        <f>Q164-F164</f>
        <v>0</v>
      </c>
      <c r="S164" s="108"/>
      <c r="T164" s="345"/>
      <c r="U164" s="108"/>
      <c r="V164" s="346"/>
      <c r="W164" s="347">
        <f t="shared" si="29"/>
        <v>0</v>
      </c>
      <c r="X164" s="79"/>
      <c r="Y164" s="94"/>
      <c r="Z164" s="51"/>
      <c r="AA164" s="64"/>
      <c r="AB164" s="51"/>
      <c r="AC164" s="147">
        <f t="shared" si="17"/>
        <v>0</v>
      </c>
    </row>
    <row r="165" spans="1:29" s="3" customFormat="1" ht="35.1" customHeight="1">
      <c r="A165" s="144"/>
      <c r="B165" s="318"/>
      <c r="C165" s="218"/>
      <c r="D165" s="276">
        <v>0</v>
      </c>
      <c r="E165" s="31"/>
      <c r="F165" s="164">
        <f t="shared" si="36"/>
        <v>0</v>
      </c>
      <c r="G165" s="244">
        <v>0</v>
      </c>
      <c r="H165" s="31"/>
      <c r="I165" s="31"/>
      <c r="J165" s="31"/>
      <c r="K165" s="31"/>
      <c r="L165" s="31"/>
      <c r="M165" s="31"/>
      <c r="N165" s="31"/>
      <c r="O165" s="31"/>
      <c r="P165" s="31"/>
      <c r="Q165" s="245">
        <f t="shared" si="37"/>
        <v>0</v>
      </c>
      <c r="R165" s="274">
        <f t="shared" si="28"/>
        <v>0</v>
      </c>
      <c r="S165" s="311"/>
      <c r="T165" s="361"/>
      <c r="U165" s="311"/>
      <c r="V165" s="358"/>
      <c r="W165" s="356">
        <f t="shared" si="29"/>
        <v>0</v>
      </c>
      <c r="X165" s="367"/>
      <c r="Y165" s="92"/>
      <c r="Z165" s="51"/>
      <c r="AA165" s="61"/>
      <c r="AB165" s="51"/>
      <c r="AC165" s="146">
        <f t="shared" si="17"/>
        <v>0</v>
      </c>
    </row>
    <row r="166" spans="1:29" s="3" customFormat="1" ht="35.1" customHeight="1">
      <c r="A166" s="144"/>
      <c r="B166" s="651" t="s">
        <v>591</v>
      </c>
      <c r="C166" s="262" t="s">
        <v>11</v>
      </c>
      <c r="D166" s="277">
        <v>2</v>
      </c>
      <c r="E166" s="32"/>
      <c r="F166" s="206">
        <f t="shared" si="36"/>
        <v>2</v>
      </c>
      <c r="G166" s="250">
        <v>2</v>
      </c>
      <c r="H166" s="32"/>
      <c r="I166" s="32"/>
      <c r="J166" s="32"/>
      <c r="K166" s="32"/>
      <c r="L166" s="32"/>
      <c r="M166" s="32"/>
      <c r="N166" s="32"/>
      <c r="O166" s="32"/>
      <c r="P166" s="32"/>
      <c r="Q166" s="246">
        <f t="shared" si="37"/>
        <v>2</v>
      </c>
      <c r="R166" s="278">
        <f t="shared" si="28"/>
        <v>0</v>
      </c>
      <c r="S166" s="349"/>
      <c r="T166" s="354"/>
      <c r="U166" s="349"/>
      <c r="V166" s="359"/>
      <c r="W166" s="355"/>
      <c r="X166" s="119"/>
      <c r="Y166" s="98">
        <f>R166+COUNTA(T166)-COUNTA(V166)</f>
        <v>0</v>
      </c>
      <c r="Z166" s="52"/>
      <c r="AA166" s="58">
        <f>행정8·9급!V151</f>
        <v>1</v>
      </c>
      <c r="AB166" s="52"/>
      <c r="AC166" s="152">
        <f t="shared" si="17"/>
        <v>1</v>
      </c>
    </row>
    <row r="167" spans="1:29" s="3" customFormat="1" ht="35.1" customHeight="1">
      <c r="A167" s="144"/>
      <c r="B167" s="651" t="s">
        <v>591</v>
      </c>
      <c r="C167" s="219" t="s">
        <v>45</v>
      </c>
      <c r="D167" s="277">
        <v>0</v>
      </c>
      <c r="E167" s="32"/>
      <c r="F167" s="206">
        <f t="shared" si="36"/>
        <v>0</v>
      </c>
      <c r="G167" s="250">
        <v>0</v>
      </c>
      <c r="H167" s="32"/>
      <c r="I167" s="32"/>
      <c r="J167" s="32"/>
      <c r="K167" s="32"/>
      <c r="L167" s="32"/>
      <c r="M167" s="32"/>
      <c r="N167" s="32"/>
      <c r="O167" s="32"/>
      <c r="P167" s="32"/>
      <c r="Q167" s="246">
        <f t="shared" si="37"/>
        <v>0</v>
      </c>
      <c r="R167" s="278">
        <f t="shared" si="28"/>
        <v>0</v>
      </c>
      <c r="S167" s="349"/>
      <c r="T167" s="354"/>
      <c r="U167" s="349"/>
      <c r="V167" s="359"/>
      <c r="W167" s="355">
        <f t="shared" si="29"/>
        <v>0</v>
      </c>
      <c r="X167" s="119"/>
      <c r="Y167" s="98">
        <f>R167+COUNTA(T167)-COUNTA(V167)</f>
        <v>0</v>
      </c>
      <c r="Z167" s="52"/>
      <c r="AA167" s="58">
        <f>행정8·9급!V154</f>
        <v>0</v>
      </c>
      <c r="AB167" s="52"/>
      <c r="AC167" s="152">
        <f t="shared" si="17"/>
        <v>0</v>
      </c>
    </row>
    <row r="168" spans="1:29" s="3" customFormat="1" ht="35.1" customHeight="1">
      <c r="A168" s="144"/>
      <c r="B168" s="651" t="s">
        <v>592</v>
      </c>
      <c r="C168" s="219" t="s">
        <v>122</v>
      </c>
      <c r="D168" s="277">
        <v>2</v>
      </c>
      <c r="E168" s="32"/>
      <c r="F168" s="206">
        <f t="shared" si="36"/>
        <v>2</v>
      </c>
      <c r="G168" s="250">
        <v>2</v>
      </c>
      <c r="H168" s="32"/>
      <c r="I168" s="32"/>
      <c r="J168" s="32"/>
      <c r="K168" s="32"/>
      <c r="L168" s="32"/>
      <c r="M168" s="32"/>
      <c r="N168" s="32"/>
      <c r="O168" s="32"/>
      <c r="P168" s="32"/>
      <c r="Q168" s="246">
        <f t="shared" si="37"/>
        <v>2</v>
      </c>
      <c r="R168" s="278">
        <f t="shared" si="28"/>
        <v>0</v>
      </c>
      <c r="S168" s="108"/>
      <c r="T168" s="345"/>
      <c r="U168" s="349"/>
      <c r="V168" s="359"/>
      <c r="W168" s="355">
        <f t="shared" si="29"/>
        <v>0</v>
      </c>
      <c r="X168" s="80"/>
      <c r="Y168" s="98">
        <f>R168+COUNTA(T168)-COUNTA(V168)</f>
        <v>0</v>
      </c>
      <c r="Z168" s="52"/>
      <c r="AA168" s="58">
        <f>행정8·9급!V156</f>
        <v>0</v>
      </c>
      <c r="AB168" s="52"/>
      <c r="AC168" s="152">
        <f t="shared" si="17"/>
        <v>0</v>
      </c>
    </row>
    <row r="169" spans="1:29" s="3" customFormat="1" ht="35.1" customHeight="1">
      <c r="A169" s="144"/>
      <c r="B169" s="651" t="s">
        <v>592</v>
      </c>
      <c r="C169" s="217" t="s">
        <v>123</v>
      </c>
      <c r="D169" s="275">
        <v>2</v>
      </c>
      <c r="E169" s="30"/>
      <c r="F169" s="165">
        <f t="shared" si="36"/>
        <v>2</v>
      </c>
      <c r="G169" s="249">
        <v>2</v>
      </c>
      <c r="H169" s="30"/>
      <c r="I169" s="30"/>
      <c r="J169" s="30"/>
      <c r="K169" s="30"/>
      <c r="L169" s="30"/>
      <c r="M169" s="30"/>
      <c r="N169" s="30"/>
      <c r="O169" s="30"/>
      <c r="P169" s="30"/>
      <c r="Q169" s="243">
        <f t="shared" si="37"/>
        <v>2</v>
      </c>
      <c r="R169" s="273">
        <f t="shared" si="28"/>
        <v>0</v>
      </c>
      <c r="S169" s="349"/>
      <c r="T169" s="350"/>
      <c r="U169" s="315"/>
      <c r="V169" s="342"/>
      <c r="W169" s="343">
        <f t="shared" si="29"/>
        <v>0</v>
      </c>
      <c r="X169" s="80"/>
      <c r="Y169" s="95">
        <f>R169+COUNTA(T169)-COUNTA(V169)</f>
        <v>0</v>
      </c>
      <c r="Z169" s="52"/>
      <c r="AA169" s="58">
        <f>행정8·9급!V157</f>
        <v>0</v>
      </c>
      <c r="AB169" s="52"/>
      <c r="AC169" s="152">
        <f t="shared" si="17"/>
        <v>0</v>
      </c>
    </row>
    <row r="170" spans="1:29" s="3" customFormat="1" ht="35.1" customHeight="1">
      <c r="A170" s="144"/>
      <c r="B170" s="651" t="s">
        <v>592</v>
      </c>
      <c r="C170" s="219" t="s">
        <v>124</v>
      </c>
      <c r="D170" s="277">
        <v>2</v>
      </c>
      <c r="E170" s="32"/>
      <c r="F170" s="206">
        <f t="shared" si="36"/>
        <v>2</v>
      </c>
      <c r="G170" s="250">
        <v>2</v>
      </c>
      <c r="H170" s="32"/>
      <c r="I170" s="32"/>
      <c r="J170" s="32"/>
      <c r="K170" s="32"/>
      <c r="L170" s="32"/>
      <c r="M170" s="32"/>
      <c r="N170" s="32"/>
      <c r="O170" s="32"/>
      <c r="P170" s="32"/>
      <c r="Q170" s="246">
        <f t="shared" si="37"/>
        <v>2</v>
      </c>
      <c r="R170" s="278">
        <f t="shared" si="28"/>
        <v>0</v>
      </c>
      <c r="S170" s="108"/>
      <c r="T170" s="345"/>
      <c r="U170" s="349"/>
      <c r="V170" s="359"/>
      <c r="W170" s="355">
        <f t="shared" si="29"/>
        <v>0</v>
      </c>
      <c r="X170" s="119"/>
      <c r="Y170" s="98">
        <f>R170+COUNTA(T170)-COUNTA(V170)</f>
        <v>0</v>
      </c>
      <c r="Z170" s="52"/>
      <c r="AA170" s="58">
        <f>행정8·9급!V158</f>
        <v>0</v>
      </c>
      <c r="AB170" s="52"/>
      <c r="AC170" s="152">
        <f t="shared" si="17"/>
        <v>0</v>
      </c>
    </row>
    <row r="171" spans="1:29" s="3" customFormat="1" ht="35.1" customHeight="1">
      <c r="A171" s="144"/>
      <c r="B171" s="318" t="s">
        <v>592</v>
      </c>
      <c r="C171" s="217" t="s">
        <v>125</v>
      </c>
      <c r="D171" s="275">
        <v>1</v>
      </c>
      <c r="E171" s="30"/>
      <c r="F171" s="165">
        <f t="shared" si="36"/>
        <v>1</v>
      </c>
      <c r="G171" s="249">
        <v>1</v>
      </c>
      <c r="H171" s="30"/>
      <c r="I171" s="30"/>
      <c r="J171" s="30"/>
      <c r="K171" s="30"/>
      <c r="L171" s="30"/>
      <c r="M171" s="30"/>
      <c r="N171" s="30">
        <v>-1</v>
      </c>
      <c r="O171" s="30"/>
      <c r="P171" s="30"/>
      <c r="Q171" s="243">
        <f t="shared" si="37"/>
        <v>0</v>
      </c>
      <c r="R171" s="273">
        <f t="shared" si="28"/>
        <v>-1</v>
      </c>
      <c r="S171" s="315"/>
      <c r="T171" s="357"/>
      <c r="U171" s="310"/>
      <c r="V171" s="346"/>
      <c r="W171" s="343">
        <f t="shared" si="29"/>
        <v>0</v>
      </c>
      <c r="X171" s="489"/>
      <c r="Y171" s="95">
        <f>R171+COUNTA(T171:T172)-COUNTA(V171:V172)</f>
        <v>-1</v>
      </c>
      <c r="Z171" s="52"/>
      <c r="AA171" s="60">
        <f>행정8·9급!V159</f>
        <v>0</v>
      </c>
      <c r="AB171" s="52"/>
      <c r="AC171" s="149">
        <f t="shared" si="17"/>
        <v>-1</v>
      </c>
    </row>
    <row r="172" spans="1:29" s="3" customFormat="1" ht="35.1" customHeight="1">
      <c r="A172" s="144"/>
      <c r="B172" s="318"/>
      <c r="C172" s="218"/>
      <c r="D172" s="276"/>
      <c r="E172" s="31"/>
      <c r="F172" s="164"/>
      <c r="G172" s="244"/>
      <c r="H172" s="31"/>
      <c r="I172" s="31"/>
      <c r="J172" s="31"/>
      <c r="K172" s="31"/>
      <c r="L172" s="31"/>
      <c r="M172" s="31"/>
      <c r="N172" s="31"/>
      <c r="O172" s="31"/>
      <c r="P172" s="31"/>
      <c r="Q172" s="245"/>
      <c r="R172" s="274"/>
      <c r="S172" s="311"/>
      <c r="T172" s="361"/>
      <c r="U172" s="313"/>
      <c r="V172" s="358"/>
      <c r="W172" s="356">
        <f t="shared" si="29"/>
        <v>0</v>
      </c>
      <c r="X172" s="426"/>
      <c r="Y172" s="97"/>
      <c r="Z172" s="52"/>
      <c r="AA172" s="61"/>
      <c r="AB172" s="52"/>
      <c r="AC172" s="151">
        <f t="shared" si="17"/>
        <v>0</v>
      </c>
    </row>
    <row r="173" spans="1:29" s="3" customFormat="1" ht="35.1" customHeight="1">
      <c r="A173" s="144"/>
      <c r="B173" s="653" t="s">
        <v>592</v>
      </c>
      <c r="C173" s="217" t="s">
        <v>44</v>
      </c>
      <c r="D173" s="275">
        <v>1</v>
      </c>
      <c r="E173" s="30"/>
      <c r="F173" s="165">
        <f>SUM(D173:E173)</f>
        <v>1</v>
      </c>
      <c r="G173" s="249">
        <v>1</v>
      </c>
      <c r="H173" s="30"/>
      <c r="I173" s="30"/>
      <c r="J173" s="30"/>
      <c r="K173" s="30"/>
      <c r="L173" s="30"/>
      <c r="M173" s="30"/>
      <c r="N173" s="30"/>
      <c r="O173" s="30"/>
      <c r="P173" s="30"/>
      <c r="Q173" s="243">
        <f>SUM(G173:P173)</f>
        <v>1</v>
      </c>
      <c r="R173" s="273">
        <f t="shared" si="28"/>
        <v>0</v>
      </c>
      <c r="S173" s="315"/>
      <c r="T173" s="341"/>
      <c r="U173" s="315"/>
      <c r="V173" s="342"/>
      <c r="W173" s="343">
        <f t="shared" si="29"/>
        <v>0</v>
      </c>
      <c r="X173" s="80"/>
      <c r="Y173" s="95">
        <f>R173+COUNTA(T173:T174)-COUNTA(V173:V174)</f>
        <v>0</v>
      </c>
      <c r="Z173" s="52"/>
      <c r="AA173" s="60">
        <f>행정8·9급!V160</f>
        <v>0</v>
      </c>
      <c r="AB173" s="52"/>
      <c r="AC173" s="149">
        <f t="shared" si="17"/>
        <v>0</v>
      </c>
    </row>
    <row r="174" spans="1:29" s="3" customFormat="1" ht="35.1" customHeight="1">
      <c r="A174" s="144"/>
      <c r="B174" s="652"/>
      <c r="C174" s="218"/>
      <c r="D174" s="276"/>
      <c r="E174" s="31"/>
      <c r="F174" s="164"/>
      <c r="G174" s="244"/>
      <c r="H174" s="31"/>
      <c r="I174" s="31"/>
      <c r="J174" s="31"/>
      <c r="K174" s="31"/>
      <c r="L174" s="31"/>
      <c r="M174" s="31"/>
      <c r="N174" s="31"/>
      <c r="O174" s="31"/>
      <c r="P174" s="31"/>
      <c r="Q174" s="245"/>
      <c r="R174" s="274"/>
      <c r="S174" s="311"/>
      <c r="T174" s="361"/>
      <c r="U174" s="311"/>
      <c r="V174" s="358"/>
      <c r="W174" s="356">
        <f t="shared" si="29"/>
        <v>0</v>
      </c>
      <c r="X174" s="412"/>
      <c r="Y174" s="97"/>
      <c r="Z174" s="52"/>
      <c r="AA174" s="61"/>
      <c r="AB174" s="52"/>
      <c r="AC174" s="151">
        <f t="shared" ref="AC174:AC271" si="38">SUM(Y174:AA174)</f>
        <v>0</v>
      </c>
    </row>
    <row r="175" spans="1:29" s="3" customFormat="1" ht="35.1" customHeight="1">
      <c r="A175" s="144"/>
      <c r="B175" s="318" t="s">
        <v>592</v>
      </c>
      <c r="C175" s="217" t="s">
        <v>126</v>
      </c>
      <c r="D175" s="275">
        <v>2</v>
      </c>
      <c r="E175" s="30"/>
      <c r="F175" s="165">
        <f>SUM(D175:E175)</f>
        <v>2</v>
      </c>
      <c r="G175" s="249">
        <v>2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243">
        <f>SUM(G175:P175)</f>
        <v>2</v>
      </c>
      <c r="R175" s="273">
        <f t="shared" si="28"/>
        <v>0</v>
      </c>
      <c r="S175" s="108"/>
      <c r="T175" s="345"/>
      <c r="U175" s="315"/>
      <c r="V175" s="342"/>
      <c r="W175" s="343">
        <f t="shared" si="29"/>
        <v>0</v>
      </c>
      <c r="X175" s="80"/>
      <c r="Y175" s="95">
        <f>R175+COUNTA(T175:T176)-COUNTA(V175:V176)</f>
        <v>0</v>
      </c>
      <c r="Z175" s="52"/>
      <c r="AA175" s="60">
        <f>행정8·9급!V161</f>
        <v>0</v>
      </c>
      <c r="AB175" s="52"/>
      <c r="AC175" s="149">
        <f t="shared" si="38"/>
        <v>0</v>
      </c>
    </row>
    <row r="176" spans="1:29" s="3" customFormat="1" ht="35.1" customHeight="1">
      <c r="A176" s="144"/>
      <c r="B176" s="318"/>
      <c r="C176" s="218"/>
      <c r="D176" s="276"/>
      <c r="E176" s="31"/>
      <c r="F176" s="164"/>
      <c r="G176" s="244"/>
      <c r="H176" s="31"/>
      <c r="I176" s="31"/>
      <c r="J176" s="31"/>
      <c r="K176" s="31"/>
      <c r="L176" s="31"/>
      <c r="M176" s="31"/>
      <c r="N176" s="31"/>
      <c r="O176" s="31"/>
      <c r="P176" s="31"/>
      <c r="Q176" s="245"/>
      <c r="R176" s="274"/>
      <c r="S176" s="311"/>
      <c r="T176" s="361"/>
      <c r="U176" s="311"/>
      <c r="V176" s="358"/>
      <c r="W176" s="356">
        <f t="shared" si="29"/>
        <v>0</v>
      </c>
      <c r="X176" s="367"/>
      <c r="Y176" s="97"/>
      <c r="Z176" s="52"/>
      <c r="AA176" s="61"/>
      <c r="AB176" s="52"/>
      <c r="AC176" s="151">
        <f t="shared" si="38"/>
        <v>0</v>
      </c>
    </row>
    <row r="177" spans="1:29" s="3" customFormat="1" ht="35.1" customHeight="1">
      <c r="A177" s="144"/>
      <c r="B177" s="653" t="s">
        <v>592</v>
      </c>
      <c r="C177" s="217" t="s">
        <v>27</v>
      </c>
      <c r="D177" s="275">
        <v>2</v>
      </c>
      <c r="E177" s="30"/>
      <c r="F177" s="165">
        <f>SUM(D177:E177)</f>
        <v>2</v>
      </c>
      <c r="G177" s="249">
        <v>2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243">
        <f>SUM(G177:P177)</f>
        <v>2</v>
      </c>
      <c r="R177" s="273">
        <f>Q177-F177</f>
        <v>0</v>
      </c>
      <c r="S177" s="315"/>
      <c r="T177" s="357"/>
      <c r="U177" s="572"/>
      <c r="V177" s="573"/>
      <c r="W177" s="574">
        <f>IF(V177="",,"→")</f>
        <v>0</v>
      </c>
      <c r="X177" s="577"/>
      <c r="Y177" s="95">
        <f>R177+COUNTA(T177:T178)-COUNTA(V177:V178)</f>
        <v>0</v>
      </c>
      <c r="Z177" s="52"/>
      <c r="AA177" s="60">
        <f>행정8·9급!V162</f>
        <v>0</v>
      </c>
      <c r="AB177" s="52"/>
      <c r="AC177" s="149">
        <f>SUM(Y177:AA177)</f>
        <v>0</v>
      </c>
    </row>
    <row r="178" spans="1:29" s="3" customFormat="1" ht="35.1" customHeight="1">
      <c r="A178" s="144"/>
      <c r="B178" s="318"/>
      <c r="C178" s="218"/>
      <c r="D178" s="276"/>
      <c r="E178" s="31"/>
      <c r="F178" s="164"/>
      <c r="G178" s="244"/>
      <c r="H178" s="31"/>
      <c r="I178" s="31"/>
      <c r="J178" s="31"/>
      <c r="K178" s="31"/>
      <c r="L178" s="31"/>
      <c r="M178" s="31"/>
      <c r="N178" s="31"/>
      <c r="O178" s="31"/>
      <c r="P178" s="31"/>
      <c r="Q178" s="245"/>
      <c r="R178" s="274"/>
      <c r="S178" s="311"/>
      <c r="T178" s="361"/>
      <c r="U178" s="311"/>
      <c r="V178" s="358"/>
      <c r="W178" s="356">
        <f t="shared" si="29"/>
        <v>0</v>
      </c>
      <c r="X178" s="367"/>
      <c r="Y178" s="97"/>
      <c r="Z178" s="52"/>
      <c r="AA178" s="61"/>
      <c r="AB178" s="52"/>
      <c r="AC178" s="151"/>
    </row>
    <row r="179" spans="1:29" s="3" customFormat="1" ht="35.1" customHeight="1">
      <c r="A179" s="201" t="s">
        <v>127</v>
      </c>
      <c r="B179" s="649" t="s">
        <v>593</v>
      </c>
      <c r="C179" s="217" t="s">
        <v>84</v>
      </c>
      <c r="D179" s="275">
        <v>12</v>
      </c>
      <c r="E179" s="30"/>
      <c r="F179" s="165">
        <f>SUM(D179:E179)</f>
        <v>12</v>
      </c>
      <c r="G179" s="249">
        <v>12</v>
      </c>
      <c r="H179" s="30"/>
      <c r="I179" s="30"/>
      <c r="J179" s="30"/>
      <c r="K179" s="30"/>
      <c r="L179" s="30"/>
      <c r="M179" s="30"/>
      <c r="N179" s="30"/>
      <c r="O179" s="30"/>
      <c r="P179" s="30">
        <v>-1</v>
      </c>
      <c r="Q179" s="243">
        <f>SUM(G179:P179)</f>
        <v>11</v>
      </c>
      <c r="R179" s="273">
        <f t="shared" si="28"/>
        <v>-1</v>
      </c>
      <c r="S179" s="108"/>
      <c r="T179" s="345"/>
      <c r="U179" s="315"/>
      <c r="V179" s="342"/>
      <c r="W179" s="343">
        <f t="shared" si="29"/>
        <v>0</v>
      </c>
      <c r="X179" s="80"/>
      <c r="Y179" s="95">
        <f>R179+COUNTA(T179:T184)-COUNTA(V179:V184)</f>
        <v>-1</v>
      </c>
      <c r="Z179" s="52"/>
      <c r="AA179" s="60">
        <f>행정8·9급!V163</f>
        <v>-3</v>
      </c>
      <c r="AB179" s="52"/>
      <c r="AC179" s="149">
        <f t="shared" si="38"/>
        <v>-4</v>
      </c>
    </row>
    <row r="180" spans="1:29" s="3" customFormat="1" ht="35.1" customHeight="1">
      <c r="A180" s="144"/>
      <c r="B180" s="318"/>
      <c r="C180" s="256"/>
      <c r="D180" s="279"/>
      <c r="E180" s="49"/>
      <c r="F180" s="163"/>
      <c r="G180" s="247"/>
      <c r="H180" s="49"/>
      <c r="I180" s="49"/>
      <c r="J180" s="49"/>
      <c r="K180" s="49"/>
      <c r="L180" s="49"/>
      <c r="M180" s="49"/>
      <c r="N180" s="49"/>
      <c r="O180" s="49"/>
      <c r="P180" s="49"/>
      <c r="Q180" s="248"/>
      <c r="R180" s="280"/>
      <c r="S180" s="108"/>
      <c r="T180" s="345"/>
      <c r="U180" s="108"/>
      <c r="V180" s="346"/>
      <c r="W180" s="347">
        <f t="shared" si="29"/>
        <v>0</v>
      </c>
      <c r="X180" s="79"/>
      <c r="Y180" s="96"/>
      <c r="Z180" s="52"/>
      <c r="AA180" s="64"/>
      <c r="AB180" s="52"/>
      <c r="AC180" s="150">
        <f t="shared" si="38"/>
        <v>0</v>
      </c>
    </row>
    <row r="181" spans="1:29" s="3" customFormat="1" ht="35.1" customHeight="1">
      <c r="A181" s="144"/>
      <c r="B181" s="318"/>
      <c r="C181" s="256"/>
      <c r="D181" s="279">
        <v>0</v>
      </c>
      <c r="E181" s="49"/>
      <c r="F181" s="163">
        <f>SUM(D181:E181)</f>
        <v>0</v>
      </c>
      <c r="G181" s="247">
        <v>0</v>
      </c>
      <c r="H181" s="49"/>
      <c r="I181" s="49"/>
      <c r="J181" s="49"/>
      <c r="K181" s="49"/>
      <c r="L181" s="49"/>
      <c r="M181" s="49"/>
      <c r="N181" s="49"/>
      <c r="O181" s="49"/>
      <c r="P181" s="49"/>
      <c r="Q181" s="248">
        <f>SUM(G181:P181)</f>
        <v>0</v>
      </c>
      <c r="R181" s="280">
        <f>Q181-F181</f>
        <v>0</v>
      </c>
      <c r="S181" s="267"/>
      <c r="T181" s="345"/>
      <c r="U181" s="108"/>
      <c r="V181" s="346"/>
      <c r="W181" s="347">
        <f>IF(V181="",,"→")</f>
        <v>0</v>
      </c>
      <c r="X181" s="79"/>
      <c r="Y181" s="96"/>
      <c r="Z181" s="52"/>
      <c r="AA181" s="64"/>
      <c r="AB181" s="52"/>
      <c r="AC181" s="150">
        <f>SUM(Y181:AA181)</f>
        <v>0</v>
      </c>
    </row>
    <row r="182" spans="1:29" s="3" customFormat="1" ht="35.1" customHeight="1">
      <c r="A182" s="144"/>
      <c r="B182" s="318"/>
      <c r="C182" s="256"/>
      <c r="D182" s="279">
        <v>0</v>
      </c>
      <c r="E182" s="49"/>
      <c r="F182" s="163">
        <f>SUM(D182:E182)</f>
        <v>0</v>
      </c>
      <c r="G182" s="247">
        <v>0</v>
      </c>
      <c r="H182" s="49"/>
      <c r="I182" s="49"/>
      <c r="J182" s="49"/>
      <c r="K182" s="49"/>
      <c r="L182" s="49"/>
      <c r="M182" s="49"/>
      <c r="N182" s="49"/>
      <c r="O182" s="49"/>
      <c r="P182" s="49"/>
      <c r="Q182" s="248">
        <f>SUM(G182:P182)</f>
        <v>0</v>
      </c>
      <c r="R182" s="280">
        <f>Q182-F182</f>
        <v>0</v>
      </c>
      <c r="S182" s="108"/>
      <c r="T182" s="348"/>
      <c r="U182" s="108"/>
      <c r="V182" s="346"/>
      <c r="W182" s="347">
        <f t="shared" si="29"/>
        <v>0</v>
      </c>
      <c r="X182" s="79"/>
      <c r="Y182" s="96"/>
      <c r="Z182" s="52"/>
      <c r="AA182" s="64"/>
      <c r="AB182" s="52"/>
      <c r="AC182" s="150">
        <f t="shared" si="38"/>
        <v>0</v>
      </c>
    </row>
    <row r="183" spans="1:29" s="3" customFormat="1" ht="35.1" customHeight="1">
      <c r="A183" s="144"/>
      <c r="B183" s="318"/>
      <c r="C183" s="256"/>
      <c r="D183" s="279">
        <v>0</v>
      </c>
      <c r="E183" s="49"/>
      <c r="F183" s="163">
        <f>SUM(D183:E183)</f>
        <v>0</v>
      </c>
      <c r="G183" s="247">
        <v>0</v>
      </c>
      <c r="H183" s="49"/>
      <c r="I183" s="49"/>
      <c r="J183" s="49"/>
      <c r="K183" s="49"/>
      <c r="L183" s="49"/>
      <c r="M183" s="49"/>
      <c r="N183" s="49"/>
      <c r="O183" s="49"/>
      <c r="P183" s="49"/>
      <c r="Q183" s="248">
        <f>SUM(G183:P183)</f>
        <v>0</v>
      </c>
      <c r="R183" s="280">
        <f>Q183-F183</f>
        <v>0</v>
      </c>
      <c r="S183" s="108"/>
      <c r="T183" s="348"/>
      <c r="U183" s="108"/>
      <c r="V183" s="346"/>
      <c r="W183" s="347">
        <f>IF(V183="",,"→")</f>
        <v>0</v>
      </c>
      <c r="X183" s="79"/>
      <c r="Y183" s="96"/>
      <c r="Z183" s="52"/>
      <c r="AA183" s="64"/>
      <c r="AB183" s="52"/>
      <c r="AC183" s="150">
        <f>SUM(Y183:AA183)</f>
        <v>0</v>
      </c>
    </row>
    <row r="184" spans="1:29" s="3" customFormat="1" ht="35.1" customHeight="1">
      <c r="A184" s="144"/>
      <c r="B184" s="318"/>
      <c r="C184" s="218"/>
      <c r="D184" s="276">
        <v>0</v>
      </c>
      <c r="E184" s="31"/>
      <c r="F184" s="164">
        <f>SUM(D184:E184)</f>
        <v>0</v>
      </c>
      <c r="G184" s="244">
        <v>0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245">
        <f>SUM(G184:P184)</f>
        <v>0</v>
      </c>
      <c r="R184" s="274">
        <f t="shared" si="28"/>
        <v>0</v>
      </c>
      <c r="S184" s="311"/>
      <c r="T184" s="361"/>
      <c r="U184" s="311"/>
      <c r="V184" s="358"/>
      <c r="W184" s="356">
        <f t="shared" si="29"/>
        <v>0</v>
      </c>
      <c r="X184" s="367"/>
      <c r="Y184" s="97"/>
      <c r="Z184" s="52"/>
      <c r="AA184" s="61"/>
      <c r="AB184" s="52"/>
      <c r="AC184" s="151">
        <f t="shared" si="38"/>
        <v>0</v>
      </c>
    </row>
    <row r="185" spans="1:29" s="3" customFormat="1" ht="35.1" customHeight="1">
      <c r="A185" s="144"/>
      <c r="B185" s="653" t="s">
        <v>591</v>
      </c>
      <c r="C185" s="217" t="s">
        <v>12</v>
      </c>
      <c r="D185" s="275">
        <v>7</v>
      </c>
      <c r="E185" s="30"/>
      <c r="F185" s="165">
        <f>SUM(D185:E185)</f>
        <v>7</v>
      </c>
      <c r="G185" s="249">
        <v>7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243">
        <f>SUM(G185:P185)</f>
        <v>7</v>
      </c>
      <c r="R185" s="273">
        <f t="shared" si="28"/>
        <v>0</v>
      </c>
      <c r="S185" s="315"/>
      <c r="T185" s="341"/>
      <c r="U185" s="315"/>
      <c r="V185" s="342"/>
      <c r="W185" s="343">
        <f t="shared" si="29"/>
        <v>0</v>
      </c>
      <c r="X185" s="80"/>
      <c r="Y185" s="95">
        <f>R185+COUNTA(T185:T187)-COUNTA(V185:V187)</f>
        <v>0</v>
      </c>
      <c r="Z185" s="52"/>
      <c r="AA185" s="60">
        <f>행정8·9급!V167</f>
        <v>1</v>
      </c>
      <c r="AB185" s="52"/>
      <c r="AC185" s="149">
        <f>SUM(Y185:AA185)</f>
        <v>1</v>
      </c>
    </row>
    <row r="186" spans="1:29" s="3" customFormat="1" ht="35.1" customHeight="1">
      <c r="A186" s="144"/>
      <c r="B186" s="318"/>
      <c r="C186" s="256"/>
      <c r="D186" s="279"/>
      <c r="E186" s="49"/>
      <c r="F186" s="163"/>
      <c r="G186" s="247"/>
      <c r="H186" s="49"/>
      <c r="I186" s="49"/>
      <c r="J186" s="49"/>
      <c r="K186" s="49"/>
      <c r="L186" s="49"/>
      <c r="M186" s="49"/>
      <c r="N186" s="49"/>
      <c r="O186" s="49"/>
      <c r="P186" s="49"/>
      <c r="Q186" s="248"/>
      <c r="R186" s="280"/>
      <c r="S186" s="578"/>
      <c r="T186" s="582"/>
      <c r="U186" s="108"/>
      <c r="V186" s="346"/>
      <c r="W186" s="347">
        <f t="shared" ref="W186" si="39">IF(V186="",,"→")</f>
        <v>0</v>
      </c>
      <c r="X186" s="127"/>
      <c r="Y186" s="96"/>
      <c r="Z186" s="52"/>
      <c r="AA186" s="64"/>
      <c r="AB186" s="52"/>
      <c r="AC186" s="150">
        <f t="shared" ref="AC186" si="40">SUM(Y186:AA186)</f>
        <v>0</v>
      </c>
    </row>
    <row r="187" spans="1:29" s="3" customFormat="1" ht="35.1" customHeight="1">
      <c r="A187" s="144"/>
      <c r="B187" s="318"/>
      <c r="C187" s="218"/>
      <c r="D187" s="276"/>
      <c r="E187" s="31"/>
      <c r="F187" s="164"/>
      <c r="G187" s="244"/>
      <c r="H187" s="31"/>
      <c r="I187" s="31"/>
      <c r="J187" s="31"/>
      <c r="K187" s="31"/>
      <c r="L187" s="31"/>
      <c r="M187" s="31"/>
      <c r="N187" s="31"/>
      <c r="O187" s="31"/>
      <c r="P187" s="31"/>
      <c r="Q187" s="245"/>
      <c r="R187" s="274"/>
      <c r="S187" s="311"/>
      <c r="T187" s="361"/>
      <c r="U187" s="108"/>
      <c r="V187" s="358"/>
      <c r="W187" s="356">
        <f t="shared" si="29"/>
        <v>0</v>
      </c>
      <c r="X187" s="422"/>
      <c r="Y187" s="97"/>
      <c r="Z187" s="52"/>
      <c r="AA187" s="61"/>
      <c r="AB187" s="52"/>
      <c r="AC187" s="150">
        <f t="shared" si="38"/>
        <v>0</v>
      </c>
    </row>
    <row r="188" spans="1:29" s="3" customFormat="1" ht="35.1" customHeight="1">
      <c r="A188" s="144"/>
      <c r="B188" s="651" t="s">
        <v>592</v>
      </c>
      <c r="C188" s="219" t="s">
        <v>128</v>
      </c>
      <c r="D188" s="277">
        <v>1</v>
      </c>
      <c r="E188" s="32"/>
      <c r="F188" s="206">
        <f>SUM(D188:E188)</f>
        <v>1</v>
      </c>
      <c r="G188" s="250">
        <v>1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246">
        <f>SUM(G188:P188)</f>
        <v>1</v>
      </c>
      <c r="R188" s="278">
        <f t="shared" si="28"/>
        <v>0</v>
      </c>
      <c r="S188" s="349"/>
      <c r="T188" s="354"/>
      <c r="U188" s="349"/>
      <c r="V188" s="359"/>
      <c r="W188" s="355">
        <f t="shared" si="29"/>
        <v>0</v>
      </c>
      <c r="X188" s="119"/>
      <c r="Y188" s="98">
        <f>R188+COUNTA(T188)-COUNTA(V188)</f>
        <v>0</v>
      </c>
      <c r="Z188" s="52"/>
      <c r="AA188" s="58">
        <f>행정8·9급!V170</f>
        <v>-1</v>
      </c>
      <c r="AB188" s="52"/>
      <c r="AC188" s="152">
        <f t="shared" si="38"/>
        <v>-1</v>
      </c>
    </row>
    <row r="189" spans="1:29" s="3" customFormat="1" ht="35.1" customHeight="1">
      <c r="A189" s="148"/>
      <c r="B189" s="648" t="s">
        <v>592</v>
      </c>
      <c r="C189" s="219" t="s">
        <v>129</v>
      </c>
      <c r="D189" s="277">
        <v>1</v>
      </c>
      <c r="E189" s="32"/>
      <c r="F189" s="206">
        <f>SUM(D189:E189)</f>
        <v>1</v>
      </c>
      <c r="G189" s="250">
        <v>1</v>
      </c>
      <c r="H189" s="32"/>
      <c r="I189" s="32"/>
      <c r="J189" s="32"/>
      <c r="K189" s="32"/>
      <c r="L189" s="32"/>
      <c r="M189" s="32"/>
      <c r="N189" s="32"/>
      <c r="O189" s="32"/>
      <c r="P189" s="32"/>
      <c r="Q189" s="246">
        <f>SUM(G189:P189)</f>
        <v>1</v>
      </c>
      <c r="R189" s="278">
        <f t="shared" si="28"/>
        <v>0</v>
      </c>
      <c r="S189" s="315"/>
      <c r="T189" s="341"/>
      <c r="U189" s="351"/>
      <c r="V189" s="359"/>
      <c r="W189" s="355">
        <f t="shared" si="29"/>
        <v>0</v>
      </c>
      <c r="X189" s="119"/>
      <c r="Y189" s="98">
        <f>R189+COUNTA(T189)-COUNTA(V189)</f>
        <v>0</v>
      </c>
      <c r="Z189" s="52"/>
      <c r="AA189" s="58">
        <f>행정8·9급!V171</f>
        <v>0</v>
      </c>
      <c r="AB189" s="52"/>
      <c r="AC189" s="152">
        <f t="shared" si="38"/>
        <v>0</v>
      </c>
    </row>
    <row r="190" spans="1:29" s="3" customFormat="1" ht="35.1" customHeight="1">
      <c r="A190" s="201" t="s">
        <v>130</v>
      </c>
      <c r="B190" s="649" t="s">
        <v>593</v>
      </c>
      <c r="C190" s="217" t="s">
        <v>84</v>
      </c>
      <c r="D190" s="275">
        <v>16</v>
      </c>
      <c r="E190" s="30"/>
      <c r="F190" s="165">
        <f>SUM(D190:E190)</f>
        <v>16</v>
      </c>
      <c r="G190" s="249">
        <v>18</v>
      </c>
      <c r="H190" s="30"/>
      <c r="I190" s="30">
        <v>-1</v>
      </c>
      <c r="J190" s="30"/>
      <c r="K190" s="30"/>
      <c r="L190" s="30"/>
      <c r="M190" s="30"/>
      <c r="N190" s="30"/>
      <c r="O190" s="30"/>
      <c r="P190" s="30"/>
      <c r="Q190" s="243">
        <f>SUM(G190:P190)</f>
        <v>17</v>
      </c>
      <c r="R190" s="273">
        <f t="shared" si="28"/>
        <v>1</v>
      </c>
      <c r="S190" s="315"/>
      <c r="T190" s="341"/>
      <c r="U190" s="108"/>
      <c r="V190" s="346"/>
      <c r="W190" s="343">
        <f t="shared" si="29"/>
        <v>0</v>
      </c>
      <c r="X190" s="79"/>
      <c r="Y190" s="95">
        <f>R190+COUNTA(T190:T195)-COUNTA(V190:V195)</f>
        <v>1</v>
      </c>
      <c r="Z190" s="52"/>
      <c r="AA190" s="60">
        <f>행정8·9급!V172</f>
        <v>-4</v>
      </c>
      <c r="AB190" s="52"/>
      <c r="AC190" s="149">
        <f t="shared" si="38"/>
        <v>-3</v>
      </c>
    </row>
    <row r="191" spans="1:29" s="3" customFormat="1" ht="35.1" customHeight="1">
      <c r="A191" s="144"/>
      <c r="B191" s="318"/>
      <c r="C191" s="256"/>
      <c r="D191" s="279"/>
      <c r="E191" s="49"/>
      <c r="F191" s="163"/>
      <c r="G191" s="247"/>
      <c r="H191" s="49"/>
      <c r="I191" s="49"/>
      <c r="J191" s="49"/>
      <c r="K191" s="49"/>
      <c r="L191" s="49"/>
      <c r="M191" s="49"/>
      <c r="N191" s="49"/>
      <c r="O191" s="49"/>
      <c r="P191" s="49"/>
      <c r="Q191" s="248"/>
      <c r="R191" s="280"/>
      <c r="S191" s="108"/>
      <c r="T191" s="345"/>
      <c r="U191" s="310"/>
      <c r="V191" s="346"/>
      <c r="W191" s="347">
        <f t="shared" si="29"/>
        <v>0</v>
      </c>
      <c r="X191" s="368"/>
      <c r="Y191" s="96"/>
      <c r="Z191" s="52"/>
      <c r="AA191" s="64"/>
      <c r="AB191" s="52"/>
      <c r="AC191" s="150">
        <f t="shared" si="38"/>
        <v>0</v>
      </c>
    </row>
    <row r="192" spans="1:29" s="3" customFormat="1" ht="35.1" customHeight="1">
      <c r="A192" s="144"/>
      <c r="B192" s="318"/>
      <c r="C192" s="256"/>
      <c r="D192" s="279"/>
      <c r="E192" s="49"/>
      <c r="F192" s="163"/>
      <c r="G192" s="247"/>
      <c r="H192" s="49"/>
      <c r="I192" s="49"/>
      <c r="J192" s="49"/>
      <c r="K192" s="49"/>
      <c r="L192" s="49"/>
      <c r="M192" s="49"/>
      <c r="N192" s="49"/>
      <c r="O192" s="49"/>
      <c r="P192" s="49"/>
      <c r="Q192" s="248"/>
      <c r="R192" s="280"/>
      <c r="S192" s="108"/>
      <c r="T192" s="345"/>
      <c r="U192" s="310"/>
      <c r="V192" s="346"/>
      <c r="W192" s="347">
        <f>IF(V192="",,"→")</f>
        <v>0</v>
      </c>
      <c r="X192" s="79"/>
      <c r="Y192" s="96"/>
      <c r="Z192" s="52"/>
      <c r="AA192" s="64"/>
      <c r="AB192" s="52"/>
      <c r="AC192" s="150">
        <f t="shared" si="38"/>
        <v>0</v>
      </c>
    </row>
    <row r="193" spans="1:29" s="3" customFormat="1" ht="35.1" customHeight="1">
      <c r="A193" s="144"/>
      <c r="B193" s="318"/>
      <c r="C193" s="256"/>
      <c r="D193" s="279">
        <v>0</v>
      </c>
      <c r="E193" s="49"/>
      <c r="F193" s="163">
        <f t="shared" ref="F193:F204" si="41">SUM(D193:E193)</f>
        <v>0</v>
      </c>
      <c r="G193" s="247">
        <v>0</v>
      </c>
      <c r="H193" s="49"/>
      <c r="I193" s="49"/>
      <c r="J193" s="49"/>
      <c r="K193" s="49"/>
      <c r="L193" s="49"/>
      <c r="M193" s="49"/>
      <c r="N193" s="49"/>
      <c r="O193" s="49"/>
      <c r="P193" s="49"/>
      <c r="Q193" s="248">
        <f t="shared" ref="Q193:Q204" si="42">SUM(G193:P193)</f>
        <v>0</v>
      </c>
      <c r="R193" s="280">
        <f t="shared" si="28"/>
        <v>0</v>
      </c>
      <c r="S193" s="108"/>
      <c r="T193" s="345"/>
      <c r="U193" s="569"/>
      <c r="V193" s="571"/>
      <c r="W193" s="528">
        <f t="shared" ref="W193:W293" si="43">IF(V193="",,"→")</f>
        <v>0</v>
      </c>
      <c r="X193" s="529"/>
      <c r="Y193" s="96"/>
      <c r="Z193" s="52"/>
      <c r="AA193" s="64"/>
      <c r="AB193" s="52"/>
      <c r="AC193" s="150">
        <f t="shared" si="38"/>
        <v>0</v>
      </c>
    </row>
    <row r="194" spans="1:29" s="3" customFormat="1" ht="35.1" customHeight="1">
      <c r="A194" s="144"/>
      <c r="B194" s="318"/>
      <c r="C194" s="256"/>
      <c r="D194" s="279"/>
      <c r="E194" s="49"/>
      <c r="F194" s="163"/>
      <c r="G194" s="247"/>
      <c r="H194" s="49"/>
      <c r="I194" s="49"/>
      <c r="J194" s="49"/>
      <c r="K194" s="49"/>
      <c r="L194" s="49"/>
      <c r="M194" s="49"/>
      <c r="N194" s="49"/>
      <c r="O194" s="49"/>
      <c r="P194" s="49"/>
      <c r="Q194" s="248"/>
      <c r="R194" s="280"/>
      <c r="S194" s="108"/>
      <c r="T194" s="345"/>
      <c r="U194" s="108"/>
      <c r="V194" s="346"/>
      <c r="W194" s="347"/>
      <c r="X194" s="79"/>
      <c r="Y194" s="96"/>
      <c r="Z194" s="52"/>
      <c r="AA194" s="64"/>
      <c r="AB194" s="52"/>
      <c r="AC194" s="150"/>
    </row>
    <row r="195" spans="1:29" s="3" customFormat="1" ht="35.1" customHeight="1">
      <c r="A195" s="144"/>
      <c r="B195" s="318"/>
      <c r="C195" s="218"/>
      <c r="D195" s="276"/>
      <c r="E195" s="31"/>
      <c r="F195" s="164"/>
      <c r="G195" s="244"/>
      <c r="H195" s="31"/>
      <c r="I195" s="31"/>
      <c r="J195" s="31"/>
      <c r="K195" s="31"/>
      <c r="L195" s="31"/>
      <c r="M195" s="31"/>
      <c r="N195" s="31"/>
      <c r="O195" s="31"/>
      <c r="P195" s="31"/>
      <c r="Q195" s="245"/>
      <c r="R195" s="274"/>
      <c r="S195" s="311"/>
      <c r="T195" s="360"/>
      <c r="U195" s="311"/>
      <c r="V195" s="358"/>
      <c r="W195" s="356"/>
      <c r="X195" s="367"/>
      <c r="Y195" s="97"/>
      <c r="Z195" s="52"/>
      <c r="AA195" s="61"/>
      <c r="AB195" s="52"/>
      <c r="AC195" s="151"/>
    </row>
    <row r="196" spans="1:29" s="3" customFormat="1" ht="35.1" customHeight="1">
      <c r="A196" s="144"/>
      <c r="B196" s="651" t="s">
        <v>592</v>
      </c>
      <c r="C196" s="219" t="s">
        <v>131</v>
      </c>
      <c r="D196" s="277">
        <v>1</v>
      </c>
      <c r="E196" s="32"/>
      <c r="F196" s="206">
        <f t="shared" si="41"/>
        <v>1</v>
      </c>
      <c r="G196" s="250">
        <v>1</v>
      </c>
      <c r="H196" s="32"/>
      <c r="I196" s="32"/>
      <c r="J196" s="32"/>
      <c r="K196" s="32"/>
      <c r="L196" s="32"/>
      <c r="M196" s="32"/>
      <c r="N196" s="32"/>
      <c r="O196" s="32"/>
      <c r="P196" s="32"/>
      <c r="Q196" s="246">
        <f t="shared" si="42"/>
        <v>1</v>
      </c>
      <c r="R196" s="278">
        <f t="shared" si="28"/>
        <v>0</v>
      </c>
      <c r="S196" s="569"/>
      <c r="T196" s="570"/>
      <c r="U196" s="349"/>
      <c r="V196" s="359"/>
      <c r="W196" s="355">
        <f t="shared" si="43"/>
        <v>0</v>
      </c>
      <c r="X196" s="119"/>
      <c r="Y196" s="98">
        <f>R196+COUNTA(T196)-COUNTA(V196)</f>
        <v>0</v>
      </c>
      <c r="Z196" s="52"/>
      <c r="AA196" s="58">
        <f>행정8·9급!V175</f>
        <v>0</v>
      </c>
      <c r="AB196" s="52"/>
      <c r="AC196" s="152">
        <f t="shared" si="38"/>
        <v>0</v>
      </c>
    </row>
    <row r="197" spans="1:29" s="3" customFormat="1" ht="35.1" customHeight="1">
      <c r="A197" s="144"/>
      <c r="B197" s="651" t="s">
        <v>592</v>
      </c>
      <c r="C197" s="219" t="s">
        <v>132</v>
      </c>
      <c r="D197" s="277">
        <v>1</v>
      </c>
      <c r="E197" s="32"/>
      <c r="F197" s="206">
        <f t="shared" si="41"/>
        <v>1</v>
      </c>
      <c r="G197" s="250">
        <v>1</v>
      </c>
      <c r="H197" s="32"/>
      <c r="I197" s="32"/>
      <c r="J197" s="32"/>
      <c r="K197" s="32"/>
      <c r="L197" s="32"/>
      <c r="M197" s="32"/>
      <c r="N197" s="32"/>
      <c r="O197" s="32"/>
      <c r="P197" s="32"/>
      <c r="Q197" s="246">
        <f t="shared" si="42"/>
        <v>1</v>
      </c>
      <c r="R197" s="278">
        <f t="shared" si="28"/>
        <v>0</v>
      </c>
      <c r="S197" s="349"/>
      <c r="T197" s="350"/>
      <c r="U197" s="349"/>
      <c r="V197" s="359"/>
      <c r="W197" s="355">
        <f t="shared" si="43"/>
        <v>0</v>
      </c>
      <c r="X197" s="80"/>
      <c r="Y197" s="98">
        <f>R197+COUNTA(T197)-COUNTA(V197)</f>
        <v>0</v>
      </c>
      <c r="Z197" s="52"/>
      <c r="AA197" s="58">
        <f>행정8·9급!V176</f>
        <v>0</v>
      </c>
      <c r="AB197" s="52"/>
      <c r="AC197" s="152">
        <f t="shared" si="38"/>
        <v>0</v>
      </c>
    </row>
    <row r="198" spans="1:29" s="3" customFormat="1" ht="35.1" customHeight="1">
      <c r="A198" s="148"/>
      <c r="B198" s="648" t="s">
        <v>592</v>
      </c>
      <c r="C198" s="219" t="s">
        <v>133</v>
      </c>
      <c r="D198" s="277">
        <v>1</v>
      </c>
      <c r="E198" s="32"/>
      <c r="F198" s="206">
        <f t="shared" si="41"/>
        <v>1</v>
      </c>
      <c r="G198" s="250">
        <v>1</v>
      </c>
      <c r="H198" s="32"/>
      <c r="I198" s="32"/>
      <c r="J198" s="32"/>
      <c r="K198" s="32"/>
      <c r="L198" s="32"/>
      <c r="M198" s="32"/>
      <c r="N198" s="32"/>
      <c r="O198" s="32"/>
      <c r="P198" s="32"/>
      <c r="Q198" s="246">
        <f t="shared" si="42"/>
        <v>1</v>
      </c>
      <c r="R198" s="278">
        <f t="shared" si="28"/>
        <v>0</v>
      </c>
      <c r="S198" s="550"/>
      <c r="T198" s="627"/>
      <c r="U198" s="315"/>
      <c r="V198" s="342"/>
      <c r="W198" s="343">
        <f t="shared" si="43"/>
        <v>0</v>
      </c>
      <c r="X198" s="80"/>
      <c r="Y198" s="98">
        <f>R198+COUNTA(T198)-COUNTA(V198)</f>
        <v>0</v>
      </c>
      <c r="Z198" s="52"/>
      <c r="AA198" s="58">
        <f>행정8·9급!V177</f>
        <v>0</v>
      </c>
      <c r="AB198" s="52"/>
      <c r="AC198" s="152">
        <f t="shared" si="38"/>
        <v>0</v>
      </c>
    </row>
    <row r="199" spans="1:29" s="3" customFormat="1" ht="35.1" customHeight="1">
      <c r="A199" s="201" t="s">
        <v>134</v>
      </c>
      <c r="B199" s="649" t="s">
        <v>593</v>
      </c>
      <c r="C199" s="217" t="s">
        <v>84</v>
      </c>
      <c r="D199" s="275">
        <v>14</v>
      </c>
      <c r="E199" s="30"/>
      <c r="F199" s="165">
        <f t="shared" si="41"/>
        <v>14</v>
      </c>
      <c r="G199" s="249">
        <v>13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243">
        <f t="shared" si="42"/>
        <v>13</v>
      </c>
      <c r="R199" s="273">
        <f t="shared" si="28"/>
        <v>-1</v>
      </c>
      <c r="S199" s="310"/>
      <c r="T199" s="345"/>
      <c r="U199" s="110"/>
      <c r="V199" s="342"/>
      <c r="W199" s="343">
        <f t="shared" si="43"/>
        <v>0</v>
      </c>
      <c r="X199" s="80"/>
      <c r="Y199" s="95">
        <f>R199+COUNTA(T199:T205)-COUNTA(V199:V205)</f>
        <v>-1</v>
      </c>
      <c r="Z199" s="52"/>
      <c r="AA199" s="60">
        <f>행정8·9급!V178</f>
        <v>-1</v>
      </c>
      <c r="AB199" s="52"/>
      <c r="AC199" s="149">
        <f t="shared" si="38"/>
        <v>-2</v>
      </c>
    </row>
    <row r="200" spans="1:29" s="3" customFormat="1" ht="35.1" customHeight="1">
      <c r="A200" s="144"/>
      <c r="B200" s="318"/>
      <c r="C200" s="256"/>
      <c r="D200" s="279">
        <v>0</v>
      </c>
      <c r="E200" s="49"/>
      <c r="F200" s="163">
        <f t="shared" si="41"/>
        <v>0</v>
      </c>
      <c r="G200" s="247">
        <v>0</v>
      </c>
      <c r="H200" s="49"/>
      <c r="I200" s="49"/>
      <c r="J200" s="49"/>
      <c r="K200" s="49"/>
      <c r="L200" s="49"/>
      <c r="M200" s="49"/>
      <c r="N200" s="49"/>
      <c r="O200" s="49"/>
      <c r="P200" s="49"/>
      <c r="Q200" s="248">
        <f t="shared" si="42"/>
        <v>0</v>
      </c>
      <c r="R200" s="280">
        <f>Q200-F200</f>
        <v>0</v>
      </c>
      <c r="S200" s="579"/>
      <c r="T200" s="567"/>
      <c r="U200" s="108"/>
      <c r="V200" s="346"/>
      <c r="W200" s="347">
        <f t="shared" si="43"/>
        <v>0</v>
      </c>
      <c r="X200" s="79"/>
      <c r="Y200" s="96"/>
      <c r="Z200" s="52"/>
      <c r="AA200" s="64"/>
      <c r="AB200" s="52"/>
      <c r="AC200" s="150">
        <f>SUM(Y200:AA200)</f>
        <v>0</v>
      </c>
    </row>
    <row r="201" spans="1:29" s="3" customFormat="1" ht="35.1" customHeight="1">
      <c r="A201" s="144"/>
      <c r="B201" s="318"/>
      <c r="C201" s="256"/>
      <c r="D201" s="279">
        <v>0</v>
      </c>
      <c r="E201" s="49"/>
      <c r="F201" s="163">
        <f t="shared" si="41"/>
        <v>0</v>
      </c>
      <c r="G201" s="247">
        <v>0</v>
      </c>
      <c r="H201" s="49"/>
      <c r="I201" s="49"/>
      <c r="J201" s="49"/>
      <c r="K201" s="49"/>
      <c r="L201" s="49"/>
      <c r="M201" s="49"/>
      <c r="N201" s="49"/>
      <c r="O201" s="49"/>
      <c r="P201" s="49"/>
      <c r="Q201" s="248">
        <f t="shared" si="42"/>
        <v>0</v>
      </c>
      <c r="R201" s="280">
        <f>Q201-F201</f>
        <v>0</v>
      </c>
      <c r="S201" s="310"/>
      <c r="T201" s="345"/>
      <c r="U201" s="108"/>
      <c r="V201" s="346"/>
      <c r="W201" s="347"/>
      <c r="X201" s="79"/>
      <c r="Y201" s="96"/>
      <c r="Z201" s="52"/>
      <c r="AA201" s="64"/>
      <c r="AB201" s="52"/>
      <c r="AC201" s="150">
        <f>SUM(Y201:AA201)</f>
        <v>0</v>
      </c>
    </row>
    <row r="202" spans="1:29" s="3" customFormat="1" ht="35.1" customHeight="1">
      <c r="A202" s="144"/>
      <c r="B202" s="318"/>
      <c r="C202" s="256"/>
      <c r="D202" s="279">
        <v>0</v>
      </c>
      <c r="E202" s="49"/>
      <c r="F202" s="163">
        <f t="shared" si="41"/>
        <v>0</v>
      </c>
      <c r="G202" s="247">
        <v>0</v>
      </c>
      <c r="H202" s="49"/>
      <c r="I202" s="49"/>
      <c r="J202" s="49"/>
      <c r="K202" s="49"/>
      <c r="L202" s="49"/>
      <c r="M202" s="49"/>
      <c r="N202" s="49"/>
      <c r="O202" s="49"/>
      <c r="P202" s="49"/>
      <c r="Q202" s="248">
        <f t="shared" si="42"/>
        <v>0</v>
      </c>
      <c r="R202" s="280">
        <f>Q202-F202</f>
        <v>0</v>
      </c>
      <c r="S202" s="347"/>
      <c r="T202" s="348"/>
      <c r="U202" s="347"/>
      <c r="V202" s="347"/>
      <c r="W202" s="347"/>
      <c r="X202" s="373"/>
      <c r="Y202" s="96"/>
      <c r="Z202" s="52"/>
      <c r="AA202" s="64"/>
      <c r="AB202" s="52"/>
      <c r="AC202" s="150">
        <f>SUM(Y202:AA202)</f>
        <v>0</v>
      </c>
    </row>
    <row r="203" spans="1:29" s="3" customFormat="1" ht="35.1" customHeight="1">
      <c r="A203" s="144"/>
      <c r="B203" s="318"/>
      <c r="C203" s="256"/>
      <c r="D203" s="279">
        <v>0</v>
      </c>
      <c r="E203" s="49"/>
      <c r="F203" s="163">
        <f t="shared" si="41"/>
        <v>0</v>
      </c>
      <c r="G203" s="247">
        <v>0</v>
      </c>
      <c r="H203" s="49"/>
      <c r="I203" s="49"/>
      <c r="J203" s="49"/>
      <c r="K203" s="49"/>
      <c r="L203" s="49"/>
      <c r="M203" s="49"/>
      <c r="N203" s="49"/>
      <c r="O203" s="49"/>
      <c r="P203" s="49"/>
      <c r="Q203" s="248">
        <f t="shared" si="42"/>
        <v>0</v>
      </c>
      <c r="R203" s="280">
        <f>Q203-F203</f>
        <v>0</v>
      </c>
      <c r="S203" s="108"/>
      <c r="T203" s="348"/>
      <c r="U203" s="108"/>
      <c r="V203" s="346"/>
      <c r="W203" s="347">
        <f>IF(V203="",,"→")</f>
        <v>0</v>
      </c>
      <c r="X203" s="79"/>
      <c r="Y203" s="96"/>
      <c r="Z203" s="52"/>
      <c r="AA203" s="64"/>
      <c r="AB203" s="52"/>
      <c r="AC203" s="150">
        <f>SUM(Y203:AA203)</f>
        <v>0</v>
      </c>
    </row>
    <row r="204" spans="1:29" s="3" customFormat="1" ht="35.1" customHeight="1">
      <c r="A204" s="144"/>
      <c r="B204" s="318"/>
      <c r="C204" s="256"/>
      <c r="D204" s="279">
        <v>0</v>
      </c>
      <c r="E204" s="49"/>
      <c r="F204" s="163">
        <f t="shared" si="41"/>
        <v>0</v>
      </c>
      <c r="G204" s="247">
        <v>0</v>
      </c>
      <c r="H204" s="49"/>
      <c r="I204" s="49"/>
      <c r="J204" s="49"/>
      <c r="K204" s="49"/>
      <c r="L204" s="49"/>
      <c r="M204" s="49"/>
      <c r="N204" s="49"/>
      <c r="O204" s="49"/>
      <c r="P204" s="49"/>
      <c r="Q204" s="248">
        <f t="shared" si="42"/>
        <v>0</v>
      </c>
      <c r="R204" s="280">
        <f>Q204-F204</f>
        <v>0</v>
      </c>
      <c r="S204" s="108"/>
      <c r="T204" s="348"/>
      <c r="U204" s="108"/>
      <c r="V204" s="346"/>
      <c r="W204" s="347">
        <f t="shared" si="43"/>
        <v>0</v>
      </c>
      <c r="X204" s="79"/>
      <c r="Y204" s="96"/>
      <c r="Z204" s="52"/>
      <c r="AA204" s="64"/>
      <c r="AB204" s="52"/>
      <c r="AC204" s="150">
        <f t="shared" si="38"/>
        <v>0</v>
      </c>
    </row>
    <row r="205" spans="1:29" s="3" customFormat="1" ht="35.1" customHeight="1">
      <c r="A205" s="144"/>
      <c r="B205" s="318"/>
      <c r="C205" s="218"/>
      <c r="D205" s="276"/>
      <c r="E205" s="31"/>
      <c r="F205" s="164"/>
      <c r="G205" s="244"/>
      <c r="H205" s="31"/>
      <c r="I205" s="31"/>
      <c r="J205" s="31"/>
      <c r="K205" s="31"/>
      <c r="L205" s="31"/>
      <c r="M205" s="31"/>
      <c r="N205" s="31"/>
      <c r="O205" s="31"/>
      <c r="P205" s="31"/>
      <c r="Q205" s="245"/>
      <c r="R205" s="274"/>
      <c r="S205" s="311"/>
      <c r="T205" s="361"/>
      <c r="U205" s="311"/>
      <c r="V205" s="358"/>
      <c r="W205" s="356">
        <f t="shared" si="43"/>
        <v>0</v>
      </c>
      <c r="X205" s="367"/>
      <c r="Y205" s="97"/>
      <c r="Z205" s="52"/>
      <c r="AA205" s="61"/>
      <c r="AB205" s="52"/>
      <c r="AC205" s="151">
        <f t="shared" si="38"/>
        <v>0</v>
      </c>
    </row>
    <row r="206" spans="1:29" s="3" customFormat="1" ht="35.1" customHeight="1">
      <c r="A206" s="144"/>
      <c r="B206" s="651" t="s">
        <v>591</v>
      </c>
      <c r="C206" s="219" t="s">
        <v>13</v>
      </c>
      <c r="D206" s="277">
        <v>0</v>
      </c>
      <c r="E206" s="32"/>
      <c r="F206" s="206">
        <f>SUM(D206:E206)</f>
        <v>0</v>
      </c>
      <c r="G206" s="250">
        <v>0</v>
      </c>
      <c r="H206" s="32"/>
      <c r="I206" s="32"/>
      <c r="J206" s="32"/>
      <c r="K206" s="32"/>
      <c r="L206" s="32"/>
      <c r="M206" s="32"/>
      <c r="N206" s="32"/>
      <c r="O206" s="32"/>
      <c r="P206" s="32"/>
      <c r="Q206" s="246">
        <f>SUM(G206:P206)</f>
        <v>0</v>
      </c>
      <c r="R206" s="278">
        <f>Q206-F206</f>
        <v>0</v>
      </c>
      <c r="S206" s="351"/>
      <c r="T206" s="354"/>
      <c r="U206" s="351"/>
      <c r="V206" s="359"/>
      <c r="W206" s="355"/>
      <c r="X206" s="369"/>
      <c r="Y206" s="98">
        <f>R206+COUNTA(T206)-COUNTA(V206)</f>
        <v>0</v>
      </c>
      <c r="Z206" s="52"/>
      <c r="AA206" s="58">
        <f>행정8·9급!V182</f>
        <v>0</v>
      </c>
      <c r="AB206" s="52"/>
      <c r="AC206" s="152">
        <f t="shared" si="38"/>
        <v>0</v>
      </c>
    </row>
    <row r="207" spans="1:29" s="3" customFormat="1" ht="35.1" customHeight="1">
      <c r="A207" s="144"/>
      <c r="B207" s="651" t="s">
        <v>592</v>
      </c>
      <c r="C207" s="219" t="s">
        <v>135</v>
      </c>
      <c r="D207" s="277">
        <v>1</v>
      </c>
      <c r="E207" s="32"/>
      <c r="F207" s="206">
        <f>SUM(D207:E207)</f>
        <v>1</v>
      </c>
      <c r="G207" s="250">
        <v>1</v>
      </c>
      <c r="H207" s="32"/>
      <c r="I207" s="32"/>
      <c r="J207" s="32"/>
      <c r="K207" s="32"/>
      <c r="L207" s="32"/>
      <c r="M207" s="32"/>
      <c r="N207" s="32"/>
      <c r="O207" s="32"/>
      <c r="P207" s="32"/>
      <c r="Q207" s="246">
        <f>SUM(G207:P207)</f>
        <v>1</v>
      </c>
      <c r="R207" s="278">
        <f>Q207-F207</f>
        <v>0</v>
      </c>
      <c r="S207" s="311"/>
      <c r="T207" s="360"/>
      <c r="U207" s="349"/>
      <c r="V207" s="375"/>
      <c r="W207" s="355">
        <f t="shared" si="43"/>
        <v>0</v>
      </c>
      <c r="X207" s="119"/>
      <c r="Y207" s="98">
        <f>R207+COUNTA(T207)-COUNTA(V207)</f>
        <v>0</v>
      </c>
      <c r="Z207" s="52"/>
      <c r="AA207" s="58">
        <f>행정8·9급!V184</f>
        <v>0</v>
      </c>
      <c r="AB207" s="52"/>
      <c r="AC207" s="152">
        <f t="shared" si="38"/>
        <v>0</v>
      </c>
    </row>
    <row r="208" spans="1:29" s="3" customFormat="1" ht="35.1" customHeight="1">
      <c r="A208" s="144"/>
      <c r="B208" s="318" t="s">
        <v>592</v>
      </c>
      <c r="C208" s="219" t="s">
        <v>136</v>
      </c>
      <c r="D208" s="277">
        <v>1</v>
      </c>
      <c r="E208" s="32"/>
      <c r="F208" s="206">
        <f>SUM(D208:E208)</f>
        <v>1</v>
      </c>
      <c r="G208" s="250">
        <v>1</v>
      </c>
      <c r="H208" s="32"/>
      <c r="I208" s="32"/>
      <c r="J208" s="32"/>
      <c r="K208" s="32"/>
      <c r="L208" s="32"/>
      <c r="M208" s="32"/>
      <c r="N208" s="32"/>
      <c r="O208" s="32"/>
      <c r="P208" s="32"/>
      <c r="Q208" s="246">
        <f>SUM(G208:P208)</f>
        <v>1</v>
      </c>
      <c r="R208" s="278">
        <f>Q208-F208</f>
        <v>0</v>
      </c>
      <c r="S208" s="349"/>
      <c r="T208" s="354"/>
      <c r="U208" s="349"/>
      <c r="V208" s="359"/>
      <c r="W208" s="355">
        <f t="shared" si="43"/>
        <v>0</v>
      </c>
      <c r="X208" s="119"/>
      <c r="Y208" s="98">
        <f>R208+COUNTA(T208)-COUNTA(V208)</f>
        <v>0</v>
      </c>
      <c r="Z208" s="52"/>
      <c r="AA208" s="58">
        <f>행정8·9급!V185</f>
        <v>0</v>
      </c>
      <c r="AB208" s="52"/>
      <c r="AC208" s="152">
        <f t="shared" si="38"/>
        <v>0</v>
      </c>
    </row>
    <row r="209" spans="1:29" s="3" customFormat="1" ht="35.1" customHeight="1">
      <c r="A209" s="201" t="s">
        <v>137</v>
      </c>
      <c r="B209" s="649" t="s">
        <v>593</v>
      </c>
      <c r="C209" s="217" t="s">
        <v>84</v>
      </c>
      <c r="D209" s="275">
        <v>22</v>
      </c>
      <c r="E209" s="30"/>
      <c r="F209" s="165">
        <f>SUM(D209:E209)</f>
        <v>22</v>
      </c>
      <c r="G209" s="249">
        <v>23</v>
      </c>
      <c r="H209" s="30"/>
      <c r="I209" s="30"/>
      <c r="J209" s="30"/>
      <c r="K209" s="30"/>
      <c r="L209" s="30"/>
      <c r="M209" s="30"/>
      <c r="N209" s="30">
        <v>-2</v>
      </c>
      <c r="O209" s="30"/>
      <c r="P209" s="30"/>
      <c r="Q209" s="243">
        <f>SUM(G209:P209)</f>
        <v>21</v>
      </c>
      <c r="R209" s="273">
        <f>Q209-F209</f>
        <v>-1</v>
      </c>
      <c r="S209" s="266"/>
      <c r="T209" s="341"/>
      <c r="U209" s="108"/>
      <c r="V209" s="346"/>
      <c r="W209" s="343">
        <f t="shared" si="43"/>
        <v>0</v>
      </c>
      <c r="X209" s="79"/>
      <c r="Y209" s="95">
        <f>R209+COUNTA(T209:T219)-COUNTA(V209:V219)</f>
        <v>-1</v>
      </c>
      <c r="Z209" s="52"/>
      <c r="AA209" s="60">
        <f>행정8·9급!V186</f>
        <v>0</v>
      </c>
      <c r="AB209" s="52"/>
      <c r="AC209" s="149">
        <f t="shared" si="38"/>
        <v>-1</v>
      </c>
    </row>
    <row r="210" spans="1:29" s="3" customFormat="1" ht="35.1" customHeight="1">
      <c r="A210" s="144"/>
      <c r="B210" s="318"/>
      <c r="C210" s="256"/>
      <c r="D210" s="279"/>
      <c r="E210" s="49"/>
      <c r="F210" s="163"/>
      <c r="G210" s="247"/>
      <c r="H210" s="49"/>
      <c r="I210" s="49"/>
      <c r="J210" s="49"/>
      <c r="K210" s="49"/>
      <c r="L210" s="49"/>
      <c r="M210" s="49"/>
      <c r="N210" s="49"/>
      <c r="O210" s="49"/>
      <c r="P210" s="49"/>
      <c r="Q210" s="248"/>
      <c r="R210" s="280"/>
      <c r="S210" s="310"/>
      <c r="T210" s="345"/>
      <c r="U210" s="108"/>
      <c r="V210" s="346"/>
      <c r="W210" s="347">
        <f t="shared" si="43"/>
        <v>0</v>
      </c>
      <c r="X210" s="127"/>
      <c r="Y210" s="96"/>
      <c r="Z210" s="52"/>
      <c r="AA210" s="64"/>
      <c r="AB210" s="52"/>
      <c r="AC210" s="150">
        <f t="shared" si="38"/>
        <v>0</v>
      </c>
    </row>
    <row r="211" spans="1:29" s="3" customFormat="1" ht="35.1" customHeight="1">
      <c r="A211" s="144"/>
      <c r="B211" s="318"/>
      <c r="C211" s="256"/>
      <c r="D211" s="279"/>
      <c r="E211" s="49"/>
      <c r="F211" s="163"/>
      <c r="G211" s="247"/>
      <c r="H211" s="49"/>
      <c r="I211" s="49"/>
      <c r="J211" s="49"/>
      <c r="K211" s="49"/>
      <c r="L211" s="49"/>
      <c r="M211" s="49"/>
      <c r="N211" s="49"/>
      <c r="O211" s="49"/>
      <c r="P211" s="49"/>
      <c r="Q211" s="248"/>
      <c r="R211" s="280"/>
      <c r="S211" s="558"/>
      <c r="T211" s="612"/>
      <c r="U211" s="108"/>
      <c r="V211" s="346"/>
      <c r="W211" s="347"/>
      <c r="X211" s="79"/>
      <c r="Y211" s="96"/>
      <c r="Z211" s="52"/>
      <c r="AA211" s="64"/>
      <c r="AB211" s="52"/>
      <c r="AC211" s="150">
        <f t="shared" si="38"/>
        <v>0</v>
      </c>
    </row>
    <row r="212" spans="1:29" s="3" customFormat="1" ht="35.1" customHeight="1">
      <c r="A212" s="144"/>
      <c r="B212" s="318"/>
      <c r="C212" s="256"/>
      <c r="D212" s="279"/>
      <c r="E212" s="49"/>
      <c r="F212" s="163"/>
      <c r="G212" s="247"/>
      <c r="H212" s="49"/>
      <c r="I212" s="49"/>
      <c r="J212" s="49"/>
      <c r="K212" s="49"/>
      <c r="L212" s="49"/>
      <c r="M212" s="49"/>
      <c r="N212" s="49"/>
      <c r="O212" s="49"/>
      <c r="P212" s="49"/>
      <c r="Q212" s="248"/>
      <c r="R212" s="280"/>
      <c r="S212" s="558"/>
      <c r="T212" s="612"/>
      <c r="U212" s="111"/>
      <c r="V212" s="365"/>
      <c r="W212" s="347"/>
      <c r="X212" s="79"/>
      <c r="Y212" s="96"/>
      <c r="Z212" s="52"/>
      <c r="AA212" s="64"/>
      <c r="AB212" s="52"/>
      <c r="AC212" s="150">
        <f>SUM(Y212:AA212)</f>
        <v>0</v>
      </c>
    </row>
    <row r="213" spans="1:29" s="3" customFormat="1" ht="35.1" customHeight="1">
      <c r="A213" s="144"/>
      <c r="B213" s="318"/>
      <c r="C213" s="256"/>
      <c r="D213" s="279"/>
      <c r="E213" s="49"/>
      <c r="F213" s="163"/>
      <c r="G213" s="247"/>
      <c r="H213" s="49"/>
      <c r="I213" s="49"/>
      <c r="J213" s="49"/>
      <c r="K213" s="49"/>
      <c r="L213" s="49"/>
      <c r="M213" s="49"/>
      <c r="N213" s="49"/>
      <c r="O213" s="49"/>
      <c r="P213" s="49"/>
      <c r="Q213" s="248"/>
      <c r="R213" s="280"/>
      <c r="S213" s="558"/>
      <c r="T213" s="612"/>
      <c r="U213" s="108"/>
      <c r="V213" s="346"/>
      <c r="W213" s="347"/>
      <c r="X213" s="79"/>
      <c r="Y213" s="96"/>
      <c r="Z213" s="52"/>
      <c r="AA213" s="64"/>
      <c r="AB213" s="52"/>
      <c r="AC213" s="150">
        <f>SUM(Y213:AA213)</f>
        <v>0</v>
      </c>
    </row>
    <row r="214" spans="1:29" s="3" customFormat="1" ht="35.1" customHeight="1">
      <c r="A214" s="144"/>
      <c r="B214" s="318"/>
      <c r="C214" s="256"/>
      <c r="D214" s="279"/>
      <c r="E214" s="49"/>
      <c r="F214" s="163"/>
      <c r="G214" s="247"/>
      <c r="H214" s="49"/>
      <c r="I214" s="49"/>
      <c r="J214" s="49"/>
      <c r="K214" s="49"/>
      <c r="L214" s="49"/>
      <c r="M214" s="49"/>
      <c r="N214" s="49"/>
      <c r="O214" s="49"/>
      <c r="P214" s="49"/>
      <c r="Q214" s="248"/>
      <c r="R214" s="280"/>
      <c r="S214" s="558"/>
      <c r="T214" s="612"/>
      <c r="U214" s="347"/>
      <c r="V214" s="347"/>
      <c r="W214" s="347"/>
      <c r="X214" s="373"/>
      <c r="Y214" s="96"/>
      <c r="Z214" s="52"/>
      <c r="AA214" s="64"/>
      <c r="AB214" s="52"/>
      <c r="AC214" s="150">
        <f>SUM(Y214:AA214)</f>
        <v>0</v>
      </c>
    </row>
    <row r="215" spans="1:29" s="3" customFormat="1" ht="35.1" customHeight="1">
      <c r="A215" s="144"/>
      <c r="B215" s="318"/>
      <c r="C215" s="256"/>
      <c r="D215" s="279"/>
      <c r="E215" s="49"/>
      <c r="F215" s="163"/>
      <c r="G215" s="247"/>
      <c r="H215" s="49"/>
      <c r="I215" s="49"/>
      <c r="J215" s="49"/>
      <c r="K215" s="49"/>
      <c r="L215" s="49"/>
      <c r="M215" s="49"/>
      <c r="N215" s="49"/>
      <c r="O215" s="49"/>
      <c r="P215" s="49"/>
      <c r="Q215" s="248"/>
      <c r="R215" s="280"/>
      <c r="S215" s="310"/>
      <c r="T215" s="345"/>
      <c r="U215" s="108"/>
      <c r="V215" s="346"/>
      <c r="W215" s="347">
        <f>IF(V215="",,"→")</f>
        <v>0</v>
      </c>
      <c r="X215" s="79"/>
      <c r="Y215" s="96"/>
      <c r="Z215" s="52"/>
      <c r="AA215" s="64"/>
      <c r="AB215" s="52"/>
      <c r="AC215" s="150">
        <f>SUM(Y215:AA215)</f>
        <v>0</v>
      </c>
    </row>
    <row r="216" spans="1:29" s="3" customFormat="1" ht="35.1" customHeight="1">
      <c r="A216" s="144"/>
      <c r="B216" s="318"/>
      <c r="C216" s="256"/>
      <c r="D216" s="279"/>
      <c r="E216" s="49"/>
      <c r="F216" s="163"/>
      <c r="G216" s="247"/>
      <c r="H216" s="49"/>
      <c r="I216" s="49"/>
      <c r="J216" s="49"/>
      <c r="K216" s="49"/>
      <c r="L216" s="49"/>
      <c r="M216" s="49"/>
      <c r="N216" s="49"/>
      <c r="O216" s="49"/>
      <c r="P216" s="49"/>
      <c r="Q216" s="248"/>
      <c r="R216" s="280"/>
      <c r="S216" s="108"/>
      <c r="T216" s="348"/>
      <c r="U216" s="108"/>
      <c r="V216" s="346"/>
      <c r="W216" s="347">
        <f t="shared" ref="W216:W217" si="44">IF(V216="",,"→")</f>
        <v>0</v>
      </c>
      <c r="X216" s="79"/>
      <c r="Y216" s="96"/>
      <c r="Z216" s="52"/>
      <c r="AA216" s="64"/>
      <c r="AB216" s="52"/>
      <c r="AC216" s="150">
        <f t="shared" ref="AC216:AC217" si="45">SUM(Y216:AA216)</f>
        <v>0</v>
      </c>
    </row>
    <row r="217" spans="1:29" s="3" customFormat="1" ht="35.1" customHeight="1">
      <c r="A217" s="144"/>
      <c r="B217" s="318"/>
      <c r="C217" s="256"/>
      <c r="D217" s="279"/>
      <c r="E217" s="49"/>
      <c r="F217" s="163"/>
      <c r="G217" s="247"/>
      <c r="H217" s="49"/>
      <c r="I217" s="49"/>
      <c r="J217" s="49"/>
      <c r="K217" s="49"/>
      <c r="L217" s="49"/>
      <c r="M217" s="49"/>
      <c r="N217" s="49"/>
      <c r="O217" s="49"/>
      <c r="P217" s="49"/>
      <c r="Q217" s="248"/>
      <c r="R217" s="280"/>
      <c r="S217" s="108"/>
      <c r="T217" s="348"/>
      <c r="U217" s="108"/>
      <c r="V217" s="346"/>
      <c r="W217" s="347">
        <f t="shared" si="44"/>
        <v>0</v>
      </c>
      <c r="X217" s="79"/>
      <c r="Y217" s="96"/>
      <c r="Z217" s="52"/>
      <c r="AA217" s="64"/>
      <c r="AB217" s="52"/>
      <c r="AC217" s="150">
        <f t="shared" si="45"/>
        <v>0</v>
      </c>
    </row>
    <row r="218" spans="1:29" s="3" customFormat="1" ht="35.1" customHeight="1">
      <c r="A218" s="144"/>
      <c r="B218" s="318"/>
      <c r="C218" s="256"/>
      <c r="D218" s="279"/>
      <c r="E218" s="49"/>
      <c r="F218" s="163"/>
      <c r="G218" s="247"/>
      <c r="H218" s="49"/>
      <c r="I218" s="49"/>
      <c r="J218" s="49"/>
      <c r="K218" s="49"/>
      <c r="L218" s="49"/>
      <c r="M218" s="49"/>
      <c r="N218" s="49"/>
      <c r="O218" s="49"/>
      <c r="P218" s="49"/>
      <c r="Q218" s="248"/>
      <c r="R218" s="280"/>
      <c r="S218" s="108"/>
      <c r="T218" s="348"/>
      <c r="U218" s="108"/>
      <c r="V218" s="346"/>
      <c r="W218" s="347">
        <f t="shared" ref="W218" si="46">IF(V218="",,"→")</f>
        <v>0</v>
      </c>
      <c r="X218" s="79"/>
      <c r="Y218" s="96"/>
      <c r="Z218" s="52"/>
      <c r="AA218" s="64"/>
      <c r="AB218" s="52"/>
      <c r="AC218" s="150">
        <f t="shared" ref="AC218" si="47">SUM(Y218:AA218)</f>
        <v>0</v>
      </c>
    </row>
    <row r="219" spans="1:29" s="3" customFormat="1" ht="35.1" customHeight="1">
      <c r="A219" s="144"/>
      <c r="B219" s="318"/>
      <c r="C219" s="218"/>
      <c r="D219" s="276"/>
      <c r="E219" s="31"/>
      <c r="F219" s="164"/>
      <c r="G219" s="244"/>
      <c r="H219" s="31"/>
      <c r="I219" s="31"/>
      <c r="J219" s="31"/>
      <c r="K219" s="31"/>
      <c r="L219" s="31"/>
      <c r="M219" s="31"/>
      <c r="N219" s="31"/>
      <c r="O219" s="31"/>
      <c r="P219" s="31"/>
      <c r="Q219" s="245"/>
      <c r="R219" s="274"/>
      <c r="S219" s="311"/>
      <c r="T219" s="361"/>
      <c r="U219" s="311"/>
      <c r="V219" s="358"/>
      <c r="W219" s="356">
        <f t="shared" si="43"/>
        <v>0</v>
      </c>
      <c r="X219" s="367"/>
      <c r="Y219" s="97"/>
      <c r="Z219" s="52"/>
      <c r="AA219" s="61"/>
      <c r="AB219" s="52"/>
      <c r="AC219" s="151">
        <f t="shared" si="38"/>
        <v>0</v>
      </c>
    </row>
    <row r="220" spans="1:29" s="3" customFormat="1" ht="35.1" customHeight="1">
      <c r="A220" s="144"/>
      <c r="B220" s="651" t="s">
        <v>591</v>
      </c>
      <c r="C220" s="217" t="s">
        <v>14</v>
      </c>
      <c r="D220" s="275">
        <v>1</v>
      </c>
      <c r="E220" s="30"/>
      <c r="F220" s="165">
        <f t="shared" ref="F220:F227" si="48">SUM(D220:E220)</f>
        <v>1</v>
      </c>
      <c r="G220" s="249">
        <v>1</v>
      </c>
      <c r="H220" s="30"/>
      <c r="I220" s="30"/>
      <c r="J220" s="30"/>
      <c r="K220" s="30"/>
      <c r="L220" s="30"/>
      <c r="M220" s="30"/>
      <c r="N220" s="30"/>
      <c r="O220" s="30"/>
      <c r="P220" s="30"/>
      <c r="Q220" s="243">
        <f t="shared" ref="Q220:Q227" si="49">SUM(G220:P220)</f>
        <v>1</v>
      </c>
      <c r="R220" s="273">
        <f t="shared" ref="R220:R227" si="50">Q220-F220</f>
        <v>0</v>
      </c>
      <c r="S220" s="351"/>
      <c r="T220" s="350"/>
      <c r="U220" s="266"/>
      <c r="V220" s="342"/>
      <c r="W220" s="343">
        <f t="shared" si="43"/>
        <v>0</v>
      </c>
      <c r="X220" s="80"/>
      <c r="Y220" s="95">
        <f t="shared" ref="Y220:Y226" si="51">R220+COUNTA(T220)-COUNTA(V220)</f>
        <v>0</v>
      </c>
      <c r="Z220" s="52"/>
      <c r="AA220" s="58">
        <f>행정8·9급!V191</f>
        <v>0</v>
      </c>
      <c r="AB220" s="52"/>
      <c r="AC220" s="152">
        <f t="shared" si="38"/>
        <v>0</v>
      </c>
    </row>
    <row r="221" spans="1:29" s="3" customFormat="1" ht="35.1" customHeight="1">
      <c r="A221" s="144"/>
      <c r="B221" s="651" t="s">
        <v>591</v>
      </c>
      <c r="C221" s="217" t="s">
        <v>138</v>
      </c>
      <c r="D221" s="275">
        <v>0</v>
      </c>
      <c r="E221" s="30"/>
      <c r="F221" s="165">
        <f t="shared" si="48"/>
        <v>0</v>
      </c>
      <c r="G221" s="249">
        <v>0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243">
        <f t="shared" si="49"/>
        <v>0</v>
      </c>
      <c r="R221" s="273">
        <f t="shared" si="50"/>
        <v>0</v>
      </c>
      <c r="S221" s="349"/>
      <c r="T221" s="354"/>
      <c r="U221" s="315"/>
      <c r="V221" s="342"/>
      <c r="W221" s="343">
        <f t="shared" si="43"/>
        <v>0</v>
      </c>
      <c r="X221" s="80"/>
      <c r="Y221" s="95">
        <f t="shared" si="51"/>
        <v>0</v>
      </c>
      <c r="Z221" s="52"/>
      <c r="AA221" s="58">
        <f>행정8·9급!V193</f>
        <v>0</v>
      </c>
      <c r="AB221" s="52"/>
      <c r="AC221" s="152">
        <f t="shared" si="38"/>
        <v>0</v>
      </c>
    </row>
    <row r="222" spans="1:29" s="3" customFormat="1" ht="35.1" customHeight="1">
      <c r="A222" s="144"/>
      <c r="B222" s="651" t="s">
        <v>592</v>
      </c>
      <c r="C222" s="217" t="s">
        <v>139</v>
      </c>
      <c r="D222" s="275">
        <v>2</v>
      </c>
      <c r="E222" s="30"/>
      <c r="F222" s="165">
        <f t="shared" si="48"/>
        <v>2</v>
      </c>
      <c r="G222" s="249">
        <v>2</v>
      </c>
      <c r="H222" s="30"/>
      <c r="I222" s="30"/>
      <c r="J222" s="30"/>
      <c r="K222" s="30"/>
      <c r="L222" s="30"/>
      <c r="M222" s="30"/>
      <c r="N222" s="30"/>
      <c r="O222" s="30"/>
      <c r="P222" s="30"/>
      <c r="Q222" s="243">
        <f t="shared" si="49"/>
        <v>2</v>
      </c>
      <c r="R222" s="273">
        <f t="shared" si="50"/>
        <v>0</v>
      </c>
      <c r="S222" s="410"/>
      <c r="T222" s="361"/>
      <c r="U222" s="315"/>
      <c r="V222" s="342"/>
      <c r="W222" s="343">
        <f>IF(V222="",,"→")</f>
        <v>0</v>
      </c>
      <c r="X222" s="80"/>
      <c r="Y222" s="95">
        <f t="shared" si="51"/>
        <v>0</v>
      </c>
      <c r="Z222" s="52"/>
      <c r="AA222" s="58">
        <f>행정8·9급!V194</f>
        <v>0</v>
      </c>
      <c r="AB222" s="52"/>
      <c r="AC222" s="152">
        <f t="shared" si="38"/>
        <v>0</v>
      </c>
    </row>
    <row r="223" spans="1:29" s="3" customFormat="1" ht="35.1" customHeight="1">
      <c r="A223" s="144"/>
      <c r="B223" s="651" t="s">
        <v>592</v>
      </c>
      <c r="C223" s="217" t="s">
        <v>30</v>
      </c>
      <c r="D223" s="275">
        <v>1</v>
      </c>
      <c r="E223" s="30"/>
      <c r="F223" s="165">
        <f t="shared" si="48"/>
        <v>1</v>
      </c>
      <c r="G223" s="249"/>
      <c r="H223" s="30"/>
      <c r="I223" s="30"/>
      <c r="J223" s="30"/>
      <c r="K223" s="30"/>
      <c r="L223" s="30"/>
      <c r="M223" s="30"/>
      <c r="N223" s="30"/>
      <c r="O223" s="30"/>
      <c r="P223" s="30"/>
      <c r="Q223" s="243">
        <f t="shared" si="49"/>
        <v>0</v>
      </c>
      <c r="R223" s="273">
        <f t="shared" si="50"/>
        <v>-1</v>
      </c>
      <c r="S223" s="396"/>
      <c r="T223" s="348"/>
      <c r="U223" s="315"/>
      <c r="V223" s="342"/>
      <c r="W223" s="343">
        <f>IF(V223="",,"→")</f>
        <v>0</v>
      </c>
      <c r="X223" s="80"/>
      <c r="Y223" s="95">
        <f t="shared" si="51"/>
        <v>-1</v>
      </c>
      <c r="Z223" s="52"/>
      <c r="AA223" s="58">
        <f>행정8·9급!V195</f>
        <v>1</v>
      </c>
      <c r="AB223" s="52"/>
      <c r="AC223" s="152">
        <f t="shared" si="38"/>
        <v>0</v>
      </c>
    </row>
    <row r="224" spans="1:29" s="3" customFormat="1" ht="35.1" customHeight="1">
      <c r="A224" s="144"/>
      <c r="B224" s="651" t="s">
        <v>592</v>
      </c>
      <c r="C224" s="217" t="s">
        <v>140</v>
      </c>
      <c r="D224" s="275">
        <v>0</v>
      </c>
      <c r="E224" s="30"/>
      <c r="F224" s="165">
        <f t="shared" si="48"/>
        <v>0</v>
      </c>
      <c r="G224" s="249">
        <v>0</v>
      </c>
      <c r="H224" s="30"/>
      <c r="I224" s="30"/>
      <c r="J224" s="30"/>
      <c r="K224" s="30"/>
      <c r="L224" s="30"/>
      <c r="M224" s="30"/>
      <c r="N224" s="30"/>
      <c r="O224" s="30"/>
      <c r="P224" s="30"/>
      <c r="Q224" s="243">
        <f t="shared" si="49"/>
        <v>0</v>
      </c>
      <c r="R224" s="273">
        <f t="shared" si="50"/>
        <v>0</v>
      </c>
      <c r="S224" s="315"/>
      <c r="T224" s="357"/>
      <c r="U224" s="315"/>
      <c r="V224" s="342"/>
      <c r="W224" s="343">
        <f t="shared" si="43"/>
        <v>0</v>
      </c>
      <c r="X224" s="80"/>
      <c r="Y224" s="95">
        <f t="shared" si="51"/>
        <v>0</v>
      </c>
      <c r="Z224" s="52"/>
      <c r="AA224" s="58">
        <f>행정8·9급!V196</f>
        <v>0</v>
      </c>
      <c r="AB224" s="52"/>
      <c r="AC224" s="152">
        <f t="shared" si="38"/>
        <v>0</v>
      </c>
    </row>
    <row r="225" spans="1:29" s="3" customFormat="1" ht="35.1" customHeight="1">
      <c r="A225" s="144"/>
      <c r="B225" s="651" t="s">
        <v>592</v>
      </c>
      <c r="C225" s="217" t="s">
        <v>29</v>
      </c>
      <c r="D225" s="275">
        <v>0</v>
      </c>
      <c r="E225" s="30"/>
      <c r="F225" s="165">
        <f t="shared" si="48"/>
        <v>0</v>
      </c>
      <c r="G225" s="249"/>
      <c r="H225" s="30"/>
      <c r="I225" s="30"/>
      <c r="J225" s="30"/>
      <c r="K225" s="30"/>
      <c r="L225" s="30"/>
      <c r="M225" s="30"/>
      <c r="N225" s="30"/>
      <c r="O225" s="30"/>
      <c r="P225" s="30"/>
      <c r="Q225" s="243">
        <f t="shared" si="49"/>
        <v>0</v>
      </c>
      <c r="R225" s="273">
        <f t="shared" si="50"/>
        <v>0</v>
      </c>
      <c r="S225" s="315"/>
      <c r="T225" s="354"/>
      <c r="U225" s="315"/>
      <c r="V225" s="342"/>
      <c r="W225" s="343">
        <f>IF(V225="",,"→")</f>
        <v>0</v>
      </c>
      <c r="X225" s="80"/>
      <c r="Y225" s="95">
        <f t="shared" si="51"/>
        <v>0</v>
      </c>
      <c r="Z225" s="52"/>
      <c r="AA225" s="58">
        <f>행정8·9급!V197</f>
        <v>0</v>
      </c>
      <c r="AB225" s="52"/>
      <c r="AC225" s="152">
        <f t="shared" si="38"/>
        <v>0</v>
      </c>
    </row>
    <row r="226" spans="1:29" s="3" customFormat="1" ht="35.1" customHeight="1">
      <c r="A226" s="144"/>
      <c r="B226" s="318" t="s">
        <v>592</v>
      </c>
      <c r="C226" s="217" t="s">
        <v>141</v>
      </c>
      <c r="D226" s="275">
        <v>1</v>
      </c>
      <c r="E226" s="30"/>
      <c r="F226" s="165">
        <f t="shared" si="48"/>
        <v>1</v>
      </c>
      <c r="G226" s="249">
        <v>1</v>
      </c>
      <c r="H226" s="30"/>
      <c r="I226" s="30"/>
      <c r="J226" s="30"/>
      <c r="K226" s="30"/>
      <c r="L226" s="30"/>
      <c r="M226" s="30"/>
      <c r="N226" s="30"/>
      <c r="O226" s="30"/>
      <c r="P226" s="30"/>
      <c r="Q226" s="243">
        <f t="shared" si="49"/>
        <v>1</v>
      </c>
      <c r="R226" s="273">
        <f t="shared" si="50"/>
        <v>0</v>
      </c>
      <c r="S226" s="613"/>
      <c r="T226" s="627"/>
      <c r="U226" s="315"/>
      <c r="V226" s="376"/>
      <c r="W226" s="343">
        <f>IF(V226="",,"→")</f>
        <v>0</v>
      </c>
      <c r="X226" s="80"/>
      <c r="Y226" s="95">
        <f t="shared" si="51"/>
        <v>0</v>
      </c>
      <c r="Z226" s="52"/>
      <c r="AA226" s="58">
        <f>행정8·9급!V198</f>
        <v>0</v>
      </c>
      <c r="AB226" s="52"/>
      <c r="AC226" s="152">
        <f t="shared" si="38"/>
        <v>0</v>
      </c>
    </row>
    <row r="227" spans="1:29" s="3" customFormat="1" ht="35.1" customHeight="1">
      <c r="A227" s="201" t="s">
        <v>142</v>
      </c>
      <c r="B227" s="649" t="s">
        <v>593</v>
      </c>
      <c r="C227" s="217" t="s">
        <v>84</v>
      </c>
      <c r="D227" s="275">
        <v>19</v>
      </c>
      <c r="E227" s="30"/>
      <c r="F227" s="165">
        <f t="shared" si="48"/>
        <v>19</v>
      </c>
      <c r="G227" s="249">
        <v>22</v>
      </c>
      <c r="H227" s="30"/>
      <c r="I227" s="30"/>
      <c r="J227" s="30"/>
      <c r="K227" s="30"/>
      <c r="L227" s="30"/>
      <c r="M227" s="30"/>
      <c r="N227" s="30"/>
      <c r="O227" s="30"/>
      <c r="P227" s="30"/>
      <c r="Q227" s="243">
        <f t="shared" si="49"/>
        <v>22</v>
      </c>
      <c r="R227" s="273">
        <f t="shared" si="50"/>
        <v>3</v>
      </c>
      <c r="S227" s="556"/>
      <c r="T227" s="557"/>
      <c r="U227" s="315"/>
      <c r="V227" s="342"/>
      <c r="W227" s="343">
        <f>IF(V227="",,"→")</f>
        <v>0</v>
      </c>
      <c r="X227" s="80"/>
      <c r="Y227" s="95">
        <f>R227+COUNTA(T227:T235)-COUNTA(V227:V235)</f>
        <v>3</v>
      </c>
      <c r="Z227" s="52"/>
      <c r="AA227" s="60">
        <f>행정8·9급!V199</f>
        <v>-4</v>
      </c>
      <c r="AB227" s="52"/>
      <c r="AC227" s="149">
        <f t="shared" si="38"/>
        <v>-1</v>
      </c>
    </row>
    <row r="228" spans="1:29" s="3" customFormat="1" ht="35.1" customHeight="1">
      <c r="A228" s="144"/>
      <c r="B228" s="318"/>
      <c r="C228" s="256"/>
      <c r="D228" s="279"/>
      <c r="E228" s="49"/>
      <c r="F228" s="163"/>
      <c r="G228" s="247"/>
      <c r="H228" s="49"/>
      <c r="I228" s="49"/>
      <c r="J228" s="49"/>
      <c r="K228" s="49"/>
      <c r="L228" s="49"/>
      <c r="M228" s="49"/>
      <c r="N228" s="49"/>
      <c r="O228" s="49"/>
      <c r="P228" s="49"/>
      <c r="Q228" s="248"/>
      <c r="R228" s="280"/>
      <c r="S228" s="267"/>
      <c r="T228" s="348"/>
      <c r="U228" s="310"/>
      <c r="V228" s="346"/>
      <c r="W228" s="347">
        <f>IF(V228="",,"→")</f>
        <v>0</v>
      </c>
      <c r="X228" s="79"/>
      <c r="Y228" s="96"/>
      <c r="Z228" s="52"/>
      <c r="AA228" s="64"/>
      <c r="AB228" s="52"/>
      <c r="AC228" s="150">
        <f t="shared" si="38"/>
        <v>0</v>
      </c>
    </row>
    <row r="229" spans="1:29" s="3" customFormat="1" ht="35.1" customHeight="1">
      <c r="A229" s="144"/>
      <c r="B229" s="318"/>
      <c r="C229" s="256"/>
      <c r="D229" s="279"/>
      <c r="E229" s="49"/>
      <c r="F229" s="163"/>
      <c r="G229" s="247"/>
      <c r="H229" s="49"/>
      <c r="I229" s="49"/>
      <c r="J229" s="49"/>
      <c r="K229" s="49"/>
      <c r="L229" s="49"/>
      <c r="M229" s="49"/>
      <c r="N229" s="49"/>
      <c r="O229" s="49"/>
      <c r="P229" s="49"/>
      <c r="Q229" s="248"/>
      <c r="R229" s="280"/>
      <c r="S229" s="310"/>
      <c r="T229" s="348"/>
      <c r="U229" s="111"/>
      <c r="V229" s="365"/>
      <c r="W229" s="347">
        <f>IF(V229="",,"→")</f>
        <v>0</v>
      </c>
      <c r="X229" s="348"/>
      <c r="Y229" s="96"/>
      <c r="Z229" s="52"/>
      <c r="AA229" s="64"/>
      <c r="AB229" s="52"/>
      <c r="AC229" s="150">
        <f t="shared" si="38"/>
        <v>0</v>
      </c>
    </row>
    <row r="230" spans="1:29" s="3" customFormat="1" ht="35.1" customHeight="1">
      <c r="A230" s="144"/>
      <c r="B230" s="318"/>
      <c r="C230" s="256"/>
      <c r="D230" s="279">
        <v>0</v>
      </c>
      <c r="E230" s="49"/>
      <c r="F230" s="163">
        <f>SUM(D230:E230)</f>
        <v>0</v>
      </c>
      <c r="G230" s="247">
        <v>0</v>
      </c>
      <c r="H230" s="49"/>
      <c r="I230" s="49"/>
      <c r="J230" s="49"/>
      <c r="K230" s="49"/>
      <c r="L230" s="49"/>
      <c r="M230" s="49"/>
      <c r="N230" s="49"/>
      <c r="O230" s="49"/>
      <c r="P230" s="49"/>
      <c r="Q230" s="248">
        <f>SUM(G230:P230)</f>
        <v>0</v>
      </c>
      <c r="R230" s="280">
        <f t="shared" ref="R230:R239" si="52">Q230-F230</f>
        <v>0</v>
      </c>
      <c r="S230" s="558"/>
      <c r="T230" s="612"/>
      <c r="U230" s="108"/>
      <c r="V230" s="346"/>
      <c r="W230" s="347"/>
      <c r="X230" s="79"/>
      <c r="Y230" s="94"/>
      <c r="Z230" s="51"/>
      <c r="AA230" s="64"/>
      <c r="AB230" s="51"/>
      <c r="AC230" s="147">
        <f t="shared" si="38"/>
        <v>0</v>
      </c>
    </row>
    <row r="231" spans="1:29" s="3" customFormat="1" ht="35.1" customHeight="1">
      <c r="A231" s="144"/>
      <c r="B231" s="318"/>
      <c r="C231" s="256"/>
      <c r="D231" s="279">
        <v>0</v>
      </c>
      <c r="E231" s="49"/>
      <c r="F231" s="163">
        <f>SUM(D231:E231)</f>
        <v>0</v>
      </c>
      <c r="G231" s="247">
        <v>0</v>
      </c>
      <c r="H231" s="49"/>
      <c r="I231" s="49"/>
      <c r="J231" s="49"/>
      <c r="K231" s="49"/>
      <c r="L231" s="49"/>
      <c r="M231" s="49"/>
      <c r="N231" s="49"/>
      <c r="O231" s="49"/>
      <c r="P231" s="49"/>
      <c r="Q231" s="248">
        <f>SUM(G231:P231)</f>
        <v>0</v>
      </c>
      <c r="R231" s="280">
        <f t="shared" si="52"/>
        <v>0</v>
      </c>
      <c r="S231" s="558"/>
      <c r="T231" s="612"/>
      <c r="U231" s="108"/>
      <c r="V231" s="346"/>
      <c r="W231" s="347"/>
      <c r="X231" s="79"/>
      <c r="Y231" s="94"/>
      <c r="Z231" s="51"/>
      <c r="AA231" s="64"/>
      <c r="AB231" s="51"/>
      <c r="AC231" s="147">
        <f>SUM(Y231:AA231)</f>
        <v>0</v>
      </c>
    </row>
    <row r="232" spans="1:29" s="3" customFormat="1" ht="35.1" customHeight="1">
      <c r="A232" s="144"/>
      <c r="B232" s="318"/>
      <c r="C232" s="256"/>
      <c r="D232" s="279">
        <v>0</v>
      </c>
      <c r="E232" s="49"/>
      <c r="F232" s="163">
        <f>SUM(D232:E232)</f>
        <v>0</v>
      </c>
      <c r="G232" s="247">
        <v>0</v>
      </c>
      <c r="H232" s="49"/>
      <c r="I232" s="49"/>
      <c r="J232" s="49"/>
      <c r="K232" s="49"/>
      <c r="L232" s="49"/>
      <c r="M232" s="49"/>
      <c r="N232" s="49"/>
      <c r="O232" s="49"/>
      <c r="P232" s="49"/>
      <c r="Q232" s="248">
        <f>SUM(G232:P232)</f>
        <v>0</v>
      </c>
      <c r="R232" s="280">
        <f t="shared" si="52"/>
        <v>0</v>
      </c>
      <c r="S232" s="108"/>
      <c r="T232" s="345"/>
      <c r="U232" s="347"/>
      <c r="V232" s="347"/>
      <c r="W232" s="347"/>
      <c r="X232" s="373"/>
      <c r="Y232" s="94"/>
      <c r="Z232" s="51"/>
      <c r="AA232" s="64"/>
      <c r="AB232" s="51"/>
      <c r="AC232" s="147">
        <f>SUM(Y232:AA232)</f>
        <v>0</v>
      </c>
    </row>
    <row r="233" spans="1:29" s="3" customFormat="1" ht="35.1" customHeight="1">
      <c r="A233" s="144"/>
      <c r="B233" s="318"/>
      <c r="C233" s="256"/>
      <c r="D233" s="279">
        <v>0</v>
      </c>
      <c r="E233" s="49"/>
      <c r="F233" s="163">
        <f>SUM(D233:E233)</f>
        <v>0</v>
      </c>
      <c r="G233" s="247">
        <v>0</v>
      </c>
      <c r="H233" s="49"/>
      <c r="I233" s="49"/>
      <c r="J233" s="49"/>
      <c r="K233" s="49"/>
      <c r="L233" s="49"/>
      <c r="M233" s="49"/>
      <c r="N233" s="49"/>
      <c r="O233" s="49"/>
      <c r="P233" s="49"/>
      <c r="Q233" s="248">
        <f>SUM(G233:P233)</f>
        <v>0</v>
      </c>
      <c r="R233" s="280">
        <f t="shared" si="52"/>
        <v>0</v>
      </c>
      <c r="S233" s="347"/>
      <c r="T233" s="372"/>
      <c r="U233" s="108"/>
      <c r="V233" s="346"/>
      <c r="W233" s="347">
        <f t="shared" si="43"/>
        <v>0</v>
      </c>
      <c r="X233" s="79"/>
      <c r="Y233" s="94"/>
      <c r="Z233" s="51"/>
      <c r="AA233" s="64"/>
      <c r="AB233" s="51"/>
      <c r="AC233" s="147">
        <f t="shared" si="38"/>
        <v>0</v>
      </c>
    </row>
    <row r="234" spans="1:29" s="3" customFormat="1" ht="35.1" customHeight="1">
      <c r="A234" s="144"/>
      <c r="B234" s="318"/>
      <c r="C234" s="256"/>
      <c r="D234" s="279">
        <v>0</v>
      </c>
      <c r="E234" s="49"/>
      <c r="F234" s="163">
        <f>SUM(D234:E234)</f>
        <v>0</v>
      </c>
      <c r="G234" s="247">
        <v>0</v>
      </c>
      <c r="H234" s="49"/>
      <c r="I234" s="49"/>
      <c r="J234" s="49"/>
      <c r="K234" s="49"/>
      <c r="L234" s="49"/>
      <c r="M234" s="49"/>
      <c r="N234" s="49"/>
      <c r="O234" s="49"/>
      <c r="P234" s="49"/>
      <c r="Q234" s="248">
        <f>SUM(G234:P234)</f>
        <v>0</v>
      </c>
      <c r="R234" s="280">
        <f t="shared" ref="R234" si="53">Q234-F234</f>
        <v>0</v>
      </c>
      <c r="S234" s="347"/>
      <c r="T234" s="372"/>
      <c r="U234" s="108"/>
      <c r="V234" s="346"/>
      <c r="W234" s="347">
        <f t="shared" ref="W234" si="54">IF(V234="",,"→")</f>
        <v>0</v>
      </c>
      <c r="X234" s="79"/>
      <c r="Y234" s="94"/>
      <c r="Z234" s="51"/>
      <c r="AA234" s="64"/>
      <c r="AB234" s="51"/>
      <c r="AC234" s="147">
        <f t="shared" ref="AC234" si="55">SUM(Y234:AA234)</f>
        <v>0</v>
      </c>
    </row>
    <row r="235" spans="1:29" s="3" customFormat="1" ht="35.1" customHeight="1">
      <c r="A235" s="144"/>
      <c r="B235" s="318"/>
      <c r="C235" s="218"/>
      <c r="D235" s="276"/>
      <c r="E235" s="31"/>
      <c r="F235" s="164"/>
      <c r="G235" s="244">
        <v>0</v>
      </c>
      <c r="H235" s="31"/>
      <c r="I235" s="31"/>
      <c r="J235" s="31"/>
      <c r="K235" s="31"/>
      <c r="L235" s="31"/>
      <c r="M235" s="31"/>
      <c r="N235" s="31"/>
      <c r="O235" s="31"/>
      <c r="P235" s="31"/>
      <c r="Q235" s="245"/>
      <c r="R235" s="274">
        <f t="shared" si="52"/>
        <v>0</v>
      </c>
      <c r="S235" s="311"/>
      <c r="T235" s="360"/>
      <c r="U235" s="311"/>
      <c r="V235" s="358"/>
      <c r="W235" s="356">
        <f t="shared" si="43"/>
        <v>0</v>
      </c>
      <c r="X235" s="367"/>
      <c r="Y235" s="92"/>
      <c r="Z235" s="51"/>
      <c r="AA235" s="61"/>
      <c r="AB235" s="51"/>
      <c r="AC235" s="146">
        <f t="shared" si="38"/>
        <v>0</v>
      </c>
    </row>
    <row r="236" spans="1:29" s="3" customFormat="1" ht="35.1" customHeight="1">
      <c r="A236" s="144"/>
      <c r="B236" s="651" t="s">
        <v>592</v>
      </c>
      <c r="C236" s="217" t="s">
        <v>144</v>
      </c>
      <c r="D236" s="275">
        <v>1</v>
      </c>
      <c r="E236" s="30"/>
      <c r="F236" s="165">
        <f>SUM(D236:E236)</f>
        <v>1</v>
      </c>
      <c r="G236" s="249">
        <v>1</v>
      </c>
      <c r="H236" s="30"/>
      <c r="I236" s="30"/>
      <c r="J236" s="30"/>
      <c r="K236" s="30"/>
      <c r="L236" s="30"/>
      <c r="M236" s="30"/>
      <c r="N236" s="30"/>
      <c r="O236" s="30"/>
      <c r="P236" s="30"/>
      <c r="Q236" s="243">
        <f>SUM(G236:P236)</f>
        <v>1</v>
      </c>
      <c r="R236" s="273">
        <f t="shared" si="52"/>
        <v>0</v>
      </c>
      <c r="S236" s="315"/>
      <c r="T236" s="341"/>
      <c r="U236" s="315"/>
      <c r="V236" s="342"/>
      <c r="W236" s="343">
        <f t="shared" si="43"/>
        <v>0</v>
      </c>
      <c r="X236" s="80"/>
      <c r="Y236" s="95">
        <f>R236+COUNTA(T236)-COUNTA(V236)</f>
        <v>0</v>
      </c>
      <c r="Z236" s="52"/>
      <c r="AA236" s="58">
        <f>행정8·9급!V205</f>
        <v>0</v>
      </c>
      <c r="AB236" s="52"/>
      <c r="AC236" s="152">
        <f t="shared" si="38"/>
        <v>0</v>
      </c>
    </row>
    <row r="237" spans="1:29" s="3" customFormat="1" ht="35.1" customHeight="1">
      <c r="A237" s="144"/>
      <c r="B237" s="651" t="s">
        <v>592</v>
      </c>
      <c r="C237" s="217" t="s">
        <v>145</v>
      </c>
      <c r="D237" s="275">
        <v>1</v>
      </c>
      <c r="E237" s="30"/>
      <c r="F237" s="165">
        <f>SUM(D237:E237)</f>
        <v>1</v>
      </c>
      <c r="G237" s="249">
        <v>1</v>
      </c>
      <c r="H237" s="30"/>
      <c r="I237" s="30"/>
      <c r="J237" s="30"/>
      <c r="K237" s="30"/>
      <c r="L237" s="30"/>
      <c r="M237" s="30"/>
      <c r="N237" s="30"/>
      <c r="O237" s="30"/>
      <c r="P237" s="30"/>
      <c r="Q237" s="243">
        <f>SUM(G237:P237)</f>
        <v>1</v>
      </c>
      <c r="R237" s="273">
        <f t="shared" si="52"/>
        <v>0</v>
      </c>
      <c r="S237" s="312"/>
      <c r="T237" s="354"/>
      <c r="U237" s="315"/>
      <c r="V237" s="342"/>
      <c r="W237" s="343">
        <f t="shared" si="43"/>
        <v>0</v>
      </c>
      <c r="X237" s="80"/>
      <c r="Y237" s="95">
        <f>R237+COUNTA(T237)-COUNTA(V237)</f>
        <v>0</v>
      </c>
      <c r="Z237" s="52"/>
      <c r="AA237" s="58">
        <f>행정8·9급!V206</f>
        <v>0</v>
      </c>
      <c r="AB237" s="52"/>
      <c r="AC237" s="152">
        <f t="shared" si="38"/>
        <v>0</v>
      </c>
    </row>
    <row r="238" spans="1:29" s="3" customFormat="1" ht="35.1" customHeight="1">
      <c r="A238" s="144"/>
      <c r="B238" s="651" t="s">
        <v>592</v>
      </c>
      <c r="C238" s="217" t="s">
        <v>146</v>
      </c>
      <c r="D238" s="275">
        <v>1</v>
      </c>
      <c r="E238" s="30"/>
      <c r="F238" s="165">
        <f>SUM(D238:E238)</f>
        <v>1</v>
      </c>
      <c r="G238" s="249">
        <v>1</v>
      </c>
      <c r="H238" s="30"/>
      <c r="I238" s="30"/>
      <c r="J238" s="30"/>
      <c r="K238" s="30"/>
      <c r="L238" s="30"/>
      <c r="M238" s="30"/>
      <c r="N238" s="30"/>
      <c r="O238" s="30"/>
      <c r="P238" s="30"/>
      <c r="Q238" s="243">
        <f>SUM(G238:P238)</f>
        <v>1</v>
      </c>
      <c r="R238" s="273">
        <f t="shared" si="52"/>
        <v>0</v>
      </c>
      <c r="S238" s="108"/>
      <c r="T238" s="345"/>
      <c r="U238" s="40"/>
      <c r="V238" s="375"/>
      <c r="W238" s="343"/>
      <c r="X238" s="80"/>
      <c r="Y238" s="95">
        <f>R238+COUNTA(T238)-COUNTA(V238)</f>
        <v>0</v>
      </c>
      <c r="Z238" s="52"/>
      <c r="AA238" s="58">
        <f>행정8·9급!V207</f>
        <v>0</v>
      </c>
      <c r="AB238" s="52"/>
      <c r="AC238" s="152">
        <f t="shared" si="38"/>
        <v>0</v>
      </c>
    </row>
    <row r="239" spans="1:29" s="3" customFormat="1" ht="35.1" customHeight="1">
      <c r="A239" s="201" t="s">
        <v>60</v>
      </c>
      <c r="B239" s="649" t="s">
        <v>593</v>
      </c>
      <c r="C239" s="217" t="s">
        <v>84</v>
      </c>
      <c r="D239" s="275">
        <v>20</v>
      </c>
      <c r="E239" s="30"/>
      <c r="F239" s="165">
        <f>SUM(D239:E239)</f>
        <v>20</v>
      </c>
      <c r="G239" s="249">
        <v>19</v>
      </c>
      <c r="H239" s="30"/>
      <c r="I239" s="30"/>
      <c r="J239" s="30"/>
      <c r="K239" s="30"/>
      <c r="L239" s="30"/>
      <c r="M239" s="30"/>
      <c r="N239" s="30"/>
      <c r="O239" s="30"/>
      <c r="P239" s="30">
        <v>-1</v>
      </c>
      <c r="Q239" s="243">
        <f>SUM(G239:P239)</f>
        <v>18</v>
      </c>
      <c r="R239" s="273">
        <f t="shared" si="52"/>
        <v>-2</v>
      </c>
      <c r="S239" s="315"/>
      <c r="T239" s="341"/>
      <c r="U239" s="515"/>
      <c r="V239" s="618"/>
      <c r="W239" s="490">
        <f t="shared" si="43"/>
        <v>0</v>
      </c>
      <c r="X239" s="518"/>
      <c r="Y239" s="95">
        <f>R239+COUNTA(T239:T244)-COUNTA(V239:V244)</f>
        <v>-2</v>
      </c>
      <c r="Z239" s="86"/>
      <c r="AA239" s="60">
        <f>행정8·9급!V208</f>
        <v>-1</v>
      </c>
      <c r="AB239" s="52"/>
      <c r="AC239" s="149">
        <f t="shared" si="38"/>
        <v>-3</v>
      </c>
    </row>
    <row r="240" spans="1:29" s="3" customFormat="1" ht="35.1" customHeight="1">
      <c r="A240" s="144"/>
      <c r="B240" s="318"/>
      <c r="C240" s="256"/>
      <c r="D240" s="279"/>
      <c r="E240" s="49"/>
      <c r="F240" s="163"/>
      <c r="G240" s="247"/>
      <c r="H240" s="49"/>
      <c r="I240" s="49"/>
      <c r="J240" s="49"/>
      <c r="K240" s="49"/>
      <c r="L240" s="49"/>
      <c r="M240" s="49"/>
      <c r="N240" s="49"/>
      <c r="O240" s="49"/>
      <c r="P240" s="49"/>
      <c r="Q240" s="248"/>
      <c r="R240" s="280"/>
      <c r="S240" s="108"/>
      <c r="T240" s="345"/>
      <c r="U240" s="111"/>
      <c r="V240" s="346"/>
      <c r="W240" s="347">
        <f t="shared" si="43"/>
        <v>0</v>
      </c>
      <c r="X240" s="79"/>
      <c r="Y240" s="96"/>
      <c r="Z240" s="52"/>
      <c r="AA240" s="64"/>
      <c r="AB240" s="52"/>
      <c r="AC240" s="150">
        <f t="shared" si="38"/>
        <v>0</v>
      </c>
    </row>
    <row r="241" spans="1:29" s="3" customFormat="1" ht="35.1" customHeight="1">
      <c r="A241" s="144"/>
      <c r="B241" s="318"/>
      <c r="C241" s="256"/>
      <c r="D241" s="279"/>
      <c r="E241" s="49"/>
      <c r="F241" s="163"/>
      <c r="G241" s="247"/>
      <c r="H241" s="49"/>
      <c r="I241" s="49"/>
      <c r="J241" s="49"/>
      <c r="K241" s="49"/>
      <c r="L241" s="49"/>
      <c r="M241" s="49"/>
      <c r="N241" s="49"/>
      <c r="O241" s="49"/>
      <c r="P241" s="49"/>
      <c r="Q241" s="248"/>
      <c r="R241" s="280"/>
      <c r="S241" s="569"/>
      <c r="T241" s="570"/>
      <c r="U241" s="108"/>
      <c r="V241" s="346"/>
      <c r="W241" s="347">
        <f t="shared" si="43"/>
        <v>0</v>
      </c>
      <c r="X241" s="79"/>
      <c r="Y241" s="96"/>
      <c r="Z241" s="52"/>
      <c r="AA241" s="64"/>
      <c r="AB241" s="52"/>
      <c r="AC241" s="150">
        <f t="shared" si="38"/>
        <v>0</v>
      </c>
    </row>
    <row r="242" spans="1:29" s="3" customFormat="1" ht="35.1" customHeight="1">
      <c r="A242" s="144"/>
      <c r="B242" s="318"/>
      <c r="C242" s="256"/>
      <c r="D242" s="279">
        <v>0</v>
      </c>
      <c r="E242" s="49"/>
      <c r="F242" s="163">
        <f>SUM(D242:E242)</f>
        <v>0</v>
      </c>
      <c r="G242" s="247">
        <v>0</v>
      </c>
      <c r="H242" s="49"/>
      <c r="I242" s="49"/>
      <c r="J242" s="49"/>
      <c r="K242" s="49"/>
      <c r="L242" s="49"/>
      <c r="M242" s="49"/>
      <c r="N242" s="49"/>
      <c r="O242" s="49"/>
      <c r="P242" s="49"/>
      <c r="Q242" s="248">
        <f>SUM(G242:P242)</f>
        <v>0</v>
      </c>
      <c r="R242" s="280">
        <f>Q242-F242</f>
        <v>0</v>
      </c>
      <c r="S242" s="310"/>
      <c r="T242" s="348"/>
      <c r="U242" s="108"/>
      <c r="V242" s="346"/>
      <c r="W242" s="347">
        <f t="shared" si="43"/>
        <v>0</v>
      </c>
      <c r="X242" s="79"/>
      <c r="Y242" s="94"/>
      <c r="Z242" s="51"/>
      <c r="AA242" s="64"/>
      <c r="AB242" s="51"/>
      <c r="AC242" s="147">
        <f t="shared" ref="AC242" si="56">SUM(Y242:AA242)</f>
        <v>0</v>
      </c>
    </row>
    <row r="243" spans="1:29" s="3" customFormat="1" ht="35.1" customHeight="1">
      <c r="A243" s="144"/>
      <c r="B243" s="318"/>
      <c r="C243" s="256"/>
      <c r="D243" s="279">
        <v>0</v>
      </c>
      <c r="E243" s="49"/>
      <c r="F243" s="163">
        <f>SUM(D243:E243)</f>
        <v>0</v>
      </c>
      <c r="G243" s="247">
        <v>0</v>
      </c>
      <c r="H243" s="49"/>
      <c r="I243" s="49"/>
      <c r="J243" s="49"/>
      <c r="K243" s="49"/>
      <c r="L243" s="49"/>
      <c r="M243" s="49"/>
      <c r="N243" s="49"/>
      <c r="O243" s="49"/>
      <c r="P243" s="49"/>
      <c r="Q243" s="248">
        <f>SUM(G243:P243)</f>
        <v>0</v>
      </c>
      <c r="R243" s="280">
        <f>Q243-F243</f>
        <v>0</v>
      </c>
      <c r="S243" s="310"/>
      <c r="T243" s="348"/>
      <c r="U243" s="108"/>
      <c r="V243" s="346"/>
      <c r="W243" s="347">
        <f t="shared" ref="W243" si="57">IF(V243="",,"→")</f>
        <v>0</v>
      </c>
      <c r="X243" s="79"/>
      <c r="Y243" s="94"/>
      <c r="Z243" s="51"/>
      <c r="AA243" s="64"/>
      <c r="AB243" s="51"/>
      <c r="AC243" s="147">
        <f t="shared" ref="AC243" si="58">SUM(Y243:AA243)</f>
        <v>0</v>
      </c>
    </row>
    <row r="244" spans="1:29" s="3" customFormat="1" ht="35.1" customHeight="1">
      <c r="A244" s="144"/>
      <c r="B244" s="318"/>
      <c r="C244" s="218"/>
      <c r="D244" s="276">
        <v>0</v>
      </c>
      <c r="E244" s="31"/>
      <c r="F244" s="164">
        <f>SUM(D244:E244)</f>
        <v>0</v>
      </c>
      <c r="G244" s="244">
        <v>0</v>
      </c>
      <c r="H244" s="31"/>
      <c r="I244" s="31"/>
      <c r="J244" s="31"/>
      <c r="K244" s="31"/>
      <c r="L244" s="31"/>
      <c r="M244" s="31"/>
      <c r="N244" s="31"/>
      <c r="O244" s="31"/>
      <c r="P244" s="31"/>
      <c r="Q244" s="245">
        <f>SUM(G244:P244)</f>
        <v>0</v>
      </c>
      <c r="R244" s="274">
        <f>Q244-F244</f>
        <v>0</v>
      </c>
      <c r="S244" s="311"/>
      <c r="T244" s="361"/>
      <c r="U244" s="108"/>
      <c r="V244" s="346"/>
      <c r="W244" s="347">
        <f t="shared" si="43"/>
        <v>0</v>
      </c>
      <c r="X244" s="79"/>
      <c r="Y244" s="92"/>
      <c r="Z244" s="51"/>
      <c r="AA244" s="61"/>
      <c r="AB244" s="51"/>
      <c r="AC244" s="146">
        <f t="shared" si="38"/>
        <v>0</v>
      </c>
    </row>
    <row r="245" spans="1:29" s="3" customFormat="1" ht="35.1" customHeight="1">
      <c r="A245" s="144"/>
      <c r="B245" s="653" t="s">
        <v>592</v>
      </c>
      <c r="C245" s="217" t="s">
        <v>147</v>
      </c>
      <c r="D245" s="275">
        <v>1</v>
      </c>
      <c r="E245" s="30"/>
      <c r="F245" s="165">
        <f>SUM(D245:E245)</f>
        <v>1</v>
      </c>
      <c r="G245" s="249">
        <v>1</v>
      </c>
      <c r="H245" s="30"/>
      <c r="I245" s="30"/>
      <c r="J245" s="30"/>
      <c r="K245" s="30"/>
      <c r="L245" s="30"/>
      <c r="M245" s="30"/>
      <c r="N245" s="30"/>
      <c r="O245" s="30"/>
      <c r="P245" s="30"/>
      <c r="Q245" s="243">
        <f>SUM(G245:P245)</f>
        <v>1</v>
      </c>
      <c r="R245" s="273">
        <f>Q245-F245</f>
        <v>0</v>
      </c>
      <c r="S245" s="266"/>
      <c r="T245" s="341"/>
      <c r="U245" s="315"/>
      <c r="V245" s="342"/>
      <c r="W245" s="343">
        <f t="shared" si="43"/>
        <v>0</v>
      </c>
      <c r="X245" s="427"/>
      <c r="Y245" s="95">
        <f>R245+COUNTA(T245:T246)-COUNTA(V245:V246)</f>
        <v>0</v>
      </c>
      <c r="Z245" s="52"/>
      <c r="AA245" s="60">
        <f>행정8·9급!V213</f>
        <v>0</v>
      </c>
      <c r="AB245" s="52"/>
      <c r="AC245" s="149">
        <f t="shared" si="38"/>
        <v>0</v>
      </c>
    </row>
    <row r="246" spans="1:29" s="3" customFormat="1" ht="35.1" customHeight="1">
      <c r="A246" s="144"/>
      <c r="B246" s="652"/>
      <c r="C246" s="218"/>
      <c r="D246" s="276"/>
      <c r="E246" s="31"/>
      <c r="F246" s="164"/>
      <c r="G246" s="244"/>
      <c r="H246" s="31"/>
      <c r="I246" s="31"/>
      <c r="J246" s="31"/>
      <c r="K246" s="31"/>
      <c r="L246" s="31"/>
      <c r="M246" s="31"/>
      <c r="N246" s="31"/>
      <c r="O246" s="31"/>
      <c r="P246" s="31"/>
      <c r="Q246" s="245"/>
      <c r="R246" s="274"/>
      <c r="S246" s="311"/>
      <c r="T246" s="361"/>
      <c r="U246" s="311"/>
      <c r="V246" s="358"/>
      <c r="W246" s="356">
        <f t="shared" si="43"/>
        <v>0</v>
      </c>
      <c r="X246" s="367"/>
      <c r="Y246" s="97"/>
      <c r="Z246" s="52"/>
      <c r="AA246" s="61">
        <f>행정8·9급!V251</f>
        <v>0</v>
      </c>
      <c r="AB246" s="52"/>
      <c r="AC246" s="151">
        <f t="shared" si="38"/>
        <v>0</v>
      </c>
    </row>
    <row r="247" spans="1:29" s="3" customFormat="1" ht="35.1" customHeight="1">
      <c r="A247" s="144"/>
      <c r="B247" s="651" t="s">
        <v>592</v>
      </c>
      <c r="C247" s="219" t="s">
        <v>148</v>
      </c>
      <c r="D247" s="277">
        <v>1</v>
      </c>
      <c r="E247" s="32"/>
      <c r="F247" s="206">
        <f>SUM(D247:E247)</f>
        <v>1</v>
      </c>
      <c r="G247" s="250">
        <v>1</v>
      </c>
      <c r="H247" s="32"/>
      <c r="I247" s="32"/>
      <c r="J247" s="32"/>
      <c r="K247" s="32"/>
      <c r="L247" s="32"/>
      <c r="M247" s="32"/>
      <c r="N247" s="32"/>
      <c r="O247" s="32"/>
      <c r="P247" s="32"/>
      <c r="Q247" s="246">
        <f>SUM(G247:P247)</f>
        <v>1</v>
      </c>
      <c r="R247" s="278">
        <f>Q247-F247</f>
        <v>0</v>
      </c>
      <c r="S247" s="349"/>
      <c r="T247" s="354"/>
      <c r="U247" s="349"/>
      <c r="V247" s="359"/>
      <c r="W247" s="355">
        <f t="shared" si="43"/>
        <v>0</v>
      </c>
      <c r="X247" s="428"/>
      <c r="Y247" s="98">
        <f>R247+COUNTA(T247)-COUNTA(V247)</f>
        <v>0</v>
      </c>
      <c r="Z247" s="52"/>
      <c r="AA247" s="58">
        <f>행정8·9급!V214</f>
        <v>0</v>
      </c>
      <c r="AB247" s="52"/>
      <c r="AC247" s="152">
        <f t="shared" si="38"/>
        <v>0</v>
      </c>
    </row>
    <row r="248" spans="1:29" s="3" customFormat="1" ht="35.1" customHeight="1">
      <c r="A248" s="144"/>
      <c r="B248" s="318" t="s">
        <v>592</v>
      </c>
      <c r="C248" s="217" t="s">
        <v>149</v>
      </c>
      <c r="D248" s="275">
        <v>0</v>
      </c>
      <c r="E248" s="30"/>
      <c r="F248" s="165">
        <f>SUM(D248:E248)</f>
        <v>0</v>
      </c>
      <c r="G248" s="249">
        <v>0</v>
      </c>
      <c r="H248" s="30"/>
      <c r="I248" s="30"/>
      <c r="J248" s="30"/>
      <c r="K248" s="30"/>
      <c r="L248" s="30"/>
      <c r="M248" s="30"/>
      <c r="N248" s="30"/>
      <c r="O248" s="30"/>
      <c r="P248" s="30"/>
      <c r="Q248" s="243">
        <f>SUM(G248:P248)</f>
        <v>0</v>
      </c>
      <c r="R248" s="273">
        <f>Q248-F248</f>
        <v>0</v>
      </c>
      <c r="S248" s="315"/>
      <c r="T248" s="357"/>
      <c r="U248" s="315"/>
      <c r="V248" s="342"/>
      <c r="W248" s="343">
        <f t="shared" si="43"/>
        <v>0</v>
      </c>
      <c r="X248" s="80"/>
      <c r="Y248" s="95">
        <f>R248+COUNTA(T248)-COUNTA(V248)</f>
        <v>0</v>
      </c>
      <c r="Z248" s="52"/>
      <c r="AA248" s="58">
        <f>행정8·9급!V215</f>
        <v>0</v>
      </c>
      <c r="AB248" s="52"/>
      <c r="AC248" s="152">
        <f t="shared" si="38"/>
        <v>0</v>
      </c>
    </row>
    <row r="249" spans="1:29" s="3" customFormat="1" ht="35.1" customHeight="1">
      <c r="A249" s="201" t="s">
        <v>150</v>
      </c>
      <c r="B249" s="649" t="s">
        <v>593</v>
      </c>
      <c r="C249" s="217" t="s">
        <v>84</v>
      </c>
      <c r="D249" s="275">
        <v>16</v>
      </c>
      <c r="E249" s="30"/>
      <c r="F249" s="165">
        <f>SUM(D249:E249)</f>
        <v>16</v>
      </c>
      <c r="G249" s="249">
        <v>16</v>
      </c>
      <c r="H249" s="30"/>
      <c r="I249" s="30"/>
      <c r="J249" s="30"/>
      <c r="K249" s="30"/>
      <c r="L249" s="30"/>
      <c r="M249" s="30"/>
      <c r="N249" s="30"/>
      <c r="O249" s="30"/>
      <c r="P249" s="30"/>
      <c r="Q249" s="243">
        <f>SUM(G249:P249)</f>
        <v>16</v>
      </c>
      <c r="R249" s="273">
        <f>Q249-F249</f>
        <v>0</v>
      </c>
      <c r="S249" s="301"/>
      <c r="T249" s="341"/>
      <c r="U249" s="266"/>
      <c r="V249" s="342"/>
      <c r="W249" s="343">
        <f>IF(V249="",,"→")</f>
        <v>0</v>
      </c>
      <c r="X249" s="80"/>
      <c r="Y249" s="95">
        <f>R249+COUNTA(T249:T256)-COUNTA(V249:V256)</f>
        <v>0</v>
      </c>
      <c r="Z249" s="52"/>
      <c r="AA249" s="60">
        <f>행정8·9급!V216</f>
        <v>-1</v>
      </c>
      <c r="AB249" s="52"/>
      <c r="AC249" s="149">
        <f t="shared" si="38"/>
        <v>-1</v>
      </c>
    </row>
    <row r="250" spans="1:29" s="3" customFormat="1" ht="35.1" customHeight="1">
      <c r="A250" s="144"/>
      <c r="B250" s="318"/>
      <c r="C250" s="256"/>
      <c r="D250" s="279"/>
      <c r="E250" s="49"/>
      <c r="F250" s="163"/>
      <c r="G250" s="247"/>
      <c r="H250" s="49"/>
      <c r="I250" s="49"/>
      <c r="J250" s="49"/>
      <c r="K250" s="49"/>
      <c r="L250" s="49"/>
      <c r="M250" s="49"/>
      <c r="N250" s="49"/>
      <c r="O250" s="49"/>
      <c r="P250" s="49"/>
      <c r="Q250" s="248"/>
      <c r="R250" s="280"/>
      <c r="S250" s="310"/>
      <c r="T250" s="345"/>
      <c r="U250" s="267"/>
      <c r="V250" s="346"/>
      <c r="W250" s="347">
        <f>IF(V250="",,"→")</f>
        <v>0</v>
      </c>
      <c r="X250" s="373"/>
      <c r="Y250" s="96"/>
      <c r="Z250" s="52"/>
      <c r="AA250" s="64"/>
      <c r="AB250" s="52"/>
      <c r="AC250" s="150">
        <f t="shared" ref="AC250:AC252" si="59">SUM(Y250:AA250)</f>
        <v>0</v>
      </c>
    </row>
    <row r="251" spans="1:29" s="3" customFormat="1" ht="35.1" customHeight="1">
      <c r="A251" s="144"/>
      <c r="B251" s="318"/>
      <c r="C251" s="256"/>
      <c r="D251" s="279"/>
      <c r="E251" s="49"/>
      <c r="F251" s="163"/>
      <c r="G251" s="247"/>
      <c r="H251" s="49"/>
      <c r="I251" s="49"/>
      <c r="J251" s="49"/>
      <c r="K251" s="49"/>
      <c r="L251" s="49"/>
      <c r="M251" s="49"/>
      <c r="N251" s="49"/>
      <c r="O251" s="49"/>
      <c r="P251" s="49"/>
      <c r="Q251" s="248"/>
      <c r="R251" s="280"/>
      <c r="S251" s="310"/>
      <c r="T251" s="345"/>
      <c r="U251" s="310"/>
      <c r="V251" s="346"/>
      <c r="W251" s="347">
        <f t="shared" ref="W251:W252" si="60">IF(V251="",,"→")</f>
        <v>0</v>
      </c>
      <c r="X251" s="79"/>
      <c r="Y251" s="96"/>
      <c r="Z251" s="52"/>
      <c r="AA251" s="64"/>
      <c r="AB251" s="52"/>
      <c r="AC251" s="150">
        <f t="shared" si="59"/>
        <v>0</v>
      </c>
    </row>
    <row r="252" spans="1:29" s="3" customFormat="1" ht="35.1" customHeight="1">
      <c r="A252" s="144"/>
      <c r="B252" s="318"/>
      <c r="C252" s="256"/>
      <c r="D252" s="279"/>
      <c r="E252" s="49"/>
      <c r="F252" s="163"/>
      <c r="G252" s="247"/>
      <c r="H252" s="49"/>
      <c r="I252" s="49"/>
      <c r="J252" s="49"/>
      <c r="K252" s="49"/>
      <c r="L252" s="49"/>
      <c r="M252" s="49"/>
      <c r="N252" s="49"/>
      <c r="O252" s="49"/>
      <c r="P252" s="49"/>
      <c r="Q252" s="248"/>
      <c r="R252" s="280"/>
      <c r="S252" s="310"/>
      <c r="T252" s="348"/>
      <c r="U252" s="310"/>
      <c r="V252" s="346"/>
      <c r="W252" s="347">
        <f t="shared" si="60"/>
        <v>0</v>
      </c>
      <c r="X252" s="79"/>
      <c r="Y252" s="96"/>
      <c r="Z252" s="52"/>
      <c r="AA252" s="64"/>
      <c r="AB252" s="52"/>
      <c r="AC252" s="150">
        <f t="shared" si="59"/>
        <v>0</v>
      </c>
    </row>
    <row r="253" spans="1:29" s="3" customFormat="1" ht="35.1" customHeight="1">
      <c r="A253" s="144"/>
      <c r="B253" s="318"/>
      <c r="C253" s="256"/>
      <c r="D253" s="279"/>
      <c r="E253" s="49"/>
      <c r="F253" s="163"/>
      <c r="G253" s="247"/>
      <c r="H253" s="49"/>
      <c r="I253" s="49"/>
      <c r="J253" s="49"/>
      <c r="K253" s="49"/>
      <c r="L253" s="49"/>
      <c r="M253" s="49"/>
      <c r="N253" s="49"/>
      <c r="O253" s="49"/>
      <c r="P253" s="49"/>
      <c r="Q253" s="248"/>
      <c r="R253" s="280"/>
      <c r="S253" s="310"/>
      <c r="T253" s="345"/>
      <c r="U253" s="267"/>
      <c r="V253" s="346"/>
      <c r="W253" s="347">
        <f>IF(V253="",,"→")</f>
        <v>0</v>
      </c>
      <c r="X253" s="373"/>
      <c r="Y253" s="96"/>
      <c r="Z253" s="52"/>
      <c r="AA253" s="64"/>
      <c r="AB253" s="52"/>
      <c r="AC253" s="150">
        <f t="shared" si="38"/>
        <v>0</v>
      </c>
    </row>
    <row r="254" spans="1:29" s="3" customFormat="1" ht="35.1" customHeight="1">
      <c r="A254" s="144"/>
      <c r="B254" s="318"/>
      <c r="C254" s="256"/>
      <c r="D254" s="279"/>
      <c r="E254" s="49"/>
      <c r="F254" s="163"/>
      <c r="G254" s="247"/>
      <c r="H254" s="49"/>
      <c r="I254" s="49"/>
      <c r="J254" s="49"/>
      <c r="K254" s="49"/>
      <c r="L254" s="49"/>
      <c r="M254" s="49"/>
      <c r="N254" s="49"/>
      <c r="O254" s="49"/>
      <c r="P254" s="49"/>
      <c r="Q254" s="248"/>
      <c r="R254" s="280"/>
      <c r="S254" s="310"/>
      <c r="T254" s="345"/>
      <c r="U254" s="310"/>
      <c r="V254" s="346"/>
      <c r="W254" s="347">
        <f t="shared" si="43"/>
        <v>0</v>
      </c>
      <c r="X254" s="79"/>
      <c r="Y254" s="96"/>
      <c r="Z254" s="52"/>
      <c r="AA254" s="64"/>
      <c r="AB254" s="52"/>
      <c r="AC254" s="150">
        <f t="shared" si="38"/>
        <v>0</v>
      </c>
    </row>
    <row r="255" spans="1:29" s="3" customFormat="1" ht="35.1" customHeight="1">
      <c r="A255" s="144"/>
      <c r="B255" s="318"/>
      <c r="C255" s="256"/>
      <c r="D255" s="279"/>
      <c r="E255" s="49"/>
      <c r="F255" s="163"/>
      <c r="G255" s="247"/>
      <c r="H255" s="49"/>
      <c r="I255" s="49"/>
      <c r="J255" s="49"/>
      <c r="K255" s="49"/>
      <c r="L255" s="49"/>
      <c r="M255" s="49"/>
      <c r="N255" s="49"/>
      <c r="O255" s="49"/>
      <c r="P255" s="49"/>
      <c r="Q255" s="248"/>
      <c r="R255" s="280"/>
      <c r="S255" s="310"/>
      <c r="T255" s="348"/>
      <c r="U255" s="310"/>
      <c r="V255" s="346"/>
      <c r="W255" s="347">
        <f t="shared" ref="W255" si="61">IF(V255="",,"→")</f>
        <v>0</v>
      </c>
      <c r="X255" s="79"/>
      <c r="Y255" s="96"/>
      <c r="Z255" s="52"/>
      <c r="AA255" s="64"/>
      <c r="AB255" s="52"/>
      <c r="AC255" s="150">
        <f t="shared" si="38"/>
        <v>0</v>
      </c>
    </row>
    <row r="256" spans="1:29" s="3" customFormat="1" ht="35.1" customHeight="1">
      <c r="A256" s="144"/>
      <c r="B256" s="318"/>
      <c r="C256" s="218"/>
      <c r="D256" s="276"/>
      <c r="E256" s="31"/>
      <c r="F256" s="164"/>
      <c r="G256" s="244"/>
      <c r="H256" s="31"/>
      <c r="I256" s="31"/>
      <c r="J256" s="31"/>
      <c r="K256" s="31"/>
      <c r="L256" s="31"/>
      <c r="M256" s="31"/>
      <c r="N256" s="31"/>
      <c r="O256" s="31"/>
      <c r="P256" s="31"/>
      <c r="Q256" s="245"/>
      <c r="R256" s="274"/>
      <c r="S256" s="310"/>
      <c r="T256" s="348"/>
      <c r="U256" s="311"/>
      <c r="V256" s="358"/>
      <c r="W256" s="356"/>
      <c r="X256" s="367"/>
      <c r="Y256" s="97"/>
      <c r="Z256" s="52"/>
      <c r="AA256" s="61"/>
      <c r="AB256" s="52"/>
      <c r="AC256" s="151">
        <f t="shared" si="38"/>
        <v>0</v>
      </c>
    </row>
    <row r="257" spans="1:29" s="3" customFormat="1" ht="35.1" customHeight="1">
      <c r="A257" s="144"/>
      <c r="B257" s="653" t="s">
        <v>592</v>
      </c>
      <c r="C257" s="217" t="s">
        <v>34</v>
      </c>
      <c r="D257" s="275">
        <v>2</v>
      </c>
      <c r="E257" s="30"/>
      <c r="F257" s="165">
        <f>SUM(D257:E257)</f>
        <v>2</v>
      </c>
      <c r="G257" s="249">
        <v>2</v>
      </c>
      <c r="H257" s="30"/>
      <c r="I257" s="30"/>
      <c r="J257" s="30"/>
      <c r="K257" s="30"/>
      <c r="L257" s="30"/>
      <c r="M257" s="30"/>
      <c r="N257" s="30"/>
      <c r="O257" s="30"/>
      <c r="P257" s="30"/>
      <c r="Q257" s="243">
        <f>SUM(G257:P257)</f>
        <v>2</v>
      </c>
      <c r="R257" s="273">
        <f>Q257-F257</f>
        <v>0</v>
      </c>
      <c r="S257" s="266"/>
      <c r="T257" s="341"/>
      <c r="U257" s="315"/>
      <c r="V257" s="342"/>
      <c r="W257" s="343">
        <f>IF(V257="",,"→")</f>
        <v>0</v>
      </c>
      <c r="X257" s="80"/>
      <c r="Y257" s="95">
        <f>R257+COUNTA(T257:T258)-COUNTA(V257:V258)</f>
        <v>0</v>
      </c>
      <c r="Z257" s="52"/>
      <c r="AA257" s="60">
        <f>행정8·9급!V221</f>
        <v>0</v>
      </c>
      <c r="AB257" s="52"/>
      <c r="AC257" s="149">
        <f t="shared" si="38"/>
        <v>0</v>
      </c>
    </row>
    <row r="258" spans="1:29" s="3" customFormat="1" ht="35.1" customHeight="1">
      <c r="A258" s="144"/>
      <c r="B258" s="652"/>
      <c r="C258" s="218"/>
      <c r="D258" s="276"/>
      <c r="E258" s="31"/>
      <c r="F258" s="164"/>
      <c r="G258" s="244"/>
      <c r="H258" s="31"/>
      <c r="I258" s="31"/>
      <c r="J258" s="31"/>
      <c r="K258" s="31"/>
      <c r="L258" s="31"/>
      <c r="M258" s="31"/>
      <c r="N258" s="31"/>
      <c r="O258" s="31"/>
      <c r="P258" s="31"/>
      <c r="Q258" s="245"/>
      <c r="R258" s="274"/>
      <c r="S258" s="311"/>
      <c r="T258" s="361"/>
      <c r="U258" s="311"/>
      <c r="V258" s="358"/>
      <c r="W258" s="356"/>
      <c r="X258" s="367"/>
      <c r="Y258" s="97"/>
      <c r="Z258" s="52"/>
      <c r="AA258" s="61"/>
      <c r="AB258" s="52"/>
      <c r="AC258" s="151">
        <f t="shared" si="38"/>
        <v>0</v>
      </c>
    </row>
    <row r="259" spans="1:29" s="3" customFormat="1" ht="35.1" customHeight="1">
      <c r="A259" s="144"/>
      <c r="B259" s="653" t="s">
        <v>592</v>
      </c>
      <c r="C259" s="217" t="s">
        <v>151</v>
      </c>
      <c r="D259" s="275">
        <v>2</v>
      </c>
      <c r="E259" s="30"/>
      <c r="F259" s="165">
        <f>SUM(D259:E259)</f>
        <v>2</v>
      </c>
      <c r="G259" s="249">
        <v>2</v>
      </c>
      <c r="H259" s="30"/>
      <c r="I259" s="30"/>
      <c r="J259" s="30"/>
      <c r="K259" s="30"/>
      <c r="L259" s="30"/>
      <c r="M259" s="30"/>
      <c r="N259" s="30"/>
      <c r="O259" s="30"/>
      <c r="P259" s="30"/>
      <c r="Q259" s="243">
        <f>SUM(G259:P259)</f>
        <v>2</v>
      </c>
      <c r="R259" s="273">
        <f>Q259-F259</f>
        <v>0</v>
      </c>
      <c r="S259" s="315"/>
      <c r="T259" s="357"/>
      <c r="U259" s="315"/>
      <c r="V259" s="342"/>
      <c r="W259" s="343">
        <f t="shared" si="43"/>
        <v>0</v>
      </c>
      <c r="X259" s="80"/>
      <c r="Y259" s="95">
        <f>R259+COUNTA(T259:T260)-COUNTA(V259:V260)</f>
        <v>0</v>
      </c>
      <c r="Z259" s="52"/>
      <c r="AA259" s="60">
        <f>행정8·9급!V222</f>
        <v>0</v>
      </c>
      <c r="AB259" s="52"/>
      <c r="AC259" s="149">
        <f t="shared" si="38"/>
        <v>0</v>
      </c>
    </row>
    <row r="260" spans="1:29" s="3" customFormat="1" ht="35.1" customHeight="1">
      <c r="A260" s="144"/>
      <c r="B260" s="652"/>
      <c r="C260" s="218"/>
      <c r="D260" s="276"/>
      <c r="E260" s="31"/>
      <c r="F260" s="164"/>
      <c r="G260" s="244"/>
      <c r="H260" s="31"/>
      <c r="I260" s="31"/>
      <c r="J260" s="31"/>
      <c r="K260" s="31"/>
      <c r="L260" s="31"/>
      <c r="M260" s="31"/>
      <c r="N260" s="31"/>
      <c r="O260" s="31"/>
      <c r="P260" s="31"/>
      <c r="Q260" s="245"/>
      <c r="R260" s="274"/>
      <c r="S260" s="311"/>
      <c r="T260" s="361"/>
      <c r="U260" s="311"/>
      <c r="V260" s="358"/>
      <c r="W260" s="356">
        <f t="shared" si="43"/>
        <v>0</v>
      </c>
      <c r="X260" s="367"/>
      <c r="Y260" s="97"/>
      <c r="Z260" s="52"/>
      <c r="AA260" s="61"/>
      <c r="AB260" s="52"/>
      <c r="AC260" s="151">
        <f t="shared" si="38"/>
        <v>0</v>
      </c>
    </row>
    <row r="261" spans="1:29" s="3" customFormat="1" ht="35.1" customHeight="1">
      <c r="A261" s="144"/>
      <c r="B261" s="318" t="s">
        <v>592</v>
      </c>
      <c r="C261" s="217" t="s">
        <v>152</v>
      </c>
      <c r="D261" s="275">
        <v>1</v>
      </c>
      <c r="E261" s="30"/>
      <c r="F261" s="165">
        <f>SUM(D261:E261)</f>
        <v>1</v>
      </c>
      <c r="G261" s="249">
        <v>1</v>
      </c>
      <c r="H261" s="30"/>
      <c r="I261" s="30"/>
      <c r="J261" s="30"/>
      <c r="K261" s="30"/>
      <c r="L261" s="30"/>
      <c r="M261" s="30"/>
      <c r="N261" s="30"/>
      <c r="O261" s="30"/>
      <c r="P261" s="30"/>
      <c r="Q261" s="243">
        <f>SUM(G261:P261)</f>
        <v>1</v>
      </c>
      <c r="R261" s="273">
        <f>Q261-F261</f>
        <v>0</v>
      </c>
      <c r="S261" s="315"/>
      <c r="T261" s="341"/>
      <c r="U261" s="315"/>
      <c r="V261" s="342"/>
      <c r="W261" s="343">
        <f t="shared" si="43"/>
        <v>0</v>
      </c>
      <c r="X261" s="80"/>
      <c r="Y261" s="95">
        <f>R261+COUNTA(T261)-COUNTA(V261)</f>
        <v>0</v>
      </c>
      <c r="Z261" s="52"/>
      <c r="AA261" s="58">
        <f>행정8·9급!V223</f>
        <v>0</v>
      </c>
      <c r="AB261" s="52"/>
      <c r="AC261" s="152">
        <f t="shared" si="38"/>
        <v>0</v>
      </c>
    </row>
    <row r="262" spans="1:29" s="3" customFormat="1" ht="35.1" customHeight="1">
      <c r="A262" s="144"/>
      <c r="B262" s="651" t="s">
        <v>592</v>
      </c>
      <c r="C262" s="217" t="s">
        <v>153</v>
      </c>
      <c r="D262" s="275">
        <v>0</v>
      </c>
      <c r="E262" s="30"/>
      <c r="F262" s="165">
        <f>SUM(D262:E262)</f>
        <v>0</v>
      </c>
      <c r="G262" s="249"/>
      <c r="H262" s="30"/>
      <c r="I262" s="30"/>
      <c r="J262" s="30"/>
      <c r="K262" s="30"/>
      <c r="L262" s="30"/>
      <c r="M262" s="30"/>
      <c r="N262" s="30"/>
      <c r="O262" s="30"/>
      <c r="P262" s="30"/>
      <c r="Q262" s="243">
        <f>SUM(G262:P262)</f>
        <v>0</v>
      </c>
      <c r="R262" s="273">
        <f>Q262-F262</f>
        <v>0</v>
      </c>
      <c r="S262" s="315"/>
      <c r="T262" s="357"/>
      <c r="U262" s="315"/>
      <c r="V262" s="342"/>
      <c r="W262" s="343"/>
      <c r="X262" s="80"/>
      <c r="Y262" s="95">
        <f>R262+COUNTA(T262)-COUNTA(V262)</f>
        <v>0</v>
      </c>
      <c r="Z262" s="52"/>
      <c r="AA262" s="58">
        <f>행정8·9급!V224</f>
        <v>0</v>
      </c>
      <c r="AB262" s="52"/>
      <c r="AC262" s="152">
        <f t="shared" si="38"/>
        <v>0</v>
      </c>
    </row>
    <row r="263" spans="1:29" s="3" customFormat="1" ht="35.1" customHeight="1">
      <c r="A263" s="201" t="s">
        <v>61</v>
      </c>
      <c r="B263" s="649" t="s">
        <v>593</v>
      </c>
      <c r="C263" s="217" t="s">
        <v>84</v>
      </c>
      <c r="D263" s="275">
        <v>15</v>
      </c>
      <c r="E263" s="30"/>
      <c r="F263" s="165">
        <f>SUM(D263:E263)</f>
        <v>15</v>
      </c>
      <c r="G263" s="249">
        <v>16</v>
      </c>
      <c r="H263" s="30"/>
      <c r="I263" s="30"/>
      <c r="J263" s="30"/>
      <c r="K263" s="30"/>
      <c r="L263" s="30"/>
      <c r="M263" s="30"/>
      <c r="N263" s="30"/>
      <c r="O263" s="30"/>
      <c r="P263" s="30"/>
      <c r="Q263" s="243">
        <f>SUM(G263:P263)</f>
        <v>16</v>
      </c>
      <c r="R263" s="273">
        <f>Q263-F263</f>
        <v>1</v>
      </c>
      <c r="S263" s="619"/>
      <c r="T263" s="641"/>
      <c r="U263" s="553"/>
      <c r="V263" s="555"/>
      <c r="W263" s="498">
        <f>IF(V263="",,"→")</f>
        <v>0</v>
      </c>
      <c r="X263" s="543"/>
      <c r="Y263" s="95">
        <f>R263+COUNTA(T263:T272)-COUNTA(V263:V272)</f>
        <v>1</v>
      </c>
      <c r="Z263" s="52"/>
      <c r="AA263" s="60">
        <f>행정8·9급!V225</f>
        <v>0</v>
      </c>
      <c r="AB263" s="52"/>
      <c r="AC263" s="149">
        <f t="shared" si="38"/>
        <v>1</v>
      </c>
    </row>
    <row r="264" spans="1:29" s="3" customFormat="1" ht="35.1" customHeight="1">
      <c r="A264" s="144"/>
      <c r="B264" s="318"/>
      <c r="C264" s="256"/>
      <c r="D264" s="279"/>
      <c r="E264" s="49"/>
      <c r="F264" s="163"/>
      <c r="G264" s="247"/>
      <c r="H264" s="49"/>
      <c r="I264" s="49"/>
      <c r="J264" s="49"/>
      <c r="K264" s="49"/>
      <c r="L264" s="49"/>
      <c r="M264" s="49"/>
      <c r="N264" s="49"/>
      <c r="O264" s="49"/>
      <c r="P264" s="49"/>
      <c r="Q264" s="248"/>
      <c r="R264" s="280"/>
      <c r="S264" s="310"/>
      <c r="T264" s="345"/>
      <c r="U264" s="310"/>
      <c r="V264" s="346"/>
      <c r="W264" s="347">
        <f>IF(V264="",,"→")</f>
        <v>0</v>
      </c>
      <c r="X264" s="79"/>
      <c r="Y264" s="96"/>
      <c r="Z264" s="52"/>
      <c r="AA264" s="64"/>
      <c r="AB264" s="52"/>
      <c r="AC264" s="150">
        <f t="shared" ref="AC264" si="62">SUM(Y264:AA264)</f>
        <v>0</v>
      </c>
    </row>
    <row r="265" spans="1:29" s="3" customFormat="1" ht="35.1" customHeight="1">
      <c r="A265" s="144"/>
      <c r="B265" s="318"/>
      <c r="C265" s="256"/>
      <c r="D265" s="279"/>
      <c r="E265" s="49"/>
      <c r="F265" s="163"/>
      <c r="G265" s="247"/>
      <c r="H265" s="49"/>
      <c r="I265" s="49"/>
      <c r="J265" s="49"/>
      <c r="K265" s="49"/>
      <c r="L265" s="49"/>
      <c r="M265" s="49"/>
      <c r="N265" s="49"/>
      <c r="O265" s="49"/>
      <c r="P265" s="49"/>
      <c r="Q265" s="248"/>
      <c r="R265" s="280"/>
      <c r="S265" s="310"/>
      <c r="T265" s="345"/>
      <c r="U265" s="108"/>
      <c r="V265" s="346"/>
      <c r="W265" s="347"/>
      <c r="X265" s="79"/>
      <c r="Y265" s="96"/>
      <c r="Z265" s="52"/>
      <c r="AA265" s="64"/>
      <c r="AB265" s="52"/>
      <c r="AC265" s="150">
        <f>SUM(Y265:AA265)</f>
        <v>0</v>
      </c>
    </row>
    <row r="266" spans="1:29" s="3" customFormat="1" ht="35.1" customHeight="1">
      <c r="A266" s="144"/>
      <c r="B266" s="318"/>
      <c r="C266" s="256"/>
      <c r="D266" s="279"/>
      <c r="E266" s="49"/>
      <c r="F266" s="163"/>
      <c r="G266" s="247"/>
      <c r="H266" s="49"/>
      <c r="I266" s="49"/>
      <c r="J266" s="49"/>
      <c r="K266" s="49"/>
      <c r="L266" s="49"/>
      <c r="M266" s="49"/>
      <c r="N266" s="49"/>
      <c r="O266" s="49"/>
      <c r="P266" s="49"/>
      <c r="Q266" s="248"/>
      <c r="R266" s="280"/>
      <c r="S266" s="310"/>
      <c r="T266" s="345"/>
      <c r="U266" s="371"/>
      <c r="V266" s="346"/>
      <c r="W266" s="347"/>
      <c r="X266" s="372"/>
      <c r="Y266" s="96"/>
      <c r="Z266" s="52"/>
      <c r="AA266" s="64"/>
      <c r="AB266" s="52"/>
      <c r="AC266" s="150">
        <f>SUM(Y266:AA266)</f>
        <v>0</v>
      </c>
    </row>
    <row r="267" spans="1:29" s="3" customFormat="1" ht="35.1" customHeight="1">
      <c r="A267" s="144"/>
      <c r="B267" s="318"/>
      <c r="C267" s="256"/>
      <c r="D267" s="279"/>
      <c r="E267" s="49"/>
      <c r="F267" s="163"/>
      <c r="G267" s="247"/>
      <c r="H267" s="49"/>
      <c r="I267" s="49"/>
      <c r="J267" s="49"/>
      <c r="K267" s="49"/>
      <c r="L267" s="49"/>
      <c r="M267" s="49"/>
      <c r="N267" s="49"/>
      <c r="O267" s="49"/>
      <c r="P267" s="49"/>
      <c r="Q267" s="248"/>
      <c r="R267" s="280"/>
      <c r="S267" s="310"/>
      <c r="T267" s="348"/>
      <c r="U267" s="108"/>
      <c r="V267" s="346"/>
      <c r="W267" s="347">
        <f t="shared" ref="W267" si="63">IF(V267="",,"→")</f>
        <v>0</v>
      </c>
      <c r="X267" s="79"/>
      <c r="Y267" s="96"/>
      <c r="Z267" s="52"/>
      <c r="AA267" s="64"/>
      <c r="AB267" s="52"/>
      <c r="AC267" s="150">
        <f t="shared" ref="AC267" si="64">SUM(Y267:AA267)</f>
        <v>0</v>
      </c>
    </row>
    <row r="268" spans="1:29" s="3" customFormat="1" ht="35.1" customHeight="1">
      <c r="A268" s="144"/>
      <c r="B268" s="318"/>
      <c r="C268" s="256"/>
      <c r="D268" s="279"/>
      <c r="E268" s="49"/>
      <c r="F268" s="163"/>
      <c r="G268" s="247"/>
      <c r="H268" s="49"/>
      <c r="I268" s="49"/>
      <c r="J268" s="49"/>
      <c r="K268" s="49"/>
      <c r="L268" s="49"/>
      <c r="M268" s="49"/>
      <c r="N268" s="49"/>
      <c r="O268" s="49"/>
      <c r="P268" s="49"/>
      <c r="Q268" s="248"/>
      <c r="R268" s="280"/>
      <c r="S268" s="310"/>
      <c r="T268" s="345"/>
      <c r="U268" s="310"/>
      <c r="V268" s="346"/>
      <c r="W268" s="347">
        <f>IF(V268="",,"→")</f>
        <v>0</v>
      </c>
      <c r="X268" s="79"/>
      <c r="Y268" s="96"/>
      <c r="Z268" s="52"/>
      <c r="AA268" s="64"/>
      <c r="AB268" s="52"/>
      <c r="AC268" s="150">
        <f t="shared" si="38"/>
        <v>0</v>
      </c>
    </row>
    <row r="269" spans="1:29" s="3" customFormat="1" ht="35.1" customHeight="1">
      <c r="A269" s="144"/>
      <c r="B269" s="318"/>
      <c r="C269" s="256"/>
      <c r="D269" s="279"/>
      <c r="E269" s="49"/>
      <c r="F269" s="163"/>
      <c r="G269" s="247"/>
      <c r="H269" s="49"/>
      <c r="I269" s="49"/>
      <c r="J269" s="49"/>
      <c r="K269" s="49"/>
      <c r="L269" s="49"/>
      <c r="M269" s="49"/>
      <c r="N269" s="49"/>
      <c r="O269" s="49"/>
      <c r="P269" s="49"/>
      <c r="Q269" s="248"/>
      <c r="R269" s="280"/>
      <c r="S269" s="310"/>
      <c r="T269" s="345"/>
      <c r="U269" s="108"/>
      <c r="V269" s="346"/>
      <c r="W269" s="347"/>
      <c r="X269" s="79"/>
      <c r="Y269" s="96"/>
      <c r="Z269" s="52"/>
      <c r="AA269" s="64"/>
      <c r="AB269" s="52"/>
      <c r="AC269" s="150">
        <f>SUM(Y269:AA269)</f>
        <v>0</v>
      </c>
    </row>
    <row r="270" spans="1:29" s="3" customFormat="1" ht="35.1" customHeight="1">
      <c r="A270" s="144"/>
      <c r="B270" s="318"/>
      <c r="C270" s="256"/>
      <c r="D270" s="279"/>
      <c r="E270" s="49"/>
      <c r="F270" s="163"/>
      <c r="G270" s="247"/>
      <c r="H270" s="49"/>
      <c r="I270" s="49"/>
      <c r="J270" s="49"/>
      <c r="K270" s="49"/>
      <c r="L270" s="49"/>
      <c r="M270" s="49"/>
      <c r="N270" s="49"/>
      <c r="O270" s="49"/>
      <c r="P270" s="49"/>
      <c r="Q270" s="248"/>
      <c r="R270" s="280"/>
      <c r="S270" s="310"/>
      <c r="T270" s="345"/>
      <c r="U270" s="371"/>
      <c r="V270" s="346"/>
      <c r="W270" s="347"/>
      <c r="X270" s="372"/>
      <c r="Y270" s="96"/>
      <c r="Z270" s="52"/>
      <c r="AA270" s="64"/>
      <c r="AB270" s="52"/>
      <c r="AC270" s="150">
        <f>SUM(Y270:AA270)</f>
        <v>0</v>
      </c>
    </row>
    <row r="271" spans="1:29" s="3" customFormat="1" ht="35.1" customHeight="1">
      <c r="A271" s="144"/>
      <c r="B271" s="318"/>
      <c r="C271" s="256"/>
      <c r="D271" s="279"/>
      <c r="E271" s="49"/>
      <c r="F271" s="163"/>
      <c r="G271" s="247"/>
      <c r="H271" s="49"/>
      <c r="I271" s="49"/>
      <c r="J271" s="49"/>
      <c r="K271" s="49"/>
      <c r="L271" s="49"/>
      <c r="M271" s="49"/>
      <c r="N271" s="49"/>
      <c r="O271" s="49"/>
      <c r="P271" s="49"/>
      <c r="Q271" s="248"/>
      <c r="R271" s="280"/>
      <c r="S271" s="310"/>
      <c r="T271" s="348"/>
      <c r="U271" s="108"/>
      <c r="V271" s="346"/>
      <c r="W271" s="347">
        <f t="shared" si="43"/>
        <v>0</v>
      </c>
      <c r="X271" s="79"/>
      <c r="Y271" s="96"/>
      <c r="Z271" s="52"/>
      <c r="AA271" s="64"/>
      <c r="AB271" s="52"/>
      <c r="AC271" s="150">
        <f t="shared" si="38"/>
        <v>0</v>
      </c>
    </row>
    <row r="272" spans="1:29" s="3" customFormat="1" ht="35.1" customHeight="1">
      <c r="A272" s="144"/>
      <c r="B272" s="318"/>
      <c r="C272" s="218"/>
      <c r="D272" s="276"/>
      <c r="E272" s="31"/>
      <c r="F272" s="164"/>
      <c r="G272" s="244"/>
      <c r="H272" s="31"/>
      <c r="I272" s="31"/>
      <c r="J272" s="31"/>
      <c r="K272" s="31"/>
      <c r="L272" s="31"/>
      <c r="M272" s="31"/>
      <c r="N272" s="31"/>
      <c r="O272" s="31"/>
      <c r="P272" s="31"/>
      <c r="Q272" s="245"/>
      <c r="R272" s="274"/>
      <c r="S272" s="368"/>
      <c r="T272" s="348"/>
      <c r="U272" s="311"/>
      <c r="V272" s="358"/>
      <c r="W272" s="356">
        <f t="shared" si="43"/>
        <v>0</v>
      </c>
      <c r="X272" s="367"/>
      <c r="Y272" s="97"/>
      <c r="Z272" s="52"/>
      <c r="AA272" s="61"/>
      <c r="AB272" s="52"/>
      <c r="AC272" s="151">
        <f t="shared" ref="AC272:AC357" si="65">SUM(Y272:AA272)</f>
        <v>0</v>
      </c>
    </row>
    <row r="273" spans="1:29" s="3" customFormat="1" ht="35.1" customHeight="1">
      <c r="A273" s="144"/>
      <c r="B273" s="651" t="s">
        <v>591</v>
      </c>
      <c r="C273" s="219" t="s">
        <v>46</v>
      </c>
      <c r="D273" s="277">
        <v>0</v>
      </c>
      <c r="E273" s="32"/>
      <c r="F273" s="206">
        <f>SUM(D273:E273)</f>
        <v>0</v>
      </c>
      <c r="G273" s="250">
        <v>0</v>
      </c>
      <c r="H273" s="32"/>
      <c r="I273" s="32"/>
      <c r="J273" s="32"/>
      <c r="K273" s="32"/>
      <c r="L273" s="32"/>
      <c r="M273" s="32"/>
      <c r="N273" s="32"/>
      <c r="O273" s="32"/>
      <c r="P273" s="32"/>
      <c r="Q273" s="246">
        <f>SUM(G273:P273)</f>
        <v>0</v>
      </c>
      <c r="R273" s="278">
        <f>Q273-F273</f>
        <v>0</v>
      </c>
      <c r="S273" s="349"/>
      <c r="T273" s="354"/>
      <c r="U273" s="349"/>
      <c r="V273" s="359"/>
      <c r="W273" s="355">
        <f t="shared" si="43"/>
        <v>0</v>
      </c>
      <c r="X273" s="119"/>
      <c r="Y273" s="98">
        <f>R273+COUNTA(T273)-COUNTA(V273)</f>
        <v>0</v>
      </c>
      <c r="Z273" s="52"/>
      <c r="AA273" s="58">
        <f>행정8·9급!V231</f>
        <v>1</v>
      </c>
      <c r="AB273" s="52"/>
      <c r="AC273" s="152">
        <f t="shared" si="65"/>
        <v>1</v>
      </c>
    </row>
    <row r="274" spans="1:29" s="3" customFormat="1" ht="35.1" customHeight="1">
      <c r="A274" s="144"/>
      <c r="B274" s="318" t="s">
        <v>592</v>
      </c>
      <c r="C274" s="217" t="s">
        <v>35</v>
      </c>
      <c r="D274" s="275">
        <v>2</v>
      </c>
      <c r="E274" s="30"/>
      <c r="F274" s="165">
        <f>SUM(D274:E274)</f>
        <v>2</v>
      </c>
      <c r="G274" s="249">
        <v>2</v>
      </c>
      <c r="H274" s="30"/>
      <c r="I274" s="30"/>
      <c r="J274" s="30"/>
      <c r="K274" s="30"/>
      <c r="L274" s="30"/>
      <c r="M274" s="30"/>
      <c r="N274" s="30"/>
      <c r="O274" s="30"/>
      <c r="P274" s="30"/>
      <c r="Q274" s="243">
        <f>SUM(G274:P274)</f>
        <v>2</v>
      </c>
      <c r="R274" s="273">
        <f>Q274-F274</f>
        <v>0</v>
      </c>
      <c r="S274" s="558"/>
      <c r="T274" s="582"/>
      <c r="U274" s="110"/>
      <c r="V274" s="342"/>
      <c r="W274" s="343">
        <f>IF(V274="",,"→")</f>
        <v>0</v>
      </c>
      <c r="X274" s="80"/>
      <c r="Y274" s="95">
        <f>R274+COUNTA(T274:T275)-COUNTA(V274:V275)</f>
        <v>0</v>
      </c>
      <c r="Z274" s="52"/>
      <c r="AA274" s="60">
        <f>행정8·9급!V233</f>
        <v>0</v>
      </c>
      <c r="AB274" s="52"/>
      <c r="AC274" s="149">
        <f>SUM(Y274:AA274)</f>
        <v>0</v>
      </c>
    </row>
    <row r="275" spans="1:29" s="3" customFormat="1" ht="35.1" customHeight="1">
      <c r="A275" s="144"/>
      <c r="B275" s="318"/>
      <c r="C275" s="256"/>
      <c r="D275" s="279"/>
      <c r="E275" s="49"/>
      <c r="F275" s="163"/>
      <c r="G275" s="247"/>
      <c r="H275" s="49"/>
      <c r="I275" s="49"/>
      <c r="J275" s="49"/>
      <c r="K275" s="49"/>
      <c r="L275" s="49"/>
      <c r="M275" s="49"/>
      <c r="N275" s="49"/>
      <c r="O275" s="49"/>
      <c r="P275" s="49"/>
      <c r="Q275" s="248"/>
      <c r="R275" s="280"/>
      <c r="S275" s="108"/>
      <c r="T275" s="348"/>
      <c r="U275" s="108"/>
      <c r="V275" s="346"/>
      <c r="W275" s="347">
        <f t="shared" si="43"/>
        <v>0</v>
      </c>
      <c r="X275" s="79"/>
      <c r="Y275" s="96"/>
      <c r="Z275" s="52"/>
      <c r="AA275" s="61"/>
      <c r="AB275" s="52"/>
      <c r="AC275" s="151"/>
    </row>
    <row r="276" spans="1:29" s="3" customFormat="1" ht="35.1" customHeight="1">
      <c r="A276" s="144"/>
      <c r="B276" s="651" t="s">
        <v>592</v>
      </c>
      <c r="C276" s="217" t="s">
        <v>155</v>
      </c>
      <c r="D276" s="275">
        <v>0</v>
      </c>
      <c r="E276" s="30"/>
      <c r="F276" s="165">
        <f>SUM(D276:E276)</f>
        <v>0</v>
      </c>
      <c r="G276" s="249">
        <v>0</v>
      </c>
      <c r="H276" s="30"/>
      <c r="I276" s="30"/>
      <c r="J276" s="30"/>
      <c r="K276" s="30"/>
      <c r="L276" s="30"/>
      <c r="M276" s="30"/>
      <c r="N276" s="30"/>
      <c r="O276" s="30"/>
      <c r="P276" s="30"/>
      <c r="Q276" s="243">
        <f>SUM(G276:P276)</f>
        <v>0</v>
      </c>
      <c r="R276" s="273">
        <f>Q276-F276</f>
        <v>0</v>
      </c>
      <c r="S276" s="349"/>
      <c r="T276" s="354"/>
      <c r="U276" s="349"/>
      <c r="V276" s="342"/>
      <c r="W276" s="343">
        <f t="shared" si="43"/>
        <v>0</v>
      </c>
      <c r="X276" s="80"/>
      <c r="Y276" s="95">
        <f>R276+COUNTA(T276)-COUNTA(V276)</f>
        <v>0</v>
      </c>
      <c r="Z276" s="52"/>
      <c r="AA276" s="58">
        <f>행정8·9급!V234</f>
        <v>0</v>
      </c>
      <c r="AB276" s="52"/>
      <c r="AC276" s="152">
        <f t="shared" si="65"/>
        <v>0</v>
      </c>
    </row>
    <row r="277" spans="1:29" s="3" customFormat="1" ht="35.1" customHeight="1">
      <c r="A277" s="144"/>
      <c r="B277" s="651" t="s">
        <v>592</v>
      </c>
      <c r="C277" s="217" t="s">
        <v>154</v>
      </c>
      <c r="D277" s="275">
        <v>1</v>
      </c>
      <c r="E277" s="30"/>
      <c r="F277" s="165">
        <f>SUM(D277:E277)</f>
        <v>1</v>
      </c>
      <c r="G277" s="249">
        <v>1</v>
      </c>
      <c r="H277" s="30"/>
      <c r="I277" s="30"/>
      <c r="J277" s="30"/>
      <c r="K277" s="30"/>
      <c r="L277" s="30"/>
      <c r="M277" s="30"/>
      <c r="N277" s="30"/>
      <c r="O277" s="30"/>
      <c r="P277" s="30"/>
      <c r="Q277" s="243">
        <f>SUM(G277:P277)</f>
        <v>1</v>
      </c>
      <c r="R277" s="273">
        <f>Q277-F277</f>
        <v>0</v>
      </c>
      <c r="S277" s="315"/>
      <c r="T277" s="341"/>
      <c r="U277" s="108"/>
      <c r="V277" s="342"/>
      <c r="W277" s="343">
        <f>IF(V277="",,"→")</f>
        <v>0</v>
      </c>
      <c r="X277" s="80"/>
      <c r="Y277" s="95">
        <f>R277+COUNTA(T277)-COUNTA(V277)</f>
        <v>0</v>
      </c>
      <c r="Z277" s="52"/>
      <c r="AA277" s="58">
        <f>행정8·9급!V235</f>
        <v>0</v>
      </c>
      <c r="AB277" s="52"/>
      <c r="AC277" s="152">
        <f t="shared" si="65"/>
        <v>0</v>
      </c>
    </row>
    <row r="278" spans="1:29" s="3" customFormat="1" ht="35.1" customHeight="1">
      <c r="A278" s="144"/>
      <c r="B278" s="318" t="s">
        <v>592</v>
      </c>
      <c r="C278" s="217" t="s">
        <v>156</v>
      </c>
      <c r="D278" s="275">
        <v>0</v>
      </c>
      <c r="E278" s="30"/>
      <c r="F278" s="165">
        <f>SUM(D278:E278)</f>
        <v>0</v>
      </c>
      <c r="G278" s="249">
        <v>0</v>
      </c>
      <c r="H278" s="30"/>
      <c r="I278" s="30"/>
      <c r="J278" s="30"/>
      <c r="K278" s="30"/>
      <c r="L278" s="30"/>
      <c r="M278" s="30"/>
      <c r="N278" s="30"/>
      <c r="O278" s="30"/>
      <c r="P278" s="30"/>
      <c r="Q278" s="243">
        <f>SUM(G278:P278)</f>
        <v>0</v>
      </c>
      <c r="R278" s="273">
        <f>Q278-F278</f>
        <v>0</v>
      </c>
      <c r="S278" s="429"/>
      <c r="T278" s="354"/>
      <c r="U278" s="315"/>
      <c r="V278" s="342"/>
      <c r="W278" s="343">
        <f t="shared" si="43"/>
        <v>0</v>
      </c>
      <c r="X278" s="80"/>
      <c r="Y278" s="95">
        <f>R278+COUNTA(T278)-COUNTA(V278)</f>
        <v>0</v>
      </c>
      <c r="Z278" s="52"/>
      <c r="AA278" s="58">
        <f>행정8·9급!V236</f>
        <v>0</v>
      </c>
      <c r="AB278" s="52"/>
      <c r="AC278" s="152">
        <f t="shared" si="65"/>
        <v>0</v>
      </c>
    </row>
    <row r="279" spans="1:29" s="3" customFormat="1" ht="35.1" customHeight="1">
      <c r="A279" s="201" t="s">
        <v>157</v>
      </c>
      <c r="B279" s="649" t="s">
        <v>593</v>
      </c>
      <c r="C279" s="217" t="s">
        <v>84</v>
      </c>
      <c r="D279" s="275">
        <v>20</v>
      </c>
      <c r="E279" s="30"/>
      <c r="F279" s="165">
        <f>SUM(D279:E279)</f>
        <v>20</v>
      </c>
      <c r="G279" s="249">
        <v>21</v>
      </c>
      <c r="H279" s="30"/>
      <c r="I279" s="30"/>
      <c r="J279" s="30"/>
      <c r="K279" s="30"/>
      <c r="L279" s="30"/>
      <c r="M279" s="30"/>
      <c r="N279" s="30"/>
      <c r="O279" s="30"/>
      <c r="P279" s="30"/>
      <c r="Q279" s="243">
        <f>SUM(G279:P279)</f>
        <v>21</v>
      </c>
      <c r="R279" s="273">
        <f>Q279-F279</f>
        <v>1</v>
      </c>
      <c r="S279" s="347"/>
      <c r="T279" s="345"/>
      <c r="U279" s="572"/>
      <c r="V279" s="573"/>
      <c r="W279" s="574">
        <f>IF(V279="",,"→")</f>
        <v>0</v>
      </c>
      <c r="X279" s="577"/>
      <c r="Y279" s="91">
        <f>R279+COUNTA(T279:T287)-COUNTA(V279:V287)</f>
        <v>1</v>
      </c>
      <c r="Z279" s="51"/>
      <c r="AA279" s="60">
        <f>행정8·9급!V237</f>
        <v>-1</v>
      </c>
      <c r="AB279" s="55"/>
      <c r="AC279" s="153">
        <f t="shared" si="65"/>
        <v>0</v>
      </c>
    </row>
    <row r="280" spans="1:29" s="3" customFormat="1" ht="35.1" customHeight="1">
      <c r="A280" s="144"/>
      <c r="B280" s="318"/>
      <c r="C280" s="256"/>
      <c r="D280" s="279"/>
      <c r="E280" s="49"/>
      <c r="F280" s="163"/>
      <c r="G280" s="247"/>
      <c r="H280" s="49"/>
      <c r="I280" s="49"/>
      <c r="J280" s="49"/>
      <c r="K280" s="49"/>
      <c r="L280" s="49"/>
      <c r="M280" s="49"/>
      <c r="N280" s="49"/>
      <c r="O280" s="49"/>
      <c r="P280" s="49"/>
      <c r="Q280" s="248"/>
      <c r="R280" s="280"/>
      <c r="S280" s="310"/>
      <c r="T280" s="345"/>
      <c r="U280" s="347"/>
      <c r="V280" s="346"/>
      <c r="W280" s="347">
        <f>IF(V280="",,"→")</f>
        <v>0</v>
      </c>
      <c r="X280" s="373"/>
      <c r="Y280" s="94"/>
      <c r="Z280" s="51"/>
      <c r="AA280" s="64"/>
      <c r="AB280" s="51"/>
      <c r="AC280" s="147">
        <f t="shared" ref="AC280:AC283" si="66">SUM(Y280:AA280)</f>
        <v>0</v>
      </c>
    </row>
    <row r="281" spans="1:29" s="3" customFormat="1" ht="35.1" customHeight="1">
      <c r="A281" s="144"/>
      <c r="B281" s="318"/>
      <c r="C281" s="256"/>
      <c r="D281" s="279"/>
      <c r="E281" s="49"/>
      <c r="F281" s="163"/>
      <c r="G281" s="247"/>
      <c r="H281" s="49"/>
      <c r="I281" s="49"/>
      <c r="J281" s="49"/>
      <c r="K281" s="49"/>
      <c r="L281" s="49"/>
      <c r="M281" s="49"/>
      <c r="N281" s="49"/>
      <c r="O281" s="49"/>
      <c r="P281" s="49"/>
      <c r="Q281" s="248"/>
      <c r="R281" s="280"/>
      <c r="S281" s="310"/>
      <c r="T281" s="345"/>
      <c r="U281" s="108"/>
      <c r="V281" s="346"/>
      <c r="W281" s="347">
        <f>IF(V281="",,"→")</f>
        <v>0</v>
      </c>
      <c r="X281" s="79"/>
      <c r="Y281" s="94"/>
      <c r="Z281" s="51"/>
      <c r="AA281" s="64"/>
      <c r="AB281" s="51"/>
      <c r="AC281" s="147">
        <f t="shared" si="66"/>
        <v>0</v>
      </c>
    </row>
    <row r="282" spans="1:29" s="3" customFormat="1" ht="35.1" customHeight="1">
      <c r="A282" s="144"/>
      <c r="B282" s="318"/>
      <c r="C282" s="256"/>
      <c r="D282" s="279"/>
      <c r="E282" s="49"/>
      <c r="F282" s="163"/>
      <c r="G282" s="247"/>
      <c r="H282" s="49"/>
      <c r="I282" s="49"/>
      <c r="J282" s="49"/>
      <c r="K282" s="49"/>
      <c r="L282" s="49"/>
      <c r="M282" s="49"/>
      <c r="N282" s="49"/>
      <c r="O282" s="49"/>
      <c r="P282" s="49"/>
      <c r="Q282" s="248"/>
      <c r="R282" s="280"/>
      <c r="S282" s="396"/>
      <c r="T282" s="345"/>
      <c r="U282" s="108"/>
      <c r="V282" s="346"/>
      <c r="W282" s="347">
        <f>IF(V282="",,"→")</f>
        <v>0</v>
      </c>
      <c r="X282" s="79"/>
      <c r="Y282" s="94"/>
      <c r="Z282" s="51"/>
      <c r="AA282" s="64"/>
      <c r="AB282" s="51"/>
      <c r="AC282" s="147">
        <f t="shared" si="66"/>
        <v>0</v>
      </c>
    </row>
    <row r="283" spans="1:29" s="3" customFormat="1" ht="35.1" customHeight="1">
      <c r="A283" s="144"/>
      <c r="B283" s="318"/>
      <c r="C283" s="256"/>
      <c r="D283" s="279"/>
      <c r="E283" s="49"/>
      <c r="F283" s="163"/>
      <c r="G283" s="247"/>
      <c r="H283" s="49"/>
      <c r="I283" s="49"/>
      <c r="J283" s="49"/>
      <c r="K283" s="49"/>
      <c r="L283" s="49"/>
      <c r="M283" s="49"/>
      <c r="N283" s="49"/>
      <c r="O283" s="49"/>
      <c r="P283" s="49"/>
      <c r="Q283" s="248"/>
      <c r="R283" s="280"/>
      <c r="S283" s="396"/>
      <c r="T283" s="348"/>
      <c r="U283" s="347"/>
      <c r="V283" s="347"/>
      <c r="W283" s="347"/>
      <c r="X283" s="373"/>
      <c r="Y283" s="94"/>
      <c r="Z283" s="51"/>
      <c r="AA283" s="64"/>
      <c r="AB283" s="51"/>
      <c r="AC283" s="147">
        <f t="shared" si="66"/>
        <v>0</v>
      </c>
    </row>
    <row r="284" spans="1:29" s="3" customFormat="1" ht="35.1" customHeight="1">
      <c r="A284" s="144"/>
      <c r="B284" s="318"/>
      <c r="C284" s="256"/>
      <c r="D284" s="279"/>
      <c r="E284" s="49"/>
      <c r="F284" s="163"/>
      <c r="G284" s="247"/>
      <c r="H284" s="49"/>
      <c r="I284" s="49"/>
      <c r="J284" s="49"/>
      <c r="K284" s="49"/>
      <c r="L284" s="49"/>
      <c r="M284" s="49"/>
      <c r="N284" s="49"/>
      <c r="O284" s="49"/>
      <c r="P284" s="49"/>
      <c r="Q284" s="248"/>
      <c r="R284" s="280"/>
      <c r="S284" s="310"/>
      <c r="T284" s="345"/>
      <c r="U284" s="347"/>
      <c r="V284" s="346"/>
      <c r="W284" s="347">
        <f>IF(V284="",,"→")</f>
        <v>0</v>
      </c>
      <c r="X284" s="373"/>
      <c r="Y284" s="94"/>
      <c r="Z284" s="51"/>
      <c r="AA284" s="64"/>
      <c r="AB284" s="51"/>
      <c r="AC284" s="147">
        <f t="shared" si="65"/>
        <v>0</v>
      </c>
    </row>
    <row r="285" spans="1:29" s="3" customFormat="1" ht="35.1" customHeight="1">
      <c r="A285" s="144"/>
      <c r="B285" s="318"/>
      <c r="C285" s="256"/>
      <c r="D285" s="279"/>
      <c r="E285" s="49"/>
      <c r="F285" s="163"/>
      <c r="G285" s="247"/>
      <c r="H285" s="49"/>
      <c r="I285" s="49"/>
      <c r="J285" s="49"/>
      <c r="K285" s="49"/>
      <c r="L285" s="49"/>
      <c r="M285" s="49"/>
      <c r="N285" s="49"/>
      <c r="O285" s="49"/>
      <c r="P285" s="49"/>
      <c r="Q285" s="248"/>
      <c r="R285" s="280"/>
      <c r="S285" s="310"/>
      <c r="T285" s="345"/>
      <c r="U285" s="108"/>
      <c r="V285" s="346"/>
      <c r="W285" s="347">
        <f>IF(V285="",,"→")</f>
        <v>0</v>
      </c>
      <c r="X285" s="79"/>
      <c r="Y285" s="94"/>
      <c r="Z285" s="51"/>
      <c r="AA285" s="64"/>
      <c r="AB285" s="51"/>
      <c r="AC285" s="147">
        <f t="shared" si="65"/>
        <v>0</v>
      </c>
    </row>
    <row r="286" spans="1:29" s="3" customFormat="1" ht="35.1" customHeight="1">
      <c r="A286" s="144"/>
      <c r="B286" s="318"/>
      <c r="C286" s="256"/>
      <c r="D286" s="279"/>
      <c r="E286" s="49"/>
      <c r="F286" s="163"/>
      <c r="G286" s="247"/>
      <c r="H286" s="49"/>
      <c r="I286" s="49"/>
      <c r="J286" s="49"/>
      <c r="K286" s="49"/>
      <c r="L286" s="49"/>
      <c r="M286" s="49"/>
      <c r="N286" s="49"/>
      <c r="O286" s="49"/>
      <c r="P286" s="49"/>
      <c r="Q286" s="248"/>
      <c r="R286" s="280"/>
      <c r="S286" s="396"/>
      <c r="T286" s="345"/>
      <c r="U286" s="108"/>
      <c r="V286" s="346"/>
      <c r="W286" s="347">
        <f>IF(V286="",,"→")</f>
        <v>0</v>
      </c>
      <c r="X286" s="79"/>
      <c r="Y286" s="94"/>
      <c r="Z286" s="51"/>
      <c r="AA286" s="64"/>
      <c r="AB286" s="51"/>
      <c r="AC286" s="147">
        <f t="shared" si="65"/>
        <v>0</v>
      </c>
    </row>
    <row r="287" spans="1:29" s="3" customFormat="1" ht="35.1" customHeight="1">
      <c r="A287" s="144"/>
      <c r="B287" s="318"/>
      <c r="C287" s="218"/>
      <c r="D287" s="276"/>
      <c r="E287" s="31"/>
      <c r="F287" s="164"/>
      <c r="G287" s="244"/>
      <c r="H287" s="31"/>
      <c r="I287" s="31"/>
      <c r="J287" s="31"/>
      <c r="K287" s="31"/>
      <c r="L287" s="31"/>
      <c r="M287" s="31"/>
      <c r="N287" s="31"/>
      <c r="O287" s="31"/>
      <c r="P287" s="31"/>
      <c r="Q287" s="245"/>
      <c r="R287" s="274"/>
      <c r="S287" s="311"/>
      <c r="T287" s="361"/>
      <c r="U287" s="311"/>
      <c r="V287" s="358"/>
      <c r="W287" s="356">
        <f t="shared" si="43"/>
        <v>0</v>
      </c>
      <c r="X287" s="367"/>
      <c r="Y287" s="92"/>
      <c r="Z287" s="51"/>
      <c r="AA287" s="61"/>
      <c r="AB287" s="51"/>
      <c r="AC287" s="146">
        <f t="shared" si="65"/>
        <v>0</v>
      </c>
    </row>
    <row r="288" spans="1:29" s="3" customFormat="1" ht="35.1" customHeight="1">
      <c r="A288" s="144"/>
      <c r="B288" s="651" t="s">
        <v>591</v>
      </c>
      <c r="C288" s="219" t="s">
        <v>158</v>
      </c>
      <c r="D288" s="277">
        <v>1</v>
      </c>
      <c r="E288" s="32"/>
      <c r="F288" s="206">
        <f>SUM(D288:E288)</f>
        <v>1</v>
      </c>
      <c r="G288" s="250">
        <v>1</v>
      </c>
      <c r="H288" s="32"/>
      <c r="I288" s="32"/>
      <c r="J288" s="32"/>
      <c r="K288" s="32"/>
      <c r="L288" s="32"/>
      <c r="M288" s="32"/>
      <c r="N288" s="32"/>
      <c r="O288" s="32"/>
      <c r="P288" s="32"/>
      <c r="Q288" s="246">
        <f>SUM(G288:P288)</f>
        <v>1</v>
      </c>
      <c r="R288" s="278">
        <f>Q288-F288</f>
        <v>0</v>
      </c>
      <c r="S288" s="349"/>
      <c r="T288" s="354"/>
      <c r="U288" s="411"/>
      <c r="V288" s="359"/>
      <c r="W288" s="355">
        <f t="shared" si="43"/>
        <v>0</v>
      </c>
      <c r="X288" s="119"/>
      <c r="Y288" s="93">
        <f>R288+COUNTA(T288)-COUNTA(V288)</f>
        <v>0</v>
      </c>
      <c r="Z288" s="51"/>
      <c r="AA288" s="61">
        <f>행정8·9급!V243</f>
        <v>1</v>
      </c>
      <c r="AB288" s="51"/>
      <c r="AC288" s="143">
        <f t="shared" si="65"/>
        <v>1</v>
      </c>
    </row>
    <row r="289" spans="1:29" s="3" customFormat="1" ht="35.1" customHeight="1">
      <c r="A289" s="144"/>
      <c r="B289" s="651" t="s">
        <v>591</v>
      </c>
      <c r="C289" s="219" t="s">
        <v>159</v>
      </c>
      <c r="D289" s="277">
        <v>0</v>
      </c>
      <c r="E289" s="32"/>
      <c r="F289" s="206">
        <f>SUM(D289:E289)</f>
        <v>0</v>
      </c>
      <c r="G289" s="250">
        <v>0</v>
      </c>
      <c r="H289" s="32"/>
      <c r="I289" s="32"/>
      <c r="J289" s="32"/>
      <c r="K289" s="32"/>
      <c r="L289" s="32"/>
      <c r="M289" s="32"/>
      <c r="N289" s="32"/>
      <c r="O289" s="32"/>
      <c r="P289" s="32"/>
      <c r="Q289" s="246">
        <f>SUM(G289:P289)</f>
        <v>0</v>
      </c>
      <c r="R289" s="278">
        <f>Q289-F289</f>
        <v>0</v>
      </c>
      <c r="S289" s="349"/>
      <c r="T289" s="354"/>
      <c r="U289" s="349"/>
      <c r="V289" s="359"/>
      <c r="W289" s="355">
        <f t="shared" si="43"/>
        <v>0</v>
      </c>
      <c r="X289" s="119"/>
      <c r="Y289" s="93">
        <f>R289+COUNTA(T289)-COUNTA(V289)</f>
        <v>0</v>
      </c>
      <c r="Z289" s="51"/>
      <c r="AA289" s="58">
        <f>행정8·9급!V245</f>
        <v>0</v>
      </c>
      <c r="AB289" s="51"/>
      <c r="AC289" s="143">
        <f t="shared" si="65"/>
        <v>0</v>
      </c>
    </row>
    <row r="290" spans="1:29" s="3" customFormat="1" ht="35.1" customHeight="1">
      <c r="A290" s="144"/>
      <c r="B290" s="318" t="s">
        <v>592</v>
      </c>
      <c r="C290" s="217" t="s">
        <v>36</v>
      </c>
      <c r="D290" s="275">
        <v>1</v>
      </c>
      <c r="E290" s="30"/>
      <c r="F290" s="165">
        <f>SUM(D290:E290)</f>
        <v>1</v>
      </c>
      <c r="G290" s="249">
        <v>1</v>
      </c>
      <c r="H290" s="30"/>
      <c r="I290" s="30"/>
      <c r="J290" s="30"/>
      <c r="K290" s="30"/>
      <c r="L290" s="30"/>
      <c r="M290" s="30"/>
      <c r="N290" s="30"/>
      <c r="O290" s="30"/>
      <c r="P290" s="30"/>
      <c r="Q290" s="243">
        <f>SUM(G290:P290)</f>
        <v>1</v>
      </c>
      <c r="R290" s="273">
        <f>Q290-F290</f>
        <v>0</v>
      </c>
      <c r="S290" s="108"/>
      <c r="T290" s="357"/>
      <c r="U290" s="315"/>
      <c r="V290" s="342"/>
      <c r="W290" s="343">
        <f t="shared" si="43"/>
        <v>0</v>
      </c>
      <c r="X290" s="80"/>
      <c r="Y290" s="95">
        <f>R290+COUNTA(T290:T291)-COUNTA(V290:V291)</f>
        <v>0</v>
      </c>
      <c r="Z290" s="52"/>
      <c r="AA290" s="60">
        <f>행정8·9급!V246</f>
        <v>0</v>
      </c>
      <c r="AB290" s="52"/>
      <c r="AC290" s="149">
        <f>SUM(Y290:AA290)</f>
        <v>0</v>
      </c>
    </row>
    <row r="291" spans="1:29" s="3" customFormat="1" ht="35.1" customHeight="1">
      <c r="A291" s="144"/>
      <c r="B291" s="318"/>
      <c r="C291" s="218"/>
      <c r="D291" s="276"/>
      <c r="E291" s="31"/>
      <c r="F291" s="164"/>
      <c r="G291" s="244"/>
      <c r="H291" s="31"/>
      <c r="I291" s="31"/>
      <c r="J291" s="31"/>
      <c r="K291" s="31"/>
      <c r="L291" s="31"/>
      <c r="M291" s="31"/>
      <c r="N291" s="31"/>
      <c r="O291" s="31"/>
      <c r="P291" s="31"/>
      <c r="Q291" s="245"/>
      <c r="R291" s="274"/>
      <c r="S291" s="311"/>
      <c r="T291" s="361"/>
      <c r="U291" s="311"/>
      <c r="V291" s="358"/>
      <c r="W291" s="356">
        <f t="shared" si="43"/>
        <v>0</v>
      </c>
      <c r="X291" s="367"/>
      <c r="Y291" s="97"/>
      <c r="Z291" s="52"/>
      <c r="AA291" s="61"/>
      <c r="AB291" s="52"/>
      <c r="AC291" s="151"/>
    </row>
    <row r="292" spans="1:29" s="3" customFormat="1" ht="35.1" customHeight="1">
      <c r="A292" s="144"/>
      <c r="B292" s="653" t="s">
        <v>592</v>
      </c>
      <c r="C292" s="217" t="s">
        <v>81</v>
      </c>
      <c r="D292" s="275">
        <v>1</v>
      </c>
      <c r="E292" s="30"/>
      <c r="F292" s="165">
        <f>SUM(D292:E292)</f>
        <v>1</v>
      </c>
      <c r="G292" s="249">
        <v>1</v>
      </c>
      <c r="H292" s="30"/>
      <c r="I292" s="30"/>
      <c r="J292" s="30"/>
      <c r="K292" s="30"/>
      <c r="L292" s="30"/>
      <c r="M292" s="30"/>
      <c r="N292" s="30"/>
      <c r="O292" s="30"/>
      <c r="P292" s="30"/>
      <c r="Q292" s="243">
        <f>SUM(G292:P292)</f>
        <v>1</v>
      </c>
      <c r="R292" s="273">
        <f>Q292-F292</f>
        <v>0</v>
      </c>
      <c r="S292" s="266"/>
      <c r="T292" s="341"/>
      <c r="U292" s="315"/>
      <c r="V292" s="342"/>
      <c r="W292" s="343">
        <f>IF(V292="",,"→")</f>
        <v>0</v>
      </c>
      <c r="X292" s="80"/>
      <c r="Y292" s="95">
        <f>R292+COUNTA(T292:T293)-COUNTA(V292:V293)</f>
        <v>0</v>
      </c>
      <c r="Z292" s="52"/>
      <c r="AA292" s="60">
        <f>행정8·9급!V247</f>
        <v>0</v>
      </c>
      <c r="AB292" s="52"/>
      <c r="AC292" s="149">
        <f t="shared" si="65"/>
        <v>0</v>
      </c>
    </row>
    <row r="293" spans="1:29" s="3" customFormat="1" ht="35.1" customHeight="1">
      <c r="A293" s="144"/>
      <c r="B293" s="652"/>
      <c r="C293" s="218"/>
      <c r="D293" s="276"/>
      <c r="E293" s="31"/>
      <c r="F293" s="164"/>
      <c r="G293" s="244"/>
      <c r="H293" s="31"/>
      <c r="I293" s="31"/>
      <c r="J293" s="31"/>
      <c r="K293" s="31"/>
      <c r="L293" s="31"/>
      <c r="M293" s="31"/>
      <c r="N293" s="31"/>
      <c r="O293" s="31"/>
      <c r="P293" s="31"/>
      <c r="Q293" s="245"/>
      <c r="R293" s="274"/>
      <c r="S293" s="108"/>
      <c r="T293" s="345"/>
      <c r="U293" s="108"/>
      <c r="V293" s="346"/>
      <c r="W293" s="347">
        <f t="shared" si="43"/>
        <v>0</v>
      </c>
      <c r="X293" s="79"/>
      <c r="Y293" s="97"/>
      <c r="Z293" s="52"/>
      <c r="AA293" s="61"/>
      <c r="AB293" s="52"/>
      <c r="AC293" s="151">
        <f t="shared" si="65"/>
        <v>0</v>
      </c>
    </row>
    <row r="294" spans="1:29" s="3" customFormat="1" ht="35.1" customHeight="1">
      <c r="A294" s="144"/>
      <c r="B294" s="318" t="s">
        <v>592</v>
      </c>
      <c r="C294" s="217" t="s">
        <v>160</v>
      </c>
      <c r="D294" s="275">
        <v>1</v>
      </c>
      <c r="E294" s="30"/>
      <c r="F294" s="165">
        <f>SUM(D294:E294)</f>
        <v>1</v>
      </c>
      <c r="G294" s="249">
        <v>1</v>
      </c>
      <c r="H294" s="30"/>
      <c r="I294" s="30"/>
      <c r="J294" s="30"/>
      <c r="K294" s="30"/>
      <c r="L294" s="30"/>
      <c r="M294" s="30"/>
      <c r="N294" s="30"/>
      <c r="O294" s="30"/>
      <c r="P294" s="30"/>
      <c r="Q294" s="243">
        <f>SUM(G294:P294)</f>
        <v>1</v>
      </c>
      <c r="R294" s="273">
        <f>Q294-F294</f>
        <v>0</v>
      </c>
      <c r="S294" s="349"/>
      <c r="T294" s="354"/>
      <c r="U294" s="349"/>
      <c r="V294" s="359"/>
      <c r="W294" s="430">
        <f t="shared" ref="W294:W301" si="67">IF(V294="",,"→")</f>
        <v>0</v>
      </c>
      <c r="X294" s="119"/>
      <c r="Y294" s="98">
        <f>R294+COUNTA(T294:T294)-COUNTA(V294:V294)</f>
        <v>0</v>
      </c>
      <c r="Z294" s="140"/>
      <c r="AA294" s="139">
        <f>행정8·9급!V248</f>
        <v>0</v>
      </c>
      <c r="AB294" s="138"/>
      <c r="AC294" s="154">
        <f>SUM(Y294:AA294)</f>
        <v>0</v>
      </c>
    </row>
    <row r="295" spans="1:29" s="3" customFormat="1" ht="35.1" customHeight="1">
      <c r="A295" s="201" t="s">
        <v>161</v>
      </c>
      <c r="B295" s="649" t="s">
        <v>593</v>
      </c>
      <c r="C295" s="217" t="s">
        <v>84</v>
      </c>
      <c r="D295" s="275">
        <v>20</v>
      </c>
      <c r="E295" s="30"/>
      <c r="F295" s="165">
        <f>SUM(D295:E295)</f>
        <v>20</v>
      </c>
      <c r="G295" s="249">
        <v>20</v>
      </c>
      <c r="H295" s="30"/>
      <c r="I295" s="30"/>
      <c r="J295" s="30"/>
      <c r="K295" s="30"/>
      <c r="L295" s="30"/>
      <c r="M295" s="30"/>
      <c r="N295" s="30"/>
      <c r="O295" s="30"/>
      <c r="P295" s="30">
        <v>-1</v>
      </c>
      <c r="Q295" s="243">
        <f>SUM(G295:P295)</f>
        <v>19</v>
      </c>
      <c r="R295" s="273">
        <f t="shared" ref="R295:R306" si="68">Q295-F295</f>
        <v>-1</v>
      </c>
      <c r="S295" s="310"/>
      <c r="T295" s="345"/>
      <c r="U295" s="310"/>
      <c r="V295" s="346"/>
      <c r="W295" s="347">
        <f t="shared" si="67"/>
        <v>0</v>
      </c>
      <c r="X295" s="79"/>
      <c r="Y295" s="94">
        <f>R295+COUNTA(T295:T303)-COUNTA(V295:V303)</f>
        <v>-1</v>
      </c>
      <c r="Z295" s="51"/>
      <c r="AA295" s="64">
        <f>행정8·9급!V249</f>
        <v>-2</v>
      </c>
      <c r="AB295" s="51"/>
      <c r="AC295" s="147">
        <f t="shared" si="65"/>
        <v>-3</v>
      </c>
    </row>
    <row r="296" spans="1:29" s="3" customFormat="1" ht="35.1" customHeight="1">
      <c r="A296" s="144"/>
      <c r="B296" s="318"/>
      <c r="C296" s="256"/>
      <c r="D296" s="279"/>
      <c r="E296" s="49"/>
      <c r="F296" s="163"/>
      <c r="G296" s="247">
        <v>0</v>
      </c>
      <c r="H296" s="49"/>
      <c r="I296" s="49"/>
      <c r="J296" s="49"/>
      <c r="K296" s="49"/>
      <c r="L296" s="49"/>
      <c r="M296" s="49"/>
      <c r="N296" s="49"/>
      <c r="O296" s="49"/>
      <c r="P296" s="49"/>
      <c r="Q296" s="248"/>
      <c r="R296" s="280">
        <f t="shared" si="68"/>
        <v>0</v>
      </c>
      <c r="S296" s="310"/>
      <c r="T296" s="345"/>
      <c r="U296" s="108"/>
      <c r="V296" s="346"/>
      <c r="W296" s="347">
        <f t="shared" si="67"/>
        <v>0</v>
      </c>
      <c r="X296" s="79"/>
      <c r="Y296" s="94"/>
      <c r="Z296" s="51"/>
      <c r="AA296" s="64"/>
      <c r="AB296" s="51"/>
      <c r="AC296" s="147">
        <f t="shared" si="65"/>
        <v>0</v>
      </c>
    </row>
    <row r="297" spans="1:29" s="3" customFormat="1" ht="35.1" customHeight="1">
      <c r="A297" s="144"/>
      <c r="B297" s="318"/>
      <c r="C297" s="256"/>
      <c r="D297" s="279">
        <v>0</v>
      </c>
      <c r="E297" s="49"/>
      <c r="F297" s="163">
        <f t="shared" ref="F297:F309" si="69">SUM(D297:E297)</f>
        <v>0</v>
      </c>
      <c r="G297" s="247">
        <v>0</v>
      </c>
      <c r="H297" s="49"/>
      <c r="I297" s="49"/>
      <c r="J297" s="49"/>
      <c r="K297" s="49"/>
      <c r="L297" s="49"/>
      <c r="M297" s="49"/>
      <c r="N297" s="49"/>
      <c r="O297" s="49"/>
      <c r="P297" s="49"/>
      <c r="Q297" s="248">
        <f t="shared" ref="Q297:Q309" si="70">SUM(G297:P297)</f>
        <v>0</v>
      </c>
      <c r="R297" s="280">
        <f t="shared" si="68"/>
        <v>0</v>
      </c>
      <c r="S297" s="310"/>
      <c r="T297" s="345"/>
      <c r="U297" s="347"/>
      <c r="V297" s="346"/>
      <c r="W297" s="347">
        <f t="shared" si="67"/>
        <v>0</v>
      </c>
      <c r="X297" s="372"/>
      <c r="Y297" s="94"/>
      <c r="Z297" s="51"/>
      <c r="AA297" s="64"/>
      <c r="AB297" s="51"/>
      <c r="AC297" s="147">
        <f>SUM(Y297:AA297)</f>
        <v>0</v>
      </c>
    </row>
    <row r="298" spans="1:29" s="3" customFormat="1" ht="35.1" customHeight="1">
      <c r="A298" s="144"/>
      <c r="B298" s="318"/>
      <c r="C298" s="256"/>
      <c r="D298" s="279">
        <v>0</v>
      </c>
      <c r="E298" s="49"/>
      <c r="F298" s="163">
        <f t="shared" si="69"/>
        <v>0</v>
      </c>
      <c r="G298" s="247">
        <v>0</v>
      </c>
      <c r="H298" s="49"/>
      <c r="I298" s="49"/>
      <c r="J298" s="49"/>
      <c r="K298" s="49"/>
      <c r="L298" s="49"/>
      <c r="M298" s="49"/>
      <c r="N298" s="49"/>
      <c r="O298" s="49"/>
      <c r="P298" s="49"/>
      <c r="Q298" s="248">
        <f t="shared" si="70"/>
        <v>0</v>
      </c>
      <c r="R298" s="280">
        <f t="shared" si="68"/>
        <v>0</v>
      </c>
      <c r="S298" s="396"/>
      <c r="T298" s="348"/>
      <c r="U298" s="310"/>
      <c r="V298" s="347"/>
      <c r="W298" s="347">
        <f t="shared" si="67"/>
        <v>0</v>
      </c>
      <c r="X298" s="372"/>
      <c r="Y298" s="94"/>
      <c r="Z298" s="51"/>
      <c r="AA298" s="64"/>
      <c r="AB298" s="51"/>
      <c r="AC298" s="147">
        <f>SUM(Y298:AA298)</f>
        <v>0</v>
      </c>
    </row>
    <row r="299" spans="1:29" s="3" customFormat="1" ht="35.1" customHeight="1">
      <c r="A299" s="144"/>
      <c r="B299" s="318"/>
      <c r="C299" s="256"/>
      <c r="D299" s="279">
        <v>0</v>
      </c>
      <c r="E299" s="49"/>
      <c r="F299" s="163">
        <f t="shared" si="69"/>
        <v>0</v>
      </c>
      <c r="G299" s="247">
        <v>0</v>
      </c>
      <c r="H299" s="49"/>
      <c r="I299" s="49"/>
      <c r="J299" s="49"/>
      <c r="K299" s="49"/>
      <c r="L299" s="49"/>
      <c r="M299" s="49"/>
      <c r="N299" s="49"/>
      <c r="O299" s="49"/>
      <c r="P299" s="49"/>
      <c r="Q299" s="248">
        <f t="shared" si="70"/>
        <v>0</v>
      </c>
      <c r="R299" s="280">
        <f t="shared" si="68"/>
        <v>0</v>
      </c>
      <c r="S299" s="396"/>
      <c r="T299" s="348"/>
      <c r="U299" s="108"/>
      <c r="V299" s="346"/>
      <c r="W299" s="347">
        <f t="shared" si="67"/>
        <v>0</v>
      </c>
      <c r="X299" s="79"/>
      <c r="Y299" s="94"/>
      <c r="Z299" s="51"/>
      <c r="AA299" s="64"/>
      <c r="AB299" s="51"/>
      <c r="AC299" s="147">
        <f>SUM(Y299:AA299)</f>
        <v>0</v>
      </c>
    </row>
    <row r="300" spans="1:29" s="3" customFormat="1" ht="35.1" customHeight="1">
      <c r="A300" s="144"/>
      <c r="B300" s="318"/>
      <c r="C300" s="256"/>
      <c r="D300" s="279">
        <v>0</v>
      </c>
      <c r="E300" s="49"/>
      <c r="F300" s="163">
        <f t="shared" si="69"/>
        <v>0</v>
      </c>
      <c r="G300" s="247">
        <v>0</v>
      </c>
      <c r="H300" s="49"/>
      <c r="I300" s="49"/>
      <c r="J300" s="49"/>
      <c r="K300" s="49"/>
      <c r="L300" s="49"/>
      <c r="M300" s="49"/>
      <c r="N300" s="49"/>
      <c r="O300" s="49"/>
      <c r="P300" s="49"/>
      <c r="Q300" s="248">
        <f t="shared" si="70"/>
        <v>0</v>
      </c>
      <c r="R300" s="280">
        <f t="shared" si="68"/>
        <v>0</v>
      </c>
      <c r="S300" s="396"/>
      <c r="T300" s="348"/>
      <c r="U300" s="108"/>
      <c r="V300" s="346"/>
      <c r="W300" s="347">
        <f t="shared" si="67"/>
        <v>0</v>
      </c>
      <c r="X300" s="79"/>
      <c r="Y300" s="94"/>
      <c r="Z300" s="51"/>
      <c r="AA300" s="64"/>
      <c r="AB300" s="51"/>
      <c r="AC300" s="147">
        <f>SUM(Y300:AA300)</f>
        <v>0</v>
      </c>
    </row>
    <row r="301" spans="1:29" s="3" customFormat="1" ht="35.1" customHeight="1">
      <c r="A301" s="144"/>
      <c r="B301" s="318"/>
      <c r="C301" s="256"/>
      <c r="D301" s="279">
        <v>0</v>
      </c>
      <c r="E301" s="49"/>
      <c r="F301" s="163">
        <f t="shared" si="69"/>
        <v>0</v>
      </c>
      <c r="G301" s="247">
        <v>0</v>
      </c>
      <c r="H301" s="49"/>
      <c r="I301" s="49"/>
      <c r="J301" s="49"/>
      <c r="K301" s="49"/>
      <c r="L301" s="49"/>
      <c r="M301" s="49"/>
      <c r="N301" s="49"/>
      <c r="O301" s="49"/>
      <c r="P301" s="49"/>
      <c r="Q301" s="248">
        <f t="shared" si="70"/>
        <v>0</v>
      </c>
      <c r="R301" s="280">
        <f t="shared" si="68"/>
        <v>0</v>
      </c>
      <c r="S301" s="108"/>
      <c r="T301" s="348"/>
      <c r="U301" s="108"/>
      <c r="V301" s="346"/>
      <c r="W301" s="347">
        <f t="shared" si="67"/>
        <v>0</v>
      </c>
      <c r="X301" s="79"/>
      <c r="Y301" s="94"/>
      <c r="Z301" s="51"/>
      <c r="AA301" s="64"/>
      <c r="AB301" s="51"/>
      <c r="AC301" s="147">
        <f>SUM(Y301:AA301)</f>
        <v>0</v>
      </c>
    </row>
    <row r="302" spans="1:29" s="3" customFormat="1" ht="35.1" customHeight="1">
      <c r="A302" s="144"/>
      <c r="B302" s="318"/>
      <c r="C302" s="256"/>
      <c r="D302" s="279">
        <v>0</v>
      </c>
      <c r="E302" s="49"/>
      <c r="F302" s="163">
        <f t="shared" si="69"/>
        <v>0</v>
      </c>
      <c r="G302" s="247">
        <v>0</v>
      </c>
      <c r="H302" s="49"/>
      <c r="I302" s="49"/>
      <c r="J302" s="49"/>
      <c r="K302" s="49"/>
      <c r="L302" s="49"/>
      <c r="M302" s="49"/>
      <c r="N302" s="49"/>
      <c r="O302" s="49"/>
      <c r="P302" s="49"/>
      <c r="Q302" s="248">
        <f t="shared" si="70"/>
        <v>0</v>
      </c>
      <c r="R302" s="280">
        <f t="shared" si="68"/>
        <v>0</v>
      </c>
      <c r="S302" s="108"/>
      <c r="T302" s="348"/>
      <c r="U302" s="108"/>
      <c r="V302" s="346"/>
      <c r="W302" s="347">
        <f t="shared" ref="W302:W382" si="71">IF(V302="",,"→")</f>
        <v>0</v>
      </c>
      <c r="X302" s="79"/>
      <c r="Y302" s="94"/>
      <c r="Z302" s="51"/>
      <c r="AA302" s="64"/>
      <c r="AB302" s="51"/>
      <c r="AC302" s="147">
        <f t="shared" si="65"/>
        <v>0</v>
      </c>
    </row>
    <row r="303" spans="1:29" s="3" customFormat="1" ht="35.1" customHeight="1">
      <c r="A303" s="144"/>
      <c r="B303" s="318"/>
      <c r="C303" s="256"/>
      <c r="D303" s="279">
        <v>0</v>
      </c>
      <c r="E303" s="49"/>
      <c r="F303" s="163">
        <f t="shared" si="69"/>
        <v>0</v>
      </c>
      <c r="G303" s="247">
        <v>0</v>
      </c>
      <c r="H303" s="49"/>
      <c r="I303" s="49"/>
      <c r="J303" s="49"/>
      <c r="K303" s="49"/>
      <c r="L303" s="49"/>
      <c r="M303" s="49"/>
      <c r="N303" s="49"/>
      <c r="O303" s="49"/>
      <c r="P303" s="49"/>
      <c r="Q303" s="248">
        <f t="shared" si="70"/>
        <v>0</v>
      </c>
      <c r="R303" s="280">
        <f t="shared" si="68"/>
        <v>0</v>
      </c>
      <c r="S303" s="108"/>
      <c r="T303" s="348"/>
      <c r="U303" s="108"/>
      <c r="V303" s="365"/>
      <c r="W303" s="347">
        <f t="shared" si="71"/>
        <v>0</v>
      </c>
      <c r="X303" s="79"/>
      <c r="Y303" s="94"/>
      <c r="Z303" s="51"/>
      <c r="AA303" s="61"/>
      <c r="AB303" s="51"/>
      <c r="AC303" s="146">
        <f t="shared" si="65"/>
        <v>0</v>
      </c>
    </row>
    <row r="304" spans="1:29" s="3" customFormat="1" ht="35.1" customHeight="1">
      <c r="A304" s="144"/>
      <c r="B304" s="651" t="s">
        <v>592</v>
      </c>
      <c r="C304" s="336" t="s">
        <v>163</v>
      </c>
      <c r="D304" s="644">
        <v>1</v>
      </c>
      <c r="E304" s="337"/>
      <c r="F304" s="338">
        <f t="shared" si="69"/>
        <v>1</v>
      </c>
      <c r="G304" s="645">
        <v>1</v>
      </c>
      <c r="H304" s="337"/>
      <c r="I304" s="337"/>
      <c r="J304" s="337"/>
      <c r="K304" s="337"/>
      <c r="L304" s="337"/>
      <c r="M304" s="337"/>
      <c r="N304" s="337"/>
      <c r="O304" s="337"/>
      <c r="P304" s="337"/>
      <c r="Q304" s="475">
        <f t="shared" si="70"/>
        <v>1</v>
      </c>
      <c r="R304" s="339">
        <f t="shared" si="68"/>
        <v>0</v>
      </c>
      <c r="S304" s="432"/>
      <c r="T304" s="433"/>
      <c r="U304" s="434"/>
      <c r="V304" s="435"/>
      <c r="W304" s="432">
        <f t="shared" si="71"/>
        <v>0</v>
      </c>
      <c r="X304" s="436"/>
      <c r="Y304" s="340">
        <f>R304+COUNTA(T304)-COUNTA(V304)</f>
        <v>0</v>
      </c>
      <c r="Z304" s="52"/>
      <c r="AA304" s="58">
        <f>행정8·9급!V256</f>
        <v>0</v>
      </c>
      <c r="AB304" s="52"/>
      <c r="AC304" s="152">
        <f t="shared" si="65"/>
        <v>0</v>
      </c>
    </row>
    <row r="305" spans="1:29" s="3" customFormat="1" ht="35.1" customHeight="1">
      <c r="A305" s="144"/>
      <c r="B305" s="651" t="s">
        <v>592</v>
      </c>
      <c r="C305" s="256" t="s">
        <v>164</v>
      </c>
      <c r="D305" s="279">
        <v>1</v>
      </c>
      <c r="E305" s="49"/>
      <c r="F305" s="163">
        <f t="shared" si="69"/>
        <v>1</v>
      </c>
      <c r="G305" s="247">
        <v>1</v>
      </c>
      <c r="H305" s="49"/>
      <c r="I305" s="49"/>
      <c r="J305" s="49"/>
      <c r="K305" s="49"/>
      <c r="L305" s="49"/>
      <c r="M305" s="49"/>
      <c r="N305" s="49"/>
      <c r="O305" s="49"/>
      <c r="P305" s="49"/>
      <c r="Q305" s="248">
        <f t="shared" si="70"/>
        <v>1</v>
      </c>
      <c r="R305" s="280">
        <f t="shared" si="68"/>
        <v>0</v>
      </c>
      <c r="S305" s="311"/>
      <c r="T305" s="360"/>
      <c r="U305" s="108"/>
      <c r="V305" s="346"/>
      <c r="W305" s="347">
        <f t="shared" si="71"/>
        <v>0</v>
      </c>
      <c r="X305" s="79"/>
      <c r="Y305" s="96">
        <f>R305+COUNTA(T305)-COUNTA(V305)</f>
        <v>0</v>
      </c>
      <c r="Z305" s="52"/>
      <c r="AA305" s="61">
        <f>행정8·9급!V257</f>
        <v>0</v>
      </c>
      <c r="AB305" s="52"/>
      <c r="AC305" s="151">
        <f t="shared" si="65"/>
        <v>0</v>
      </c>
    </row>
    <row r="306" spans="1:29" s="3" customFormat="1" ht="35.1" customHeight="1">
      <c r="A306" s="144"/>
      <c r="B306" s="651" t="s">
        <v>592</v>
      </c>
      <c r="C306" s="219" t="s">
        <v>165</v>
      </c>
      <c r="D306" s="277">
        <v>1</v>
      </c>
      <c r="E306" s="32"/>
      <c r="F306" s="206">
        <f t="shared" si="69"/>
        <v>1</v>
      </c>
      <c r="G306" s="250">
        <v>1</v>
      </c>
      <c r="H306" s="32"/>
      <c r="I306" s="32"/>
      <c r="J306" s="32"/>
      <c r="K306" s="32"/>
      <c r="L306" s="32"/>
      <c r="M306" s="32"/>
      <c r="N306" s="32"/>
      <c r="O306" s="32"/>
      <c r="P306" s="32"/>
      <c r="Q306" s="246">
        <f t="shared" si="70"/>
        <v>1</v>
      </c>
      <c r="R306" s="278">
        <f t="shared" si="68"/>
        <v>0</v>
      </c>
      <c r="S306" s="315"/>
      <c r="T306" s="357"/>
      <c r="U306" s="349"/>
      <c r="V306" s="359"/>
      <c r="W306" s="355">
        <f t="shared" si="71"/>
        <v>0</v>
      </c>
      <c r="X306" s="119"/>
      <c r="Y306" s="98">
        <f>R306+COUNTA(T306)-COUNTA(V306)</f>
        <v>0</v>
      </c>
      <c r="Z306" s="52"/>
      <c r="AA306" s="58">
        <f>행정8·9급!V258</f>
        <v>0</v>
      </c>
      <c r="AB306" s="52"/>
      <c r="AC306" s="152">
        <f t="shared" si="65"/>
        <v>0</v>
      </c>
    </row>
    <row r="307" spans="1:29" s="3" customFormat="1" ht="35.1" customHeight="1">
      <c r="A307" s="144"/>
      <c r="B307" s="651" t="s">
        <v>592</v>
      </c>
      <c r="C307" s="217" t="s">
        <v>95</v>
      </c>
      <c r="D307" s="275">
        <v>1</v>
      </c>
      <c r="E307" s="30"/>
      <c r="F307" s="165">
        <f t="shared" si="69"/>
        <v>1</v>
      </c>
      <c r="G307" s="249">
        <v>1</v>
      </c>
      <c r="H307" s="30"/>
      <c r="I307" s="30"/>
      <c r="J307" s="30"/>
      <c r="K307" s="30"/>
      <c r="L307" s="30"/>
      <c r="M307" s="30"/>
      <c r="N307" s="30"/>
      <c r="O307" s="30"/>
      <c r="P307" s="30"/>
      <c r="Q307" s="243">
        <f t="shared" si="70"/>
        <v>1</v>
      </c>
      <c r="R307" s="273">
        <f t="shared" ref="R307:R395" si="72">Q307-F307</f>
        <v>0</v>
      </c>
      <c r="S307" s="315"/>
      <c r="T307" s="357"/>
      <c r="U307" s="349"/>
      <c r="V307" s="375"/>
      <c r="W307" s="343">
        <f t="shared" si="71"/>
        <v>0</v>
      </c>
      <c r="X307" s="80"/>
      <c r="Y307" s="95">
        <f>R307+COUNTA(T307)-COUNTA(V307)</f>
        <v>0</v>
      </c>
      <c r="Z307" s="52"/>
      <c r="AA307" s="58">
        <f>행정8·9급!V259</f>
        <v>0</v>
      </c>
      <c r="AB307" s="52"/>
      <c r="AC307" s="152">
        <f t="shared" si="65"/>
        <v>0</v>
      </c>
    </row>
    <row r="308" spans="1:29" s="3" customFormat="1" ht="35.1" customHeight="1">
      <c r="A308" s="144"/>
      <c r="B308" s="318" t="s">
        <v>592</v>
      </c>
      <c r="C308" s="217" t="s">
        <v>166</v>
      </c>
      <c r="D308" s="275">
        <v>2</v>
      </c>
      <c r="E308" s="30"/>
      <c r="F308" s="165">
        <f t="shared" si="69"/>
        <v>2</v>
      </c>
      <c r="G308" s="249">
        <v>2</v>
      </c>
      <c r="H308" s="30"/>
      <c r="I308" s="30"/>
      <c r="J308" s="30"/>
      <c r="K308" s="30"/>
      <c r="L308" s="30"/>
      <c r="M308" s="30"/>
      <c r="N308" s="30"/>
      <c r="O308" s="30"/>
      <c r="P308" s="30"/>
      <c r="Q308" s="243">
        <f t="shared" si="70"/>
        <v>2</v>
      </c>
      <c r="R308" s="273">
        <f t="shared" si="72"/>
        <v>0</v>
      </c>
      <c r="S308" s="349"/>
      <c r="T308" s="350"/>
      <c r="U308" s="315"/>
      <c r="V308" s="342"/>
      <c r="W308" s="343">
        <f t="shared" si="71"/>
        <v>0</v>
      </c>
      <c r="X308" s="80"/>
      <c r="Y308" s="95">
        <f>R308+COUNTA(T308)-COUNTA(V308)</f>
        <v>0</v>
      </c>
      <c r="Z308" s="52"/>
      <c r="AA308" s="58">
        <f>행정8·9급!V260</f>
        <v>0</v>
      </c>
      <c r="AB308" s="52"/>
      <c r="AC308" s="152">
        <f t="shared" si="65"/>
        <v>0</v>
      </c>
    </row>
    <row r="309" spans="1:29" s="3" customFormat="1" ht="35.1" customHeight="1">
      <c r="A309" s="201" t="s">
        <v>167</v>
      </c>
      <c r="B309" s="649" t="s">
        <v>593</v>
      </c>
      <c r="C309" s="217" t="s">
        <v>84</v>
      </c>
      <c r="D309" s="275">
        <v>20</v>
      </c>
      <c r="E309" s="30"/>
      <c r="F309" s="165">
        <f t="shared" si="69"/>
        <v>20</v>
      </c>
      <c r="G309" s="249">
        <v>21</v>
      </c>
      <c r="H309" s="30"/>
      <c r="I309" s="30"/>
      <c r="J309" s="30"/>
      <c r="K309" s="30"/>
      <c r="L309" s="30"/>
      <c r="M309" s="30"/>
      <c r="N309" s="30"/>
      <c r="O309" s="30"/>
      <c r="P309" s="30"/>
      <c r="Q309" s="243">
        <f t="shared" si="70"/>
        <v>21</v>
      </c>
      <c r="R309" s="273">
        <f t="shared" si="72"/>
        <v>1</v>
      </c>
      <c r="S309" s="579"/>
      <c r="T309" s="567"/>
      <c r="U309" s="343"/>
      <c r="V309" s="342"/>
      <c r="W309" s="343">
        <f>IF(V309="",,"→")</f>
        <v>0</v>
      </c>
      <c r="X309" s="374"/>
      <c r="Y309" s="91">
        <f>R309+COUNTA(T309:T315)-COUNTA(V309:V315)</f>
        <v>1</v>
      </c>
      <c r="Z309" s="51"/>
      <c r="AA309" s="60">
        <f>행정8·9급!V261</f>
        <v>0</v>
      </c>
      <c r="AB309" s="51"/>
      <c r="AC309" s="145">
        <f t="shared" si="65"/>
        <v>1</v>
      </c>
    </row>
    <row r="310" spans="1:29" s="3" customFormat="1" ht="35.1" customHeight="1">
      <c r="A310" s="144"/>
      <c r="B310" s="318"/>
      <c r="C310" s="256"/>
      <c r="D310" s="279"/>
      <c r="E310" s="49"/>
      <c r="F310" s="163"/>
      <c r="G310" s="247"/>
      <c r="H310" s="49"/>
      <c r="I310" s="49"/>
      <c r="J310" s="49"/>
      <c r="K310" s="49"/>
      <c r="L310" s="49"/>
      <c r="M310" s="49"/>
      <c r="N310" s="49"/>
      <c r="O310" s="49"/>
      <c r="P310" s="49"/>
      <c r="Q310" s="248"/>
      <c r="R310" s="280"/>
      <c r="S310" s="267"/>
      <c r="T310" s="348"/>
      <c r="U310" s="347"/>
      <c r="V310" s="396"/>
      <c r="W310" s="347">
        <f>IF(V310="",,"→")</f>
        <v>0</v>
      </c>
      <c r="X310" s="373"/>
      <c r="Y310" s="94"/>
      <c r="Z310" s="53"/>
      <c r="AA310" s="64"/>
      <c r="AB310" s="53"/>
      <c r="AC310" s="155">
        <f t="shared" si="65"/>
        <v>0</v>
      </c>
    </row>
    <row r="311" spans="1:29" s="3" customFormat="1" ht="35.1" customHeight="1">
      <c r="A311" s="144"/>
      <c r="B311" s="318"/>
      <c r="C311" s="256"/>
      <c r="D311" s="279"/>
      <c r="E311" s="49"/>
      <c r="F311" s="163"/>
      <c r="G311" s="247"/>
      <c r="H311" s="49"/>
      <c r="I311" s="49"/>
      <c r="J311" s="49"/>
      <c r="K311" s="49"/>
      <c r="L311" s="49"/>
      <c r="M311" s="49"/>
      <c r="N311" s="49"/>
      <c r="O311" s="49"/>
      <c r="P311" s="49"/>
      <c r="Q311" s="248"/>
      <c r="R311" s="280"/>
      <c r="S311" s="267"/>
      <c r="T311" s="348"/>
      <c r="U311" s="56"/>
      <c r="V311" s="346"/>
      <c r="W311" s="347">
        <f>IF(V311="",,"→")</f>
        <v>0</v>
      </c>
      <c r="X311" s="373"/>
      <c r="Y311" s="94"/>
      <c r="Z311" s="51"/>
      <c r="AA311" s="64"/>
      <c r="AB311" s="51"/>
      <c r="AC311" s="147">
        <f t="shared" si="65"/>
        <v>0</v>
      </c>
    </row>
    <row r="312" spans="1:29" s="3" customFormat="1" ht="35.1" customHeight="1">
      <c r="A312" s="144"/>
      <c r="B312" s="318"/>
      <c r="C312" s="256"/>
      <c r="D312" s="279"/>
      <c r="E312" s="49"/>
      <c r="F312" s="163"/>
      <c r="G312" s="247"/>
      <c r="H312" s="49"/>
      <c r="I312" s="49"/>
      <c r="J312" s="49"/>
      <c r="K312" s="49"/>
      <c r="L312" s="49"/>
      <c r="M312" s="49"/>
      <c r="N312" s="49"/>
      <c r="O312" s="49"/>
      <c r="P312" s="49"/>
      <c r="Q312" s="248"/>
      <c r="R312" s="280"/>
      <c r="S312" s="267"/>
      <c r="T312" s="345"/>
      <c r="U312" s="310"/>
      <c r="V312" s="365"/>
      <c r="W312" s="347">
        <f>IF(V312="",,"→")</f>
        <v>0</v>
      </c>
      <c r="X312" s="373"/>
      <c r="Y312" s="94"/>
      <c r="Z312" s="51"/>
      <c r="AA312" s="64"/>
      <c r="AB312" s="51"/>
      <c r="AC312" s="147">
        <f t="shared" si="65"/>
        <v>0</v>
      </c>
    </row>
    <row r="313" spans="1:29" s="3" customFormat="1" ht="35.1" customHeight="1">
      <c r="A313" s="144"/>
      <c r="B313" s="318"/>
      <c r="C313" s="256"/>
      <c r="D313" s="279"/>
      <c r="E313" s="49"/>
      <c r="F313" s="163"/>
      <c r="G313" s="247"/>
      <c r="H313" s="49"/>
      <c r="I313" s="49"/>
      <c r="J313" s="49"/>
      <c r="K313" s="49"/>
      <c r="L313" s="49"/>
      <c r="M313" s="49"/>
      <c r="N313" s="49"/>
      <c r="O313" s="49"/>
      <c r="P313" s="49"/>
      <c r="Q313" s="248"/>
      <c r="R313" s="280"/>
      <c r="S313" s="558"/>
      <c r="T313" s="612"/>
      <c r="U313" s="347"/>
      <c r="V313" s="347"/>
      <c r="W313" s="347">
        <f>IF(V313="",,"→")</f>
        <v>0</v>
      </c>
      <c r="X313" s="414"/>
      <c r="Y313" s="94"/>
      <c r="Z313" s="51"/>
      <c r="AA313" s="64"/>
      <c r="AB313" s="51"/>
      <c r="AC313" s="147">
        <f>SUM(Y313:AA313)</f>
        <v>0</v>
      </c>
    </row>
    <row r="314" spans="1:29" s="3" customFormat="1" ht="35.1" customHeight="1">
      <c r="A314" s="144"/>
      <c r="B314" s="318"/>
      <c r="C314" s="256"/>
      <c r="D314" s="279"/>
      <c r="E314" s="49"/>
      <c r="F314" s="163"/>
      <c r="G314" s="247"/>
      <c r="H314" s="49"/>
      <c r="I314" s="49"/>
      <c r="J314" s="49"/>
      <c r="K314" s="49"/>
      <c r="L314" s="49"/>
      <c r="M314" s="49"/>
      <c r="N314" s="49"/>
      <c r="O314" s="49"/>
      <c r="P314" s="49"/>
      <c r="Q314" s="248"/>
      <c r="R314" s="280"/>
      <c r="S314" s="558"/>
      <c r="T314" s="582"/>
      <c r="U314" s="347"/>
      <c r="V314" s="347"/>
      <c r="W314" s="347">
        <f t="shared" si="71"/>
        <v>0</v>
      </c>
      <c r="X314" s="414"/>
      <c r="Y314" s="94"/>
      <c r="Z314" s="51"/>
      <c r="AA314" s="64"/>
      <c r="AB314" s="51"/>
      <c r="AC314" s="147">
        <f t="shared" si="65"/>
        <v>0</v>
      </c>
    </row>
    <row r="315" spans="1:29" s="3" customFormat="1" ht="35.1" customHeight="1">
      <c r="A315" s="144"/>
      <c r="B315" s="318"/>
      <c r="C315" s="218"/>
      <c r="D315" s="276"/>
      <c r="E315" s="31"/>
      <c r="F315" s="164"/>
      <c r="G315" s="244"/>
      <c r="H315" s="31"/>
      <c r="I315" s="31"/>
      <c r="J315" s="31"/>
      <c r="K315" s="31"/>
      <c r="L315" s="31"/>
      <c r="M315" s="31"/>
      <c r="N315" s="31"/>
      <c r="O315" s="31"/>
      <c r="P315" s="31"/>
      <c r="Q315" s="245"/>
      <c r="R315" s="274"/>
      <c r="S315" s="311"/>
      <c r="T315" s="361"/>
      <c r="U315" s="311"/>
      <c r="V315" s="358"/>
      <c r="W315" s="356">
        <f t="shared" si="71"/>
        <v>0</v>
      </c>
      <c r="X315" s="367"/>
      <c r="Y315" s="92"/>
      <c r="Z315" s="51"/>
      <c r="AA315" s="61"/>
      <c r="AB315" s="51"/>
      <c r="AC315" s="146">
        <f t="shared" si="65"/>
        <v>0</v>
      </c>
    </row>
    <row r="316" spans="1:29" s="3" customFormat="1" ht="35.1" customHeight="1">
      <c r="A316" s="144"/>
      <c r="B316" s="651" t="s">
        <v>591</v>
      </c>
      <c r="C316" s="322" t="s">
        <v>572</v>
      </c>
      <c r="D316" s="277">
        <v>2</v>
      </c>
      <c r="E316" s="32"/>
      <c r="F316" s="206">
        <f>SUM(D316:E316)</f>
        <v>2</v>
      </c>
      <c r="G316" s="250">
        <v>2</v>
      </c>
      <c r="H316" s="32"/>
      <c r="I316" s="32"/>
      <c r="J316" s="32"/>
      <c r="K316" s="32"/>
      <c r="L316" s="32"/>
      <c r="M316" s="32"/>
      <c r="N316" s="32"/>
      <c r="O316" s="32"/>
      <c r="P316" s="32"/>
      <c r="Q316" s="246">
        <f>SUM(G316:P316)</f>
        <v>2</v>
      </c>
      <c r="R316" s="278">
        <f t="shared" si="72"/>
        <v>0</v>
      </c>
      <c r="S316" s="315"/>
      <c r="T316" s="341"/>
      <c r="U316" s="349"/>
      <c r="V316" s="359"/>
      <c r="W316" s="355">
        <f t="shared" si="71"/>
        <v>0</v>
      </c>
      <c r="X316" s="80"/>
      <c r="Y316" s="98">
        <f>R316+COUNTA(T316)-COUNTA(V316)</f>
        <v>0</v>
      </c>
      <c r="Z316" s="52"/>
      <c r="AA316" s="58">
        <f>행정8·9급!V268</f>
        <v>1</v>
      </c>
      <c r="AB316" s="52"/>
      <c r="AC316" s="152">
        <f t="shared" si="65"/>
        <v>1</v>
      </c>
    </row>
    <row r="317" spans="1:29" s="3" customFormat="1" ht="35.1" customHeight="1">
      <c r="A317" s="144"/>
      <c r="B317" s="651" t="s">
        <v>591</v>
      </c>
      <c r="C317" s="219" t="s">
        <v>47</v>
      </c>
      <c r="D317" s="277">
        <v>0</v>
      </c>
      <c r="E317" s="32"/>
      <c r="F317" s="206">
        <f>SUM(D317:E317)</f>
        <v>0</v>
      </c>
      <c r="G317" s="250">
        <v>0</v>
      </c>
      <c r="H317" s="32"/>
      <c r="I317" s="32"/>
      <c r="J317" s="32"/>
      <c r="K317" s="32"/>
      <c r="L317" s="32"/>
      <c r="M317" s="32"/>
      <c r="N317" s="32"/>
      <c r="O317" s="32"/>
      <c r="P317" s="32"/>
      <c r="Q317" s="246">
        <f>SUM(G317:P317)</f>
        <v>0</v>
      </c>
      <c r="R317" s="278">
        <f t="shared" si="72"/>
        <v>0</v>
      </c>
      <c r="S317" s="349"/>
      <c r="T317" s="354"/>
      <c r="U317" s="349"/>
      <c r="V317" s="359"/>
      <c r="W317" s="355">
        <f t="shared" si="71"/>
        <v>0</v>
      </c>
      <c r="X317" s="119"/>
      <c r="Y317" s="98">
        <f>R317+COUNTA(T317)-COUNTA(V317)</f>
        <v>0</v>
      </c>
      <c r="Z317" s="52"/>
      <c r="AA317" s="58">
        <f>행정8·9급!V269</f>
        <v>1</v>
      </c>
      <c r="AB317" s="52"/>
      <c r="AC317" s="152">
        <f t="shared" si="65"/>
        <v>1</v>
      </c>
    </row>
    <row r="318" spans="1:29" s="3" customFormat="1" ht="35.1" customHeight="1">
      <c r="A318" s="144"/>
      <c r="B318" s="318" t="s">
        <v>592</v>
      </c>
      <c r="C318" s="217" t="s">
        <v>162</v>
      </c>
      <c r="D318" s="275">
        <v>2</v>
      </c>
      <c r="E318" s="30"/>
      <c r="F318" s="165">
        <f>SUM(D318:E318)</f>
        <v>2</v>
      </c>
      <c r="G318" s="249">
        <v>2</v>
      </c>
      <c r="H318" s="30"/>
      <c r="I318" s="30"/>
      <c r="J318" s="30"/>
      <c r="K318" s="30"/>
      <c r="L318" s="30"/>
      <c r="M318" s="30"/>
      <c r="N318" s="30"/>
      <c r="O318" s="30"/>
      <c r="P318" s="30"/>
      <c r="Q318" s="243">
        <f>SUM(G318:P318)</f>
        <v>2</v>
      </c>
      <c r="R318" s="273">
        <f t="shared" si="72"/>
        <v>0</v>
      </c>
      <c r="S318" s="267"/>
      <c r="T318" s="341"/>
      <c r="U318" s="70"/>
      <c r="V318" s="342"/>
      <c r="W318" s="343">
        <f t="shared" si="71"/>
        <v>0</v>
      </c>
      <c r="X318" s="80"/>
      <c r="Y318" s="95">
        <f>R318+COUNTA(T318:T319)-COUNTA(V318:V319)</f>
        <v>0</v>
      </c>
      <c r="Z318" s="52"/>
      <c r="AA318" s="60">
        <f>행정8·9급!V270</f>
        <v>0</v>
      </c>
      <c r="AB318" s="52"/>
      <c r="AC318" s="149">
        <f t="shared" si="65"/>
        <v>0</v>
      </c>
    </row>
    <row r="319" spans="1:29" s="3" customFormat="1" ht="35.1" customHeight="1">
      <c r="A319" s="144"/>
      <c r="B319" s="318"/>
      <c r="C319" s="218"/>
      <c r="D319" s="276"/>
      <c r="E319" s="31"/>
      <c r="F319" s="164"/>
      <c r="G319" s="244"/>
      <c r="H319" s="31"/>
      <c r="I319" s="31"/>
      <c r="J319" s="31"/>
      <c r="K319" s="31"/>
      <c r="L319" s="31"/>
      <c r="M319" s="31"/>
      <c r="N319" s="31"/>
      <c r="O319" s="31"/>
      <c r="P319" s="31"/>
      <c r="Q319" s="245"/>
      <c r="R319" s="274"/>
      <c r="S319" s="108"/>
      <c r="T319" s="372"/>
      <c r="U319" s="311"/>
      <c r="V319" s="358"/>
      <c r="W319" s="347"/>
      <c r="X319" s="367"/>
      <c r="Y319" s="97"/>
      <c r="Z319" s="52"/>
      <c r="AA319" s="61"/>
      <c r="AB319" s="52"/>
      <c r="AC319" s="151">
        <f t="shared" si="65"/>
        <v>0</v>
      </c>
    </row>
    <row r="320" spans="1:29" s="3" customFormat="1" ht="35.1" customHeight="1">
      <c r="A320" s="144"/>
      <c r="B320" s="651" t="s">
        <v>592</v>
      </c>
      <c r="C320" s="219" t="s">
        <v>15</v>
      </c>
      <c r="D320" s="277">
        <v>0</v>
      </c>
      <c r="E320" s="32"/>
      <c r="F320" s="206">
        <f>SUM(D320:E320)</f>
        <v>0</v>
      </c>
      <c r="G320" s="250">
        <v>0</v>
      </c>
      <c r="H320" s="32"/>
      <c r="I320" s="32"/>
      <c r="J320" s="32"/>
      <c r="K320" s="32"/>
      <c r="L320" s="32"/>
      <c r="M320" s="32"/>
      <c r="N320" s="32"/>
      <c r="O320" s="32"/>
      <c r="P320" s="32"/>
      <c r="Q320" s="246">
        <f>SUM(G320:P320)</f>
        <v>0</v>
      </c>
      <c r="R320" s="278">
        <f t="shared" si="72"/>
        <v>0</v>
      </c>
      <c r="S320" s="349"/>
      <c r="T320" s="354"/>
      <c r="U320" s="56"/>
      <c r="V320" s="359"/>
      <c r="W320" s="355">
        <f t="shared" si="71"/>
        <v>0</v>
      </c>
      <c r="X320" s="119"/>
      <c r="Y320" s="98">
        <f>R320+COUNTA(T320)-COUNTA(V320)</f>
        <v>0</v>
      </c>
      <c r="Z320" s="52"/>
      <c r="AA320" s="58">
        <f>행정8·9급!V271</f>
        <v>0</v>
      </c>
      <c r="AB320" s="52"/>
      <c r="AC320" s="152">
        <f t="shared" si="65"/>
        <v>0</v>
      </c>
    </row>
    <row r="321" spans="1:29" s="3" customFormat="1" ht="35.1" customHeight="1">
      <c r="A321" s="144"/>
      <c r="B321" s="651" t="s">
        <v>592</v>
      </c>
      <c r="C321" s="219" t="s">
        <v>168</v>
      </c>
      <c r="D321" s="277">
        <v>0</v>
      </c>
      <c r="E321" s="32"/>
      <c r="F321" s="206">
        <f>SUM(D321:E321)</f>
        <v>0</v>
      </c>
      <c r="G321" s="250">
        <v>0</v>
      </c>
      <c r="H321" s="32"/>
      <c r="I321" s="32"/>
      <c r="J321" s="32"/>
      <c r="K321" s="32"/>
      <c r="L321" s="32"/>
      <c r="M321" s="32"/>
      <c r="N321" s="32"/>
      <c r="O321" s="32"/>
      <c r="P321" s="32"/>
      <c r="Q321" s="246">
        <f>SUM(G321:P321)</f>
        <v>0</v>
      </c>
      <c r="R321" s="278">
        <f t="shared" si="72"/>
        <v>0</v>
      </c>
      <c r="S321" s="349"/>
      <c r="T321" s="354"/>
      <c r="U321" s="349"/>
      <c r="V321" s="359"/>
      <c r="W321" s="355">
        <f t="shared" si="71"/>
        <v>0</v>
      </c>
      <c r="X321" s="119"/>
      <c r="Y321" s="98">
        <f>R321+COUNTA(T321)-COUNTA(V321)</f>
        <v>0</v>
      </c>
      <c r="Z321" s="52"/>
      <c r="AA321" s="58">
        <f>행정8·9급!V272</f>
        <v>0</v>
      </c>
      <c r="AB321" s="52"/>
      <c r="AC321" s="152">
        <f t="shared" si="65"/>
        <v>0</v>
      </c>
    </row>
    <row r="322" spans="1:29" s="3" customFormat="1" ht="35.1" customHeight="1">
      <c r="A322" s="144"/>
      <c r="B322" s="651" t="s">
        <v>592</v>
      </c>
      <c r="C322" s="217" t="s">
        <v>169</v>
      </c>
      <c r="D322" s="275">
        <v>1</v>
      </c>
      <c r="E322" s="30"/>
      <c r="F322" s="165">
        <f>SUM(D322:E322)</f>
        <v>1</v>
      </c>
      <c r="G322" s="249">
        <v>0</v>
      </c>
      <c r="H322" s="30"/>
      <c r="I322" s="30"/>
      <c r="J322" s="30"/>
      <c r="K322" s="30"/>
      <c r="L322" s="30"/>
      <c r="M322" s="30"/>
      <c r="N322" s="30"/>
      <c r="O322" s="30"/>
      <c r="P322" s="30"/>
      <c r="Q322" s="243">
        <f>SUM(G322:P322)</f>
        <v>0</v>
      </c>
      <c r="R322" s="273">
        <f t="shared" si="72"/>
        <v>-1</v>
      </c>
      <c r="S322" s="315"/>
      <c r="T322" s="357"/>
      <c r="U322" s="315"/>
      <c r="V322" s="342"/>
      <c r="W322" s="343">
        <f t="shared" si="71"/>
        <v>0</v>
      </c>
      <c r="X322" s="80"/>
      <c r="Y322" s="95">
        <f>R322+COUNTA(T322)-COUNTA(V322)</f>
        <v>-1</v>
      </c>
      <c r="Z322" s="52"/>
      <c r="AA322" s="58">
        <f>행정8·9급!V273</f>
        <v>1</v>
      </c>
      <c r="AB322" s="52"/>
      <c r="AC322" s="152">
        <f t="shared" si="65"/>
        <v>0</v>
      </c>
    </row>
    <row r="323" spans="1:29" s="3" customFormat="1" ht="35.1" customHeight="1">
      <c r="A323" s="144"/>
      <c r="B323" s="318" t="s">
        <v>592</v>
      </c>
      <c r="C323" s="217" t="s">
        <v>170</v>
      </c>
      <c r="D323" s="275">
        <v>1</v>
      </c>
      <c r="E323" s="30"/>
      <c r="F323" s="165">
        <f>SUM(D323:E323)</f>
        <v>1</v>
      </c>
      <c r="G323" s="249">
        <v>1</v>
      </c>
      <c r="H323" s="30"/>
      <c r="I323" s="30"/>
      <c r="J323" s="30"/>
      <c r="K323" s="30"/>
      <c r="L323" s="30"/>
      <c r="M323" s="30"/>
      <c r="N323" s="30"/>
      <c r="O323" s="30"/>
      <c r="P323" s="30"/>
      <c r="Q323" s="243">
        <f>SUM(G323:P323)</f>
        <v>1</v>
      </c>
      <c r="R323" s="273">
        <f t="shared" si="72"/>
        <v>0</v>
      </c>
      <c r="S323" s="315"/>
      <c r="T323" s="341"/>
      <c r="U323" s="315"/>
      <c r="V323" s="342"/>
      <c r="W323" s="343">
        <f>IF(V323="",,"→")</f>
        <v>0</v>
      </c>
      <c r="X323" s="80"/>
      <c r="Y323" s="95">
        <f>R323+COUNTA(T323:T324)-COUNTA(V323:V324)</f>
        <v>0</v>
      </c>
      <c r="Z323" s="52"/>
      <c r="AA323" s="60">
        <f>행정8·9급!V274</f>
        <v>0</v>
      </c>
      <c r="AB323" s="52"/>
      <c r="AC323" s="149">
        <f t="shared" si="65"/>
        <v>0</v>
      </c>
    </row>
    <row r="324" spans="1:29" s="3" customFormat="1" ht="35.1" customHeight="1">
      <c r="A324" s="144"/>
      <c r="B324" s="318"/>
      <c r="C324" s="218"/>
      <c r="D324" s="276"/>
      <c r="E324" s="31"/>
      <c r="F324" s="164"/>
      <c r="G324" s="244"/>
      <c r="H324" s="31"/>
      <c r="I324" s="31"/>
      <c r="J324" s="31"/>
      <c r="K324" s="31"/>
      <c r="L324" s="31"/>
      <c r="M324" s="31"/>
      <c r="N324" s="31"/>
      <c r="O324" s="31"/>
      <c r="P324" s="31"/>
      <c r="Q324" s="245"/>
      <c r="R324" s="274"/>
      <c r="S324" s="311"/>
      <c r="T324" s="361"/>
      <c r="U324" s="311"/>
      <c r="V324" s="358"/>
      <c r="W324" s="356">
        <f t="shared" si="71"/>
        <v>0</v>
      </c>
      <c r="X324" s="412"/>
      <c r="Y324" s="97"/>
      <c r="Z324" s="52"/>
      <c r="AA324" s="61"/>
      <c r="AB324" s="52"/>
      <c r="AC324" s="151">
        <f t="shared" si="65"/>
        <v>0</v>
      </c>
    </row>
    <row r="325" spans="1:29" s="3" customFormat="1" ht="35.1" customHeight="1">
      <c r="A325" s="201" t="s">
        <v>171</v>
      </c>
      <c r="B325" s="649" t="s">
        <v>593</v>
      </c>
      <c r="C325" s="217" t="s">
        <v>84</v>
      </c>
      <c r="D325" s="275">
        <v>10</v>
      </c>
      <c r="E325" s="30"/>
      <c r="F325" s="165">
        <f t="shared" ref="F325:F339" si="73">SUM(D325:E325)</f>
        <v>10</v>
      </c>
      <c r="G325" s="249">
        <v>9</v>
      </c>
      <c r="H325" s="30"/>
      <c r="I325" s="30"/>
      <c r="J325" s="30"/>
      <c r="K325" s="30"/>
      <c r="L325" s="30"/>
      <c r="M325" s="30"/>
      <c r="N325" s="30"/>
      <c r="O325" s="30"/>
      <c r="P325" s="30"/>
      <c r="Q325" s="243">
        <f>SUM(G325:P325)</f>
        <v>9</v>
      </c>
      <c r="R325" s="273">
        <f t="shared" si="72"/>
        <v>-1</v>
      </c>
      <c r="S325" s="266"/>
      <c r="T325" s="341"/>
      <c r="U325" s="266"/>
      <c r="V325" s="342"/>
      <c r="W325" s="343">
        <f t="shared" si="71"/>
        <v>0</v>
      </c>
      <c r="X325" s="80"/>
      <c r="Y325" s="95">
        <f>R325+COUNTA(T325:T333)-COUNTA(V325:V333)</f>
        <v>-1</v>
      </c>
      <c r="Z325" s="52"/>
      <c r="AA325" s="60">
        <f>행정8·9급!V275</f>
        <v>0</v>
      </c>
      <c r="AB325" s="52"/>
      <c r="AC325" s="149">
        <f t="shared" si="65"/>
        <v>-1</v>
      </c>
    </row>
    <row r="326" spans="1:29" s="3" customFormat="1" ht="35.1" customHeight="1">
      <c r="A326" s="144"/>
      <c r="B326" s="318"/>
      <c r="C326" s="256"/>
      <c r="D326" s="279">
        <v>0</v>
      </c>
      <c r="E326" s="49"/>
      <c r="F326" s="163">
        <f t="shared" si="73"/>
        <v>0</v>
      </c>
      <c r="G326" s="247">
        <v>0</v>
      </c>
      <c r="H326" s="49"/>
      <c r="I326" s="49"/>
      <c r="J326" s="49"/>
      <c r="K326" s="49"/>
      <c r="L326" s="49"/>
      <c r="M326" s="49"/>
      <c r="N326" s="49"/>
      <c r="O326" s="49"/>
      <c r="P326" s="49"/>
      <c r="Q326" s="248"/>
      <c r="R326" s="280">
        <f t="shared" si="72"/>
        <v>0</v>
      </c>
      <c r="S326" s="310"/>
      <c r="T326" s="348"/>
      <c r="U326" s="108"/>
      <c r="V326" s="346"/>
      <c r="W326" s="347">
        <f t="shared" si="71"/>
        <v>0</v>
      </c>
      <c r="X326" s="79"/>
      <c r="Y326" s="96"/>
      <c r="Z326" s="52"/>
      <c r="AA326" s="64"/>
      <c r="AB326" s="52"/>
      <c r="AC326" s="150">
        <f t="shared" si="65"/>
        <v>0</v>
      </c>
    </row>
    <row r="327" spans="1:29" s="3" customFormat="1" ht="35.1" customHeight="1">
      <c r="A327" s="144"/>
      <c r="B327" s="318"/>
      <c r="C327" s="256"/>
      <c r="D327" s="279">
        <v>0</v>
      </c>
      <c r="E327" s="49"/>
      <c r="F327" s="163">
        <f t="shared" si="73"/>
        <v>0</v>
      </c>
      <c r="G327" s="247">
        <v>0</v>
      </c>
      <c r="H327" s="49"/>
      <c r="I327" s="49"/>
      <c r="J327" s="49"/>
      <c r="K327" s="49"/>
      <c r="L327" s="49"/>
      <c r="M327" s="49"/>
      <c r="N327" s="49"/>
      <c r="O327" s="49"/>
      <c r="P327" s="49"/>
      <c r="Q327" s="248"/>
      <c r="R327" s="280">
        <f t="shared" si="72"/>
        <v>0</v>
      </c>
      <c r="S327" s="108"/>
      <c r="T327" s="345"/>
      <c r="U327" s="108"/>
      <c r="V327" s="346"/>
      <c r="W327" s="347">
        <f t="shared" si="71"/>
        <v>0</v>
      </c>
      <c r="X327" s="79"/>
      <c r="Y327" s="96"/>
      <c r="Z327" s="52"/>
      <c r="AA327" s="64"/>
      <c r="AB327" s="52"/>
      <c r="AC327" s="150">
        <f t="shared" si="65"/>
        <v>0</v>
      </c>
    </row>
    <row r="328" spans="1:29" s="3" customFormat="1" ht="35.1" customHeight="1">
      <c r="A328" s="144"/>
      <c r="B328" s="318"/>
      <c r="C328" s="256"/>
      <c r="D328" s="279">
        <v>0</v>
      </c>
      <c r="E328" s="49"/>
      <c r="F328" s="163">
        <f t="shared" ref="F328" si="74">SUM(D328:E328)</f>
        <v>0</v>
      </c>
      <c r="G328" s="247">
        <v>0</v>
      </c>
      <c r="H328" s="49"/>
      <c r="I328" s="49"/>
      <c r="J328" s="49"/>
      <c r="K328" s="49"/>
      <c r="L328" s="49"/>
      <c r="M328" s="49"/>
      <c r="N328" s="49"/>
      <c r="O328" s="49"/>
      <c r="P328" s="49"/>
      <c r="Q328" s="248"/>
      <c r="R328" s="280">
        <f t="shared" ref="R328" si="75">Q328-F328</f>
        <v>0</v>
      </c>
      <c r="S328" s="310"/>
      <c r="T328" s="348"/>
      <c r="U328" s="108"/>
      <c r="V328" s="346"/>
      <c r="W328" s="347">
        <f t="shared" ref="W328" si="76">IF(V328="",,"→")</f>
        <v>0</v>
      </c>
      <c r="X328" s="79"/>
      <c r="Y328" s="96"/>
      <c r="Z328" s="52"/>
      <c r="AA328" s="64"/>
      <c r="AB328" s="52"/>
      <c r="AC328" s="150">
        <f t="shared" ref="AC328" si="77">SUM(Y328:AA328)</f>
        <v>0</v>
      </c>
    </row>
    <row r="329" spans="1:29" s="3" customFormat="1" ht="35.1" customHeight="1">
      <c r="A329" s="144"/>
      <c r="B329" s="318"/>
      <c r="C329" s="256"/>
      <c r="D329" s="279">
        <v>0</v>
      </c>
      <c r="E329" s="49"/>
      <c r="F329" s="163">
        <f t="shared" ref="F329:F330" si="78">SUM(D329:E329)</f>
        <v>0</v>
      </c>
      <c r="G329" s="247">
        <v>0</v>
      </c>
      <c r="H329" s="49"/>
      <c r="I329" s="49"/>
      <c r="J329" s="49"/>
      <c r="K329" s="49"/>
      <c r="L329" s="49"/>
      <c r="M329" s="49"/>
      <c r="N329" s="49"/>
      <c r="O329" s="49"/>
      <c r="P329" s="49"/>
      <c r="Q329" s="248"/>
      <c r="R329" s="280">
        <f t="shared" ref="R329:R330" si="79">Q329-F329</f>
        <v>0</v>
      </c>
      <c r="S329" s="310"/>
      <c r="T329" s="348"/>
      <c r="U329" s="108"/>
      <c r="V329" s="346"/>
      <c r="W329" s="347">
        <f t="shared" ref="W329:W330" si="80">IF(V329="",,"→")</f>
        <v>0</v>
      </c>
      <c r="X329" s="79"/>
      <c r="Y329" s="96"/>
      <c r="Z329" s="52"/>
      <c r="AA329" s="64"/>
      <c r="AB329" s="52"/>
      <c r="AC329" s="150">
        <f t="shared" ref="AC329:AC330" si="81">SUM(Y329:AA329)</f>
        <v>0</v>
      </c>
    </row>
    <row r="330" spans="1:29" s="3" customFormat="1" ht="35.1" customHeight="1">
      <c r="A330" s="144"/>
      <c r="B330" s="318"/>
      <c r="C330" s="256"/>
      <c r="D330" s="279">
        <v>0</v>
      </c>
      <c r="E330" s="49"/>
      <c r="F330" s="163">
        <f t="shared" si="78"/>
        <v>0</v>
      </c>
      <c r="G330" s="247">
        <v>0</v>
      </c>
      <c r="H330" s="49"/>
      <c r="I330" s="49"/>
      <c r="J330" s="49"/>
      <c r="K330" s="49"/>
      <c r="L330" s="49"/>
      <c r="M330" s="49"/>
      <c r="N330" s="49"/>
      <c r="O330" s="49"/>
      <c r="P330" s="49"/>
      <c r="Q330" s="248"/>
      <c r="R330" s="280">
        <f t="shared" si="79"/>
        <v>0</v>
      </c>
      <c r="S330" s="108"/>
      <c r="T330" s="345"/>
      <c r="U330" s="108"/>
      <c r="V330" s="346"/>
      <c r="W330" s="347">
        <f t="shared" si="80"/>
        <v>0</v>
      </c>
      <c r="X330" s="79"/>
      <c r="Y330" s="96"/>
      <c r="Z330" s="52"/>
      <c r="AA330" s="64"/>
      <c r="AB330" s="52"/>
      <c r="AC330" s="150">
        <f t="shared" si="81"/>
        <v>0</v>
      </c>
    </row>
    <row r="331" spans="1:29" s="3" customFormat="1" ht="35.1" customHeight="1">
      <c r="A331" s="144"/>
      <c r="B331" s="318"/>
      <c r="C331" s="256"/>
      <c r="D331" s="279">
        <v>0</v>
      </c>
      <c r="E331" s="49"/>
      <c r="F331" s="163">
        <f t="shared" si="73"/>
        <v>0</v>
      </c>
      <c r="G331" s="247">
        <v>0</v>
      </c>
      <c r="H331" s="49"/>
      <c r="I331" s="49"/>
      <c r="J331" s="49"/>
      <c r="K331" s="49"/>
      <c r="L331" s="49"/>
      <c r="M331" s="49"/>
      <c r="N331" s="49"/>
      <c r="O331" s="49"/>
      <c r="P331" s="49"/>
      <c r="Q331" s="248"/>
      <c r="R331" s="280">
        <f t="shared" si="72"/>
        <v>0</v>
      </c>
      <c r="S331" s="310"/>
      <c r="T331" s="348"/>
      <c r="U331" s="108"/>
      <c r="V331" s="346"/>
      <c r="W331" s="347">
        <f t="shared" si="71"/>
        <v>0</v>
      </c>
      <c r="X331" s="79"/>
      <c r="Y331" s="96"/>
      <c r="Z331" s="52"/>
      <c r="AA331" s="64"/>
      <c r="AB331" s="52"/>
      <c r="AC331" s="150">
        <f t="shared" si="65"/>
        <v>0</v>
      </c>
    </row>
    <row r="332" spans="1:29" s="3" customFormat="1" ht="35.1" customHeight="1">
      <c r="A332" s="144"/>
      <c r="B332" s="318"/>
      <c r="C332" s="256"/>
      <c r="D332" s="279">
        <v>0</v>
      </c>
      <c r="E332" s="49"/>
      <c r="F332" s="163">
        <f t="shared" si="73"/>
        <v>0</v>
      </c>
      <c r="G332" s="247">
        <v>0</v>
      </c>
      <c r="H332" s="49"/>
      <c r="I332" s="49"/>
      <c r="J332" s="49"/>
      <c r="K332" s="49"/>
      <c r="L332" s="49"/>
      <c r="M332" s="49"/>
      <c r="N332" s="49"/>
      <c r="O332" s="49"/>
      <c r="P332" s="49"/>
      <c r="Q332" s="248"/>
      <c r="R332" s="280">
        <f t="shared" si="72"/>
        <v>0</v>
      </c>
      <c r="S332" s="108"/>
      <c r="T332" s="345"/>
      <c r="U332" s="108"/>
      <c r="V332" s="346"/>
      <c r="W332" s="347">
        <f t="shared" si="71"/>
        <v>0</v>
      </c>
      <c r="X332" s="79"/>
      <c r="Y332" s="96"/>
      <c r="Z332" s="52"/>
      <c r="AA332" s="64"/>
      <c r="AB332" s="52"/>
      <c r="AC332" s="150">
        <f t="shared" si="65"/>
        <v>0</v>
      </c>
    </row>
    <row r="333" spans="1:29" s="3" customFormat="1" ht="35.1" customHeight="1">
      <c r="A333" s="144"/>
      <c r="B333" s="318"/>
      <c r="C333" s="218"/>
      <c r="D333" s="276">
        <v>0</v>
      </c>
      <c r="E333" s="31"/>
      <c r="F333" s="164">
        <f t="shared" si="73"/>
        <v>0</v>
      </c>
      <c r="G333" s="244">
        <v>0</v>
      </c>
      <c r="H333" s="31"/>
      <c r="I333" s="31"/>
      <c r="J333" s="31"/>
      <c r="K333" s="31"/>
      <c r="L333" s="31"/>
      <c r="M333" s="31"/>
      <c r="N333" s="31"/>
      <c r="O333" s="31"/>
      <c r="P333" s="31"/>
      <c r="Q333" s="245"/>
      <c r="R333" s="274">
        <f t="shared" si="72"/>
        <v>0</v>
      </c>
      <c r="S333" s="311"/>
      <c r="T333" s="361"/>
      <c r="U333" s="311"/>
      <c r="V333" s="358"/>
      <c r="W333" s="356">
        <f t="shared" si="71"/>
        <v>0</v>
      </c>
      <c r="X333" s="367"/>
      <c r="Y333" s="97"/>
      <c r="Z333" s="52"/>
      <c r="AA333" s="61"/>
      <c r="AB333" s="52"/>
      <c r="AC333" s="151">
        <f t="shared" si="65"/>
        <v>0</v>
      </c>
    </row>
    <row r="334" spans="1:29" s="3" customFormat="1" ht="35.1" customHeight="1">
      <c r="A334" s="144"/>
      <c r="B334" s="651" t="s">
        <v>592</v>
      </c>
      <c r="C334" s="219" t="s">
        <v>172</v>
      </c>
      <c r="D334" s="277">
        <v>0</v>
      </c>
      <c r="E334" s="32"/>
      <c r="F334" s="206">
        <f t="shared" si="73"/>
        <v>0</v>
      </c>
      <c r="G334" s="250"/>
      <c r="H334" s="32"/>
      <c r="I334" s="32"/>
      <c r="J334" s="32"/>
      <c r="K334" s="32"/>
      <c r="L334" s="32"/>
      <c r="M334" s="32"/>
      <c r="N334" s="32"/>
      <c r="O334" s="32"/>
      <c r="P334" s="32"/>
      <c r="Q334" s="246">
        <f t="shared" ref="Q334:Q339" si="82">SUM(G334:P334)</f>
        <v>0</v>
      </c>
      <c r="R334" s="278">
        <f t="shared" si="72"/>
        <v>0</v>
      </c>
      <c r="S334" s="349"/>
      <c r="T334" s="354"/>
      <c r="U334" s="349"/>
      <c r="V334" s="359"/>
      <c r="W334" s="355">
        <f t="shared" si="71"/>
        <v>0</v>
      </c>
      <c r="X334" s="119"/>
      <c r="Y334" s="98">
        <f>R334+COUNTA(T334)-COUNTA(V334)</f>
        <v>0</v>
      </c>
      <c r="Z334" s="52"/>
      <c r="AA334" s="58">
        <f>행정8·9급!V280</f>
        <v>0</v>
      </c>
      <c r="AB334" s="52"/>
      <c r="AC334" s="152">
        <f t="shared" si="65"/>
        <v>0</v>
      </c>
    </row>
    <row r="335" spans="1:29" s="3" customFormat="1" ht="35.1" customHeight="1">
      <c r="A335" s="144"/>
      <c r="B335" s="651" t="s">
        <v>592</v>
      </c>
      <c r="C335" s="219" t="s">
        <v>173</v>
      </c>
      <c r="D335" s="277">
        <v>1</v>
      </c>
      <c r="E335" s="32"/>
      <c r="F335" s="206">
        <f t="shared" si="73"/>
        <v>1</v>
      </c>
      <c r="G335" s="250">
        <v>1</v>
      </c>
      <c r="H335" s="32"/>
      <c r="I335" s="32"/>
      <c r="J335" s="32"/>
      <c r="K335" s="32"/>
      <c r="L335" s="32"/>
      <c r="M335" s="32"/>
      <c r="N335" s="32"/>
      <c r="O335" s="32"/>
      <c r="P335" s="32"/>
      <c r="Q335" s="246">
        <f t="shared" si="82"/>
        <v>1</v>
      </c>
      <c r="R335" s="278">
        <f t="shared" si="72"/>
        <v>0</v>
      </c>
      <c r="S335" s="349"/>
      <c r="T335" s="354"/>
      <c r="U335" s="349"/>
      <c r="V335" s="359"/>
      <c r="W335" s="355">
        <f t="shared" si="71"/>
        <v>0</v>
      </c>
      <c r="X335" s="119"/>
      <c r="Y335" s="98">
        <f>R335+COUNTA(T335)-COUNTA(V335)</f>
        <v>0</v>
      </c>
      <c r="Z335" s="52"/>
      <c r="AA335" s="58">
        <f>행정8·9급!V281</f>
        <v>0</v>
      </c>
      <c r="AB335" s="52"/>
      <c r="AC335" s="152">
        <f t="shared" si="65"/>
        <v>0</v>
      </c>
    </row>
    <row r="336" spans="1:29" s="3" customFormat="1" ht="35.1" customHeight="1">
      <c r="A336" s="144"/>
      <c r="B336" s="651" t="s">
        <v>592</v>
      </c>
      <c r="C336" s="217" t="s">
        <v>174</v>
      </c>
      <c r="D336" s="275">
        <v>1</v>
      </c>
      <c r="E336" s="30"/>
      <c r="F336" s="165">
        <f t="shared" si="73"/>
        <v>1</v>
      </c>
      <c r="G336" s="249">
        <v>1</v>
      </c>
      <c r="H336" s="30"/>
      <c r="I336" s="30"/>
      <c r="J336" s="30"/>
      <c r="K336" s="30"/>
      <c r="L336" s="30"/>
      <c r="M336" s="30"/>
      <c r="N336" s="30"/>
      <c r="O336" s="30"/>
      <c r="P336" s="30"/>
      <c r="Q336" s="243">
        <f t="shared" si="82"/>
        <v>1</v>
      </c>
      <c r="R336" s="273">
        <f t="shared" si="72"/>
        <v>0</v>
      </c>
      <c r="S336" s="315"/>
      <c r="T336" s="357"/>
      <c r="U336" s="315"/>
      <c r="V336" s="342"/>
      <c r="W336" s="343">
        <f t="shared" si="71"/>
        <v>0</v>
      </c>
      <c r="X336" s="80"/>
      <c r="Y336" s="95">
        <f>R336+COUNTA(T336)-COUNTA(V336)</f>
        <v>0</v>
      </c>
      <c r="Z336" s="86"/>
      <c r="AA336" s="58">
        <f>행정8·9급!V282</f>
        <v>0</v>
      </c>
      <c r="AB336" s="52"/>
      <c r="AC336" s="152">
        <f t="shared" si="65"/>
        <v>0</v>
      </c>
    </row>
    <row r="337" spans="1:29" s="3" customFormat="1" ht="35.1" customHeight="1">
      <c r="A337" s="144"/>
      <c r="B337" s="651" t="s">
        <v>592</v>
      </c>
      <c r="C337" s="217" t="s">
        <v>175</v>
      </c>
      <c r="D337" s="275">
        <v>0</v>
      </c>
      <c r="E337" s="30"/>
      <c r="F337" s="165">
        <f t="shared" si="73"/>
        <v>0</v>
      </c>
      <c r="G337" s="249">
        <v>0</v>
      </c>
      <c r="H337" s="30"/>
      <c r="I337" s="30"/>
      <c r="J337" s="30"/>
      <c r="K337" s="30"/>
      <c r="L337" s="30"/>
      <c r="M337" s="30"/>
      <c r="N337" s="30"/>
      <c r="O337" s="30"/>
      <c r="P337" s="30"/>
      <c r="Q337" s="243">
        <f t="shared" si="82"/>
        <v>0</v>
      </c>
      <c r="R337" s="273">
        <f t="shared" si="72"/>
        <v>0</v>
      </c>
      <c r="S337" s="315"/>
      <c r="T337" s="357"/>
      <c r="U337" s="315"/>
      <c r="V337" s="342"/>
      <c r="W337" s="355">
        <f t="shared" si="71"/>
        <v>0</v>
      </c>
      <c r="X337" s="80"/>
      <c r="Y337" s="95">
        <f>R337+COUNTA(T337)-COUNTA(V337)</f>
        <v>0</v>
      </c>
      <c r="Z337" s="52"/>
      <c r="AA337" s="58">
        <f>행정8·9급!V283</f>
        <v>0</v>
      </c>
      <c r="AB337" s="52"/>
      <c r="AC337" s="152">
        <f t="shared" si="65"/>
        <v>0</v>
      </c>
    </row>
    <row r="338" spans="1:29" s="3" customFormat="1" ht="35.1" customHeight="1">
      <c r="A338" s="148"/>
      <c r="B338" s="318" t="s">
        <v>592</v>
      </c>
      <c r="C338" s="217" t="s">
        <v>218</v>
      </c>
      <c r="D338" s="275">
        <v>2</v>
      </c>
      <c r="E338" s="30"/>
      <c r="F338" s="165">
        <f t="shared" si="73"/>
        <v>2</v>
      </c>
      <c r="G338" s="249">
        <v>2</v>
      </c>
      <c r="H338" s="30"/>
      <c r="I338" s="30"/>
      <c r="J338" s="30"/>
      <c r="K338" s="30"/>
      <c r="L338" s="30"/>
      <c r="M338" s="30"/>
      <c r="N338" s="30"/>
      <c r="O338" s="30"/>
      <c r="P338" s="30"/>
      <c r="Q338" s="243">
        <f t="shared" si="82"/>
        <v>2</v>
      </c>
      <c r="R338" s="273">
        <f t="shared" si="72"/>
        <v>0</v>
      </c>
      <c r="S338" s="613"/>
      <c r="T338" s="642"/>
      <c r="U338" s="315"/>
      <c r="V338" s="342"/>
      <c r="W338" s="343">
        <f t="shared" si="71"/>
        <v>0</v>
      </c>
      <c r="X338" s="80"/>
      <c r="Y338" s="95">
        <f>R338+COUNTA(T338)-COUNTA(V338)</f>
        <v>0</v>
      </c>
      <c r="Z338" s="52"/>
      <c r="AA338" s="58">
        <f>행정8·9급!V284</f>
        <v>0</v>
      </c>
      <c r="AB338" s="52"/>
      <c r="AC338" s="152">
        <f t="shared" si="65"/>
        <v>0</v>
      </c>
    </row>
    <row r="339" spans="1:29" s="3" customFormat="1" ht="35.1" customHeight="1">
      <c r="A339" s="201" t="s">
        <v>176</v>
      </c>
      <c r="B339" s="649" t="s">
        <v>593</v>
      </c>
      <c r="C339" s="217" t="s">
        <v>84</v>
      </c>
      <c r="D339" s="275">
        <v>18</v>
      </c>
      <c r="E339" s="30"/>
      <c r="F339" s="165">
        <f t="shared" si="73"/>
        <v>18</v>
      </c>
      <c r="G339" s="249">
        <v>17</v>
      </c>
      <c r="H339" s="30"/>
      <c r="I339" s="30"/>
      <c r="J339" s="30"/>
      <c r="K339" s="30"/>
      <c r="L339" s="30"/>
      <c r="M339" s="30"/>
      <c r="N339" s="30"/>
      <c r="O339" s="30"/>
      <c r="P339" s="30"/>
      <c r="Q339" s="243">
        <f t="shared" si="82"/>
        <v>17</v>
      </c>
      <c r="R339" s="273">
        <f t="shared" si="72"/>
        <v>-1</v>
      </c>
      <c r="S339" s="310"/>
      <c r="T339" s="345"/>
      <c r="U339" s="266"/>
      <c r="V339" s="342"/>
      <c r="W339" s="343">
        <f>IF(V339="",,"→")</f>
        <v>0</v>
      </c>
      <c r="X339" s="80"/>
      <c r="Y339" s="95">
        <f>R339+COUNTA(T339:T344)-COUNTA(V339:V344)</f>
        <v>-1</v>
      </c>
      <c r="Z339" s="52"/>
      <c r="AA339" s="60">
        <f>행정8·9급!V285</f>
        <v>-1</v>
      </c>
      <c r="AB339" s="52"/>
      <c r="AC339" s="149">
        <f t="shared" si="65"/>
        <v>-2</v>
      </c>
    </row>
    <row r="340" spans="1:29" s="3" customFormat="1" ht="35.1" customHeight="1">
      <c r="A340" s="144"/>
      <c r="B340" s="318"/>
      <c r="C340" s="256"/>
      <c r="D340" s="279"/>
      <c r="E340" s="49"/>
      <c r="F340" s="163"/>
      <c r="G340" s="247"/>
      <c r="H340" s="49"/>
      <c r="I340" s="49"/>
      <c r="J340" s="49"/>
      <c r="K340" s="49"/>
      <c r="L340" s="49"/>
      <c r="M340" s="49"/>
      <c r="N340" s="49"/>
      <c r="O340" s="49"/>
      <c r="P340" s="49"/>
      <c r="Q340" s="248"/>
      <c r="R340" s="280"/>
      <c r="S340" s="267"/>
      <c r="T340" s="348"/>
      <c r="U340" s="310"/>
      <c r="V340" s="346"/>
      <c r="W340" s="347">
        <f>IF(V340="",,"→")</f>
        <v>0</v>
      </c>
      <c r="X340" s="79"/>
      <c r="Y340" s="96"/>
      <c r="Z340" s="52"/>
      <c r="AA340" s="64"/>
      <c r="AB340" s="52"/>
      <c r="AC340" s="150">
        <f t="shared" si="65"/>
        <v>0</v>
      </c>
    </row>
    <row r="341" spans="1:29" s="3" customFormat="1" ht="35.1" customHeight="1">
      <c r="A341" s="144"/>
      <c r="B341" s="318"/>
      <c r="C341" s="256"/>
      <c r="D341" s="279"/>
      <c r="E341" s="49"/>
      <c r="F341" s="163"/>
      <c r="G341" s="247"/>
      <c r="H341" s="49"/>
      <c r="I341" s="49"/>
      <c r="J341" s="49"/>
      <c r="K341" s="49"/>
      <c r="L341" s="49"/>
      <c r="M341" s="49"/>
      <c r="N341" s="49"/>
      <c r="O341" s="49"/>
      <c r="P341" s="49"/>
      <c r="Q341" s="248"/>
      <c r="R341" s="280"/>
      <c r="S341" s="558"/>
      <c r="T341" s="582"/>
      <c r="U341" s="108"/>
      <c r="V341" s="346"/>
      <c r="W341" s="347">
        <f t="shared" si="71"/>
        <v>0</v>
      </c>
      <c r="X341" s="79"/>
      <c r="Y341" s="96"/>
      <c r="Z341" s="52"/>
      <c r="AA341" s="64"/>
      <c r="AB341" s="52"/>
      <c r="AC341" s="150">
        <f t="shared" si="65"/>
        <v>0</v>
      </c>
    </row>
    <row r="342" spans="1:29" s="3" customFormat="1" ht="35.1" customHeight="1">
      <c r="A342" s="144"/>
      <c r="B342" s="318"/>
      <c r="C342" s="256"/>
      <c r="D342" s="279"/>
      <c r="E342" s="49"/>
      <c r="F342" s="163"/>
      <c r="G342" s="247"/>
      <c r="H342" s="49"/>
      <c r="I342" s="49"/>
      <c r="J342" s="49"/>
      <c r="K342" s="49"/>
      <c r="L342" s="49"/>
      <c r="M342" s="49"/>
      <c r="N342" s="49"/>
      <c r="O342" s="49"/>
      <c r="P342" s="49"/>
      <c r="Q342" s="248"/>
      <c r="R342" s="280"/>
      <c r="S342" s="558"/>
      <c r="T342" s="582"/>
      <c r="U342" s="108"/>
      <c r="V342" s="346"/>
      <c r="W342" s="347">
        <f t="shared" ref="W342" si="83">IF(V342="",,"→")</f>
        <v>0</v>
      </c>
      <c r="X342" s="79"/>
      <c r="Y342" s="96"/>
      <c r="Z342" s="52"/>
      <c r="AA342" s="64"/>
      <c r="AB342" s="52"/>
      <c r="AC342" s="150">
        <f t="shared" ref="AC342" si="84">SUM(Y342:AA342)</f>
        <v>0</v>
      </c>
    </row>
    <row r="343" spans="1:29" s="3" customFormat="1" ht="35.1" customHeight="1">
      <c r="A343" s="144"/>
      <c r="B343" s="318"/>
      <c r="C343" s="256"/>
      <c r="D343" s="279"/>
      <c r="E343" s="49"/>
      <c r="F343" s="163"/>
      <c r="G343" s="247"/>
      <c r="H343" s="49"/>
      <c r="I343" s="49"/>
      <c r="J343" s="49"/>
      <c r="K343" s="49"/>
      <c r="L343" s="49"/>
      <c r="M343" s="49"/>
      <c r="N343" s="49"/>
      <c r="O343" s="49"/>
      <c r="P343" s="49"/>
      <c r="Q343" s="248"/>
      <c r="R343" s="280"/>
      <c r="S343" s="558"/>
      <c r="T343" s="582"/>
      <c r="U343" s="108"/>
      <c r="V343" s="346"/>
      <c r="W343" s="347">
        <f t="shared" si="71"/>
        <v>0</v>
      </c>
      <c r="X343" s="79"/>
      <c r="Y343" s="96"/>
      <c r="Z343" s="52"/>
      <c r="AA343" s="64"/>
      <c r="AB343" s="52"/>
      <c r="AC343" s="150">
        <f t="shared" si="65"/>
        <v>0</v>
      </c>
    </row>
    <row r="344" spans="1:29" s="3" customFormat="1" ht="35.1" customHeight="1">
      <c r="A344" s="144"/>
      <c r="B344" s="318"/>
      <c r="C344" s="218"/>
      <c r="D344" s="276"/>
      <c r="E344" s="31"/>
      <c r="F344" s="164"/>
      <c r="G344" s="244"/>
      <c r="H344" s="31"/>
      <c r="I344" s="31"/>
      <c r="J344" s="31"/>
      <c r="K344" s="31"/>
      <c r="L344" s="31"/>
      <c r="M344" s="31"/>
      <c r="N344" s="31"/>
      <c r="O344" s="31"/>
      <c r="P344" s="31"/>
      <c r="Q344" s="245"/>
      <c r="R344" s="274"/>
      <c r="S344" s="311"/>
      <c r="T344" s="361"/>
      <c r="U344" s="311"/>
      <c r="V344" s="358"/>
      <c r="W344" s="356">
        <f t="shared" si="71"/>
        <v>0</v>
      </c>
      <c r="X344" s="367"/>
      <c r="Y344" s="97"/>
      <c r="Z344" s="52"/>
      <c r="AA344" s="61"/>
      <c r="AB344" s="52"/>
      <c r="AC344" s="151">
        <f t="shared" si="65"/>
        <v>0</v>
      </c>
    </row>
    <row r="345" spans="1:29" s="3" customFormat="1" ht="35.1" customHeight="1">
      <c r="A345" s="144"/>
      <c r="B345" s="651" t="s">
        <v>591</v>
      </c>
      <c r="C345" s="217" t="s">
        <v>579</v>
      </c>
      <c r="D345" s="275">
        <v>1</v>
      </c>
      <c r="E345" s="30"/>
      <c r="F345" s="165">
        <f>SUM(D345:E345)</f>
        <v>1</v>
      </c>
      <c r="G345" s="249">
        <v>1</v>
      </c>
      <c r="H345" s="30"/>
      <c r="I345" s="30"/>
      <c r="J345" s="30"/>
      <c r="K345" s="30"/>
      <c r="L345" s="30"/>
      <c r="M345" s="30"/>
      <c r="N345" s="30"/>
      <c r="O345" s="30"/>
      <c r="P345" s="30"/>
      <c r="Q345" s="243">
        <f>SUM(G345:P345)</f>
        <v>1</v>
      </c>
      <c r="R345" s="273">
        <f t="shared" ref="R345" si="85">Q345-F345</f>
        <v>0</v>
      </c>
      <c r="S345" s="351"/>
      <c r="T345" s="350"/>
      <c r="U345" s="315"/>
      <c r="V345" s="342"/>
      <c r="W345" s="343">
        <f t="shared" ref="W345" si="86">IF(V345="",,"→")</f>
        <v>0</v>
      </c>
      <c r="X345" s="80"/>
      <c r="Y345" s="95">
        <f>R345+COUNTA(T345)-COUNTA(V345)</f>
        <v>0</v>
      </c>
      <c r="Z345" s="52"/>
      <c r="AA345" s="58">
        <f>행정8·9급!V292</f>
        <v>-1</v>
      </c>
      <c r="AB345" s="52"/>
      <c r="AC345" s="152">
        <f t="shared" ref="AC345" si="87">SUM(Y345:AA345)</f>
        <v>-1</v>
      </c>
    </row>
    <row r="346" spans="1:29" s="3" customFormat="1" ht="35.1" customHeight="1">
      <c r="A346" s="144"/>
      <c r="B346" s="651" t="s">
        <v>592</v>
      </c>
      <c r="C346" s="217" t="s">
        <v>177</v>
      </c>
      <c r="D346" s="275">
        <v>1</v>
      </c>
      <c r="E346" s="30"/>
      <c r="F346" s="165">
        <f>SUM(D346:E346)</f>
        <v>1</v>
      </c>
      <c r="G346" s="249">
        <v>1</v>
      </c>
      <c r="H346" s="30"/>
      <c r="I346" s="30"/>
      <c r="J346" s="30"/>
      <c r="K346" s="30"/>
      <c r="L346" s="30"/>
      <c r="M346" s="30"/>
      <c r="N346" s="30"/>
      <c r="O346" s="30"/>
      <c r="P346" s="30"/>
      <c r="Q346" s="243">
        <f>SUM(G346:P346)</f>
        <v>1</v>
      </c>
      <c r="R346" s="273">
        <f t="shared" si="72"/>
        <v>0</v>
      </c>
      <c r="S346" s="349"/>
      <c r="T346" s="350"/>
      <c r="U346" s="315"/>
      <c r="V346" s="342"/>
      <c r="W346" s="343">
        <f t="shared" si="71"/>
        <v>0</v>
      </c>
      <c r="X346" s="80"/>
      <c r="Y346" s="95">
        <f>R346+COUNTA(T346)-COUNTA(V346)</f>
        <v>0</v>
      </c>
      <c r="Z346" s="52"/>
      <c r="AA346" s="58">
        <f>행정8·9급!V293</f>
        <v>0</v>
      </c>
      <c r="AB346" s="52"/>
      <c r="AC346" s="152">
        <f t="shared" si="65"/>
        <v>0</v>
      </c>
    </row>
    <row r="347" spans="1:29" s="3" customFormat="1" ht="35.1" customHeight="1">
      <c r="A347" s="144"/>
      <c r="B347" s="318" t="s">
        <v>592</v>
      </c>
      <c r="C347" s="217" t="s">
        <v>43</v>
      </c>
      <c r="D347" s="275">
        <v>1</v>
      </c>
      <c r="E347" s="30"/>
      <c r="F347" s="165">
        <f>SUM(D347:E347)</f>
        <v>1</v>
      </c>
      <c r="G347" s="249">
        <v>1</v>
      </c>
      <c r="H347" s="30"/>
      <c r="I347" s="30"/>
      <c r="J347" s="30"/>
      <c r="K347" s="30"/>
      <c r="L347" s="30"/>
      <c r="M347" s="30"/>
      <c r="N347" s="30"/>
      <c r="O347" s="30"/>
      <c r="P347" s="30"/>
      <c r="Q347" s="243">
        <f>SUM(G347:P347)</f>
        <v>1</v>
      </c>
      <c r="R347" s="273">
        <f t="shared" si="72"/>
        <v>0</v>
      </c>
      <c r="S347" s="558"/>
      <c r="T347" s="582"/>
      <c r="U347" s="315"/>
      <c r="V347" s="342"/>
      <c r="W347" s="343">
        <f t="shared" si="71"/>
        <v>0</v>
      </c>
      <c r="X347" s="80"/>
      <c r="Y347" s="95">
        <f>R347+COUNTA(T347:T348)-COUNTA(V347:V348)</f>
        <v>0</v>
      </c>
      <c r="Z347" s="52"/>
      <c r="AA347" s="60">
        <f>행정8·9급!V294</f>
        <v>0</v>
      </c>
      <c r="AB347" s="52"/>
      <c r="AC347" s="149">
        <f t="shared" si="65"/>
        <v>0</v>
      </c>
    </row>
    <row r="348" spans="1:29" s="3" customFormat="1" ht="35.1" customHeight="1">
      <c r="A348" s="144"/>
      <c r="B348" s="318"/>
      <c r="C348" s="218"/>
      <c r="D348" s="276"/>
      <c r="E348" s="31"/>
      <c r="F348" s="164"/>
      <c r="G348" s="244"/>
      <c r="H348" s="31"/>
      <c r="I348" s="31"/>
      <c r="J348" s="31"/>
      <c r="K348" s="31"/>
      <c r="L348" s="31"/>
      <c r="M348" s="31"/>
      <c r="N348" s="31"/>
      <c r="O348" s="31"/>
      <c r="P348" s="31"/>
      <c r="Q348" s="245"/>
      <c r="R348" s="274"/>
      <c r="S348" s="311"/>
      <c r="T348" s="361"/>
      <c r="U348" s="311"/>
      <c r="V348" s="358"/>
      <c r="W348" s="356">
        <f t="shared" si="71"/>
        <v>0</v>
      </c>
      <c r="X348" s="367"/>
      <c r="Y348" s="97"/>
      <c r="Z348" s="52"/>
      <c r="AA348" s="61"/>
      <c r="AB348" s="52"/>
      <c r="AC348" s="151"/>
    </row>
    <row r="349" spans="1:29" s="3" customFormat="1" ht="35.1" customHeight="1">
      <c r="A349" s="144"/>
      <c r="B349" s="651" t="s">
        <v>592</v>
      </c>
      <c r="C349" s="217" t="s">
        <v>178</v>
      </c>
      <c r="D349" s="275">
        <v>2</v>
      </c>
      <c r="E349" s="30"/>
      <c r="F349" s="165">
        <f t="shared" ref="F349:F358" si="88">SUM(D349:E349)</f>
        <v>2</v>
      </c>
      <c r="G349" s="249">
        <v>2</v>
      </c>
      <c r="H349" s="30"/>
      <c r="I349" s="30"/>
      <c r="J349" s="30"/>
      <c r="K349" s="30"/>
      <c r="L349" s="30"/>
      <c r="M349" s="30"/>
      <c r="N349" s="30"/>
      <c r="O349" s="30"/>
      <c r="P349" s="30"/>
      <c r="Q349" s="243">
        <f>SUM(G349:P349)</f>
        <v>2</v>
      </c>
      <c r="R349" s="273">
        <f t="shared" si="72"/>
        <v>0</v>
      </c>
      <c r="S349" s="349"/>
      <c r="T349" s="354"/>
      <c r="U349" s="315"/>
      <c r="V349" s="342"/>
      <c r="W349" s="343">
        <f t="shared" si="71"/>
        <v>0</v>
      </c>
      <c r="X349" s="80"/>
      <c r="Y349" s="95">
        <f>R349+COUNTA(T349)-COUNTA(V349)</f>
        <v>0</v>
      </c>
      <c r="Z349" s="52"/>
      <c r="AA349" s="58">
        <f>행정8·9급!V295</f>
        <v>0</v>
      </c>
      <c r="AB349" s="52"/>
      <c r="AC349" s="152">
        <f t="shared" si="65"/>
        <v>0</v>
      </c>
    </row>
    <row r="350" spans="1:29" s="3" customFormat="1" ht="35.1" customHeight="1">
      <c r="A350" s="144"/>
      <c r="B350" s="318" t="s">
        <v>592</v>
      </c>
      <c r="C350" s="219" t="s">
        <v>179</v>
      </c>
      <c r="D350" s="277">
        <v>1</v>
      </c>
      <c r="E350" s="32"/>
      <c r="F350" s="206">
        <f t="shared" si="88"/>
        <v>1</v>
      </c>
      <c r="G350" s="250">
        <v>1</v>
      </c>
      <c r="H350" s="32"/>
      <c r="I350" s="32"/>
      <c r="J350" s="32"/>
      <c r="K350" s="32"/>
      <c r="L350" s="32"/>
      <c r="M350" s="32"/>
      <c r="N350" s="32"/>
      <c r="O350" s="32"/>
      <c r="P350" s="32"/>
      <c r="Q350" s="246">
        <f>SUM(G350:P350)</f>
        <v>1</v>
      </c>
      <c r="R350" s="278">
        <f t="shared" si="72"/>
        <v>0</v>
      </c>
      <c r="S350" s="349"/>
      <c r="T350" s="354"/>
      <c r="U350" s="349"/>
      <c r="V350" s="359"/>
      <c r="W350" s="355">
        <f t="shared" si="71"/>
        <v>0</v>
      </c>
      <c r="X350" s="119"/>
      <c r="Y350" s="98">
        <f>R350+COUNTA(T350)-COUNTA(V350)</f>
        <v>0</v>
      </c>
      <c r="Z350" s="52"/>
      <c r="AA350" s="58">
        <f>행정8·9급!V296</f>
        <v>0</v>
      </c>
      <c r="AB350" s="52"/>
      <c r="AC350" s="152">
        <f t="shared" si="65"/>
        <v>0</v>
      </c>
    </row>
    <row r="351" spans="1:29" s="3" customFormat="1" ht="35.1" customHeight="1">
      <c r="A351" s="201" t="s">
        <v>180</v>
      </c>
      <c r="B351" s="649" t="s">
        <v>593</v>
      </c>
      <c r="C351" s="217" t="s">
        <v>84</v>
      </c>
      <c r="D351" s="275">
        <v>16</v>
      </c>
      <c r="E351" s="30"/>
      <c r="F351" s="165">
        <f t="shared" si="88"/>
        <v>16</v>
      </c>
      <c r="G351" s="249">
        <v>15</v>
      </c>
      <c r="H351" s="30"/>
      <c r="I351" s="30"/>
      <c r="J351" s="30"/>
      <c r="K351" s="30"/>
      <c r="L351" s="30"/>
      <c r="M351" s="30"/>
      <c r="N351" s="30"/>
      <c r="O351" s="30"/>
      <c r="P351" s="30">
        <v>-1</v>
      </c>
      <c r="Q351" s="243">
        <f>SUM(G351:P351)</f>
        <v>14</v>
      </c>
      <c r="R351" s="273">
        <f t="shared" si="72"/>
        <v>-2</v>
      </c>
      <c r="S351" s="266"/>
      <c r="T351" s="341"/>
      <c r="U351" s="266"/>
      <c r="V351" s="342"/>
      <c r="W351" s="343">
        <f t="shared" si="71"/>
        <v>0</v>
      </c>
      <c r="X351" s="80"/>
      <c r="Y351" s="95">
        <f>R351+COUNTA(T351:T357)-COUNTA(V351:V357)</f>
        <v>-2</v>
      </c>
      <c r="Z351" s="52"/>
      <c r="AA351" s="60">
        <f>행정8·9급!V297</f>
        <v>1</v>
      </c>
      <c r="AB351" s="52"/>
      <c r="AC351" s="149">
        <f t="shared" si="65"/>
        <v>-1</v>
      </c>
    </row>
    <row r="352" spans="1:29" s="3" customFormat="1" ht="35.1" customHeight="1">
      <c r="A352" s="144"/>
      <c r="B352" s="318"/>
      <c r="C352" s="256"/>
      <c r="D352" s="279">
        <v>0</v>
      </c>
      <c r="E352" s="49"/>
      <c r="F352" s="163">
        <f t="shared" si="88"/>
        <v>0</v>
      </c>
      <c r="G352" s="247">
        <v>0</v>
      </c>
      <c r="H352" s="49"/>
      <c r="I352" s="49"/>
      <c r="J352" s="49"/>
      <c r="K352" s="49"/>
      <c r="L352" s="49"/>
      <c r="M352" s="49"/>
      <c r="N352" s="49"/>
      <c r="O352" s="49"/>
      <c r="P352" s="49"/>
      <c r="Q352" s="248"/>
      <c r="R352" s="280">
        <f t="shared" si="72"/>
        <v>0</v>
      </c>
      <c r="S352" s="108"/>
      <c r="T352" s="345"/>
      <c r="U352" s="108"/>
      <c r="V352" s="346"/>
      <c r="W352" s="347">
        <f t="shared" si="71"/>
        <v>0</v>
      </c>
      <c r="X352" s="79"/>
      <c r="Y352" s="94"/>
      <c r="Z352" s="51"/>
      <c r="AA352" s="64"/>
      <c r="AB352" s="51"/>
      <c r="AC352" s="147">
        <f t="shared" si="65"/>
        <v>0</v>
      </c>
    </row>
    <row r="353" spans="1:29" s="3" customFormat="1" ht="35.1" customHeight="1">
      <c r="A353" s="144"/>
      <c r="B353" s="318"/>
      <c r="C353" s="256"/>
      <c r="D353" s="279">
        <v>0</v>
      </c>
      <c r="E353" s="49"/>
      <c r="F353" s="163">
        <f t="shared" si="88"/>
        <v>0</v>
      </c>
      <c r="G353" s="247">
        <v>0</v>
      </c>
      <c r="H353" s="49"/>
      <c r="I353" s="49"/>
      <c r="J353" s="49"/>
      <c r="K353" s="49"/>
      <c r="L353" s="49"/>
      <c r="M353" s="49"/>
      <c r="N353" s="49"/>
      <c r="O353" s="49"/>
      <c r="P353" s="49"/>
      <c r="Q353" s="248"/>
      <c r="R353" s="280">
        <f>Q353-F353</f>
        <v>0</v>
      </c>
      <c r="S353" s="108"/>
      <c r="T353" s="345"/>
      <c r="U353" s="108"/>
      <c r="V353" s="346"/>
      <c r="W353" s="347">
        <f>IF(V353="",,"→")</f>
        <v>0</v>
      </c>
      <c r="X353" s="79"/>
      <c r="Y353" s="94"/>
      <c r="Z353" s="51"/>
      <c r="AA353" s="64"/>
      <c r="AB353" s="51"/>
      <c r="AC353" s="147">
        <f>SUM(Y353:AA353)</f>
        <v>0</v>
      </c>
    </row>
    <row r="354" spans="1:29" s="3" customFormat="1" ht="35.1" customHeight="1">
      <c r="A354" s="144"/>
      <c r="B354" s="318"/>
      <c r="C354" s="256"/>
      <c r="D354" s="279">
        <v>0</v>
      </c>
      <c r="E354" s="49"/>
      <c r="F354" s="163">
        <f t="shared" si="88"/>
        <v>0</v>
      </c>
      <c r="G354" s="247">
        <v>0</v>
      </c>
      <c r="H354" s="49"/>
      <c r="I354" s="49"/>
      <c r="J354" s="49"/>
      <c r="K354" s="49"/>
      <c r="L354" s="49"/>
      <c r="M354" s="49"/>
      <c r="N354" s="49"/>
      <c r="O354" s="49"/>
      <c r="P354" s="49"/>
      <c r="Q354" s="248"/>
      <c r="R354" s="280">
        <f>Q354-F354</f>
        <v>0</v>
      </c>
      <c r="S354" s="310"/>
      <c r="T354" s="348"/>
      <c r="U354" s="108"/>
      <c r="V354" s="346"/>
      <c r="W354" s="347">
        <f>IF(V354="",,"→")</f>
        <v>0</v>
      </c>
      <c r="X354" s="79"/>
      <c r="Y354" s="94"/>
      <c r="Z354" s="51"/>
      <c r="AA354" s="64"/>
      <c r="AB354" s="51"/>
      <c r="AC354" s="147">
        <f>SUM(Y354:AA354)</f>
        <v>0</v>
      </c>
    </row>
    <row r="355" spans="1:29" s="3" customFormat="1" ht="35.1" customHeight="1">
      <c r="A355" s="144"/>
      <c r="B355" s="318"/>
      <c r="C355" s="256"/>
      <c r="D355" s="279">
        <v>0</v>
      </c>
      <c r="E355" s="49"/>
      <c r="F355" s="163">
        <f t="shared" si="88"/>
        <v>0</v>
      </c>
      <c r="G355" s="247">
        <v>0</v>
      </c>
      <c r="H355" s="49"/>
      <c r="I355" s="49"/>
      <c r="J355" s="49"/>
      <c r="K355" s="49"/>
      <c r="L355" s="49"/>
      <c r="M355" s="49"/>
      <c r="N355" s="49"/>
      <c r="O355" s="49"/>
      <c r="P355" s="49"/>
      <c r="Q355" s="248"/>
      <c r="R355" s="280">
        <f t="shared" si="72"/>
        <v>0</v>
      </c>
      <c r="S355" s="108"/>
      <c r="T355" s="348"/>
      <c r="U355" s="108"/>
      <c r="V355" s="346"/>
      <c r="W355" s="347">
        <f t="shared" si="71"/>
        <v>0</v>
      </c>
      <c r="X355" s="79"/>
      <c r="Y355" s="94"/>
      <c r="Z355" s="51"/>
      <c r="AA355" s="64"/>
      <c r="AB355" s="51"/>
      <c r="AC355" s="147">
        <f t="shared" si="65"/>
        <v>0</v>
      </c>
    </row>
    <row r="356" spans="1:29" s="3" customFormat="1" ht="35.1" customHeight="1">
      <c r="A356" s="144"/>
      <c r="B356" s="318"/>
      <c r="C356" s="256"/>
      <c r="D356" s="279">
        <v>0</v>
      </c>
      <c r="E356" s="49"/>
      <c r="F356" s="163">
        <f t="shared" ref="F356" si="89">SUM(D356:E356)</f>
        <v>0</v>
      </c>
      <c r="G356" s="247">
        <v>0</v>
      </c>
      <c r="H356" s="49"/>
      <c r="I356" s="49"/>
      <c r="J356" s="49"/>
      <c r="K356" s="49"/>
      <c r="L356" s="49"/>
      <c r="M356" s="49"/>
      <c r="N356" s="49"/>
      <c r="O356" s="49"/>
      <c r="P356" s="49"/>
      <c r="Q356" s="248"/>
      <c r="R356" s="280">
        <f t="shared" ref="R356" si="90">Q356-F356</f>
        <v>0</v>
      </c>
      <c r="S356" s="108"/>
      <c r="T356" s="348"/>
      <c r="U356" s="108"/>
      <c r="V356" s="346"/>
      <c r="W356" s="347">
        <f t="shared" ref="W356" si="91">IF(V356="",,"→")</f>
        <v>0</v>
      </c>
      <c r="X356" s="79"/>
      <c r="Y356" s="94"/>
      <c r="Z356" s="51"/>
      <c r="AA356" s="64"/>
      <c r="AB356" s="51"/>
      <c r="AC356" s="147">
        <f t="shared" ref="AC356" si="92">SUM(Y356:AA356)</f>
        <v>0</v>
      </c>
    </row>
    <row r="357" spans="1:29" s="3" customFormat="1" ht="35.1" customHeight="1">
      <c r="A357" s="144"/>
      <c r="B357" s="318"/>
      <c r="C357" s="218"/>
      <c r="D357" s="276">
        <v>0</v>
      </c>
      <c r="E357" s="31"/>
      <c r="F357" s="164">
        <f t="shared" si="88"/>
        <v>0</v>
      </c>
      <c r="G357" s="244">
        <v>0</v>
      </c>
      <c r="H357" s="31"/>
      <c r="I357" s="31"/>
      <c r="J357" s="31"/>
      <c r="K357" s="31"/>
      <c r="L357" s="31"/>
      <c r="M357" s="31"/>
      <c r="N357" s="31"/>
      <c r="O357" s="31"/>
      <c r="P357" s="31"/>
      <c r="Q357" s="245"/>
      <c r="R357" s="274">
        <f t="shared" si="72"/>
        <v>0</v>
      </c>
      <c r="S357" s="311"/>
      <c r="T357" s="361"/>
      <c r="U357" s="311"/>
      <c r="V357" s="358"/>
      <c r="W357" s="356">
        <f t="shared" si="71"/>
        <v>0</v>
      </c>
      <c r="X357" s="367"/>
      <c r="Y357" s="92"/>
      <c r="Z357" s="51"/>
      <c r="AA357" s="61"/>
      <c r="AB357" s="51"/>
      <c r="AC357" s="146">
        <f t="shared" si="65"/>
        <v>0</v>
      </c>
    </row>
    <row r="358" spans="1:29" s="3" customFormat="1" ht="35.1" customHeight="1">
      <c r="A358" s="144"/>
      <c r="B358" s="653" t="s">
        <v>591</v>
      </c>
      <c r="C358" s="217" t="s">
        <v>181</v>
      </c>
      <c r="D358" s="275">
        <v>1</v>
      </c>
      <c r="E358" s="30"/>
      <c r="F358" s="165">
        <f t="shared" si="88"/>
        <v>1</v>
      </c>
      <c r="G358" s="249">
        <v>1</v>
      </c>
      <c r="H358" s="30"/>
      <c r="I358" s="30"/>
      <c r="J358" s="30"/>
      <c r="K358" s="30"/>
      <c r="L358" s="30"/>
      <c r="M358" s="30"/>
      <c r="N358" s="30"/>
      <c r="O358" s="30"/>
      <c r="P358" s="30"/>
      <c r="Q358" s="243">
        <f>SUM(G358:P358)</f>
        <v>1</v>
      </c>
      <c r="R358" s="273">
        <f t="shared" si="72"/>
        <v>0</v>
      </c>
      <c r="S358" s="315"/>
      <c r="T358" s="357"/>
      <c r="U358" s="315"/>
      <c r="V358" s="342"/>
      <c r="W358" s="343"/>
      <c r="X358" s="80"/>
      <c r="Y358" s="95">
        <f>R358+COUNTA(T358:T359)-COUNTA(V358:V359)</f>
        <v>0</v>
      </c>
      <c r="Z358" s="52"/>
      <c r="AA358" s="60">
        <f>행정8·9급!V300</f>
        <v>-1</v>
      </c>
      <c r="AB358" s="52"/>
      <c r="AC358" s="149">
        <f t="shared" ref="AC358:AC399" si="93">SUM(Y358:AA358)</f>
        <v>-1</v>
      </c>
    </row>
    <row r="359" spans="1:29" s="3" customFormat="1" ht="35.1" customHeight="1">
      <c r="A359" s="144"/>
      <c r="B359" s="652"/>
      <c r="C359" s="218"/>
      <c r="D359" s="276"/>
      <c r="E359" s="31"/>
      <c r="F359" s="164"/>
      <c r="G359" s="244"/>
      <c r="H359" s="31"/>
      <c r="I359" s="31"/>
      <c r="J359" s="31"/>
      <c r="K359" s="31"/>
      <c r="L359" s="31"/>
      <c r="M359" s="31"/>
      <c r="N359" s="31"/>
      <c r="O359" s="31"/>
      <c r="P359" s="31"/>
      <c r="Q359" s="245"/>
      <c r="R359" s="274"/>
      <c r="S359" s="311"/>
      <c r="T359" s="361"/>
      <c r="U359" s="311"/>
      <c r="V359" s="358"/>
      <c r="W359" s="356"/>
      <c r="X359" s="367"/>
      <c r="Y359" s="97"/>
      <c r="Z359" s="52"/>
      <c r="AA359" s="61"/>
      <c r="AB359" s="52"/>
      <c r="AC359" s="151">
        <f t="shared" si="93"/>
        <v>0</v>
      </c>
    </row>
    <row r="360" spans="1:29" s="3" customFormat="1" ht="35.1" customHeight="1">
      <c r="A360" s="144"/>
      <c r="B360" s="318" t="s">
        <v>591</v>
      </c>
      <c r="C360" s="217" t="s">
        <v>182</v>
      </c>
      <c r="D360" s="275">
        <v>2</v>
      </c>
      <c r="E360" s="30"/>
      <c r="F360" s="165">
        <f>SUM(D360:E360)</f>
        <v>2</v>
      </c>
      <c r="G360" s="249">
        <v>2</v>
      </c>
      <c r="H360" s="30"/>
      <c r="I360" s="30"/>
      <c r="J360" s="30"/>
      <c r="K360" s="30"/>
      <c r="L360" s="30"/>
      <c r="M360" s="30"/>
      <c r="N360" s="30"/>
      <c r="O360" s="30"/>
      <c r="P360" s="30"/>
      <c r="Q360" s="243">
        <f t="shared" ref="Q360:Q365" si="94">SUM(G360:P360)</f>
        <v>2</v>
      </c>
      <c r="R360" s="273">
        <f t="shared" si="72"/>
        <v>0</v>
      </c>
      <c r="S360" s="315"/>
      <c r="T360" s="357"/>
      <c r="U360" s="315"/>
      <c r="V360" s="376"/>
      <c r="W360" s="315">
        <f t="shared" si="71"/>
        <v>0</v>
      </c>
      <c r="X360" s="80"/>
      <c r="Y360" s="95">
        <f>R360+COUNTA(T360:T361)-COUNTA(V360:V361)</f>
        <v>0</v>
      </c>
      <c r="Z360" s="52"/>
      <c r="AA360" s="60">
        <f>행정8·9급!V302</f>
        <v>1</v>
      </c>
      <c r="AB360" s="52"/>
      <c r="AC360" s="149">
        <f t="shared" si="93"/>
        <v>1</v>
      </c>
    </row>
    <row r="361" spans="1:29" s="3" customFormat="1" ht="35.1" customHeight="1">
      <c r="A361" s="144"/>
      <c r="B361" s="318"/>
      <c r="C361" s="218"/>
      <c r="D361" s="276"/>
      <c r="E361" s="31"/>
      <c r="F361" s="164"/>
      <c r="G361" s="244"/>
      <c r="H361" s="31"/>
      <c r="I361" s="31"/>
      <c r="J361" s="31"/>
      <c r="K361" s="31"/>
      <c r="L361" s="31"/>
      <c r="M361" s="31"/>
      <c r="N361" s="31"/>
      <c r="O361" s="31"/>
      <c r="P361" s="31"/>
      <c r="Q361" s="245">
        <f t="shared" si="94"/>
        <v>0</v>
      </c>
      <c r="R361" s="274">
        <f>Q361-F361</f>
        <v>0</v>
      </c>
      <c r="S361" s="311"/>
      <c r="T361" s="361"/>
      <c r="U361" s="311"/>
      <c r="V361" s="393"/>
      <c r="W361" s="311">
        <f t="shared" si="71"/>
        <v>0</v>
      </c>
      <c r="X361" s="367"/>
      <c r="Y361" s="97"/>
      <c r="Z361" s="52"/>
      <c r="AA361" s="61"/>
      <c r="AB361" s="52"/>
      <c r="AC361" s="151">
        <f t="shared" si="93"/>
        <v>0</v>
      </c>
    </row>
    <row r="362" spans="1:29" s="3" customFormat="1" ht="35.1" customHeight="1">
      <c r="A362" s="144"/>
      <c r="B362" s="651" t="s">
        <v>592</v>
      </c>
      <c r="C362" s="219" t="s">
        <v>209</v>
      </c>
      <c r="D362" s="277">
        <v>1</v>
      </c>
      <c r="E362" s="32"/>
      <c r="F362" s="206">
        <f>SUM(D362:E362)</f>
        <v>1</v>
      </c>
      <c r="G362" s="250">
        <v>1</v>
      </c>
      <c r="H362" s="32"/>
      <c r="I362" s="32"/>
      <c r="J362" s="32"/>
      <c r="K362" s="32"/>
      <c r="L362" s="32"/>
      <c r="M362" s="32"/>
      <c r="N362" s="32"/>
      <c r="O362" s="32"/>
      <c r="P362" s="32"/>
      <c r="Q362" s="246">
        <f t="shared" si="94"/>
        <v>1</v>
      </c>
      <c r="R362" s="278">
        <f t="shared" si="72"/>
        <v>0</v>
      </c>
      <c r="S362" s="349"/>
      <c r="T362" s="354"/>
      <c r="U362" s="315"/>
      <c r="V362" s="376"/>
      <c r="W362" s="315">
        <f>IF(V362="",,"→")</f>
        <v>0</v>
      </c>
      <c r="X362" s="80"/>
      <c r="Y362" s="98">
        <f>R362+COUNTA(T362)-COUNTA(V362)</f>
        <v>0</v>
      </c>
      <c r="Z362" s="52"/>
      <c r="AA362" s="58">
        <f>행정8·9급!V303</f>
        <v>0</v>
      </c>
      <c r="AB362" s="52"/>
      <c r="AC362" s="152">
        <f t="shared" si="93"/>
        <v>0</v>
      </c>
    </row>
    <row r="363" spans="1:29" s="3" customFormat="1" ht="35.1" customHeight="1">
      <c r="A363" s="144"/>
      <c r="B363" s="651" t="s">
        <v>592</v>
      </c>
      <c r="C363" s="217" t="s">
        <v>183</v>
      </c>
      <c r="D363" s="275">
        <v>1</v>
      </c>
      <c r="E363" s="30"/>
      <c r="F363" s="165">
        <f>SUM(D363:E363)</f>
        <v>1</v>
      </c>
      <c r="G363" s="249">
        <v>1</v>
      </c>
      <c r="H363" s="30"/>
      <c r="I363" s="30"/>
      <c r="J363" s="30"/>
      <c r="K363" s="30"/>
      <c r="L363" s="30"/>
      <c r="M363" s="30"/>
      <c r="N363" s="30"/>
      <c r="O363" s="30"/>
      <c r="P363" s="30"/>
      <c r="Q363" s="243">
        <f t="shared" si="94"/>
        <v>1</v>
      </c>
      <c r="R363" s="273">
        <f t="shared" si="72"/>
        <v>0</v>
      </c>
      <c r="S363" s="108"/>
      <c r="T363" s="345"/>
      <c r="U363" s="315"/>
      <c r="V363" s="342"/>
      <c r="W363" s="343">
        <f t="shared" si="71"/>
        <v>0</v>
      </c>
      <c r="X363" s="80"/>
      <c r="Y363" s="95">
        <f>R363+COUNTA(T363)-COUNTA(V363)</f>
        <v>0</v>
      </c>
      <c r="Z363" s="52"/>
      <c r="AA363" s="58">
        <f>행정8·9급!V304</f>
        <v>0</v>
      </c>
      <c r="AB363" s="52"/>
      <c r="AC363" s="152">
        <f t="shared" si="93"/>
        <v>0</v>
      </c>
    </row>
    <row r="364" spans="1:29" s="3" customFormat="1" ht="35.1" customHeight="1">
      <c r="A364" s="144"/>
      <c r="B364" s="318" t="s">
        <v>592</v>
      </c>
      <c r="C364" s="219" t="s">
        <v>184</v>
      </c>
      <c r="D364" s="277">
        <v>1</v>
      </c>
      <c r="E364" s="32"/>
      <c r="F364" s="206">
        <f>SUM(D364:E364)</f>
        <v>1</v>
      </c>
      <c r="G364" s="250">
        <v>1</v>
      </c>
      <c r="H364" s="32"/>
      <c r="I364" s="32"/>
      <c r="J364" s="32"/>
      <c r="K364" s="32"/>
      <c r="L364" s="32"/>
      <c r="M364" s="32"/>
      <c r="N364" s="32"/>
      <c r="O364" s="32"/>
      <c r="P364" s="32"/>
      <c r="Q364" s="246">
        <f t="shared" si="94"/>
        <v>1</v>
      </c>
      <c r="R364" s="278">
        <f t="shared" si="72"/>
        <v>0</v>
      </c>
      <c r="S364" s="349"/>
      <c r="T364" s="354"/>
      <c r="U364" s="349"/>
      <c r="V364" s="359"/>
      <c r="W364" s="355">
        <f t="shared" si="71"/>
        <v>0</v>
      </c>
      <c r="X364" s="119"/>
      <c r="Y364" s="98">
        <f>R364+COUNTA(T364)-COUNTA(V364)</f>
        <v>0</v>
      </c>
      <c r="Z364" s="52"/>
      <c r="AA364" s="58">
        <f>행정8·9급!V305</f>
        <v>0</v>
      </c>
      <c r="AB364" s="52"/>
      <c r="AC364" s="152">
        <f t="shared" si="93"/>
        <v>0</v>
      </c>
    </row>
    <row r="365" spans="1:29" s="3" customFormat="1" ht="35.1" customHeight="1">
      <c r="A365" s="202" t="s">
        <v>185</v>
      </c>
      <c r="B365" s="649" t="s">
        <v>593</v>
      </c>
      <c r="C365" s="217" t="s">
        <v>84</v>
      </c>
      <c r="D365" s="275">
        <v>19</v>
      </c>
      <c r="E365" s="30"/>
      <c r="F365" s="165">
        <f>SUM(D365:E365)</f>
        <v>19</v>
      </c>
      <c r="G365" s="249">
        <v>18</v>
      </c>
      <c r="H365" s="30"/>
      <c r="I365" s="30"/>
      <c r="J365" s="30"/>
      <c r="K365" s="30"/>
      <c r="L365" s="30"/>
      <c r="M365" s="30"/>
      <c r="N365" s="30"/>
      <c r="O365" s="30"/>
      <c r="P365" s="30"/>
      <c r="Q365" s="243">
        <f t="shared" si="94"/>
        <v>18</v>
      </c>
      <c r="R365" s="273">
        <f t="shared" si="72"/>
        <v>-1</v>
      </c>
      <c r="S365" s="581"/>
      <c r="T365" s="600"/>
      <c r="U365" s="553"/>
      <c r="V365" s="555"/>
      <c r="W365" s="498">
        <f t="shared" si="71"/>
        <v>0</v>
      </c>
      <c r="X365" s="543"/>
      <c r="Y365" s="95">
        <f>R365+COUNTA(T365:T371)-COUNTA(V365:V371)</f>
        <v>-1</v>
      </c>
      <c r="Z365" s="52"/>
      <c r="AA365" s="60">
        <f>행정8·9급!V306</f>
        <v>-1</v>
      </c>
      <c r="AB365" s="209"/>
      <c r="AC365" s="210">
        <f t="shared" si="93"/>
        <v>-2</v>
      </c>
    </row>
    <row r="366" spans="1:29" s="3" customFormat="1" ht="35.1" customHeight="1">
      <c r="A366" s="162"/>
      <c r="B366" s="318"/>
      <c r="C366" s="256"/>
      <c r="D366" s="279"/>
      <c r="E366" s="49"/>
      <c r="F366" s="163"/>
      <c r="G366" s="247"/>
      <c r="H366" s="49"/>
      <c r="I366" s="49"/>
      <c r="J366" s="49"/>
      <c r="K366" s="49"/>
      <c r="L366" s="49"/>
      <c r="M366" s="49"/>
      <c r="N366" s="49"/>
      <c r="O366" s="49"/>
      <c r="P366" s="49"/>
      <c r="Q366" s="248"/>
      <c r="R366" s="280"/>
      <c r="S366" s="558"/>
      <c r="T366" s="582"/>
      <c r="U366" s="56"/>
      <c r="V366" s="346"/>
      <c r="W366" s="347">
        <f t="shared" si="71"/>
        <v>0</v>
      </c>
      <c r="X366" s="79"/>
      <c r="Y366" s="96"/>
      <c r="Z366" s="52"/>
      <c r="AA366" s="64"/>
      <c r="AB366" s="52"/>
      <c r="AC366" s="150">
        <f t="shared" si="93"/>
        <v>0</v>
      </c>
    </row>
    <row r="367" spans="1:29" s="3" customFormat="1" ht="35.1" customHeight="1">
      <c r="A367" s="162"/>
      <c r="B367" s="318"/>
      <c r="C367" s="256"/>
      <c r="D367" s="279"/>
      <c r="E367" s="49"/>
      <c r="F367" s="163"/>
      <c r="G367" s="247"/>
      <c r="H367" s="49"/>
      <c r="I367" s="49"/>
      <c r="J367" s="49"/>
      <c r="K367" s="49"/>
      <c r="L367" s="49"/>
      <c r="M367" s="49"/>
      <c r="N367" s="49"/>
      <c r="O367" s="49"/>
      <c r="P367" s="49"/>
      <c r="Q367" s="248"/>
      <c r="R367" s="280"/>
      <c r="S367" s="580"/>
      <c r="T367" s="582"/>
      <c r="U367" s="56"/>
      <c r="V367" s="365"/>
      <c r="W367" s="347">
        <f t="shared" si="71"/>
        <v>0</v>
      </c>
      <c r="X367" s="79"/>
      <c r="Y367" s="96"/>
      <c r="Z367" s="52"/>
      <c r="AA367" s="64"/>
      <c r="AB367" s="52"/>
      <c r="AC367" s="150">
        <f t="shared" si="93"/>
        <v>0</v>
      </c>
    </row>
    <row r="368" spans="1:29" s="3" customFormat="1" ht="35.1" customHeight="1">
      <c r="A368" s="162"/>
      <c r="B368" s="318"/>
      <c r="C368" s="256"/>
      <c r="D368" s="279"/>
      <c r="E368" s="49"/>
      <c r="F368" s="163"/>
      <c r="G368" s="247"/>
      <c r="H368" s="49"/>
      <c r="I368" s="49"/>
      <c r="J368" s="49"/>
      <c r="K368" s="49"/>
      <c r="L368" s="49"/>
      <c r="M368" s="49"/>
      <c r="N368" s="49"/>
      <c r="O368" s="49"/>
      <c r="P368" s="49"/>
      <c r="Q368" s="248"/>
      <c r="R368" s="280"/>
      <c r="S368" s="580"/>
      <c r="T368" s="582"/>
      <c r="U368" s="69"/>
      <c r="V368" s="346"/>
      <c r="W368" s="347">
        <f t="shared" si="71"/>
        <v>0</v>
      </c>
      <c r="X368" s="79"/>
      <c r="Y368" s="96"/>
      <c r="Z368" s="52"/>
      <c r="AA368" s="64"/>
      <c r="AB368" s="52"/>
      <c r="AC368" s="150">
        <f t="shared" si="93"/>
        <v>0</v>
      </c>
    </row>
    <row r="369" spans="1:29" s="3" customFormat="1" ht="35.1" customHeight="1">
      <c r="A369" s="162"/>
      <c r="B369" s="318"/>
      <c r="C369" s="256"/>
      <c r="D369" s="279"/>
      <c r="E369" s="49"/>
      <c r="F369" s="163"/>
      <c r="G369" s="247"/>
      <c r="H369" s="49"/>
      <c r="I369" s="49"/>
      <c r="J369" s="49"/>
      <c r="K369" s="49"/>
      <c r="L369" s="49"/>
      <c r="M369" s="49"/>
      <c r="N369" s="49"/>
      <c r="O369" s="49"/>
      <c r="P369" s="49"/>
      <c r="Q369" s="248"/>
      <c r="R369" s="280"/>
      <c r="S369" s="580"/>
      <c r="T369" s="582"/>
      <c r="U369" s="69"/>
      <c r="V369" s="346"/>
      <c r="W369" s="347">
        <f t="shared" si="71"/>
        <v>0</v>
      </c>
      <c r="X369" s="79"/>
      <c r="Y369" s="96"/>
      <c r="Z369" s="52"/>
      <c r="AA369" s="64"/>
      <c r="AB369" s="52"/>
      <c r="AC369" s="150">
        <f t="shared" si="93"/>
        <v>0</v>
      </c>
    </row>
    <row r="370" spans="1:29" s="3" customFormat="1" ht="35.1" customHeight="1">
      <c r="A370" s="162"/>
      <c r="B370" s="318"/>
      <c r="C370" s="256"/>
      <c r="D370" s="279"/>
      <c r="E370" s="49"/>
      <c r="F370" s="163"/>
      <c r="G370" s="247"/>
      <c r="H370" s="49"/>
      <c r="I370" s="49"/>
      <c r="J370" s="49"/>
      <c r="K370" s="49"/>
      <c r="L370" s="49"/>
      <c r="M370" s="49"/>
      <c r="N370" s="49"/>
      <c r="O370" s="49"/>
      <c r="P370" s="49"/>
      <c r="Q370" s="248"/>
      <c r="R370" s="280"/>
      <c r="S370" s="108"/>
      <c r="T370" s="346"/>
      <c r="U370" s="69"/>
      <c r="V370" s="346"/>
      <c r="W370" s="347"/>
      <c r="X370" s="79"/>
      <c r="Y370" s="96"/>
      <c r="Z370" s="52"/>
      <c r="AA370" s="64"/>
      <c r="AB370" s="52"/>
      <c r="AC370" s="150">
        <f t="shared" si="93"/>
        <v>0</v>
      </c>
    </row>
    <row r="371" spans="1:29" s="3" customFormat="1" ht="35.1" customHeight="1">
      <c r="A371" s="162"/>
      <c r="B371" s="318"/>
      <c r="C371" s="218"/>
      <c r="D371" s="276"/>
      <c r="E371" s="31"/>
      <c r="F371" s="164"/>
      <c r="G371" s="244"/>
      <c r="H371" s="31"/>
      <c r="I371" s="31"/>
      <c r="J371" s="31"/>
      <c r="K371" s="31"/>
      <c r="L371" s="31"/>
      <c r="M371" s="31"/>
      <c r="N371" s="31"/>
      <c r="O371" s="31"/>
      <c r="P371" s="31"/>
      <c r="Q371" s="245"/>
      <c r="R371" s="274"/>
      <c r="S371" s="311"/>
      <c r="T371" s="358"/>
      <c r="U371" s="392"/>
      <c r="V371" s="358"/>
      <c r="W371" s="356"/>
      <c r="X371" s="367"/>
      <c r="Y371" s="97"/>
      <c r="Z371" s="52"/>
      <c r="AA371" s="61"/>
      <c r="AB371" s="52"/>
      <c r="AC371" s="151"/>
    </row>
    <row r="372" spans="1:29" s="3" customFormat="1" ht="35.1" customHeight="1">
      <c r="A372" s="162"/>
      <c r="B372" s="661" t="s">
        <v>592</v>
      </c>
      <c r="C372" s="219" t="s">
        <v>186</v>
      </c>
      <c r="D372" s="277">
        <v>1</v>
      </c>
      <c r="E372" s="32"/>
      <c r="F372" s="206">
        <f>SUM(D372:E372)</f>
        <v>1</v>
      </c>
      <c r="G372" s="250">
        <v>1</v>
      </c>
      <c r="H372" s="32"/>
      <c r="I372" s="32"/>
      <c r="J372" s="32"/>
      <c r="K372" s="32"/>
      <c r="L372" s="32"/>
      <c r="M372" s="32"/>
      <c r="N372" s="32">
        <v>-1</v>
      </c>
      <c r="O372" s="32"/>
      <c r="P372" s="32"/>
      <c r="Q372" s="246">
        <f>SUM(G372:P372)</f>
        <v>0</v>
      </c>
      <c r="R372" s="278">
        <f t="shared" si="72"/>
        <v>-1</v>
      </c>
      <c r="S372" s="312"/>
      <c r="T372" s="350"/>
      <c r="U372" s="40"/>
      <c r="V372" s="359"/>
      <c r="W372" s="355">
        <f>IF(V372="",,"→")</f>
        <v>0</v>
      </c>
      <c r="X372" s="119"/>
      <c r="Y372" s="98">
        <f>R372+COUNTA(T372)-COUNTA(V372)</f>
        <v>-1</v>
      </c>
      <c r="Z372" s="52"/>
      <c r="AA372" s="58">
        <f>행정8·9급!V318</f>
        <v>0</v>
      </c>
      <c r="AB372" s="52"/>
      <c r="AC372" s="152">
        <f t="shared" si="93"/>
        <v>-1</v>
      </c>
    </row>
    <row r="373" spans="1:29" s="3" customFormat="1" ht="35.1" customHeight="1">
      <c r="A373" s="162"/>
      <c r="B373" s="318" t="s">
        <v>592</v>
      </c>
      <c r="C373" s="217" t="s">
        <v>187</v>
      </c>
      <c r="D373" s="275">
        <v>2</v>
      </c>
      <c r="E373" s="30"/>
      <c r="F373" s="165">
        <f>SUM(D373:E373)</f>
        <v>2</v>
      </c>
      <c r="G373" s="249">
        <v>2</v>
      </c>
      <c r="H373" s="30"/>
      <c r="I373" s="30"/>
      <c r="J373" s="30"/>
      <c r="K373" s="30"/>
      <c r="L373" s="30"/>
      <c r="M373" s="30"/>
      <c r="N373" s="30"/>
      <c r="O373" s="30"/>
      <c r="P373" s="30"/>
      <c r="Q373" s="243">
        <f>SUM(G373:P373)</f>
        <v>2</v>
      </c>
      <c r="R373" s="273">
        <f t="shared" si="72"/>
        <v>0</v>
      </c>
      <c r="S373" s="558"/>
      <c r="T373" s="582"/>
      <c r="U373" s="579"/>
      <c r="V373" s="564"/>
      <c r="W373" s="490">
        <f t="shared" si="71"/>
        <v>0</v>
      </c>
      <c r="X373" s="518"/>
      <c r="Y373" s="95">
        <f>R373+COUNTA(T373:T374)-COUNTA(V373:V374)</f>
        <v>0</v>
      </c>
      <c r="Z373" s="52"/>
      <c r="AA373" s="60">
        <f>행정8·9급!V319</f>
        <v>0</v>
      </c>
      <c r="AB373" s="52"/>
      <c r="AC373" s="149">
        <f t="shared" si="93"/>
        <v>0</v>
      </c>
    </row>
    <row r="374" spans="1:29" s="3" customFormat="1" ht="35.1" customHeight="1">
      <c r="A374" s="162"/>
      <c r="B374" s="318"/>
      <c r="C374" s="218"/>
      <c r="D374" s="279"/>
      <c r="E374" s="49"/>
      <c r="F374" s="163"/>
      <c r="G374" s="247"/>
      <c r="H374" s="49"/>
      <c r="I374" s="49"/>
      <c r="J374" s="49"/>
      <c r="K374" s="49"/>
      <c r="L374" s="49"/>
      <c r="M374" s="49"/>
      <c r="N374" s="49"/>
      <c r="O374" s="49"/>
      <c r="P374" s="49"/>
      <c r="Q374" s="248"/>
      <c r="R374" s="280"/>
      <c r="S374" s="108"/>
      <c r="T374" s="348"/>
      <c r="U374" s="108"/>
      <c r="V374" s="346"/>
      <c r="W374" s="347">
        <f t="shared" si="71"/>
        <v>0</v>
      </c>
      <c r="X374" s="79"/>
      <c r="Y374" s="96"/>
      <c r="Z374" s="52"/>
      <c r="AA374" s="61"/>
      <c r="AB374" s="52"/>
      <c r="AC374" s="151">
        <f t="shared" si="93"/>
        <v>0</v>
      </c>
    </row>
    <row r="375" spans="1:29" s="3" customFormat="1" ht="35.1" customHeight="1">
      <c r="A375" s="162"/>
      <c r="B375" s="661" t="s">
        <v>592</v>
      </c>
      <c r="C375" s="263" t="s">
        <v>188</v>
      </c>
      <c r="D375" s="275">
        <v>1</v>
      </c>
      <c r="E375" s="30"/>
      <c r="F375" s="165">
        <f>SUM(D375:E375)</f>
        <v>1</v>
      </c>
      <c r="G375" s="249">
        <v>1</v>
      </c>
      <c r="H375" s="30"/>
      <c r="I375" s="30"/>
      <c r="J375" s="30"/>
      <c r="K375" s="30"/>
      <c r="L375" s="30"/>
      <c r="M375" s="30"/>
      <c r="N375" s="30"/>
      <c r="O375" s="30"/>
      <c r="P375" s="30"/>
      <c r="Q375" s="243">
        <f>SUM(G375:P375)</f>
        <v>1</v>
      </c>
      <c r="R375" s="273">
        <f t="shared" si="72"/>
        <v>0</v>
      </c>
      <c r="S375" s="315"/>
      <c r="T375" s="357"/>
      <c r="U375" s="315"/>
      <c r="V375" s="342"/>
      <c r="W375" s="343">
        <f t="shared" si="71"/>
        <v>0</v>
      </c>
      <c r="X375" s="80"/>
      <c r="Y375" s="98">
        <f>R375+COUNTA(T375)-COUNTA(V375)</f>
        <v>0</v>
      </c>
      <c r="Z375" s="52"/>
      <c r="AA375" s="58">
        <f>행정8·9급!V320</f>
        <v>0</v>
      </c>
      <c r="AB375" s="52"/>
      <c r="AC375" s="152">
        <f t="shared" si="93"/>
        <v>0</v>
      </c>
    </row>
    <row r="376" spans="1:29" s="3" customFormat="1" ht="35.1" customHeight="1">
      <c r="A376" s="162"/>
      <c r="B376" s="661" t="s">
        <v>592</v>
      </c>
      <c r="C376" s="217" t="s">
        <v>189</v>
      </c>
      <c r="D376" s="275">
        <v>1</v>
      </c>
      <c r="E376" s="30"/>
      <c r="F376" s="165">
        <f>SUM(D376:E376)</f>
        <v>1</v>
      </c>
      <c r="G376" s="249">
        <v>1</v>
      </c>
      <c r="H376" s="30"/>
      <c r="I376" s="30"/>
      <c r="J376" s="30"/>
      <c r="K376" s="30"/>
      <c r="L376" s="30"/>
      <c r="M376" s="30"/>
      <c r="N376" s="30"/>
      <c r="O376" s="30"/>
      <c r="P376" s="30"/>
      <c r="Q376" s="243">
        <f>SUM(G376:P376)</f>
        <v>1</v>
      </c>
      <c r="R376" s="273">
        <f t="shared" si="72"/>
        <v>0</v>
      </c>
      <c r="S376" s="559"/>
      <c r="T376" s="600"/>
      <c r="U376" s="553"/>
      <c r="V376" s="555"/>
      <c r="W376" s="498">
        <f t="shared" si="71"/>
        <v>0</v>
      </c>
      <c r="X376" s="543"/>
      <c r="Y376" s="95">
        <f>R376+COUNTA(T376)-COUNTA(V376)</f>
        <v>0</v>
      </c>
      <c r="Z376" s="52"/>
      <c r="AA376" s="58">
        <f>행정8·9급!V321</f>
        <v>0</v>
      </c>
      <c r="AB376" s="52"/>
      <c r="AC376" s="152">
        <f t="shared" si="93"/>
        <v>0</v>
      </c>
    </row>
    <row r="377" spans="1:29" s="3" customFormat="1" ht="35.1" customHeight="1">
      <c r="A377" s="162"/>
      <c r="B377" s="661" t="s">
        <v>592</v>
      </c>
      <c r="C377" s="219" t="s">
        <v>143</v>
      </c>
      <c r="D377" s="277">
        <v>1</v>
      </c>
      <c r="E377" s="32"/>
      <c r="F377" s="206">
        <f>SUM(D377:E377)</f>
        <v>1</v>
      </c>
      <c r="G377" s="250">
        <v>1</v>
      </c>
      <c r="H377" s="32"/>
      <c r="I377" s="32"/>
      <c r="J377" s="32"/>
      <c r="K377" s="32"/>
      <c r="L377" s="32"/>
      <c r="M377" s="32"/>
      <c r="N377" s="32"/>
      <c r="O377" s="32"/>
      <c r="P377" s="32"/>
      <c r="Q377" s="246">
        <f>SUM(G377:P377)</f>
        <v>1</v>
      </c>
      <c r="R377" s="278">
        <f t="shared" si="72"/>
        <v>0</v>
      </c>
      <c r="S377" s="613"/>
      <c r="T377" s="600"/>
      <c r="U377" s="349"/>
      <c r="V377" s="359"/>
      <c r="W377" s="355">
        <f t="shared" si="71"/>
        <v>0</v>
      </c>
      <c r="X377" s="119"/>
      <c r="Y377" s="98">
        <f>R377+COUNTA(T377)-COUNTA(V377)</f>
        <v>0</v>
      </c>
      <c r="Z377" s="52"/>
      <c r="AA377" s="58">
        <f>행정8·9급!V322</f>
        <v>0</v>
      </c>
      <c r="AB377" s="52"/>
      <c r="AC377" s="152">
        <f t="shared" si="93"/>
        <v>0</v>
      </c>
    </row>
    <row r="378" spans="1:29" s="3" customFormat="1" ht="35.1" customHeight="1">
      <c r="A378" s="162"/>
      <c r="B378" s="318" t="s">
        <v>592</v>
      </c>
      <c r="C378" s="219" t="s">
        <v>190</v>
      </c>
      <c r="D378" s="275">
        <v>0</v>
      </c>
      <c r="E378" s="30"/>
      <c r="F378" s="165">
        <f>SUM(D378:E378)</f>
        <v>0</v>
      </c>
      <c r="G378" s="249">
        <v>0</v>
      </c>
      <c r="H378" s="30"/>
      <c r="I378" s="30"/>
      <c r="J378" s="30"/>
      <c r="K378" s="30"/>
      <c r="L378" s="30"/>
      <c r="M378" s="30"/>
      <c r="N378" s="30"/>
      <c r="O378" s="30"/>
      <c r="P378" s="30"/>
      <c r="Q378" s="243">
        <f>SUM(G378:P378)</f>
        <v>0</v>
      </c>
      <c r="R378" s="273">
        <f t="shared" si="72"/>
        <v>0</v>
      </c>
      <c r="S378" s="315"/>
      <c r="T378" s="357"/>
      <c r="U378" s="315"/>
      <c r="V378" s="342"/>
      <c r="W378" s="343">
        <f t="shared" si="71"/>
        <v>0</v>
      </c>
      <c r="X378" s="80"/>
      <c r="Y378" s="95">
        <f>R378+COUNTA(T378)-COUNTA(V378)</f>
        <v>0</v>
      </c>
      <c r="Z378" s="52"/>
      <c r="AA378" s="58">
        <f>행정8·9급!V323</f>
        <v>0</v>
      </c>
      <c r="AB378" s="52"/>
      <c r="AC378" s="152">
        <f t="shared" si="93"/>
        <v>0</v>
      </c>
    </row>
    <row r="379" spans="1:29" s="3" customFormat="1" ht="35.1" customHeight="1">
      <c r="A379" s="202" t="s">
        <v>191</v>
      </c>
      <c r="B379" s="649" t="s">
        <v>593</v>
      </c>
      <c r="C379" s="217" t="s">
        <v>84</v>
      </c>
      <c r="D379" s="275">
        <v>16</v>
      </c>
      <c r="E379" s="30"/>
      <c r="F379" s="165">
        <f>SUM(D379:E379)</f>
        <v>16</v>
      </c>
      <c r="G379" s="249">
        <v>15</v>
      </c>
      <c r="H379" s="30"/>
      <c r="I379" s="30"/>
      <c r="J379" s="30"/>
      <c r="K379" s="30"/>
      <c r="L379" s="30"/>
      <c r="M379" s="30"/>
      <c r="N379" s="30"/>
      <c r="O379" s="30"/>
      <c r="P379" s="30"/>
      <c r="Q379" s="243">
        <f>SUM(G379:P379)</f>
        <v>15</v>
      </c>
      <c r="R379" s="273">
        <f t="shared" si="72"/>
        <v>-1</v>
      </c>
      <c r="S379" s="581"/>
      <c r="T379" s="600"/>
      <c r="U379" s="266"/>
      <c r="V379" s="342"/>
      <c r="W379" s="343">
        <f>IF(V379="",,"→")</f>
        <v>0</v>
      </c>
      <c r="X379" s="80"/>
      <c r="Y379" s="95">
        <f>R379+COUNTA(T379:T382)-COUNTA(V379:V382)</f>
        <v>-1</v>
      </c>
      <c r="Z379" s="52"/>
      <c r="AA379" s="60">
        <f>행정8·9급!V324</f>
        <v>0</v>
      </c>
      <c r="AB379" s="52"/>
      <c r="AC379" s="149">
        <f t="shared" si="93"/>
        <v>-1</v>
      </c>
    </row>
    <row r="380" spans="1:29" s="3" customFormat="1" ht="35.1" customHeight="1">
      <c r="A380" s="162"/>
      <c r="B380" s="318"/>
      <c r="C380" s="256"/>
      <c r="D380" s="279"/>
      <c r="E380" s="49"/>
      <c r="F380" s="163"/>
      <c r="G380" s="247"/>
      <c r="H380" s="49"/>
      <c r="I380" s="49"/>
      <c r="J380" s="49"/>
      <c r="K380" s="49"/>
      <c r="L380" s="49"/>
      <c r="M380" s="49"/>
      <c r="N380" s="49"/>
      <c r="O380" s="49"/>
      <c r="P380" s="49"/>
      <c r="Q380" s="248"/>
      <c r="R380" s="280"/>
      <c r="S380" s="558"/>
      <c r="T380" s="582"/>
      <c r="U380" s="108"/>
      <c r="V380" s="346"/>
      <c r="W380" s="347">
        <f t="shared" ref="W380" si="95">IF(V380="",,"→")</f>
        <v>0</v>
      </c>
      <c r="X380" s="79"/>
      <c r="Y380" s="96"/>
      <c r="Z380" s="52"/>
      <c r="AA380" s="64"/>
      <c r="AB380" s="52"/>
      <c r="AC380" s="150">
        <f t="shared" si="93"/>
        <v>0</v>
      </c>
    </row>
    <row r="381" spans="1:29" s="3" customFormat="1" ht="35.1" customHeight="1">
      <c r="A381" s="162"/>
      <c r="B381" s="318"/>
      <c r="C381" s="256"/>
      <c r="D381" s="279"/>
      <c r="E381" s="49"/>
      <c r="F381" s="163"/>
      <c r="G381" s="247"/>
      <c r="H381" s="49"/>
      <c r="I381" s="49"/>
      <c r="J381" s="49"/>
      <c r="K381" s="49"/>
      <c r="L381" s="49"/>
      <c r="M381" s="49"/>
      <c r="N381" s="49"/>
      <c r="O381" s="49"/>
      <c r="P381" s="49"/>
      <c r="Q381" s="248"/>
      <c r="R381" s="280"/>
      <c r="S381" s="396"/>
      <c r="T381" s="348"/>
      <c r="U381" s="108"/>
      <c r="V381" s="346"/>
      <c r="W381" s="347">
        <f t="shared" si="71"/>
        <v>0</v>
      </c>
      <c r="X381" s="79"/>
      <c r="Y381" s="96"/>
      <c r="Z381" s="52"/>
      <c r="AA381" s="64"/>
      <c r="AB381" s="52"/>
      <c r="AC381" s="150">
        <f t="shared" si="93"/>
        <v>0</v>
      </c>
    </row>
    <row r="382" spans="1:29" s="3" customFormat="1" ht="35.1" customHeight="1">
      <c r="A382" s="162"/>
      <c r="B382" s="318"/>
      <c r="C382" s="218"/>
      <c r="D382" s="276"/>
      <c r="E382" s="31"/>
      <c r="F382" s="164"/>
      <c r="G382" s="244"/>
      <c r="H382" s="31"/>
      <c r="I382" s="31"/>
      <c r="J382" s="31"/>
      <c r="K382" s="31"/>
      <c r="L382" s="31"/>
      <c r="M382" s="31"/>
      <c r="N382" s="31"/>
      <c r="O382" s="31"/>
      <c r="P382" s="31"/>
      <c r="Q382" s="245"/>
      <c r="R382" s="274"/>
      <c r="S382" s="410"/>
      <c r="T382" s="361"/>
      <c r="U382" s="311"/>
      <c r="V382" s="358"/>
      <c r="W382" s="356">
        <f t="shared" si="71"/>
        <v>0</v>
      </c>
      <c r="X382" s="367"/>
      <c r="Y382" s="97"/>
      <c r="Z382" s="52"/>
      <c r="AA382" s="61"/>
      <c r="AB382" s="52"/>
      <c r="AC382" s="151">
        <f t="shared" si="93"/>
        <v>0</v>
      </c>
    </row>
    <row r="383" spans="1:29" s="3" customFormat="1" ht="35.1" customHeight="1">
      <c r="A383" s="162"/>
      <c r="B383" s="661" t="s">
        <v>592</v>
      </c>
      <c r="C383" s="219" t="s">
        <v>86</v>
      </c>
      <c r="D383" s="277">
        <v>2</v>
      </c>
      <c r="E383" s="32"/>
      <c r="F383" s="206">
        <f>SUM(D383:E383)</f>
        <v>2</v>
      </c>
      <c r="G383" s="250">
        <v>2</v>
      </c>
      <c r="H383" s="32"/>
      <c r="I383" s="32"/>
      <c r="J383" s="32"/>
      <c r="K383" s="32"/>
      <c r="L383" s="32"/>
      <c r="M383" s="32"/>
      <c r="N383" s="32"/>
      <c r="O383" s="32"/>
      <c r="P383" s="32"/>
      <c r="Q383" s="246">
        <f>SUM(G383:P383)</f>
        <v>2</v>
      </c>
      <c r="R383" s="278">
        <f t="shared" si="72"/>
        <v>0</v>
      </c>
      <c r="S383" s="267"/>
      <c r="T383" s="350"/>
      <c r="U383" s="315"/>
      <c r="V383" s="359"/>
      <c r="W383" s="343">
        <f>IF(V383="",,"→")</f>
        <v>0</v>
      </c>
      <c r="X383" s="80"/>
      <c r="Y383" s="98">
        <f>R383+COUNTA(T383)-COUNTA(V383)</f>
        <v>0</v>
      </c>
      <c r="Z383" s="52"/>
      <c r="AA383" s="58">
        <f>행정8·9급!V332</f>
        <v>0</v>
      </c>
      <c r="AB383" s="52"/>
      <c r="AC383" s="152">
        <f t="shared" si="93"/>
        <v>0</v>
      </c>
    </row>
    <row r="384" spans="1:29" s="3" customFormat="1" ht="35.1" customHeight="1">
      <c r="A384" s="162"/>
      <c r="B384" s="661" t="s">
        <v>592</v>
      </c>
      <c r="C384" s="219" t="s">
        <v>192</v>
      </c>
      <c r="D384" s="277">
        <v>1</v>
      </c>
      <c r="E384" s="32"/>
      <c r="F384" s="206">
        <f>SUM(D384:E384)</f>
        <v>1</v>
      </c>
      <c r="G384" s="250">
        <v>1</v>
      </c>
      <c r="H384" s="32"/>
      <c r="I384" s="32"/>
      <c r="J384" s="32"/>
      <c r="K384" s="32"/>
      <c r="L384" s="32"/>
      <c r="M384" s="32"/>
      <c r="N384" s="32"/>
      <c r="O384" s="32"/>
      <c r="P384" s="32"/>
      <c r="Q384" s="246">
        <f>SUM(G384:P384)</f>
        <v>1</v>
      </c>
      <c r="R384" s="278">
        <f t="shared" si="72"/>
        <v>0</v>
      </c>
      <c r="S384" s="349"/>
      <c r="T384" s="354"/>
      <c r="U384" s="40"/>
      <c r="V384" s="359"/>
      <c r="W384" s="355"/>
      <c r="X384" s="119"/>
      <c r="Y384" s="98">
        <f>R384+COUNTA(T384)-COUNTA(V384)</f>
        <v>0</v>
      </c>
      <c r="Z384" s="52"/>
      <c r="AA384" s="58">
        <f>행정8·9급!V333</f>
        <v>0</v>
      </c>
      <c r="AB384" s="52"/>
      <c r="AC384" s="152">
        <f t="shared" si="93"/>
        <v>0</v>
      </c>
    </row>
    <row r="385" spans="1:29" s="3" customFormat="1" ht="35.1" customHeight="1">
      <c r="A385" s="162"/>
      <c r="B385" s="318" t="s">
        <v>592</v>
      </c>
      <c r="C385" s="217" t="s">
        <v>193</v>
      </c>
      <c r="D385" s="275">
        <v>0</v>
      </c>
      <c r="E385" s="30"/>
      <c r="F385" s="165">
        <f>SUM(D385:E385)</f>
        <v>0</v>
      </c>
      <c r="G385" s="249">
        <v>0</v>
      </c>
      <c r="H385" s="30"/>
      <c r="I385" s="30"/>
      <c r="J385" s="30"/>
      <c r="K385" s="30"/>
      <c r="L385" s="30"/>
      <c r="M385" s="30"/>
      <c r="N385" s="30"/>
      <c r="O385" s="30"/>
      <c r="P385" s="30"/>
      <c r="Q385" s="243">
        <f>SUM(G385:P385)</f>
        <v>0</v>
      </c>
      <c r="R385" s="273">
        <f t="shared" si="72"/>
        <v>0</v>
      </c>
      <c r="S385" s="315"/>
      <c r="T385" s="357"/>
      <c r="U385" s="315"/>
      <c r="V385" s="342"/>
      <c r="W385" s="355"/>
      <c r="X385" s="80"/>
      <c r="Y385" s="95">
        <f>R385+COUNTA(T385)-COUNTA(V385)</f>
        <v>0</v>
      </c>
      <c r="Z385" s="52"/>
      <c r="AA385" s="58">
        <f>행정8·9급!V334</f>
        <v>0</v>
      </c>
      <c r="AB385" s="52"/>
      <c r="AC385" s="152">
        <f t="shared" si="93"/>
        <v>0</v>
      </c>
    </row>
    <row r="386" spans="1:29" s="3" customFormat="1" ht="35.1" customHeight="1">
      <c r="A386" s="202" t="s">
        <v>194</v>
      </c>
      <c r="B386" s="649" t="s">
        <v>593</v>
      </c>
      <c r="C386" s="217" t="s">
        <v>84</v>
      </c>
      <c r="D386" s="275">
        <v>19</v>
      </c>
      <c r="E386" s="30"/>
      <c r="F386" s="165">
        <f>SUM(D386:E386)</f>
        <v>19</v>
      </c>
      <c r="G386" s="249">
        <v>20</v>
      </c>
      <c r="H386" s="30"/>
      <c r="I386" s="30"/>
      <c r="J386" s="30"/>
      <c r="K386" s="30"/>
      <c r="L386" s="30"/>
      <c r="M386" s="30"/>
      <c r="N386" s="30">
        <v>-1</v>
      </c>
      <c r="O386" s="30"/>
      <c r="P386" s="30"/>
      <c r="Q386" s="243">
        <f>SUM(G386:P386)</f>
        <v>19</v>
      </c>
      <c r="R386" s="273">
        <f t="shared" si="72"/>
        <v>0</v>
      </c>
      <c r="S386" s="581"/>
      <c r="T386" s="600"/>
      <c r="U386" s="560"/>
      <c r="V386" s="620"/>
      <c r="W386" s="497">
        <f t="shared" ref="W386:W392" si="96">IF(V386="",,"→")</f>
        <v>0</v>
      </c>
      <c r="X386" s="543"/>
      <c r="Y386" s="95">
        <f>R386+COUNTA(T386:T394)-COUNTA(V386:V394)</f>
        <v>0</v>
      </c>
      <c r="Z386" s="52"/>
      <c r="AA386" s="60">
        <f>행정8·9급!V335</f>
        <v>-1</v>
      </c>
      <c r="AB386" s="52"/>
      <c r="AC386" s="149">
        <f t="shared" si="93"/>
        <v>-1</v>
      </c>
    </row>
    <row r="387" spans="1:29" s="3" customFormat="1" ht="35.1" customHeight="1">
      <c r="A387" s="162"/>
      <c r="B387" s="318"/>
      <c r="C387" s="256"/>
      <c r="D387" s="279"/>
      <c r="E387" s="49"/>
      <c r="F387" s="163"/>
      <c r="G387" s="247"/>
      <c r="H387" s="49"/>
      <c r="I387" s="49"/>
      <c r="J387" s="49"/>
      <c r="K387" s="49"/>
      <c r="L387" s="49"/>
      <c r="M387" s="49"/>
      <c r="N387" s="49"/>
      <c r="O387" s="49"/>
      <c r="P387" s="49"/>
      <c r="Q387" s="248"/>
      <c r="R387" s="280"/>
      <c r="S387" s="558"/>
      <c r="T387" s="582"/>
      <c r="U387" s="569"/>
      <c r="V387" s="571"/>
      <c r="W387" s="528">
        <f t="shared" si="96"/>
        <v>0</v>
      </c>
      <c r="X387" s="529"/>
      <c r="Y387" s="96"/>
      <c r="Z387" s="52"/>
      <c r="AA387" s="64"/>
      <c r="AB387" s="52"/>
      <c r="AC387" s="150">
        <f t="shared" si="93"/>
        <v>0</v>
      </c>
    </row>
    <row r="388" spans="1:29" s="3" customFormat="1" ht="35.1" customHeight="1">
      <c r="A388" s="162"/>
      <c r="B388" s="318"/>
      <c r="C388" s="256"/>
      <c r="D388" s="279"/>
      <c r="E388" s="49"/>
      <c r="F388" s="163"/>
      <c r="G388" s="247"/>
      <c r="H388" s="49"/>
      <c r="I388" s="49"/>
      <c r="J388" s="49"/>
      <c r="K388" s="49"/>
      <c r="L388" s="49"/>
      <c r="M388" s="49"/>
      <c r="N388" s="49"/>
      <c r="O388" s="49"/>
      <c r="P388" s="49"/>
      <c r="Q388" s="248"/>
      <c r="R388" s="280"/>
      <c r="S388" s="558"/>
      <c r="T388" s="582"/>
      <c r="U388" s="310"/>
      <c r="V388" s="346"/>
      <c r="W388" s="347">
        <f t="shared" si="96"/>
        <v>0</v>
      </c>
      <c r="X388" s="79"/>
      <c r="Y388" s="96"/>
      <c r="Z388" s="52"/>
      <c r="AA388" s="64"/>
      <c r="AB388" s="52"/>
      <c r="AC388" s="150">
        <f t="shared" si="93"/>
        <v>0</v>
      </c>
    </row>
    <row r="389" spans="1:29" s="3" customFormat="1" ht="35.1" customHeight="1">
      <c r="A389" s="162"/>
      <c r="B389" s="318"/>
      <c r="C389" s="256"/>
      <c r="D389" s="279"/>
      <c r="E389" s="49"/>
      <c r="F389" s="163"/>
      <c r="G389" s="247"/>
      <c r="H389" s="49"/>
      <c r="I389" s="49"/>
      <c r="J389" s="49"/>
      <c r="K389" s="49"/>
      <c r="L389" s="49"/>
      <c r="M389" s="49"/>
      <c r="N389" s="49"/>
      <c r="O389" s="49"/>
      <c r="P389" s="49"/>
      <c r="Q389" s="248"/>
      <c r="R389" s="280"/>
      <c r="S389" s="558"/>
      <c r="T389" s="582"/>
      <c r="U389" s="310"/>
      <c r="V389" s="346"/>
      <c r="W389" s="347">
        <f t="shared" si="96"/>
        <v>0</v>
      </c>
      <c r="X389" s="373"/>
      <c r="Y389" s="96"/>
      <c r="Z389" s="52"/>
      <c r="AA389" s="64"/>
      <c r="AB389" s="52"/>
      <c r="AC389" s="150">
        <f>SUM(Y389:AA389)</f>
        <v>0</v>
      </c>
    </row>
    <row r="390" spans="1:29" s="3" customFormat="1" ht="35.1" customHeight="1">
      <c r="A390" s="162"/>
      <c r="B390" s="318"/>
      <c r="C390" s="256"/>
      <c r="D390" s="279"/>
      <c r="E390" s="49"/>
      <c r="F390" s="163"/>
      <c r="G390" s="247"/>
      <c r="H390" s="49"/>
      <c r="I390" s="49"/>
      <c r="J390" s="49"/>
      <c r="K390" s="49"/>
      <c r="L390" s="49"/>
      <c r="M390" s="49"/>
      <c r="N390" s="49"/>
      <c r="O390" s="49"/>
      <c r="P390" s="49"/>
      <c r="Q390" s="248"/>
      <c r="R390" s="280"/>
      <c r="S390" s="578"/>
      <c r="T390" s="582"/>
      <c r="U390" s="310"/>
      <c r="V390" s="346"/>
      <c r="W390" s="347">
        <f t="shared" si="96"/>
        <v>0</v>
      </c>
      <c r="X390" s="79"/>
      <c r="Y390" s="96"/>
      <c r="Z390" s="52"/>
      <c r="AA390" s="64"/>
      <c r="AB390" s="52"/>
      <c r="AC390" s="150">
        <f>SUM(Y390:AA390)</f>
        <v>0</v>
      </c>
    </row>
    <row r="391" spans="1:29" s="3" customFormat="1" ht="35.1" customHeight="1">
      <c r="A391" s="162"/>
      <c r="B391" s="318"/>
      <c r="C391" s="256"/>
      <c r="D391" s="279"/>
      <c r="E391" s="49"/>
      <c r="F391" s="163"/>
      <c r="G391" s="247"/>
      <c r="H391" s="49"/>
      <c r="I391" s="49"/>
      <c r="J391" s="49"/>
      <c r="K391" s="49"/>
      <c r="L391" s="49"/>
      <c r="M391" s="49"/>
      <c r="N391" s="49"/>
      <c r="O391" s="49"/>
      <c r="P391" s="49"/>
      <c r="Q391" s="248"/>
      <c r="R391" s="280"/>
      <c r="S391" s="108"/>
      <c r="T391" s="345"/>
      <c r="U391" s="108"/>
      <c r="V391" s="346"/>
      <c r="W391" s="347">
        <f t="shared" si="96"/>
        <v>0</v>
      </c>
      <c r="X391" s="79"/>
      <c r="Y391" s="96"/>
      <c r="Z391" s="52"/>
      <c r="AA391" s="64"/>
      <c r="AB391" s="52"/>
      <c r="AC391" s="150">
        <f>SUM(Y391:AA391)</f>
        <v>0</v>
      </c>
    </row>
    <row r="392" spans="1:29" s="3" customFormat="1" ht="35.1" customHeight="1">
      <c r="A392" s="162"/>
      <c r="B392" s="318"/>
      <c r="C392" s="256"/>
      <c r="D392" s="279"/>
      <c r="E392" s="49"/>
      <c r="F392" s="163"/>
      <c r="G392" s="247"/>
      <c r="H392" s="49"/>
      <c r="I392" s="49"/>
      <c r="J392" s="49"/>
      <c r="K392" s="49"/>
      <c r="L392" s="49"/>
      <c r="M392" s="49"/>
      <c r="N392" s="49"/>
      <c r="O392" s="49"/>
      <c r="P392" s="49"/>
      <c r="Q392" s="248"/>
      <c r="R392" s="280"/>
      <c r="S392" s="108"/>
      <c r="T392" s="345"/>
      <c r="U392" s="108"/>
      <c r="V392" s="346"/>
      <c r="W392" s="347">
        <f t="shared" si="96"/>
        <v>0</v>
      </c>
      <c r="X392" s="79"/>
      <c r="Y392" s="96"/>
      <c r="Z392" s="52"/>
      <c r="AA392" s="64"/>
      <c r="AB392" s="52"/>
      <c r="AC392" s="150">
        <f>SUM(Y392:AA392)</f>
        <v>0</v>
      </c>
    </row>
    <row r="393" spans="1:29" s="3" customFormat="1" ht="35.1" customHeight="1">
      <c r="A393" s="162"/>
      <c r="B393" s="318"/>
      <c r="C393" s="256"/>
      <c r="D393" s="279"/>
      <c r="E393" s="49"/>
      <c r="F393" s="163"/>
      <c r="G393" s="247"/>
      <c r="H393" s="49"/>
      <c r="I393" s="49"/>
      <c r="J393" s="49"/>
      <c r="K393" s="49"/>
      <c r="L393" s="49"/>
      <c r="M393" s="49"/>
      <c r="N393" s="49"/>
      <c r="O393" s="49"/>
      <c r="P393" s="49"/>
      <c r="Q393" s="248"/>
      <c r="R393" s="280"/>
      <c r="S393" s="108"/>
      <c r="T393" s="372"/>
      <c r="U393" s="108"/>
      <c r="V393" s="346"/>
      <c r="W393" s="347">
        <f t="shared" ref="W393:W400" si="97">IF(V393="",,"→")</f>
        <v>0</v>
      </c>
      <c r="X393" s="79"/>
      <c r="Y393" s="96"/>
      <c r="Z393" s="52"/>
      <c r="AA393" s="64"/>
      <c r="AB393" s="52"/>
      <c r="AC393" s="150">
        <f t="shared" si="93"/>
        <v>0</v>
      </c>
    </row>
    <row r="394" spans="1:29" s="3" customFormat="1" ht="35.1" customHeight="1">
      <c r="A394" s="162"/>
      <c r="B394" s="318"/>
      <c r="C394" s="256"/>
      <c r="D394" s="279"/>
      <c r="E394" s="49"/>
      <c r="F394" s="163"/>
      <c r="G394" s="247"/>
      <c r="H394" s="49"/>
      <c r="I394" s="49"/>
      <c r="J394" s="49"/>
      <c r="K394" s="49"/>
      <c r="L394" s="49"/>
      <c r="M394" s="49"/>
      <c r="N394" s="49"/>
      <c r="O394" s="49"/>
      <c r="P394" s="49"/>
      <c r="Q394" s="248"/>
      <c r="R394" s="280"/>
      <c r="S394" s="108"/>
      <c r="T394" s="345"/>
      <c r="U394" s="108"/>
      <c r="V394" s="346"/>
      <c r="W394" s="347">
        <f t="shared" si="97"/>
        <v>0</v>
      </c>
      <c r="X394" s="79"/>
      <c r="Y394" s="96"/>
      <c r="Z394" s="52"/>
      <c r="AA394" s="61"/>
      <c r="AB394" s="52"/>
      <c r="AC394" s="151">
        <f t="shared" si="93"/>
        <v>0</v>
      </c>
    </row>
    <row r="395" spans="1:29" s="3" customFormat="1" ht="35.1" customHeight="1">
      <c r="A395" s="162"/>
      <c r="B395" s="661" t="s">
        <v>592</v>
      </c>
      <c r="C395" s="219" t="s">
        <v>195</v>
      </c>
      <c r="D395" s="277">
        <v>1</v>
      </c>
      <c r="E395" s="32"/>
      <c r="F395" s="206">
        <f t="shared" ref="F395:F400" si="98">SUM(D395:E395)</f>
        <v>1</v>
      </c>
      <c r="G395" s="250">
        <v>1</v>
      </c>
      <c r="H395" s="32"/>
      <c r="I395" s="32"/>
      <c r="J395" s="32"/>
      <c r="K395" s="32"/>
      <c r="L395" s="32"/>
      <c r="M395" s="32"/>
      <c r="N395" s="32"/>
      <c r="O395" s="32"/>
      <c r="P395" s="32"/>
      <c r="Q395" s="246">
        <f t="shared" ref="Q395:Q400" si="99">SUM(G395:P395)</f>
        <v>1</v>
      </c>
      <c r="R395" s="278">
        <f t="shared" si="72"/>
        <v>0</v>
      </c>
      <c r="S395" s="349"/>
      <c r="T395" s="354"/>
      <c r="U395" s="349"/>
      <c r="V395" s="359"/>
      <c r="W395" s="355">
        <f t="shared" si="97"/>
        <v>0</v>
      </c>
      <c r="X395" s="119"/>
      <c r="Y395" s="98">
        <f t="shared" ref="Y395:Y400" si="100">R395+COUNTA(T395)-COUNTA(V395)</f>
        <v>0</v>
      </c>
      <c r="Z395" s="52"/>
      <c r="AA395" s="58">
        <f>행정8·9급!V342</f>
        <v>0</v>
      </c>
      <c r="AB395" s="52"/>
      <c r="AC395" s="152">
        <f t="shared" si="93"/>
        <v>0</v>
      </c>
    </row>
    <row r="396" spans="1:29" s="3" customFormat="1" ht="35.1" customHeight="1">
      <c r="A396" s="162"/>
      <c r="B396" s="661" t="s">
        <v>592</v>
      </c>
      <c r="C396" s="219" t="s">
        <v>196</v>
      </c>
      <c r="D396" s="277">
        <v>1</v>
      </c>
      <c r="E396" s="32"/>
      <c r="F396" s="206">
        <f t="shared" si="98"/>
        <v>1</v>
      </c>
      <c r="G396" s="250">
        <v>1</v>
      </c>
      <c r="H396" s="32"/>
      <c r="I396" s="32"/>
      <c r="J396" s="32"/>
      <c r="K396" s="32"/>
      <c r="L396" s="32"/>
      <c r="M396" s="32"/>
      <c r="N396" s="32"/>
      <c r="O396" s="32"/>
      <c r="P396" s="32"/>
      <c r="Q396" s="246">
        <f t="shared" si="99"/>
        <v>1</v>
      </c>
      <c r="R396" s="278">
        <f>Q396-F396</f>
        <v>0</v>
      </c>
      <c r="S396" s="314"/>
      <c r="T396" s="341"/>
      <c r="U396" s="349"/>
      <c r="V396" s="359"/>
      <c r="W396" s="355"/>
      <c r="X396" s="119"/>
      <c r="Y396" s="98">
        <f t="shared" si="100"/>
        <v>0</v>
      </c>
      <c r="Z396" s="52"/>
      <c r="AA396" s="58">
        <f>행정8·9급!V343</f>
        <v>0</v>
      </c>
      <c r="AB396" s="52"/>
      <c r="AC396" s="152">
        <f t="shared" si="93"/>
        <v>0</v>
      </c>
    </row>
    <row r="397" spans="1:29" s="3" customFormat="1" ht="35.1" customHeight="1">
      <c r="A397" s="162"/>
      <c r="B397" s="661" t="s">
        <v>592</v>
      </c>
      <c r="C397" s="217" t="s">
        <v>41</v>
      </c>
      <c r="D397" s="275">
        <v>1</v>
      </c>
      <c r="E397" s="30"/>
      <c r="F397" s="165">
        <f t="shared" si="98"/>
        <v>1</v>
      </c>
      <c r="G397" s="249">
        <v>1</v>
      </c>
      <c r="H397" s="30"/>
      <c r="I397" s="30"/>
      <c r="J397" s="30"/>
      <c r="K397" s="30"/>
      <c r="L397" s="30"/>
      <c r="M397" s="30"/>
      <c r="N397" s="30"/>
      <c r="O397" s="30"/>
      <c r="P397" s="30"/>
      <c r="Q397" s="243">
        <f t="shared" si="99"/>
        <v>1</v>
      </c>
      <c r="R397" s="273">
        <f>Q397-F397</f>
        <v>0</v>
      </c>
      <c r="S397" s="315"/>
      <c r="T397" s="357"/>
      <c r="U397" s="315"/>
      <c r="V397" s="342"/>
      <c r="W397" s="343">
        <f t="shared" si="97"/>
        <v>0</v>
      </c>
      <c r="X397" s="80"/>
      <c r="Y397" s="95">
        <f t="shared" si="100"/>
        <v>0</v>
      </c>
      <c r="Z397" s="52"/>
      <c r="AA397" s="58">
        <f>행정8·9급!V344</f>
        <v>0</v>
      </c>
      <c r="AB397" s="52"/>
      <c r="AC397" s="152">
        <f t="shared" si="93"/>
        <v>0</v>
      </c>
    </row>
    <row r="398" spans="1:29" s="3" customFormat="1" ht="35.1" customHeight="1">
      <c r="A398" s="162"/>
      <c r="B398" s="661" t="s">
        <v>592</v>
      </c>
      <c r="C398" s="217" t="s">
        <v>197</v>
      </c>
      <c r="D398" s="275">
        <v>1</v>
      </c>
      <c r="E398" s="30"/>
      <c r="F398" s="165">
        <f t="shared" si="98"/>
        <v>1</v>
      </c>
      <c r="G398" s="249">
        <v>1</v>
      </c>
      <c r="H398" s="30"/>
      <c r="I398" s="30"/>
      <c r="J398" s="30"/>
      <c r="K398" s="30"/>
      <c r="L398" s="30"/>
      <c r="M398" s="30"/>
      <c r="N398" s="30"/>
      <c r="O398" s="30"/>
      <c r="P398" s="30"/>
      <c r="Q398" s="243">
        <f t="shared" si="99"/>
        <v>1</v>
      </c>
      <c r="R398" s="273">
        <f>Q398-F398</f>
        <v>0</v>
      </c>
      <c r="S398" s="559"/>
      <c r="T398" s="600"/>
      <c r="U398" s="315"/>
      <c r="V398" s="342"/>
      <c r="W398" s="343">
        <f t="shared" si="97"/>
        <v>0</v>
      </c>
      <c r="X398" s="80"/>
      <c r="Y398" s="95">
        <f t="shared" si="100"/>
        <v>0</v>
      </c>
      <c r="Z398" s="52"/>
      <c r="AA398" s="58">
        <f>행정8·9급!V345</f>
        <v>0</v>
      </c>
      <c r="AB398" s="52"/>
      <c r="AC398" s="152">
        <f t="shared" si="93"/>
        <v>0</v>
      </c>
    </row>
    <row r="399" spans="1:29" s="3" customFormat="1" ht="35.1" customHeight="1">
      <c r="A399" s="162"/>
      <c r="B399" s="661" t="s">
        <v>592</v>
      </c>
      <c r="C399" s="219" t="s">
        <v>42</v>
      </c>
      <c r="D399" s="277">
        <v>0</v>
      </c>
      <c r="E399" s="32"/>
      <c r="F399" s="206">
        <f t="shared" si="98"/>
        <v>0</v>
      </c>
      <c r="G399" s="250">
        <v>0</v>
      </c>
      <c r="H399" s="32"/>
      <c r="I399" s="32"/>
      <c r="J399" s="32"/>
      <c r="K399" s="32"/>
      <c r="L399" s="32"/>
      <c r="M399" s="32"/>
      <c r="N399" s="32"/>
      <c r="O399" s="32"/>
      <c r="P399" s="32"/>
      <c r="Q399" s="246">
        <f t="shared" si="99"/>
        <v>0</v>
      </c>
      <c r="R399" s="278">
        <f>Q399-F399</f>
        <v>0</v>
      </c>
      <c r="S399" s="349"/>
      <c r="T399" s="354"/>
      <c r="U399" s="349"/>
      <c r="V399" s="359"/>
      <c r="W399" s="355">
        <f t="shared" si="97"/>
        <v>0</v>
      </c>
      <c r="X399" s="119"/>
      <c r="Y399" s="98">
        <f t="shared" si="100"/>
        <v>0</v>
      </c>
      <c r="Z399" s="88"/>
      <c r="AA399" s="58">
        <f>행정8·9급!V346</f>
        <v>0</v>
      </c>
      <c r="AB399" s="59"/>
      <c r="AC399" s="152">
        <f t="shared" si="93"/>
        <v>0</v>
      </c>
    </row>
    <row r="400" spans="1:29" s="3" customFormat="1" ht="35.1" customHeight="1" thickBot="1">
      <c r="A400" s="660"/>
      <c r="B400" s="655" t="s">
        <v>592</v>
      </c>
      <c r="C400" s="264" t="s">
        <v>198</v>
      </c>
      <c r="D400" s="501">
        <v>0</v>
      </c>
      <c r="E400" s="156"/>
      <c r="F400" s="485">
        <f t="shared" si="98"/>
        <v>0</v>
      </c>
      <c r="G400" s="253">
        <v>0</v>
      </c>
      <c r="H400" s="156"/>
      <c r="I400" s="156"/>
      <c r="J400" s="156"/>
      <c r="K400" s="156"/>
      <c r="L400" s="156"/>
      <c r="M400" s="156"/>
      <c r="N400" s="156"/>
      <c r="O400" s="156"/>
      <c r="P400" s="156"/>
      <c r="Q400" s="254">
        <f t="shared" si="99"/>
        <v>0</v>
      </c>
      <c r="R400" s="281">
        <f>Q400-F400</f>
        <v>0</v>
      </c>
      <c r="S400" s="437"/>
      <c r="T400" s="438"/>
      <c r="U400" s="437"/>
      <c r="V400" s="439"/>
      <c r="W400" s="440">
        <f t="shared" si="97"/>
        <v>0</v>
      </c>
      <c r="X400" s="441"/>
      <c r="Y400" s="157">
        <f t="shared" si="100"/>
        <v>0</v>
      </c>
      <c r="Z400" s="158"/>
      <c r="AA400" s="159">
        <f>행정8·9급!V347</f>
        <v>0</v>
      </c>
      <c r="AB400" s="160"/>
      <c r="AC400" s="161">
        <f>SUM(Y400:AA400)</f>
        <v>0</v>
      </c>
    </row>
    <row r="401" spans="19:27" ht="20.100000000000001" customHeight="1">
      <c r="S401" s="3" t="s">
        <v>199</v>
      </c>
      <c r="T401" s="121" t="str">
        <f>COUNTIF(T6:T400,"승진자")&amp;"명"</f>
        <v>0명</v>
      </c>
      <c r="U401" s="123" t="s">
        <v>200</v>
      </c>
      <c r="V401" s="21"/>
      <c r="W401" s="21"/>
      <c r="X401" s="123" t="str">
        <f>COUNTIF(X6:X400,"6급승진")&amp;"명"</f>
        <v>0명</v>
      </c>
    </row>
    <row r="402" spans="19:27" ht="20.100000000000001" customHeight="1">
      <c r="S402" s="3" t="s">
        <v>201</v>
      </c>
      <c r="T402" s="122"/>
      <c r="U402" s="123" t="s">
        <v>202</v>
      </c>
      <c r="V402" s="21"/>
      <c r="W402" s="21"/>
      <c r="X402" s="123" t="str">
        <f>COUNTIF(X7:X401,"본청전입")&amp;"명"</f>
        <v>0명</v>
      </c>
      <c r="AA402" s="21" t="s">
        <v>210</v>
      </c>
    </row>
    <row r="403" spans="19:27" ht="20.100000000000001" customHeight="1"/>
    <row r="404" spans="19:27" ht="20.100000000000001" customHeight="1">
      <c r="T404" s="47" t="s">
        <v>392</v>
      </c>
      <c r="U404" s="3" t="str">
        <f>COUNTIF(T46:T403,"승진자")&amp;"명"</f>
        <v>0명</v>
      </c>
    </row>
    <row r="405" spans="19:27" ht="20.100000000000001" customHeight="1"/>
    <row r="406" spans="19:27" ht="20.100000000000001" customHeight="1"/>
    <row r="407" spans="19:27" ht="20.100000000000001" customHeight="1"/>
    <row r="408" spans="19:27" ht="20.100000000000001" customHeight="1"/>
    <row r="409" spans="19:27" ht="20.100000000000001" customHeight="1"/>
    <row r="410" spans="19:27" ht="20.100000000000001" customHeight="1"/>
    <row r="411" spans="19:27" ht="20.100000000000001" customHeight="1"/>
  </sheetData>
  <mergeCells count="12">
    <mergeCell ref="A1:AC1"/>
    <mergeCell ref="AC3:AC4"/>
    <mergeCell ref="A5:C5"/>
    <mergeCell ref="X2:Y2"/>
    <mergeCell ref="A3:C4"/>
    <mergeCell ref="D3:F3"/>
    <mergeCell ref="G3:Q3"/>
    <mergeCell ref="R3:R4"/>
    <mergeCell ref="S3:T4"/>
    <mergeCell ref="U3:X4"/>
    <mergeCell ref="Y3:Y4"/>
    <mergeCell ref="AA3:AA4"/>
  </mergeCells>
  <phoneticPr fontId="3" type="noConversion"/>
  <conditionalFormatting sqref="S158:T158">
    <cfRule type="duplicateValues" dxfId="7" priority="14"/>
  </conditionalFormatting>
  <conditionalFormatting sqref="S396:T396">
    <cfRule type="duplicateValues" dxfId="6" priority="10"/>
  </conditionalFormatting>
  <conditionalFormatting sqref="S285">
    <cfRule type="duplicateValues" dxfId="5" priority="7"/>
  </conditionalFormatting>
  <conditionalFormatting sqref="U133:V133">
    <cfRule type="duplicateValues" dxfId="4" priority="3"/>
  </conditionalFormatting>
  <conditionalFormatting sqref="S351:T351">
    <cfRule type="duplicateValues" dxfId="3" priority="2"/>
  </conditionalFormatting>
  <conditionalFormatting sqref="S281">
    <cfRule type="duplicateValues" dxfId="2" priority="1"/>
  </conditionalFormatting>
  <printOptions horizontalCentered="1"/>
  <pageMargins left="0.39370078740157483" right="0.39370078740157483" top="0.78740157480314965" bottom="0.78740157480314965" header="0.39370078740157483" footer="0.39370078740157483"/>
  <pageSetup paperSize="12" scale="51" fitToHeight="0" orientation="portrait" cellComments="asDisplayed" r:id="rId1"/>
  <headerFooter>
    <oddFooter>&amp;P페이지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P358"/>
  <sheetViews>
    <sheetView showGridLines="0" showZeros="0" view="pageBreakPreview" zoomScale="90" zoomScaleNormal="100" zoomScaleSheetLayoutView="90" workbookViewId="0">
      <pane xSplit="15" ySplit="5" topLeftCell="P6" activePane="bottomRight" state="frozen"/>
      <selection activeCell="L45" sqref="L45"/>
      <selection pane="topRight" activeCell="L45" sqref="L45"/>
      <selection pane="bottomLeft" activeCell="L45" sqref="L45"/>
      <selection pane="bottomRight" activeCell="L11" sqref="L11"/>
    </sheetView>
  </sheetViews>
  <sheetFormatPr defaultRowHeight="39.950000000000003" customHeight="1"/>
  <cols>
    <col min="1" max="2" width="5.125" style="2" customWidth="1"/>
    <col min="3" max="3" width="17.75" style="2" customWidth="1"/>
    <col min="4" max="4" width="5" style="2" customWidth="1"/>
    <col min="5" max="5" width="4" style="2" customWidth="1"/>
    <col min="6" max="7" width="5" style="2" customWidth="1"/>
    <col min="8" max="12" width="4.5" style="2" customWidth="1"/>
    <col min="13" max="14" width="5" style="2" customWidth="1"/>
    <col min="15" max="15" width="6.25" style="2" customWidth="1"/>
    <col min="16" max="16" width="14.125" style="2" customWidth="1"/>
    <col min="17" max="17" width="8.625" style="47" customWidth="1"/>
    <col min="18" max="18" width="14.125" style="2" customWidth="1"/>
    <col min="19" max="19" width="7.5" style="128" customWidth="1"/>
    <col min="20" max="20" width="2.375" style="2" customWidth="1"/>
    <col min="21" max="21" width="10.875" style="125" customWidth="1"/>
    <col min="22" max="22" width="8.125" style="2" customWidth="1"/>
    <col min="23" max="23" width="1.625" style="2" customWidth="1"/>
    <col min="24" max="24" width="6.375" style="2" customWidth="1"/>
    <col min="25" max="25" width="1.625" style="2" customWidth="1"/>
    <col min="26" max="26" width="4.625" style="2" hidden="1" customWidth="1"/>
    <col min="27" max="27" width="1.625" style="2" hidden="1" customWidth="1"/>
    <col min="28" max="28" width="4.625" style="2" hidden="1" customWidth="1"/>
    <col min="29" max="29" width="6.375" style="21" customWidth="1"/>
    <col min="30" max="30" width="1.625" style="21" customWidth="1"/>
    <col min="31" max="31" width="6.375" style="21" customWidth="1"/>
    <col min="32" max="32" width="1.625" style="2" customWidth="1"/>
    <col min="33" max="33" width="7.875" style="21" customWidth="1"/>
    <col min="34" max="16384" width="9" style="2"/>
  </cols>
  <sheetData>
    <row r="1" spans="1:33" ht="45" customHeight="1">
      <c r="A1" s="688" t="s">
        <v>393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  <c r="Z1" s="688"/>
      <c r="AA1" s="688"/>
      <c r="AB1" s="688"/>
      <c r="AC1" s="688"/>
      <c r="AD1" s="688"/>
      <c r="AE1" s="688"/>
      <c r="AF1" s="688"/>
      <c r="AG1" s="688"/>
    </row>
    <row r="2" spans="1:33" ht="21" customHeight="1" thickBot="1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U2" s="724"/>
      <c r="V2" s="724"/>
    </row>
    <row r="3" spans="1:33" ht="35.1" customHeight="1">
      <c r="A3" s="755" t="s">
        <v>394</v>
      </c>
      <c r="B3" s="756"/>
      <c r="C3" s="757"/>
      <c r="D3" s="759" t="s">
        <v>395</v>
      </c>
      <c r="E3" s="760"/>
      <c r="F3" s="761"/>
      <c r="G3" s="762" t="s">
        <v>396</v>
      </c>
      <c r="H3" s="760"/>
      <c r="I3" s="760"/>
      <c r="J3" s="760"/>
      <c r="K3" s="760"/>
      <c r="L3" s="760"/>
      <c r="M3" s="760"/>
      <c r="N3" s="757"/>
      <c r="O3" s="763" t="s">
        <v>397</v>
      </c>
      <c r="P3" s="765" t="s">
        <v>0</v>
      </c>
      <c r="Q3" s="766"/>
      <c r="R3" s="768" t="s">
        <v>1</v>
      </c>
      <c r="S3" s="766"/>
      <c r="T3" s="766"/>
      <c r="U3" s="766"/>
      <c r="V3" s="769" t="s">
        <v>398</v>
      </c>
      <c r="W3" s="226"/>
      <c r="X3" s="770" t="s">
        <v>399</v>
      </c>
      <c r="Y3" s="227"/>
      <c r="Z3" s="772" t="s">
        <v>400</v>
      </c>
      <c r="AA3" s="109"/>
      <c r="AB3" s="772" t="s">
        <v>401</v>
      </c>
      <c r="AC3" s="773" t="s">
        <v>402</v>
      </c>
      <c r="AD3" s="228"/>
      <c r="AE3" s="770" t="s">
        <v>403</v>
      </c>
      <c r="AF3" s="229"/>
      <c r="AG3" s="776" t="s">
        <v>404</v>
      </c>
    </row>
    <row r="4" spans="1:33" ht="35.1" customHeight="1">
      <c r="A4" s="758"/>
      <c r="B4" s="729"/>
      <c r="C4" s="730"/>
      <c r="D4" s="269" t="s">
        <v>405</v>
      </c>
      <c r="E4" s="19" t="s">
        <v>406</v>
      </c>
      <c r="F4" s="287" t="s">
        <v>407</v>
      </c>
      <c r="G4" s="285" t="s">
        <v>396</v>
      </c>
      <c r="H4" s="20" t="s">
        <v>408</v>
      </c>
      <c r="I4" s="20" t="s">
        <v>409</v>
      </c>
      <c r="J4" s="20" t="s">
        <v>410</v>
      </c>
      <c r="K4" s="20" t="s">
        <v>411</v>
      </c>
      <c r="L4" s="20" t="s">
        <v>412</v>
      </c>
      <c r="M4" s="20" t="s">
        <v>413</v>
      </c>
      <c r="N4" s="238" t="s">
        <v>407</v>
      </c>
      <c r="O4" s="764"/>
      <c r="P4" s="767"/>
      <c r="Q4" s="740"/>
      <c r="R4" s="739"/>
      <c r="S4" s="740"/>
      <c r="T4" s="740"/>
      <c r="U4" s="740"/>
      <c r="V4" s="742"/>
      <c r="W4" s="109"/>
      <c r="X4" s="771"/>
      <c r="Y4" s="227"/>
      <c r="Z4" s="771"/>
      <c r="AA4" s="109"/>
      <c r="AB4" s="771"/>
      <c r="AC4" s="774"/>
      <c r="AD4" s="166"/>
      <c r="AE4" s="775"/>
      <c r="AF4" s="109"/>
      <c r="AG4" s="777"/>
    </row>
    <row r="5" spans="1:33" s="3" customFormat="1" ht="35.1" customHeight="1">
      <c r="A5" s="754" t="s">
        <v>414</v>
      </c>
      <c r="B5" s="722"/>
      <c r="C5" s="723"/>
      <c r="D5" s="270">
        <f t="shared" ref="D5:O5" si="0">SUM(D6:D347)</f>
        <v>806</v>
      </c>
      <c r="E5" s="14">
        <f t="shared" si="0"/>
        <v>0</v>
      </c>
      <c r="F5" s="288">
        <f t="shared" si="0"/>
        <v>806</v>
      </c>
      <c r="G5" s="286">
        <f t="shared" si="0"/>
        <v>792</v>
      </c>
      <c r="H5" s="14">
        <f t="shared" si="0"/>
        <v>0</v>
      </c>
      <c r="I5" s="14">
        <f t="shared" si="0"/>
        <v>0</v>
      </c>
      <c r="J5" s="14">
        <f t="shared" si="0"/>
        <v>-2</v>
      </c>
      <c r="K5" s="14">
        <f t="shared" si="0"/>
        <v>-3</v>
      </c>
      <c r="L5" s="14">
        <f t="shared" si="0"/>
        <v>2</v>
      </c>
      <c r="M5" s="14">
        <f t="shared" si="0"/>
        <v>-9</v>
      </c>
      <c r="N5" s="114">
        <f t="shared" si="0"/>
        <v>780</v>
      </c>
      <c r="O5" s="302">
        <f t="shared" si="0"/>
        <v>-26</v>
      </c>
      <c r="P5" s="457">
        <f>COUNTA(Q6:Q347)</f>
        <v>0</v>
      </c>
      <c r="Q5" s="118" t="s">
        <v>415</v>
      </c>
      <c r="R5" s="17">
        <f>COUNTA(S6:S347)</f>
        <v>0</v>
      </c>
      <c r="S5" s="126" t="s">
        <v>416</v>
      </c>
      <c r="T5" s="17"/>
      <c r="U5" s="118"/>
      <c r="V5" s="89">
        <f>SUM(V6:V347)</f>
        <v>-26</v>
      </c>
      <c r="W5" s="5"/>
      <c r="X5" s="22">
        <f>SUM(X6:X347)</f>
        <v>-3</v>
      </c>
      <c r="Y5" s="5"/>
      <c r="Z5" s="23">
        <f>SUM(Z6:Z347)</f>
        <v>0</v>
      </c>
      <c r="AA5" s="5"/>
      <c r="AB5" s="23">
        <f>SUM(AB6:AB347)</f>
        <v>0</v>
      </c>
      <c r="AC5" s="22">
        <f>SUM(V5:AB5)</f>
        <v>-29</v>
      </c>
      <c r="AD5" s="73"/>
      <c r="AE5" s="22">
        <f>SUM(AE6:AE347)</f>
        <v>-19</v>
      </c>
      <c r="AF5" s="5"/>
      <c r="AG5" s="167">
        <f>SUM(AC5:AE5)</f>
        <v>-48</v>
      </c>
    </row>
    <row r="6" spans="1:33" s="3" customFormat="1" ht="35.1" customHeight="1">
      <c r="A6" s="745" t="s">
        <v>2</v>
      </c>
      <c r="B6" s="647"/>
      <c r="C6" s="255" t="s">
        <v>25</v>
      </c>
      <c r="D6" s="624">
        <v>1</v>
      </c>
      <c r="E6" s="48"/>
      <c r="F6" s="289">
        <f t="shared" ref="F6:F14" si="1">SUM(D6:E6)</f>
        <v>1</v>
      </c>
      <c r="G6" s="476">
        <v>2</v>
      </c>
      <c r="H6" s="48"/>
      <c r="I6" s="48"/>
      <c r="J6" s="48"/>
      <c r="K6" s="48"/>
      <c r="L6" s="48"/>
      <c r="M6" s="48"/>
      <c r="N6" s="205">
        <f t="shared" ref="N6:N14" si="2">SUM(G6:M6)</f>
        <v>2</v>
      </c>
      <c r="O6" s="303">
        <f t="shared" ref="O6:O14" si="3">N6-F6</f>
        <v>1</v>
      </c>
      <c r="P6" s="458"/>
      <c r="Q6" s="341"/>
      <c r="R6" s="453"/>
      <c r="S6" s="362"/>
      <c r="T6" s="363">
        <f t="shared" ref="T6:T68" si="4">IF(S6="",,"→")</f>
        <v>0</v>
      </c>
      <c r="U6" s="364"/>
      <c r="V6" s="99">
        <f>O6+COUNTA(Q6)-COUNTA(S6)</f>
        <v>1</v>
      </c>
      <c r="W6" s="5"/>
      <c r="X6" s="169">
        <f>사무운영!U6</f>
        <v>0</v>
      </c>
      <c r="Y6" s="38"/>
      <c r="Z6" s="169"/>
      <c r="AA6" s="38"/>
      <c r="AB6" s="169"/>
      <c r="AC6" s="170">
        <f>V6+X6+Z6+AB6</f>
        <v>1</v>
      </c>
      <c r="AD6" s="171"/>
      <c r="AE6" s="172">
        <f>행정7급!Y6</f>
        <v>-1</v>
      </c>
      <c r="AF6" s="173"/>
      <c r="AG6" s="174">
        <f t="shared" ref="AG6:AG14" si="5">SUM(AC6:AE6)</f>
        <v>0</v>
      </c>
    </row>
    <row r="7" spans="1:33" s="3" customFormat="1" ht="35.1" customHeight="1">
      <c r="A7" s="746"/>
      <c r="B7" s="318"/>
      <c r="C7" s="217" t="s">
        <v>24</v>
      </c>
      <c r="D7" s="275">
        <v>2</v>
      </c>
      <c r="E7" s="30"/>
      <c r="F7" s="290">
        <f t="shared" si="1"/>
        <v>2</v>
      </c>
      <c r="G7" s="221">
        <v>2</v>
      </c>
      <c r="H7" s="30"/>
      <c r="I7" s="30"/>
      <c r="J7" s="30"/>
      <c r="K7" s="30"/>
      <c r="L7" s="30"/>
      <c r="M7" s="30"/>
      <c r="N7" s="165">
        <f t="shared" si="2"/>
        <v>2</v>
      </c>
      <c r="O7" s="304">
        <f t="shared" si="3"/>
        <v>0</v>
      </c>
      <c r="P7" s="592"/>
      <c r="Q7" s="565"/>
      <c r="R7" s="268"/>
      <c r="S7" s="342"/>
      <c r="T7" s="355">
        <f t="shared" si="4"/>
        <v>0</v>
      </c>
      <c r="U7" s="80"/>
      <c r="V7" s="100">
        <f>O7+COUNTA(Q7)-COUNTA(S7)</f>
        <v>0</v>
      </c>
      <c r="W7" s="5"/>
      <c r="X7" s="113">
        <f>사무운영!U7</f>
        <v>0</v>
      </c>
      <c r="Y7" s="38"/>
      <c r="Z7" s="175"/>
      <c r="AA7" s="38"/>
      <c r="AB7" s="175"/>
      <c r="AC7" s="176">
        <f>V7+X7+Z7+AB7</f>
        <v>0</v>
      </c>
      <c r="AD7" s="177"/>
      <c r="AE7" s="176">
        <f>행정7급!Y7</f>
        <v>0</v>
      </c>
      <c r="AF7" s="173"/>
      <c r="AG7" s="178">
        <f t="shared" si="5"/>
        <v>0</v>
      </c>
    </row>
    <row r="8" spans="1:33" s="3" customFormat="1" ht="35.1" customHeight="1">
      <c r="A8" s="746"/>
      <c r="B8" s="318"/>
      <c r="C8" s="706" t="s">
        <v>54</v>
      </c>
      <c r="D8" s="275">
        <v>2</v>
      </c>
      <c r="E8" s="30"/>
      <c r="F8" s="290">
        <f t="shared" si="1"/>
        <v>2</v>
      </c>
      <c r="G8" s="221">
        <v>1</v>
      </c>
      <c r="H8" s="30"/>
      <c r="I8" s="30"/>
      <c r="J8" s="30"/>
      <c r="K8" s="30"/>
      <c r="L8" s="30"/>
      <c r="M8" s="30"/>
      <c r="N8" s="165">
        <f t="shared" si="2"/>
        <v>1</v>
      </c>
      <c r="O8" s="304">
        <f t="shared" si="3"/>
        <v>-1</v>
      </c>
      <c r="P8" s="459"/>
      <c r="Q8" s="357"/>
      <c r="R8" s="268"/>
      <c r="S8" s="342"/>
      <c r="T8" s="343">
        <f t="shared" si="4"/>
        <v>0</v>
      </c>
      <c r="U8" s="80"/>
      <c r="V8" s="100">
        <f>O8+COUNTA(Q8:Q9)-COUNTA(S8:S9)</f>
        <v>-1</v>
      </c>
      <c r="W8" s="5"/>
      <c r="X8" s="175">
        <f>사무운영!U8</f>
        <v>1</v>
      </c>
      <c r="Y8" s="38"/>
      <c r="Z8" s="113"/>
      <c r="AA8" s="38"/>
      <c r="AB8" s="113"/>
      <c r="AC8" s="180">
        <f>V8+X8+Z8+AB8</f>
        <v>0</v>
      </c>
      <c r="AD8" s="177"/>
      <c r="AE8" s="180">
        <f>행정7급!Y9</f>
        <v>0</v>
      </c>
      <c r="AF8" s="173"/>
      <c r="AG8" s="181">
        <f t="shared" si="5"/>
        <v>0</v>
      </c>
    </row>
    <row r="9" spans="1:33" s="3" customFormat="1" ht="35.1" customHeight="1">
      <c r="A9" s="746"/>
      <c r="B9" s="318"/>
      <c r="C9" s="708"/>
      <c r="D9" s="276"/>
      <c r="E9" s="31"/>
      <c r="F9" s="292"/>
      <c r="G9" s="222"/>
      <c r="H9" s="31"/>
      <c r="I9" s="31"/>
      <c r="J9" s="31"/>
      <c r="K9" s="31"/>
      <c r="L9" s="31"/>
      <c r="M9" s="31"/>
      <c r="N9" s="164"/>
      <c r="O9" s="306"/>
      <c r="P9" s="460"/>
      <c r="Q9" s="361"/>
      <c r="R9" s="366"/>
      <c r="S9" s="358"/>
      <c r="T9" s="356">
        <f t="shared" si="4"/>
        <v>0</v>
      </c>
      <c r="U9" s="79"/>
      <c r="V9" s="102"/>
      <c r="W9" s="5"/>
      <c r="X9" s="179"/>
      <c r="Y9" s="38"/>
      <c r="Z9" s="113"/>
      <c r="AA9" s="38"/>
      <c r="AB9" s="113"/>
      <c r="AC9" s="182"/>
      <c r="AD9" s="177"/>
      <c r="AE9" s="182"/>
      <c r="AF9" s="173"/>
      <c r="AG9" s="183"/>
    </row>
    <row r="10" spans="1:33" s="3" customFormat="1" ht="35.1" customHeight="1">
      <c r="A10" s="746"/>
      <c r="B10" s="318"/>
      <c r="C10" s="706" t="s">
        <v>417</v>
      </c>
      <c r="D10" s="275">
        <v>1</v>
      </c>
      <c r="E10" s="30"/>
      <c r="F10" s="290">
        <f t="shared" si="1"/>
        <v>1</v>
      </c>
      <c r="G10" s="221">
        <v>1</v>
      </c>
      <c r="H10" s="30"/>
      <c r="I10" s="30"/>
      <c r="J10" s="30"/>
      <c r="K10" s="30"/>
      <c r="L10" s="30"/>
      <c r="M10" s="30"/>
      <c r="N10" s="165">
        <f t="shared" si="2"/>
        <v>1</v>
      </c>
      <c r="O10" s="304">
        <f t="shared" si="3"/>
        <v>0</v>
      </c>
      <c r="P10" s="461"/>
      <c r="Q10" s="345"/>
      <c r="R10" s="268"/>
      <c r="S10" s="342"/>
      <c r="T10" s="343">
        <f t="shared" si="4"/>
        <v>0</v>
      </c>
      <c r="U10" s="80"/>
      <c r="V10" s="100">
        <f>O10+COUNTA(Q10:Q11)-COUNTA(S10:S11)</f>
        <v>0</v>
      </c>
      <c r="W10" s="5"/>
      <c r="X10" s="175">
        <f>사무운영!U9</f>
        <v>0</v>
      </c>
      <c r="Y10" s="38"/>
      <c r="Z10" s="113"/>
      <c r="AA10" s="38"/>
      <c r="AB10" s="113"/>
      <c r="AC10" s="180">
        <f>V10+X10+Z10+AB10</f>
        <v>0</v>
      </c>
      <c r="AD10" s="177"/>
      <c r="AE10" s="180">
        <f>행정7급!Y11</f>
        <v>0</v>
      </c>
      <c r="AF10" s="173"/>
      <c r="AG10" s="181">
        <f t="shared" si="5"/>
        <v>0</v>
      </c>
    </row>
    <row r="11" spans="1:33" s="3" customFormat="1" ht="35.1" customHeight="1">
      <c r="A11" s="746"/>
      <c r="B11" s="318"/>
      <c r="C11" s="708"/>
      <c r="D11" s="279"/>
      <c r="E11" s="49"/>
      <c r="F11" s="291"/>
      <c r="G11" s="220"/>
      <c r="H11" s="49"/>
      <c r="I11" s="49"/>
      <c r="J11" s="49"/>
      <c r="K11" s="49"/>
      <c r="L11" s="49"/>
      <c r="M11" s="49"/>
      <c r="N11" s="163"/>
      <c r="O11" s="305"/>
      <c r="P11" s="462"/>
      <c r="Q11" s="348"/>
      <c r="R11" s="267"/>
      <c r="S11" s="346"/>
      <c r="T11" s="347">
        <f t="shared" si="4"/>
        <v>0</v>
      </c>
      <c r="U11" s="79"/>
      <c r="V11" s="103"/>
      <c r="W11" s="5"/>
      <c r="X11" s="184"/>
      <c r="Y11" s="38"/>
      <c r="Z11" s="113"/>
      <c r="AA11" s="38"/>
      <c r="AB11" s="113"/>
      <c r="AC11" s="170"/>
      <c r="AD11" s="177"/>
      <c r="AE11" s="170"/>
      <c r="AF11" s="173"/>
      <c r="AG11" s="174"/>
    </row>
    <row r="12" spans="1:33" s="3" customFormat="1" ht="35.1" customHeight="1">
      <c r="A12" s="746"/>
      <c r="B12" s="318"/>
      <c r="C12" s="706" t="s">
        <v>576</v>
      </c>
      <c r="D12" s="275">
        <v>2</v>
      </c>
      <c r="E12" s="30"/>
      <c r="F12" s="290">
        <f t="shared" si="1"/>
        <v>2</v>
      </c>
      <c r="G12" s="221">
        <v>2</v>
      </c>
      <c r="H12" s="30"/>
      <c r="I12" s="30"/>
      <c r="J12" s="30"/>
      <c r="K12" s="30"/>
      <c r="L12" s="30"/>
      <c r="M12" s="30"/>
      <c r="N12" s="165">
        <f t="shared" si="2"/>
        <v>2</v>
      </c>
      <c r="O12" s="304">
        <f t="shared" si="3"/>
        <v>0</v>
      </c>
      <c r="P12" s="592"/>
      <c r="Q12" s="565"/>
      <c r="R12" s="268"/>
      <c r="S12" s="342"/>
      <c r="T12" s="343">
        <f t="shared" si="4"/>
        <v>0</v>
      </c>
      <c r="U12" s="80"/>
      <c r="V12" s="100">
        <f>O12+COUNTA(Q12:Q13)-COUNTA(S12:S13)</f>
        <v>0</v>
      </c>
      <c r="W12" s="5"/>
      <c r="X12" s="179">
        <f>사무운영!U10</f>
        <v>0</v>
      </c>
      <c r="Y12" s="38"/>
      <c r="Z12" s="113"/>
      <c r="AA12" s="38"/>
      <c r="AB12" s="113"/>
      <c r="AC12" s="180">
        <f>V12+X12+Z12+AB12</f>
        <v>0</v>
      </c>
      <c r="AD12" s="177"/>
      <c r="AE12" s="180">
        <f>행정7급!Y13</f>
        <v>0</v>
      </c>
      <c r="AF12" s="173"/>
      <c r="AG12" s="181">
        <f t="shared" si="5"/>
        <v>0</v>
      </c>
    </row>
    <row r="13" spans="1:33" s="3" customFormat="1" ht="35.1" customHeight="1">
      <c r="A13" s="746"/>
      <c r="B13" s="318"/>
      <c r="C13" s="708"/>
      <c r="D13" s="276"/>
      <c r="E13" s="31"/>
      <c r="F13" s="292"/>
      <c r="G13" s="222"/>
      <c r="H13" s="31"/>
      <c r="I13" s="31"/>
      <c r="J13" s="31"/>
      <c r="K13" s="31"/>
      <c r="L13" s="31"/>
      <c r="M13" s="31"/>
      <c r="N13" s="164"/>
      <c r="O13" s="306"/>
      <c r="P13" s="460"/>
      <c r="Q13" s="360"/>
      <c r="R13" s="366"/>
      <c r="S13" s="358"/>
      <c r="T13" s="356">
        <f t="shared" si="4"/>
        <v>0</v>
      </c>
      <c r="U13" s="367"/>
      <c r="V13" s="102"/>
      <c r="W13" s="5"/>
      <c r="X13" s="179"/>
      <c r="Y13" s="38"/>
      <c r="Z13" s="175"/>
      <c r="AA13" s="38"/>
      <c r="AB13" s="175"/>
      <c r="AC13" s="182"/>
      <c r="AD13" s="177"/>
      <c r="AE13" s="182"/>
      <c r="AF13" s="173"/>
      <c r="AG13" s="183"/>
    </row>
    <row r="14" spans="1:33" s="3" customFormat="1" ht="35.1" customHeight="1">
      <c r="A14" s="746"/>
      <c r="B14" s="318"/>
      <c r="C14" s="706" t="s">
        <v>418</v>
      </c>
      <c r="D14" s="275">
        <v>4</v>
      </c>
      <c r="E14" s="30"/>
      <c r="F14" s="290">
        <f t="shared" si="1"/>
        <v>4</v>
      </c>
      <c r="G14" s="221">
        <v>4</v>
      </c>
      <c r="H14" s="30"/>
      <c r="I14" s="30"/>
      <c r="J14" s="30"/>
      <c r="K14" s="30"/>
      <c r="L14" s="30"/>
      <c r="M14" s="30"/>
      <c r="N14" s="165">
        <f t="shared" si="2"/>
        <v>4</v>
      </c>
      <c r="O14" s="304">
        <f t="shared" si="3"/>
        <v>0</v>
      </c>
      <c r="P14" s="459"/>
      <c r="Q14" s="357"/>
      <c r="R14" s="343"/>
      <c r="S14" s="342"/>
      <c r="T14" s="343">
        <f t="shared" si="4"/>
        <v>0</v>
      </c>
      <c r="U14" s="80"/>
      <c r="V14" s="100">
        <f>O14+COUNTA(Q14:Q15)-COUNTA(S14:S15)</f>
        <v>0</v>
      </c>
      <c r="W14" s="5"/>
      <c r="X14" s="175">
        <f>사무운영!U11</f>
        <v>0</v>
      </c>
      <c r="Y14" s="38"/>
      <c r="Z14" s="175"/>
      <c r="AA14" s="38"/>
      <c r="AB14" s="175"/>
      <c r="AC14" s="170">
        <f>V14+X14+Z14+AB14</f>
        <v>0</v>
      </c>
      <c r="AD14" s="177"/>
      <c r="AE14" s="180">
        <f>행정7급!Y15</f>
        <v>0</v>
      </c>
      <c r="AF14" s="173"/>
      <c r="AG14" s="174">
        <f t="shared" si="5"/>
        <v>0</v>
      </c>
    </row>
    <row r="15" spans="1:33" s="3" customFormat="1" ht="35.1" customHeight="1">
      <c r="A15" s="746"/>
      <c r="B15" s="318"/>
      <c r="C15" s="708"/>
      <c r="D15" s="276"/>
      <c r="E15" s="31"/>
      <c r="F15" s="292"/>
      <c r="G15" s="222">
        <v>0</v>
      </c>
      <c r="H15" s="31"/>
      <c r="I15" s="31"/>
      <c r="J15" s="31"/>
      <c r="K15" s="31"/>
      <c r="L15" s="31"/>
      <c r="M15" s="31"/>
      <c r="N15" s="164"/>
      <c r="O15" s="306"/>
      <c r="P15" s="460"/>
      <c r="Q15" s="361"/>
      <c r="R15" s="347"/>
      <c r="S15" s="346"/>
      <c r="T15" s="347">
        <f t="shared" si="4"/>
        <v>0</v>
      </c>
      <c r="U15" s="368"/>
      <c r="V15" s="102"/>
      <c r="W15" s="5"/>
      <c r="X15" s="184"/>
      <c r="Y15" s="38"/>
      <c r="Z15" s="184"/>
      <c r="AA15" s="38"/>
      <c r="AB15" s="184"/>
      <c r="AC15" s="170"/>
      <c r="AD15" s="177"/>
      <c r="AE15" s="182"/>
      <c r="AF15" s="173"/>
      <c r="AG15" s="174"/>
    </row>
    <row r="16" spans="1:33" s="3" customFormat="1" ht="35.1" customHeight="1">
      <c r="A16" s="746"/>
      <c r="B16" s="318"/>
      <c r="C16" s="219" t="s">
        <v>3</v>
      </c>
      <c r="D16" s="277">
        <v>2</v>
      </c>
      <c r="E16" s="32"/>
      <c r="F16" s="293">
        <f>SUM(D16:E16)</f>
        <v>2</v>
      </c>
      <c r="G16" s="223">
        <v>1</v>
      </c>
      <c r="H16" s="32"/>
      <c r="I16" s="32"/>
      <c r="J16" s="32"/>
      <c r="K16" s="32"/>
      <c r="L16" s="32"/>
      <c r="M16" s="32"/>
      <c r="N16" s="206">
        <f>SUM(G16:M16)</f>
        <v>1</v>
      </c>
      <c r="O16" s="307">
        <f>N16-F16</f>
        <v>-1</v>
      </c>
      <c r="P16" s="429"/>
      <c r="Q16" s="354"/>
      <c r="R16" s="312"/>
      <c r="S16" s="359"/>
      <c r="T16" s="343">
        <f t="shared" si="4"/>
        <v>0</v>
      </c>
      <c r="U16" s="369"/>
      <c r="V16" s="101">
        <f>O16+COUNTA(Q16)-COUNTA(S16)</f>
        <v>-1</v>
      </c>
      <c r="W16" s="5"/>
      <c r="X16" s="179">
        <f>사무운영!U12</f>
        <v>1</v>
      </c>
      <c r="Y16" s="38"/>
      <c r="Z16" s="113"/>
      <c r="AA16" s="38"/>
      <c r="AB16" s="113"/>
      <c r="AC16" s="176">
        <f>V16+X16+Z16+AB16</f>
        <v>0</v>
      </c>
      <c r="AD16" s="177"/>
      <c r="AE16" s="176">
        <f>행정7급!Y17</f>
        <v>0</v>
      </c>
      <c r="AF16" s="173"/>
      <c r="AG16" s="178">
        <f>SUM(AC16:AE16)</f>
        <v>0</v>
      </c>
    </row>
    <row r="17" spans="1:33" s="3" customFormat="1" ht="35.1" customHeight="1">
      <c r="A17" s="746"/>
      <c r="B17" s="318"/>
      <c r="C17" s="706" t="s">
        <v>419</v>
      </c>
      <c r="D17" s="275">
        <v>2</v>
      </c>
      <c r="E17" s="30"/>
      <c r="F17" s="290">
        <f>SUM(D17:E17)</f>
        <v>2</v>
      </c>
      <c r="G17" s="221">
        <v>2</v>
      </c>
      <c r="H17" s="30"/>
      <c r="I17" s="30"/>
      <c r="J17" s="30"/>
      <c r="K17" s="30"/>
      <c r="L17" s="30"/>
      <c r="M17" s="30"/>
      <c r="N17" s="165">
        <f>SUM(G17:M17)</f>
        <v>2</v>
      </c>
      <c r="O17" s="304">
        <f>N17-F17</f>
        <v>0</v>
      </c>
      <c r="P17" s="459"/>
      <c r="Q17" s="357"/>
      <c r="R17" s="268"/>
      <c r="S17" s="342"/>
      <c r="T17" s="343">
        <f t="shared" si="4"/>
        <v>0</v>
      </c>
      <c r="U17" s="80"/>
      <c r="V17" s="100">
        <f>O17+COUNTA(Q17:Q18)-COUNTA(S17:S18)</f>
        <v>0</v>
      </c>
      <c r="W17" s="5"/>
      <c r="X17" s="175">
        <f>사무운영!U13</f>
        <v>1</v>
      </c>
      <c r="Y17" s="38"/>
      <c r="Z17" s="113"/>
      <c r="AA17" s="38"/>
      <c r="AB17" s="113"/>
      <c r="AC17" s="180">
        <f>V17+X17+Z17+AB17</f>
        <v>1</v>
      </c>
      <c r="AD17" s="177"/>
      <c r="AE17" s="180">
        <f>행정7급!Y18</f>
        <v>-1</v>
      </c>
      <c r="AF17" s="173"/>
      <c r="AG17" s="181">
        <f>SUM(AC17:AE17)</f>
        <v>0</v>
      </c>
    </row>
    <row r="18" spans="1:33" s="3" customFormat="1" ht="35.1" customHeight="1">
      <c r="A18" s="746"/>
      <c r="B18" s="318"/>
      <c r="C18" s="708"/>
      <c r="D18" s="276"/>
      <c r="E18" s="31"/>
      <c r="F18" s="292"/>
      <c r="G18" s="222">
        <v>0</v>
      </c>
      <c r="H18" s="31"/>
      <c r="I18" s="31"/>
      <c r="J18" s="31"/>
      <c r="K18" s="31"/>
      <c r="L18" s="31"/>
      <c r="M18" s="31"/>
      <c r="N18" s="164"/>
      <c r="O18" s="306"/>
      <c r="P18" s="460"/>
      <c r="Q18" s="361"/>
      <c r="R18" s="356"/>
      <c r="S18" s="358"/>
      <c r="T18" s="356">
        <f t="shared" si="4"/>
        <v>0</v>
      </c>
      <c r="U18" s="370"/>
      <c r="V18" s="102"/>
      <c r="W18" s="5"/>
      <c r="X18" s="184"/>
      <c r="Y18" s="38"/>
      <c r="Z18" s="184"/>
      <c r="AA18" s="38"/>
      <c r="AB18" s="184"/>
      <c r="AC18" s="182"/>
      <c r="AD18" s="177"/>
      <c r="AE18" s="182"/>
      <c r="AF18" s="173"/>
      <c r="AG18" s="183"/>
    </row>
    <row r="19" spans="1:33" s="3" customFormat="1" ht="35.1" customHeight="1">
      <c r="A19" s="746"/>
      <c r="B19" s="318"/>
      <c r="C19" s="706" t="s">
        <v>420</v>
      </c>
      <c r="D19" s="275">
        <v>3</v>
      </c>
      <c r="E19" s="30"/>
      <c r="F19" s="290">
        <f>SUM(D19:E19)</f>
        <v>3</v>
      </c>
      <c r="G19" s="221">
        <v>2</v>
      </c>
      <c r="H19" s="30"/>
      <c r="I19" s="30"/>
      <c r="J19" s="30"/>
      <c r="K19" s="30"/>
      <c r="L19" s="30"/>
      <c r="M19" s="30"/>
      <c r="N19" s="165">
        <f>SUM(G19:M19)</f>
        <v>2</v>
      </c>
      <c r="O19" s="304">
        <f>N19-F19</f>
        <v>-1</v>
      </c>
      <c r="P19" s="594"/>
      <c r="Q19" s="554"/>
      <c r="R19" s="268"/>
      <c r="S19" s="342"/>
      <c r="T19" s="343">
        <f t="shared" si="4"/>
        <v>0</v>
      </c>
      <c r="U19" s="80"/>
      <c r="V19" s="100">
        <f>O19+COUNTA(Q19:Q20)-COUNTA(S19:S20)</f>
        <v>-1</v>
      </c>
      <c r="W19" s="5"/>
      <c r="X19" s="179">
        <f>사무운영!U14</f>
        <v>1</v>
      </c>
      <c r="Y19" s="38"/>
      <c r="Z19" s="175"/>
      <c r="AA19" s="38"/>
      <c r="AB19" s="175"/>
      <c r="AC19" s="180">
        <f>V19+X19+Z19+AB19</f>
        <v>0</v>
      </c>
      <c r="AD19" s="177"/>
      <c r="AE19" s="180">
        <f>행정7급!Y20</f>
        <v>0</v>
      </c>
      <c r="AF19" s="173"/>
      <c r="AG19" s="181">
        <f>SUM(AC19:AE19)</f>
        <v>0</v>
      </c>
    </row>
    <row r="20" spans="1:33" s="3" customFormat="1" ht="35.1" customHeight="1">
      <c r="A20" s="746"/>
      <c r="B20" s="318"/>
      <c r="C20" s="708"/>
      <c r="D20" s="276"/>
      <c r="E20" s="31"/>
      <c r="F20" s="292"/>
      <c r="G20" s="222"/>
      <c r="H20" s="31"/>
      <c r="I20" s="31"/>
      <c r="J20" s="31"/>
      <c r="K20" s="31"/>
      <c r="L20" s="31"/>
      <c r="M20" s="31"/>
      <c r="N20" s="164"/>
      <c r="O20" s="306"/>
      <c r="P20" s="460"/>
      <c r="Q20" s="360"/>
      <c r="R20" s="366"/>
      <c r="S20" s="358"/>
      <c r="T20" s="356">
        <f t="shared" si="4"/>
        <v>0</v>
      </c>
      <c r="U20" s="367"/>
      <c r="V20" s="102"/>
      <c r="W20" s="5"/>
      <c r="X20" s="184"/>
      <c r="Y20" s="38"/>
      <c r="Z20" s="184"/>
      <c r="AA20" s="38"/>
      <c r="AB20" s="184"/>
      <c r="AC20" s="182"/>
      <c r="AD20" s="177"/>
      <c r="AE20" s="182"/>
      <c r="AF20" s="173"/>
      <c r="AG20" s="185"/>
    </row>
    <row r="21" spans="1:33" s="3" customFormat="1" ht="35.1" customHeight="1">
      <c r="A21" s="746"/>
      <c r="B21" s="318"/>
      <c r="C21" s="706" t="s">
        <v>421</v>
      </c>
      <c r="D21" s="275">
        <v>1</v>
      </c>
      <c r="E21" s="30"/>
      <c r="F21" s="290">
        <f>SUM(D21:E21)</f>
        <v>1</v>
      </c>
      <c r="G21" s="221">
        <v>2</v>
      </c>
      <c r="H21" s="30"/>
      <c r="I21" s="30"/>
      <c r="J21" s="30"/>
      <c r="K21" s="30"/>
      <c r="L21" s="30"/>
      <c r="M21" s="30"/>
      <c r="N21" s="165">
        <f>SUM(G21:M21)</f>
        <v>2</v>
      </c>
      <c r="O21" s="304">
        <f>N21-F21</f>
        <v>1</v>
      </c>
      <c r="P21" s="594"/>
      <c r="Q21" s="554"/>
      <c r="R21" s="268"/>
      <c r="S21" s="342"/>
      <c r="T21" s="343">
        <f t="shared" si="4"/>
        <v>0</v>
      </c>
      <c r="U21" s="80"/>
      <c r="V21" s="100">
        <f>O21+COUNTA(Q21:Q22)-COUNTA(S21:S22)</f>
        <v>1</v>
      </c>
      <c r="W21" s="5"/>
      <c r="X21" s="179">
        <f>사무운영!U15</f>
        <v>0</v>
      </c>
      <c r="Y21" s="38"/>
      <c r="Z21" s="175"/>
      <c r="AA21" s="38"/>
      <c r="AB21" s="175"/>
      <c r="AC21" s="180">
        <f t="shared" ref="AC21:AC28" si="6">V21+X21+Z21+AB21</f>
        <v>1</v>
      </c>
      <c r="AD21" s="177"/>
      <c r="AE21" s="180">
        <f>행정7급!Y22</f>
        <v>-1</v>
      </c>
      <c r="AF21" s="173"/>
      <c r="AG21" s="186">
        <f t="shared" ref="AG21:AG31" si="7">SUM(AC21:AE21)</f>
        <v>0</v>
      </c>
    </row>
    <row r="22" spans="1:33" s="3" customFormat="1" ht="35.1" customHeight="1">
      <c r="A22" s="746"/>
      <c r="B22" s="318"/>
      <c r="C22" s="708"/>
      <c r="D22" s="276"/>
      <c r="E22" s="31"/>
      <c r="F22" s="292"/>
      <c r="G22" s="222">
        <v>0</v>
      </c>
      <c r="H22" s="31"/>
      <c r="I22" s="31"/>
      <c r="J22" s="31"/>
      <c r="K22" s="31"/>
      <c r="L22" s="31"/>
      <c r="M22" s="31"/>
      <c r="N22" s="164"/>
      <c r="O22" s="306"/>
      <c r="P22" s="460"/>
      <c r="Q22" s="361"/>
      <c r="R22" s="366"/>
      <c r="S22" s="358"/>
      <c r="T22" s="356">
        <f t="shared" si="4"/>
        <v>0</v>
      </c>
      <c r="U22" s="367"/>
      <c r="V22" s="102"/>
      <c r="W22" s="5"/>
      <c r="X22" s="179"/>
      <c r="Y22" s="38"/>
      <c r="Z22" s="184"/>
      <c r="AA22" s="38"/>
      <c r="AB22" s="184"/>
      <c r="AC22" s="170">
        <f t="shared" si="6"/>
        <v>0</v>
      </c>
      <c r="AD22" s="177"/>
      <c r="AE22" s="182"/>
      <c r="AF22" s="173"/>
      <c r="AG22" s="174">
        <f t="shared" si="7"/>
        <v>0</v>
      </c>
    </row>
    <row r="23" spans="1:33" s="3" customFormat="1" ht="35.1" customHeight="1">
      <c r="A23" s="746"/>
      <c r="B23" s="318"/>
      <c r="C23" s="706" t="s">
        <v>4</v>
      </c>
      <c r="D23" s="275">
        <v>7</v>
      </c>
      <c r="E23" s="30"/>
      <c r="F23" s="290">
        <f>SUM(D23:E23)</f>
        <v>7</v>
      </c>
      <c r="G23" s="221">
        <v>5</v>
      </c>
      <c r="H23" s="30"/>
      <c r="I23" s="30"/>
      <c r="J23" s="30"/>
      <c r="K23" s="30"/>
      <c r="L23" s="30"/>
      <c r="M23" s="30"/>
      <c r="N23" s="165">
        <f>SUM(G23:M23)</f>
        <v>5</v>
      </c>
      <c r="O23" s="304">
        <f>N23-F23</f>
        <v>-2</v>
      </c>
      <c r="P23" s="458"/>
      <c r="Q23" s="357"/>
      <c r="R23" s="315"/>
      <c r="S23" s="342"/>
      <c r="T23" s="343">
        <f t="shared" si="4"/>
        <v>0</v>
      </c>
      <c r="U23" s="80"/>
      <c r="V23" s="100">
        <f>O23+COUNTA(Q23:Q25)-COUNTA(S23:S25)</f>
        <v>-2</v>
      </c>
      <c r="W23" s="5"/>
      <c r="X23" s="175">
        <f>사무운영!U16</f>
        <v>2</v>
      </c>
      <c r="Y23" s="38"/>
      <c r="Z23" s="175"/>
      <c r="AA23" s="38"/>
      <c r="AB23" s="175"/>
      <c r="AC23" s="180">
        <f t="shared" si="6"/>
        <v>0</v>
      </c>
      <c r="AD23" s="177"/>
      <c r="AE23" s="180">
        <f>행정7급!Y25</f>
        <v>0</v>
      </c>
      <c r="AF23" s="173"/>
      <c r="AG23" s="181">
        <f t="shared" si="7"/>
        <v>0</v>
      </c>
    </row>
    <row r="24" spans="1:33" s="3" customFormat="1" ht="35.1" customHeight="1">
      <c r="A24" s="746"/>
      <c r="B24" s="318"/>
      <c r="C24" s="707"/>
      <c r="D24" s="279"/>
      <c r="E24" s="49"/>
      <c r="F24" s="291"/>
      <c r="G24" s="220">
        <v>0</v>
      </c>
      <c r="H24" s="49"/>
      <c r="I24" s="49"/>
      <c r="J24" s="49"/>
      <c r="K24" s="49"/>
      <c r="L24" s="49"/>
      <c r="M24" s="49"/>
      <c r="N24" s="163"/>
      <c r="O24" s="305"/>
      <c r="P24" s="462"/>
      <c r="Q24" s="345"/>
      <c r="R24" s="267"/>
      <c r="S24" s="346"/>
      <c r="T24" s="347">
        <f t="shared" si="4"/>
        <v>0</v>
      </c>
      <c r="U24" s="79"/>
      <c r="V24" s="103"/>
      <c r="W24" s="5"/>
      <c r="X24" s="179"/>
      <c r="Y24" s="38"/>
      <c r="Z24" s="179"/>
      <c r="AA24" s="38"/>
      <c r="AB24" s="179"/>
      <c r="AC24" s="170">
        <f t="shared" si="6"/>
        <v>0</v>
      </c>
      <c r="AD24" s="177"/>
      <c r="AE24" s="170"/>
      <c r="AF24" s="173"/>
      <c r="AG24" s="174">
        <f t="shared" si="7"/>
        <v>0</v>
      </c>
    </row>
    <row r="25" spans="1:33" s="3" customFormat="1" ht="35.1" customHeight="1">
      <c r="A25" s="746"/>
      <c r="B25" s="318"/>
      <c r="C25" s="708"/>
      <c r="D25" s="276"/>
      <c r="E25" s="31"/>
      <c r="F25" s="292"/>
      <c r="G25" s="222">
        <v>0</v>
      </c>
      <c r="H25" s="31"/>
      <c r="I25" s="31"/>
      <c r="J25" s="31"/>
      <c r="K25" s="31"/>
      <c r="L25" s="31"/>
      <c r="M25" s="31"/>
      <c r="N25" s="164"/>
      <c r="O25" s="306"/>
      <c r="P25" s="460"/>
      <c r="Q25" s="360"/>
      <c r="R25" s="366"/>
      <c r="S25" s="358"/>
      <c r="T25" s="356">
        <f t="shared" si="4"/>
        <v>0</v>
      </c>
      <c r="U25" s="367"/>
      <c r="V25" s="102"/>
      <c r="W25" s="5"/>
      <c r="X25" s="184"/>
      <c r="Y25" s="38"/>
      <c r="Z25" s="184"/>
      <c r="AA25" s="38"/>
      <c r="AB25" s="184"/>
      <c r="AC25" s="182">
        <f t="shared" si="6"/>
        <v>0</v>
      </c>
      <c r="AD25" s="177"/>
      <c r="AE25" s="182"/>
      <c r="AF25" s="173"/>
      <c r="AG25" s="185">
        <f t="shared" si="7"/>
        <v>0</v>
      </c>
    </row>
    <row r="26" spans="1:33" s="3" customFormat="1" ht="35.1" customHeight="1">
      <c r="A26" s="746"/>
      <c r="B26" s="318"/>
      <c r="C26" s="706" t="s">
        <v>422</v>
      </c>
      <c r="D26" s="275">
        <v>2</v>
      </c>
      <c r="E26" s="30"/>
      <c r="F26" s="290">
        <f>SUM(D26:E26)</f>
        <v>2</v>
      </c>
      <c r="G26" s="221">
        <v>2</v>
      </c>
      <c r="H26" s="30"/>
      <c r="I26" s="30"/>
      <c r="J26" s="30"/>
      <c r="K26" s="30"/>
      <c r="L26" s="30"/>
      <c r="M26" s="30"/>
      <c r="N26" s="165">
        <f>SUM(G26:M26)</f>
        <v>2</v>
      </c>
      <c r="O26" s="304">
        <f>N26-F26</f>
        <v>0</v>
      </c>
      <c r="P26" s="592"/>
      <c r="Q26" s="565"/>
      <c r="R26" s="268"/>
      <c r="S26" s="342"/>
      <c r="T26" s="343">
        <f t="shared" si="4"/>
        <v>0</v>
      </c>
      <c r="U26" s="357"/>
      <c r="V26" s="100">
        <f>O26+COUNTA(Q26:Q27)-COUNTA(S26:S27)</f>
        <v>0</v>
      </c>
      <c r="W26" s="5"/>
      <c r="X26" s="179">
        <f>사무운영!U18</f>
        <v>0</v>
      </c>
      <c r="Y26" s="38"/>
      <c r="Z26" s="175"/>
      <c r="AA26" s="38"/>
      <c r="AB26" s="175"/>
      <c r="AC26" s="180">
        <f t="shared" si="6"/>
        <v>0</v>
      </c>
      <c r="AD26" s="177"/>
      <c r="AE26" s="180">
        <f>행정7급!Y30</f>
        <v>0</v>
      </c>
      <c r="AF26" s="173"/>
      <c r="AG26" s="186">
        <f t="shared" si="7"/>
        <v>0</v>
      </c>
    </row>
    <row r="27" spans="1:33" s="3" customFormat="1" ht="35.1" customHeight="1">
      <c r="A27" s="746"/>
      <c r="B27" s="318"/>
      <c r="C27" s="708"/>
      <c r="D27" s="276"/>
      <c r="E27" s="31"/>
      <c r="F27" s="292"/>
      <c r="G27" s="222">
        <v>0</v>
      </c>
      <c r="H27" s="31"/>
      <c r="I27" s="31"/>
      <c r="J27" s="31"/>
      <c r="K27" s="31"/>
      <c r="L27" s="31"/>
      <c r="M27" s="31"/>
      <c r="N27" s="164"/>
      <c r="O27" s="306"/>
      <c r="P27" s="460"/>
      <c r="Q27" s="361"/>
      <c r="R27" s="366"/>
      <c r="S27" s="358"/>
      <c r="T27" s="356">
        <f t="shared" si="4"/>
        <v>0</v>
      </c>
      <c r="U27" s="367"/>
      <c r="V27" s="102"/>
      <c r="W27" s="5"/>
      <c r="X27" s="179"/>
      <c r="Y27" s="38"/>
      <c r="Z27" s="184"/>
      <c r="AA27" s="38"/>
      <c r="AB27" s="184"/>
      <c r="AC27" s="170">
        <f t="shared" si="6"/>
        <v>0</v>
      </c>
      <c r="AD27" s="177"/>
      <c r="AE27" s="182"/>
      <c r="AF27" s="173"/>
      <c r="AG27" s="174">
        <f t="shared" si="7"/>
        <v>0</v>
      </c>
    </row>
    <row r="28" spans="1:33" s="3" customFormat="1" ht="35.1" customHeight="1">
      <c r="A28" s="746"/>
      <c r="B28" s="318"/>
      <c r="C28" s="706" t="s">
        <v>5</v>
      </c>
      <c r="D28" s="275">
        <v>2</v>
      </c>
      <c r="E28" s="30"/>
      <c r="F28" s="290">
        <f>SUM(D28:E28)</f>
        <v>2</v>
      </c>
      <c r="G28" s="221">
        <v>2</v>
      </c>
      <c r="H28" s="30"/>
      <c r="I28" s="30"/>
      <c r="J28" s="30"/>
      <c r="K28" s="30"/>
      <c r="L28" s="30"/>
      <c r="M28" s="30"/>
      <c r="N28" s="165">
        <f>SUM(G28:M28)</f>
        <v>2</v>
      </c>
      <c r="O28" s="304">
        <f>N28-F28</f>
        <v>0</v>
      </c>
      <c r="P28" s="594"/>
      <c r="Q28" s="554"/>
      <c r="R28" s="268"/>
      <c r="S28" s="342"/>
      <c r="T28" s="343">
        <f t="shared" si="4"/>
        <v>0</v>
      </c>
      <c r="U28" s="357"/>
      <c r="V28" s="100">
        <f>O28+COUNTA(Q28:Q29)-COUNTA(S28:S29)</f>
        <v>0</v>
      </c>
      <c r="W28" s="5"/>
      <c r="X28" s="175">
        <f>사무운영!U19</f>
        <v>0</v>
      </c>
      <c r="Y28" s="38"/>
      <c r="Z28" s="175"/>
      <c r="AA28" s="38"/>
      <c r="AB28" s="175"/>
      <c r="AC28" s="180">
        <f t="shared" si="6"/>
        <v>0</v>
      </c>
      <c r="AD28" s="177"/>
      <c r="AE28" s="180">
        <f>행정7급!Y36</f>
        <v>0</v>
      </c>
      <c r="AF28" s="173"/>
      <c r="AG28" s="181">
        <f t="shared" si="7"/>
        <v>0</v>
      </c>
    </row>
    <row r="29" spans="1:33" s="3" customFormat="1" ht="35.1" customHeight="1">
      <c r="A29" s="746"/>
      <c r="B29" s="318"/>
      <c r="C29" s="708"/>
      <c r="D29" s="276"/>
      <c r="E29" s="31"/>
      <c r="F29" s="292"/>
      <c r="G29" s="222">
        <v>0</v>
      </c>
      <c r="H29" s="31"/>
      <c r="I29" s="31"/>
      <c r="J29" s="31"/>
      <c r="K29" s="31"/>
      <c r="L29" s="31"/>
      <c r="M29" s="31"/>
      <c r="N29" s="164"/>
      <c r="O29" s="306"/>
      <c r="P29" s="460"/>
      <c r="Q29" s="348"/>
      <c r="R29" s="366"/>
      <c r="S29" s="358"/>
      <c r="T29" s="356">
        <f t="shared" si="4"/>
        <v>0</v>
      </c>
      <c r="U29" s="79"/>
      <c r="V29" s="102"/>
      <c r="W29" s="5"/>
      <c r="X29" s="184"/>
      <c r="Y29" s="38"/>
      <c r="Z29" s="184"/>
      <c r="AA29" s="38"/>
      <c r="AB29" s="184"/>
      <c r="AC29" s="182"/>
      <c r="AD29" s="177"/>
      <c r="AE29" s="182"/>
      <c r="AF29" s="173"/>
      <c r="AG29" s="183">
        <f t="shared" si="7"/>
        <v>0</v>
      </c>
    </row>
    <row r="30" spans="1:33" s="3" customFormat="1" ht="35.1" customHeight="1">
      <c r="A30" s="746"/>
      <c r="B30" s="318"/>
      <c r="C30" s="786" t="s">
        <v>423</v>
      </c>
      <c r="D30" s="275">
        <v>1</v>
      </c>
      <c r="E30" s="30"/>
      <c r="F30" s="290">
        <f>SUM(D30:E30)</f>
        <v>1</v>
      </c>
      <c r="G30" s="221">
        <v>1</v>
      </c>
      <c r="H30" s="30"/>
      <c r="I30" s="30"/>
      <c r="J30" s="30"/>
      <c r="K30" s="30"/>
      <c r="L30" s="30"/>
      <c r="M30" s="30"/>
      <c r="N30" s="165">
        <f>SUM(G30:M30)</f>
        <v>1</v>
      </c>
      <c r="O30" s="304">
        <f>N30-F30</f>
        <v>0</v>
      </c>
      <c r="P30" s="459"/>
      <c r="Q30" s="357"/>
      <c r="R30" s="268"/>
      <c r="S30" s="342"/>
      <c r="T30" s="343">
        <f t="shared" si="4"/>
        <v>0</v>
      </c>
      <c r="U30" s="357"/>
      <c r="V30" s="100">
        <f>O30+COUNTA(Q30:Q31)-COUNTA(S30:S31)</f>
        <v>0</v>
      </c>
      <c r="W30" s="5"/>
      <c r="X30" s="179">
        <f>사무운영!U20</f>
        <v>0</v>
      </c>
      <c r="Y30" s="38"/>
      <c r="Z30" s="175"/>
      <c r="AA30" s="38"/>
      <c r="AB30" s="175"/>
      <c r="AC30" s="180">
        <f>V30+X30+Z30+AB30</f>
        <v>0</v>
      </c>
      <c r="AD30" s="177"/>
      <c r="AE30" s="180">
        <f>행정7급!Y43</f>
        <v>0</v>
      </c>
      <c r="AF30" s="173"/>
      <c r="AG30" s="181">
        <f t="shared" si="7"/>
        <v>0</v>
      </c>
    </row>
    <row r="31" spans="1:33" s="3" customFormat="1" ht="35.1" customHeight="1">
      <c r="A31" s="746"/>
      <c r="B31" s="318"/>
      <c r="C31" s="787"/>
      <c r="D31" s="276"/>
      <c r="E31" s="31"/>
      <c r="F31" s="292"/>
      <c r="G31" s="222">
        <v>0</v>
      </c>
      <c r="H31" s="31"/>
      <c r="I31" s="31"/>
      <c r="J31" s="31"/>
      <c r="K31" s="31"/>
      <c r="L31" s="31"/>
      <c r="M31" s="31"/>
      <c r="N31" s="164"/>
      <c r="O31" s="306"/>
      <c r="P31" s="460"/>
      <c r="Q31" s="348"/>
      <c r="R31" s="366"/>
      <c r="S31" s="358"/>
      <c r="T31" s="356">
        <f t="shared" si="4"/>
        <v>0</v>
      </c>
      <c r="U31" s="79"/>
      <c r="V31" s="102"/>
      <c r="W31" s="5"/>
      <c r="X31" s="179"/>
      <c r="Y31" s="38"/>
      <c r="Z31" s="184"/>
      <c r="AA31" s="38"/>
      <c r="AB31" s="184"/>
      <c r="AC31" s="182"/>
      <c r="AD31" s="177"/>
      <c r="AE31" s="182"/>
      <c r="AF31" s="173"/>
      <c r="AG31" s="185">
        <f t="shared" si="7"/>
        <v>0</v>
      </c>
    </row>
    <row r="32" spans="1:33" s="3" customFormat="1" ht="35.1" customHeight="1">
      <c r="A32" s="746"/>
      <c r="B32" s="318"/>
      <c r="C32" s="706" t="s">
        <v>6</v>
      </c>
      <c r="D32" s="275">
        <v>3</v>
      </c>
      <c r="E32" s="30"/>
      <c r="F32" s="290">
        <f>SUM(D32:E32)</f>
        <v>3</v>
      </c>
      <c r="G32" s="221">
        <v>3</v>
      </c>
      <c r="H32" s="30"/>
      <c r="I32" s="30"/>
      <c r="J32" s="30"/>
      <c r="K32" s="30"/>
      <c r="L32" s="30"/>
      <c r="M32" s="30"/>
      <c r="N32" s="165">
        <f>SUM(G32:M32)</f>
        <v>3</v>
      </c>
      <c r="O32" s="304">
        <f>N32-F32</f>
        <v>0</v>
      </c>
      <c r="P32" s="592"/>
      <c r="Q32" s="565"/>
      <c r="R32" s="268"/>
      <c r="S32" s="342"/>
      <c r="T32" s="343">
        <f t="shared" si="4"/>
        <v>0</v>
      </c>
      <c r="U32" s="80"/>
      <c r="V32" s="100">
        <f>O32+COUNTA(Q32:Q33)-COUNTA(S32:S33)</f>
        <v>0</v>
      </c>
      <c r="W32" s="5"/>
      <c r="X32" s="175">
        <f>사무운영!U21</f>
        <v>0</v>
      </c>
      <c r="Y32" s="38"/>
      <c r="Z32" s="175"/>
      <c r="AA32" s="38"/>
      <c r="AB32" s="175"/>
      <c r="AC32" s="180">
        <f>V32+X32+Z32+AB32</f>
        <v>0</v>
      </c>
      <c r="AD32" s="177"/>
      <c r="AE32" s="180">
        <f>행정7급!Y51</f>
        <v>0</v>
      </c>
      <c r="AF32" s="173"/>
      <c r="AG32" s="186">
        <f>SUM(AC32:AE32)</f>
        <v>0</v>
      </c>
    </row>
    <row r="33" spans="1:33" s="3" customFormat="1" ht="35.1" customHeight="1">
      <c r="A33" s="746"/>
      <c r="B33" s="318"/>
      <c r="C33" s="708"/>
      <c r="D33" s="276"/>
      <c r="E33" s="31"/>
      <c r="F33" s="292"/>
      <c r="G33" s="222"/>
      <c r="H33" s="31"/>
      <c r="I33" s="31"/>
      <c r="J33" s="31"/>
      <c r="K33" s="31"/>
      <c r="L33" s="31"/>
      <c r="M33" s="31"/>
      <c r="N33" s="164"/>
      <c r="O33" s="306"/>
      <c r="P33" s="593"/>
      <c r="Q33" s="527"/>
      <c r="R33" s="366"/>
      <c r="S33" s="358"/>
      <c r="T33" s="356">
        <f t="shared" si="4"/>
        <v>0</v>
      </c>
      <c r="U33" s="348"/>
      <c r="V33" s="102"/>
      <c r="W33" s="5"/>
      <c r="X33" s="184"/>
      <c r="Y33" s="38"/>
      <c r="Z33" s="184"/>
      <c r="AA33" s="38"/>
      <c r="AB33" s="184"/>
      <c r="AC33" s="170"/>
      <c r="AD33" s="177"/>
      <c r="AE33" s="182"/>
      <c r="AF33" s="173"/>
      <c r="AG33" s="174"/>
    </row>
    <row r="34" spans="1:33" s="3" customFormat="1" ht="35.1" customHeight="1">
      <c r="A34" s="746"/>
      <c r="B34" s="318"/>
      <c r="C34" s="219" t="s">
        <v>7</v>
      </c>
      <c r="D34" s="277">
        <v>1</v>
      </c>
      <c r="E34" s="32"/>
      <c r="F34" s="293">
        <f>SUM(D34:E34)</f>
        <v>1</v>
      </c>
      <c r="G34" s="223">
        <v>0</v>
      </c>
      <c r="H34" s="32"/>
      <c r="I34" s="32"/>
      <c r="J34" s="32"/>
      <c r="K34" s="32"/>
      <c r="L34" s="32"/>
      <c r="M34" s="32"/>
      <c r="N34" s="206">
        <f>SUM(G34:M34)</f>
        <v>0</v>
      </c>
      <c r="O34" s="307">
        <f>N34-F34</f>
        <v>-1</v>
      </c>
      <c r="P34" s="429"/>
      <c r="Q34" s="354"/>
      <c r="R34" s="312"/>
      <c r="S34" s="359"/>
      <c r="T34" s="355">
        <f t="shared" si="4"/>
        <v>0</v>
      </c>
      <c r="U34" s="119"/>
      <c r="V34" s="101">
        <f>O34+COUNTA(Q34)-COUNTA(S34)</f>
        <v>-1</v>
      </c>
      <c r="W34" s="5"/>
      <c r="X34" s="179">
        <f>사무운영!U22</f>
        <v>1</v>
      </c>
      <c r="Y34" s="38"/>
      <c r="Z34" s="113"/>
      <c r="AA34" s="38"/>
      <c r="AB34" s="113"/>
      <c r="AC34" s="176">
        <f t="shared" ref="AC34:AC62" si="8">V34+X34+Z34+AB34</f>
        <v>0</v>
      </c>
      <c r="AD34" s="177"/>
      <c r="AE34" s="176">
        <f>행정7급!Y55</f>
        <v>0</v>
      </c>
      <c r="AF34" s="173"/>
      <c r="AG34" s="178">
        <f t="shared" ref="AG34:AG81" si="9">SUM(AC34:AE34)</f>
        <v>0</v>
      </c>
    </row>
    <row r="35" spans="1:33" s="3" customFormat="1" ht="35.1" customHeight="1">
      <c r="A35" s="747"/>
      <c r="B35" s="648"/>
      <c r="C35" s="219" t="s">
        <v>424</v>
      </c>
      <c r="D35" s="277">
        <v>0</v>
      </c>
      <c r="E35" s="32"/>
      <c r="F35" s="293">
        <f>SUM(D35:E35)</f>
        <v>0</v>
      </c>
      <c r="G35" s="223"/>
      <c r="H35" s="32"/>
      <c r="I35" s="32"/>
      <c r="J35" s="32"/>
      <c r="K35" s="32"/>
      <c r="L35" s="32"/>
      <c r="M35" s="32"/>
      <c r="N35" s="206">
        <f>SUM(G35:M35)</f>
        <v>0</v>
      </c>
      <c r="O35" s="307">
        <f>N35-F35</f>
        <v>0</v>
      </c>
      <c r="P35" s="429"/>
      <c r="Q35" s="354"/>
      <c r="R35" s="312"/>
      <c r="S35" s="359"/>
      <c r="T35" s="355">
        <f t="shared" si="4"/>
        <v>0</v>
      </c>
      <c r="U35" s="119"/>
      <c r="V35" s="101">
        <f>O35+COUNTA(Q35)-COUNTA(S35)</f>
        <v>0</v>
      </c>
      <c r="W35" s="5"/>
      <c r="X35" s="113">
        <f>사무운영!U23</f>
        <v>0</v>
      </c>
      <c r="Y35" s="38"/>
      <c r="Z35" s="113"/>
      <c r="AA35" s="38"/>
      <c r="AB35" s="113"/>
      <c r="AC35" s="176">
        <f t="shared" si="8"/>
        <v>0</v>
      </c>
      <c r="AD35" s="177"/>
      <c r="AE35" s="176">
        <f>행정7급!Y56</f>
        <v>0</v>
      </c>
      <c r="AF35" s="173"/>
      <c r="AG35" s="178">
        <f t="shared" si="9"/>
        <v>0</v>
      </c>
    </row>
    <row r="36" spans="1:33" s="3" customFormat="1" ht="35.1" customHeight="1">
      <c r="A36" s="748" t="s">
        <v>425</v>
      </c>
      <c r="B36" s="750" t="s">
        <v>593</v>
      </c>
      <c r="C36" s="706" t="s">
        <v>426</v>
      </c>
      <c r="D36" s="275">
        <v>45</v>
      </c>
      <c r="E36" s="30"/>
      <c r="F36" s="290">
        <f>SUM(D36:E36)</f>
        <v>45</v>
      </c>
      <c r="G36" s="221">
        <v>45</v>
      </c>
      <c r="H36" s="30"/>
      <c r="I36" s="30"/>
      <c r="J36" s="30"/>
      <c r="K36" s="30"/>
      <c r="L36" s="30"/>
      <c r="M36" s="30">
        <v>-1</v>
      </c>
      <c r="N36" s="165">
        <f>SUM(G36:M36)</f>
        <v>44</v>
      </c>
      <c r="O36" s="304">
        <f>N36-F36</f>
        <v>-1</v>
      </c>
      <c r="P36" s="458"/>
      <c r="Q36" s="341"/>
      <c r="R36" s="553"/>
      <c r="S36" s="555"/>
      <c r="T36" s="498">
        <f t="shared" si="4"/>
        <v>0</v>
      </c>
      <c r="U36" s="585"/>
      <c r="V36" s="100">
        <f>O36+COUNTA(Q36:Q46)-COUNTA(S36:S46)</f>
        <v>-1</v>
      </c>
      <c r="W36" s="5"/>
      <c r="X36" s="179">
        <f>사무운영!U24</f>
        <v>0</v>
      </c>
      <c r="Y36" s="38"/>
      <c r="Z36" s="175"/>
      <c r="AA36" s="38"/>
      <c r="AB36" s="175"/>
      <c r="AC36" s="170">
        <f t="shared" si="8"/>
        <v>-1</v>
      </c>
      <c r="AD36" s="177"/>
      <c r="AE36" s="180">
        <f>행정7급!Y57</f>
        <v>-3</v>
      </c>
      <c r="AF36" s="173"/>
      <c r="AG36" s="174">
        <f>SUM(AC36:AE36)</f>
        <v>-4</v>
      </c>
    </row>
    <row r="37" spans="1:33" s="3" customFormat="1" ht="35.1" customHeight="1">
      <c r="A37" s="749"/>
      <c r="B37" s="751"/>
      <c r="C37" s="707"/>
      <c r="D37" s="279"/>
      <c r="E37" s="49"/>
      <c r="F37" s="291"/>
      <c r="G37" s="220">
        <v>0</v>
      </c>
      <c r="H37" s="49"/>
      <c r="I37" s="49"/>
      <c r="J37" s="49"/>
      <c r="K37" s="49"/>
      <c r="L37" s="49"/>
      <c r="M37" s="49"/>
      <c r="N37" s="163"/>
      <c r="O37" s="305"/>
      <c r="P37" s="464"/>
      <c r="Q37" s="345"/>
      <c r="R37" s="310"/>
      <c r="S37" s="346"/>
      <c r="T37" s="347">
        <f t="shared" si="4"/>
        <v>0</v>
      </c>
      <c r="U37" s="79"/>
      <c r="V37" s="103"/>
      <c r="W37" s="5"/>
      <c r="X37" s="179"/>
      <c r="Y37" s="38"/>
      <c r="Z37" s="179"/>
      <c r="AA37" s="38"/>
      <c r="AB37" s="179"/>
      <c r="AC37" s="170">
        <f t="shared" si="8"/>
        <v>0</v>
      </c>
      <c r="AD37" s="177"/>
      <c r="AE37" s="170"/>
      <c r="AF37" s="173"/>
      <c r="AG37" s="174">
        <f t="shared" si="9"/>
        <v>0</v>
      </c>
    </row>
    <row r="38" spans="1:33" s="3" customFormat="1" ht="35.1" customHeight="1">
      <c r="A38" s="749"/>
      <c r="B38" s="751"/>
      <c r="C38" s="707"/>
      <c r="D38" s="279"/>
      <c r="E38" s="49"/>
      <c r="F38" s="291"/>
      <c r="G38" s="220">
        <v>0</v>
      </c>
      <c r="H38" s="49"/>
      <c r="I38" s="49"/>
      <c r="J38" s="49"/>
      <c r="K38" s="49"/>
      <c r="L38" s="49"/>
      <c r="M38" s="49"/>
      <c r="N38" s="163"/>
      <c r="O38" s="305"/>
      <c r="P38" s="461"/>
      <c r="Q38" s="345"/>
      <c r="R38" s="267"/>
      <c r="S38" s="346"/>
      <c r="T38" s="347">
        <f t="shared" si="4"/>
        <v>0</v>
      </c>
      <c r="U38" s="79"/>
      <c r="V38" s="103"/>
      <c r="W38" s="5"/>
      <c r="X38" s="179"/>
      <c r="Y38" s="38"/>
      <c r="Z38" s="179"/>
      <c r="AA38" s="38"/>
      <c r="AB38" s="179"/>
      <c r="AC38" s="170">
        <f t="shared" si="8"/>
        <v>0</v>
      </c>
      <c r="AD38" s="177"/>
      <c r="AE38" s="170"/>
      <c r="AF38" s="173"/>
      <c r="AG38" s="174">
        <f t="shared" si="9"/>
        <v>0</v>
      </c>
    </row>
    <row r="39" spans="1:33" s="3" customFormat="1" ht="35.1" customHeight="1">
      <c r="A39" s="749"/>
      <c r="B39" s="751"/>
      <c r="C39" s="707"/>
      <c r="D39" s="279"/>
      <c r="E39" s="49"/>
      <c r="F39" s="291"/>
      <c r="G39" s="220">
        <v>0</v>
      </c>
      <c r="H39" s="49"/>
      <c r="I39" s="49"/>
      <c r="J39" s="49"/>
      <c r="K39" s="49"/>
      <c r="L39" s="49"/>
      <c r="M39" s="49"/>
      <c r="N39" s="163"/>
      <c r="O39" s="305"/>
      <c r="P39" s="461"/>
      <c r="Q39" s="345"/>
      <c r="R39" s="267"/>
      <c r="S39" s="346"/>
      <c r="T39" s="347">
        <f t="shared" si="4"/>
        <v>0</v>
      </c>
      <c r="U39" s="79"/>
      <c r="V39" s="103"/>
      <c r="W39" s="5"/>
      <c r="X39" s="179"/>
      <c r="Y39" s="38"/>
      <c r="Z39" s="179"/>
      <c r="AA39" s="38"/>
      <c r="AB39" s="179"/>
      <c r="AC39" s="170">
        <f t="shared" si="8"/>
        <v>0</v>
      </c>
      <c r="AD39" s="177"/>
      <c r="AE39" s="170"/>
      <c r="AF39" s="173"/>
      <c r="AG39" s="174">
        <f t="shared" si="9"/>
        <v>0</v>
      </c>
    </row>
    <row r="40" spans="1:33" s="3" customFormat="1" ht="35.1" customHeight="1">
      <c r="A40" s="664"/>
      <c r="B40" s="318"/>
      <c r="C40" s="256"/>
      <c r="D40" s="279"/>
      <c r="E40" s="49"/>
      <c r="F40" s="291"/>
      <c r="G40" s="220">
        <v>0</v>
      </c>
      <c r="H40" s="49"/>
      <c r="I40" s="49"/>
      <c r="J40" s="49"/>
      <c r="K40" s="49"/>
      <c r="L40" s="49"/>
      <c r="M40" s="49"/>
      <c r="N40" s="163"/>
      <c r="O40" s="305"/>
      <c r="P40" s="461"/>
      <c r="Q40" s="345"/>
      <c r="R40" s="267"/>
      <c r="S40" s="346"/>
      <c r="T40" s="347">
        <f t="shared" si="4"/>
        <v>0</v>
      </c>
      <c r="U40" s="79"/>
      <c r="V40" s="103"/>
      <c r="W40" s="5"/>
      <c r="X40" s="179"/>
      <c r="Y40" s="38"/>
      <c r="Z40" s="179"/>
      <c r="AA40" s="38"/>
      <c r="AB40" s="179"/>
      <c r="AC40" s="170">
        <f t="shared" si="8"/>
        <v>0</v>
      </c>
      <c r="AD40" s="177"/>
      <c r="AE40" s="170"/>
      <c r="AF40" s="173"/>
      <c r="AG40" s="174">
        <f t="shared" si="9"/>
        <v>0</v>
      </c>
    </row>
    <row r="41" spans="1:33" s="3" customFormat="1" ht="35.1" customHeight="1">
      <c r="A41" s="664"/>
      <c r="B41" s="318"/>
      <c r="C41" s="256"/>
      <c r="D41" s="279">
        <v>0</v>
      </c>
      <c r="E41" s="49"/>
      <c r="F41" s="291">
        <f t="shared" ref="F41:F47" si="10">SUM(D41:E41)</f>
        <v>0</v>
      </c>
      <c r="G41" s="220">
        <v>0</v>
      </c>
      <c r="H41" s="49"/>
      <c r="I41" s="49"/>
      <c r="J41" s="49"/>
      <c r="K41" s="49"/>
      <c r="L41" s="49"/>
      <c r="M41" s="49"/>
      <c r="N41" s="163">
        <f t="shared" ref="N41:N47" si="11">SUM(G41:M41)</f>
        <v>0</v>
      </c>
      <c r="O41" s="305">
        <f t="shared" ref="O41:O47" si="12">N41-F41</f>
        <v>0</v>
      </c>
      <c r="P41" s="461"/>
      <c r="Q41" s="345"/>
      <c r="R41" s="108"/>
      <c r="S41" s="346"/>
      <c r="T41" s="347">
        <f t="shared" si="4"/>
        <v>0</v>
      </c>
      <c r="U41" s="79"/>
      <c r="V41" s="103"/>
      <c r="W41" s="5"/>
      <c r="X41" s="179"/>
      <c r="Y41" s="38"/>
      <c r="Z41" s="179"/>
      <c r="AA41" s="38"/>
      <c r="AB41" s="179"/>
      <c r="AC41" s="170">
        <f t="shared" si="8"/>
        <v>0</v>
      </c>
      <c r="AD41" s="177"/>
      <c r="AE41" s="170"/>
      <c r="AF41" s="173"/>
      <c r="AG41" s="174">
        <f>SUM(AC41:AE41)</f>
        <v>0</v>
      </c>
    </row>
    <row r="42" spans="1:33" s="3" customFormat="1" ht="35.1" customHeight="1">
      <c r="A42" s="664"/>
      <c r="B42" s="318"/>
      <c r="C42" s="256"/>
      <c r="D42" s="279">
        <v>0</v>
      </c>
      <c r="E42" s="49"/>
      <c r="F42" s="291">
        <f t="shared" si="10"/>
        <v>0</v>
      </c>
      <c r="G42" s="220">
        <v>0</v>
      </c>
      <c r="H42" s="49"/>
      <c r="I42" s="49"/>
      <c r="J42" s="49"/>
      <c r="K42" s="49"/>
      <c r="L42" s="49"/>
      <c r="M42" s="49"/>
      <c r="N42" s="163">
        <f t="shared" si="11"/>
        <v>0</v>
      </c>
      <c r="O42" s="305">
        <f t="shared" si="12"/>
        <v>0</v>
      </c>
      <c r="P42" s="462"/>
      <c r="Q42" s="345"/>
      <c r="R42" s="347"/>
      <c r="S42" s="346"/>
      <c r="T42" s="347">
        <f t="shared" si="4"/>
        <v>0</v>
      </c>
      <c r="U42" s="368"/>
      <c r="V42" s="103"/>
      <c r="W42" s="5"/>
      <c r="X42" s="179"/>
      <c r="Y42" s="38"/>
      <c r="Z42" s="179"/>
      <c r="AA42" s="38"/>
      <c r="AB42" s="179"/>
      <c r="AC42" s="170">
        <f t="shared" si="8"/>
        <v>0</v>
      </c>
      <c r="AD42" s="177"/>
      <c r="AE42" s="170"/>
      <c r="AF42" s="173"/>
      <c r="AG42" s="174">
        <f>SUM(AC42:AE42)</f>
        <v>0</v>
      </c>
    </row>
    <row r="43" spans="1:33" s="3" customFormat="1" ht="35.1" customHeight="1">
      <c r="A43" s="664"/>
      <c r="B43" s="318"/>
      <c r="C43" s="256"/>
      <c r="D43" s="279">
        <v>0</v>
      </c>
      <c r="E43" s="49"/>
      <c r="F43" s="291">
        <f t="shared" si="10"/>
        <v>0</v>
      </c>
      <c r="G43" s="220">
        <v>0</v>
      </c>
      <c r="H43" s="49"/>
      <c r="I43" s="49"/>
      <c r="J43" s="49"/>
      <c r="K43" s="49"/>
      <c r="L43" s="49"/>
      <c r="M43" s="49"/>
      <c r="N43" s="163">
        <f t="shared" si="11"/>
        <v>0</v>
      </c>
      <c r="O43" s="305">
        <f t="shared" si="12"/>
        <v>0</v>
      </c>
      <c r="P43" s="462"/>
      <c r="Q43" s="345"/>
      <c r="R43" s="347"/>
      <c r="S43" s="346"/>
      <c r="T43" s="347">
        <f t="shared" si="4"/>
        <v>0</v>
      </c>
      <c r="U43" s="368"/>
      <c r="V43" s="103"/>
      <c r="W43" s="5"/>
      <c r="X43" s="179"/>
      <c r="Y43" s="38"/>
      <c r="Z43" s="179"/>
      <c r="AA43" s="38"/>
      <c r="AB43" s="179"/>
      <c r="AC43" s="170">
        <f t="shared" si="8"/>
        <v>0</v>
      </c>
      <c r="AD43" s="177"/>
      <c r="AE43" s="170"/>
      <c r="AF43" s="173"/>
      <c r="AG43" s="174">
        <f>SUM(AC43:AE43)</f>
        <v>0</v>
      </c>
    </row>
    <row r="44" spans="1:33" s="3" customFormat="1" ht="35.1" customHeight="1">
      <c r="A44" s="664"/>
      <c r="B44" s="318"/>
      <c r="C44" s="256"/>
      <c r="D44" s="279">
        <v>0</v>
      </c>
      <c r="E44" s="49"/>
      <c r="F44" s="291">
        <f t="shared" si="10"/>
        <v>0</v>
      </c>
      <c r="G44" s="220">
        <v>0</v>
      </c>
      <c r="H44" s="49"/>
      <c r="I44" s="49"/>
      <c r="J44" s="49"/>
      <c r="K44" s="49"/>
      <c r="L44" s="49"/>
      <c r="M44" s="49"/>
      <c r="N44" s="163">
        <f t="shared" si="11"/>
        <v>0</v>
      </c>
      <c r="O44" s="305">
        <f t="shared" si="12"/>
        <v>0</v>
      </c>
      <c r="P44" s="465"/>
      <c r="Q44" s="372"/>
      <c r="R44" s="347"/>
      <c r="S44" s="346"/>
      <c r="T44" s="347">
        <f t="shared" si="4"/>
        <v>0</v>
      </c>
      <c r="U44" s="368"/>
      <c r="V44" s="103"/>
      <c r="W44" s="5"/>
      <c r="X44" s="179"/>
      <c r="Y44" s="38"/>
      <c r="Z44" s="179"/>
      <c r="AA44" s="38"/>
      <c r="AB44" s="179"/>
      <c r="AC44" s="170">
        <f t="shared" si="8"/>
        <v>0</v>
      </c>
      <c r="AD44" s="177"/>
      <c r="AE44" s="170"/>
      <c r="AF44" s="173"/>
      <c r="AG44" s="174">
        <f>SUM(AC44:AE44)</f>
        <v>0</v>
      </c>
    </row>
    <row r="45" spans="1:33" s="3" customFormat="1" ht="35.1" customHeight="1">
      <c r="A45" s="664"/>
      <c r="B45" s="318"/>
      <c r="C45" s="256"/>
      <c r="D45" s="279">
        <v>0</v>
      </c>
      <c r="E45" s="49"/>
      <c r="F45" s="291">
        <f t="shared" si="10"/>
        <v>0</v>
      </c>
      <c r="G45" s="220">
        <v>0</v>
      </c>
      <c r="H45" s="49"/>
      <c r="I45" s="49"/>
      <c r="J45" s="49"/>
      <c r="K45" s="49"/>
      <c r="L45" s="49"/>
      <c r="M45" s="49"/>
      <c r="N45" s="163">
        <f t="shared" si="11"/>
        <v>0</v>
      </c>
      <c r="O45" s="305">
        <f t="shared" si="12"/>
        <v>0</v>
      </c>
      <c r="P45" s="462"/>
      <c r="Q45" s="345"/>
      <c r="R45" s="267"/>
      <c r="S45" s="346"/>
      <c r="T45" s="347">
        <f t="shared" si="4"/>
        <v>0</v>
      </c>
      <c r="U45" s="79"/>
      <c r="V45" s="103"/>
      <c r="W45" s="5"/>
      <c r="X45" s="179"/>
      <c r="Y45" s="38"/>
      <c r="Z45" s="179"/>
      <c r="AA45" s="38"/>
      <c r="AB45" s="179"/>
      <c r="AC45" s="170">
        <f t="shared" si="8"/>
        <v>0</v>
      </c>
      <c r="AD45" s="177"/>
      <c r="AE45" s="170">
        <f>행정7급!Y44</f>
        <v>0</v>
      </c>
      <c r="AF45" s="173"/>
      <c r="AG45" s="174">
        <f>SUM(AC45:AE45)</f>
        <v>0</v>
      </c>
    </row>
    <row r="46" spans="1:33" s="3" customFormat="1" ht="35.1" customHeight="1">
      <c r="A46" s="664"/>
      <c r="B46" s="318"/>
      <c r="C46" s="218"/>
      <c r="D46" s="276">
        <v>0</v>
      </c>
      <c r="E46" s="31"/>
      <c r="F46" s="292">
        <f t="shared" si="10"/>
        <v>0</v>
      </c>
      <c r="G46" s="222">
        <v>0</v>
      </c>
      <c r="H46" s="31"/>
      <c r="I46" s="31"/>
      <c r="J46" s="31"/>
      <c r="K46" s="31"/>
      <c r="L46" s="31"/>
      <c r="M46" s="31"/>
      <c r="N46" s="164">
        <f t="shared" si="11"/>
        <v>0</v>
      </c>
      <c r="O46" s="306">
        <f t="shared" si="12"/>
        <v>0</v>
      </c>
      <c r="P46" s="460"/>
      <c r="Q46" s="361"/>
      <c r="R46" s="366"/>
      <c r="S46" s="358"/>
      <c r="T46" s="356">
        <f t="shared" si="4"/>
        <v>0</v>
      </c>
      <c r="U46" s="367"/>
      <c r="V46" s="102"/>
      <c r="W46" s="5"/>
      <c r="X46" s="179"/>
      <c r="Y46" s="38"/>
      <c r="Z46" s="184"/>
      <c r="AA46" s="38"/>
      <c r="AB46" s="184"/>
      <c r="AC46" s="170">
        <f t="shared" si="8"/>
        <v>0</v>
      </c>
      <c r="AD46" s="177"/>
      <c r="AE46" s="182">
        <f>행정7급!Y45</f>
        <v>0</v>
      </c>
      <c r="AF46" s="173"/>
      <c r="AG46" s="174">
        <f t="shared" si="9"/>
        <v>0</v>
      </c>
    </row>
    <row r="47" spans="1:33" s="3" customFormat="1" ht="35.1" customHeight="1">
      <c r="A47" s="664"/>
      <c r="B47" s="752" t="s">
        <v>591</v>
      </c>
      <c r="C47" s="706" t="s">
        <v>8</v>
      </c>
      <c r="D47" s="275">
        <v>2</v>
      </c>
      <c r="E47" s="30"/>
      <c r="F47" s="290">
        <f t="shared" si="10"/>
        <v>2</v>
      </c>
      <c r="G47" s="221">
        <v>4</v>
      </c>
      <c r="H47" s="30"/>
      <c r="I47" s="30"/>
      <c r="J47" s="30"/>
      <c r="K47" s="30"/>
      <c r="L47" s="30"/>
      <c r="M47" s="30"/>
      <c r="N47" s="165">
        <f t="shared" si="11"/>
        <v>4</v>
      </c>
      <c r="O47" s="304">
        <f t="shared" si="12"/>
        <v>2</v>
      </c>
      <c r="P47" s="465"/>
      <c r="Q47" s="372"/>
      <c r="R47" s="268"/>
      <c r="S47" s="342"/>
      <c r="T47" s="343">
        <f t="shared" si="4"/>
        <v>0</v>
      </c>
      <c r="U47" s="80"/>
      <c r="V47" s="100">
        <f>O47+COUNTA(Q47:Q49)-COUNTA(S47:S49)</f>
        <v>2</v>
      </c>
      <c r="W47" s="5"/>
      <c r="X47" s="175">
        <f>사무운영!U28</f>
        <v>0</v>
      </c>
      <c r="Y47" s="38"/>
      <c r="Z47" s="175"/>
      <c r="AA47" s="38"/>
      <c r="AB47" s="175"/>
      <c r="AC47" s="180">
        <f t="shared" si="8"/>
        <v>2</v>
      </c>
      <c r="AD47" s="177"/>
      <c r="AE47" s="180">
        <f>행정7급!Y70</f>
        <v>0</v>
      </c>
      <c r="AF47" s="173"/>
      <c r="AG47" s="181">
        <f t="shared" si="9"/>
        <v>2</v>
      </c>
    </row>
    <row r="48" spans="1:33" s="3" customFormat="1" ht="35.1" customHeight="1">
      <c r="A48" s="664"/>
      <c r="B48" s="751"/>
      <c r="C48" s="707"/>
      <c r="D48" s="279"/>
      <c r="E48" s="49"/>
      <c r="F48" s="291"/>
      <c r="G48" s="220">
        <v>0</v>
      </c>
      <c r="H48" s="49"/>
      <c r="I48" s="49"/>
      <c r="J48" s="49"/>
      <c r="K48" s="49"/>
      <c r="L48" s="49"/>
      <c r="M48" s="49"/>
      <c r="N48" s="163"/>
      <c r="O48" s="305"/>
      <c r="P48" s="462"/>
      <c r="Q48" s="348"/>
      <c r="R48" s="267"/>
      <c r="S48" s="346"/>
      <c r="T48" s="347">
        <f t="shared" si="4"/>
        <v>0</v>
      </c>
      <c r="U48" s="79"/>
      <c r="V48" s="103"/>
      <c r="W48" s="5"/>
      <c r="X48" s="179"/>
      <c r="Y48" s="38"/>
      <c r="Z48" s="179"/>
      <c r="AA48" s="38"/>
      <c r="AB48" s="179"/>
      <c r="AC48" s="170">
        <f t="shared" si="8"/>
        <v>0</v>
      </c>
      <c r="AD48" s="177"/>
      <c r="AE48" s="170"/>
      <c r="AF48" s="173"/>
      <c r="AG48" s="174">
        <f t="shared" si="9"/>
        <v>0</v>
      </c>
    </row>
    <row r="49" spans="1:33" s="3" customFormat="1" ht="35.1" customHeight="1">
      <c r="A49" s="664"/>
      <c r="B49" s="753"/>
      <c r="C49" s="708"/>
      <c r="D49" s="276"/>
      <c r="E49" s="31"/>
      <c r="F49" s="292"/>
      <c r="G49" s="222">
        <v>0</v>
      </c>
      <c r="H49" s="31"/>
      <c r="I49" s="31"/>
      <c r="J49" s="31"/>
      <c r="K49" s="31"/>
      <c r="L49" s="31"/>
      <c r="M49" s="31"/>
      <c r="N49" s="164"/>
      <c r="O49" s="306"/>
      <c r="P49" s="460"/>
      <c r="Q49" s="361"/>
      <c r="R49" s="366"/>
      <c r="S49" s="358"/>
      <c r="T49" s="356">
        <f t="shared" si="4"/>
        <v>0</v>
      </c>
      <c r="U49" s="367"/>
      <c r="V49" s="102"/>
      <c r="W49" s="5"/>
      <c r="X49" s="179"/>
      <c r="Y49" s="38"/>
      <c r="Z49" s="184"/>
      <c r="AA49" s="38"/>
      <c r="AB49" s="184"/>
      <c r="AC49" s="182">
        <f t="shared" si="8"/>
        <v>0</v>
      </c>
      <c r="AD49" s="177"/>
      <c r="AE49" s="182"/>
      <c r="AF49" s="173"/>
      <c r="AG49" s="185">
        <f t="shared" si="9"/>
        <v>0</v>
      </c>
    </row>
    <row r="50" spans="1:33" s="3" customFormat="1" ht="35.1" customHeight="1">
      <c r="A50" s="664"/>
      <c r="B50" s="318" t="s">
        <v>592</v>
      </c>
      <c r="C50" s="219" t="s">
        <v>9</v>
      </c>
      <c r="D50" s="277">
        <v>0</v>
      </c>
      <c r="E50" s="32"/>
      <c r="F50" s="293">
        <f t="shared" ref="F50:F55" si="13">SUM(D50:E50)</f>
        <v>0</v>
      </c>
      <c r="G50" s="223">
        <v>0</v>
      </c>
      <c r="H50" s="32"/>
      <c r="I50" s="32"/>
      <c r="J50" s="32"/>
      <c r="K50" s="32"/>
      <c r="L50" s="32"/>
      <c r="M50" s="32"/>
      <c r="N50" s="206">
        <f t="shared" ref="N50:N55" si="14">SUM(G50:M50)</f>
        <v>0</v>
      </c>
      <c r="O50" s="307">
        <f t="shared" ref="O50:O55" si="15">N50-F50</f>
        <v>0</v>
      </c>
      <c r="P50" s="429"/>
      <c r="Q50" s="354"/>
      <c r="R50" s="312"/>
      <c r="S50" s="359"/>
      <c r="T50" s="355">
        <f t="shared" si="4"/>
        <v>0</v>
      </c>
      <c r="U50" s="119"/>
      <c r="V50" s="101">
        <f>O50+COUNTA(Q50)-COUNTA(S50)</f>
        <v>0</v>
      </c>
      <c r="W50" s="5"/>
      <c r="X50" s="113">
        <f>사무운영!U30</f>
        <v>0</v>
      </c>
      <c r="Y50" s="38"/>
      <c r="Z50" s="113"/>
      <c r="AA50" s="38"/>
      <c r="AB50" s="113"/>
      <c r="AC50" s="176">
        <f t="shared" si="8"/>
        <v>0</v>
      </c>
      <c r="AD50" s="177"/>
      <c r="AE50" s="176">
        <f>행정7급!Y71</f>
        <v>0</v>
      </c>
      <c r="AF50" s="173"/>
      <c r="AG50" s="188">
        <f t="shared" si="9"/>
        <v>0</v>
      </c>
    </row>
    <row r="51" spans="1:33" s="3" customFormat="1" ht="35.1" customHeight="1">
      <c r="A51" s="664"/>
      <c r="B51" s="661" t="s">
        <v>592</v>
      </c>
      <c r="C51" s="219" t="s">
        <v>427</v>
      </c>
      <c r="D51" s="277">
        <v>0</v>
      </c>
      <c r="E51" s="32"/>
      <c r="F51" s="293">
        <f t="shared" si="13"/>
        <v>0</v>
      </c>
      <c r="G51" s="223">
        <v>0</v>
      </c>
      <c r="H51" s="32"/>
      <c r="I51" s="32"/>
      <c r="J51" s="32"/>
      <c r="K51" s="32"/>
      <c r="L51" s="32"/>
      <c r="M51" s="32"/>
      <c r="N51" s="206">
        <f t="shared" si="14"/>
        <v>0</v>
      </c>
      <c r="O51" s="307">
        <f t="shared" si="15"/>
        <v>0</v>
      </c>
      <c r="P51" s="429"/>
      <c r="Q51" s="354"/>
      <c r="R51" s="312"/>
      <c r="S51" s="359"/>
      <c r="T51" s="355">
        <f t="shared" si="4"/>
        <v>0</v>
      </c>
      <c r="U51" s="119"/>
      <c r="V51" s="101">
        <f>O51+COUNTA(Q51)-COUNTA(S51)</f>
        <v>0</v>
      </c>
      <c r="W51" s="5"/>
      <c r="X51" s="113"/>
      <c r="Y51" s="38"/>
      <c r="Z51" s="113"/>
      <c r="AA51" s="38"/>
      <c r="AB51" s="113"/>
      <c r="AC51" s="176">
        <f t="shared" si="8"/>
        <v>0</v>
      </c>
      <c r="AD51" s="177"/>
      <c r="AE51" s="176">
        <f>행정7급!Y72</f>
        <v>0</v>
      </c>
      <c r="AF51" s="173"/>
      <c r="AG51" s="178">
        <f t="shared" si="9"/>
        <v>0</v>
      </c>
    </row>
    <row r="52" spans="1:33" s="3" customFormat="1" ht="35.1" customHeight="1">
      <c r="A52" s="664"/>
      <c r="B52" s="661" t="s">
        <v>592</v>
      </c>
      <c r="C52" s="219" t="s">
        <v>428</v>
      </c>
      <c r="D52" s="277">
        <v>0</v>
      </c>
      <c r="E52" s="32"/>
      <c r="F52" s="293">
        <f t="shared" si="13"/>
        <v>0</v>
      </c>
      <c r="G52" s="223">
        <v>0</v>
      </c>
      <c r="H52" s="32"/>
      <c r="I52" s="32"/>
      <c r="J52" s="32"/>
      <c r="K52" s="32"/>
      <c r="L52" s="32"/>
      <c r="M52" s="32"/>
      <c r="N52" s="206">
        <f t="shared" si="14"/>
        <v>0</v>
      </c>
      <c r="O52" s="307">
        <f t="shared" si="15"/>
        <v>0</v>
      </c>
      <c r="P52" s="429"/>
      <c r="Q52" s="354"/>
      <c r="R52" s="312"/>
      <c r="S52" s="359"/>
      <c r="T52" s="355">
        <f t="shared" si="4"/>
        <v>0</v>
      </c>
      <c r="U52" s="119"/>
      <c r="V52" s="101">
        <f>O52+COUNTA(Q52)-COUNTA(S52)</f>
        <v>0</v>
      </c>
      <c r="W52" s="5"/>
      <c r="X52" s="113"/>
      <c r="Y52" s="38"/>
      <c r="Z52" s="113"/>
      <c r="AA52" s="38"/>
      <c r="AB52" s="113"/>
      <c r="AC52" s="176">
        <f t="shared" si="8"/>
        <v>0</v>
      </c>
      <c r="AD52" s="177"/>
      <c r="AE52" s="176">
        <f>행정7급!Y74</f>
        <v>0</v>
      </c>
      <c r="AF52" s="173"/>
      <c r="AG52" s="178">
        <f t="shared" si="9"/>
        <v>0</v>
      </c>
    </row>
    <row r="53" spans="1:33" s="3" customFormat="1" ht="35.1" customHeight="1">
      <c r="A53" s="664"/>
      <c r="B53" s="661" t="s">
        <v>592</v>
      </c>
      <c r="C53" s="219" t="s">
        <v>429</v>
      </c>
      <c r="D53" s="277">
        <v>0</v>
      </c>
      <c r="E53" s="32"/>
      <c r="F53" s="293">
        <f t="shared" si="13"/>
        <v>0</v>
      </c>
      <c r="G53" s="223">
        <v>0</v>
      </c>
      <c r="H53" s="32"/>
      <c r="I53" s="32"/>
      <c r="J53" s="32"/>
      <c r="K53" s="32"/>
      <c r="L53" s="32"/>
      <c r="M53" s="32"/>
      <c r="N53" s="206">
        <f t="shared" si="14"/>
        <v>0</v>
      </c>
      <c r="O53" s="307">
        <f t="shared" si="15"/>
        <v>0</v>
      </c>
      <c r="P53" s="470"/>
      <c r="Q53" s="350"/>
      <c r="R53" s="312"/>
      <c r="S53" s="359"/>
      <c r="T53" s="355">
        <f t="shared" si="4"/>
        <v>0</v>
      </c>
      <c r="U53" s="119"/>
      <c r="V53" s="101">
        <f>O53+COUNTA(Q53)-COUNTA(S53)</f>
        <v>0</v>
      </c>
      <c r="W53" s="5"/>
      <c r="X53" s="113"/>
      <c r="Y53" s="38"/>
      <c r="Z53" s="113"/>
      <c r="AA53" s="38"/>
      <c r="AB53" s="113"/>
      <c r="AC53" s="176">
        <f t="shared" si="8"/>
        <v>0</v>
      </c>
      <c r="AD53" s="177"/>
      <c r="AE53" s="176">
        <f>행정7급!Y76</f>
        <v>0</v>
      </c>
      <c r="AF53" s="173"/>
      <c r="AG53" s="178">
        <f t="shared" si="9"/>
        <v>0</v>
      </c>
    </row>
    <row r="54" spans="1:33" s="3" customFormat="1" ht="35.1" customHeight="1">
      <c r="A54" s="664"/>
      <c r="B54" s="318" t="s">
        <v>592</v>
      </c>
      <c r="C54" s="219" t="s">
        <v>430</v>
      </c>
      <c r="D54" s="277">
        <v>1</v>
      </c>
      <c r="E54" s="32"/>
      <c r="F54" s="293">
        <f t="shared" si="13"/>
        <v>1</v>
      </c>
      <c r="G54" s="223">
        <v>1</v>
      </c>
      <c r="H54" s="32"/>
      <c r="I54" s="32"/>
      <c r="J54" s="32"/>
      <c r="K54" s="32"/>
      <c r="L54" s="32"/>
      <c r="M54" s="32"/>
      <c r="N54" s="206">
        <f t="shared" si="14"/>
        <v>1</v>
      </c>
      <c r="O54" s="307">
        <f t="shared" si="15"/>
        <v>0</v>
      </c>
      <c r="P54" s="462"/>
      <c r="Q54" s="345"/>
      <c r="R54" s="312"/>
      <c r="S54" s="359"/>
      <c r="T54" s="355">
        <f t="shared" si="4"/>
        <v>0</v>
      </c>
      <c r="U54" s="119"/>
      <c r="V54" s="101">
        <f>O54+COUNTA(Q54)-COUNTA(S54)</f>
        <v>0</v>
      </c>
      <c r="W54" s="5"/>
      <c r="X54" s="113"/>
      <c r="Y54" s="38"/>
      <c r="Z54" s="113"/>
      <c r="AA54" s="38"/>
      <c r="AB54" s="113"/>
      <c r="AC54" s="176">
        <f t="shared" si="8"/>
        <v>0</v>
      </c>
      <c r="AD54" s="177"/>
      <c r="AE54" s="176">
        <f>행정7급!Y77</f>
        <v>0</v>
      </c>
      <c r="AF54" s="173"/>
      <c r="AG54" s="178">
        <f t="shared" si="9"/>
        <v>0</v>
      </c>
    </row>
    <row r="55" spans="1:33" s="3" customFormat="1" ht="35.1" customHeight="1">
      <c r="A55" s="748" t="s">
        <v>431</v>
      </c>
      <c r="B55" s="750" t="s">
        <v>593</v>
      </c>
      <c r="C55" s="706" t="s">
        <v>432</v>
      </c>
      <c r="D55" s="275">
        <v>64</v>
      </c>
      <c r="E55" s="30"/>
      <c r="F55" s="290">
        <f t="shared" si="13"/>
        <v>64</v>
      </c>
      <c r="G55" s="221">
        <v>67</v>
      </c>
      <c r="H55" s="30"/>
      <c r="I55" s="30"/>
      <c r="J55" s="30"/>
      <c r="K55" s="30"/>
      <c r="L55" s="30"/>
      <c r="M55" s="30">
        <v>-1</v>
      </c>
      <c r="N55" s="165">
        <f t="shared" si="14"/>
        <v>66</v>
      </c>
      <c r="O55" s="304">
        <f t="shared" si="15"/>
        <v>2</v>
      </c>
      <c r="P55" s="458"/>
      <c r="Q55" s="341"/>
      <c r="R55" s="266"/>
      <c r="S55" s="342"/>
      <c r="T55" s="343">
        <f t="shared" si="4"/>
        <v>0</v>
      </c>
      <c r="U55" s="374"/>
      <c r="V55" s="100">
        <f>O55+COUNTA(Q55:Q71)-COUNTA(S55:S71)</f>
        <v>2</v>
      </c>
      <c r="W55" s="5"/>
      <c r="X55" s="179">
        <f>사무운영!U31</f>
        <v>-4</v>
      </c>
      <c r="Y55" s="38"/>
      <c r="Z55" s="175"/>
      <c r="AA55" s="38"/>
      <c r="AB55" s="175"/>
      <c r="AC55" s="170">
        <f t="shared" si="8"/>
        <v>-2</v>
      </c>
      <c r="AD55" s="177"/>
      <c r="AE55" s="180">
        <f>행정7급!Y78</f>
        <v>0</v>
      </c>
      <c r="AF55" s="173"/>
      <c r="AG55" s="174">
        <f>SUM(AC55:AE55)</f>
        <v>-2</v>
      </c>
    </row>
    <row r="56" spans="1:33" s="3" customFormat="1" ht="35.1" customHeight="1">
      <c r="A56" s="749"/>
      <c r="B56" s="751"/>
      <c r="C56" s="707"/>
      <c r="D56" s="279"/>
      <c r="E56" s="49"/>
      <c r="F56" s="291"/>
      <c r="G56" s="220">
        <v>0</v>
      </c>
      <c r="H56" s="49"/>
      <c r="I56" s="49"/>
      <c r="J56" s="49"/>
      <c r="K56" s="49"/>
      <c r="L56" s="49"/>
      <c r="M56" s="49"/>
      <c r="N56" s="163"/>
      <c r="O56" s="305"/>
      <c r="P56" s="464"/>
      <c r="Q56" s="345"/>
      <c r="R56" s="310"/>
      <c r="S56" s="346"/>
      <c r="T56" s="347">
        <f t="shared" si="4"/>
        <v>0</v>
      </c>
      <c r="U56" s="79"/>
      <c r="V56" s="103"/>
      <c r="W56" s="5"/>
      <c r="X56" s="179"/>
      <c r="Y56" s="38"/>
      <c r="Z56" s="179"/>
      <c r="AA56" s="38"/>
      <c r="AB56" s="179"/>
      <c r="AC56" s="170">
        <f t="shared" si="8"/>
        <v>0</v>
      </c>
      <c r="AD56" s="177"/>
      <c r="AE56" s="170"/>
      <c r="AF56" s="173"/>
      <c r="AG56" s="174">
        <f t="shared" si="9"/>
        <v>0</v>
      </c>
    </row>
    <row r="57" spans="1:33" s="3" customFormat="1" ht="35.1" customHeight="1">
      <c r="A57" s="749"/>
      <c r="B57" s="751"/>
      <c r="C57" s="707"/>
      <c r="D57" s="279"/>
      <c r="E57" s="49"/>
      <c r="F57" s="291"/>
      <c r="G57" s="220">
        <v>0</v>
      </c>
      <c r="H57" s="49"/>
      <c r="I57" s="49"/>
      <c r="J57" s="49"/>
      <c r="K57" s="49"/>
      <c r="L57" s="49"/>
      <c r="M57" s="49"/>
      <c r="N57" s="163"/>
      <c r="O57" s="305"/>
      <c r="P57" s="464"/>
      <c r="Q57" s="345"/>
      <c r="R57" s="310"/>
      <c r="S57" s="346"/>
      <c r="T57" s="347">
        <f t="shared" si="4"/>
        <v>0</v>
      </c>
      <c r="U57" s="79"/>
      <c r="V57" s="103"/>
      <c r="W57" s="5"/>
      <c r="X57" s="179"/>
      <c r="Y57" s="38"/>
      <c r="Z57" s="179"/>
      <c r="AA57" s="38"/>
      <c r="AB57" s="179"/>
      <c r="AC57" s="170">
        <f t="shared" si="8"/>
        <v>0</v>
      </c>
      <c r="AD57" s="177"/>
      <c r="AE57" s="170"/>
      <c r="AF57" s="173"/>
      <c r="AG57" s="174">
        <f t="shared" si="9"/>
        <v>0</v>
      </c>
    </row>
    <row r="58" spans="1:33" s="3" customFormat="1" ht="35.1" customHeight="1">
      <c r="A58" s="749"/>
      <c r="B58" s="751"/>
      <c r="C58" s="707"/>
      <c r="D58" s="279"/>
      <c r="E58" s="49"/>
      <c r="F58" s="291"/>
      <c r="G58" s="220">
        <v>0</v>
      </c>
      <c r="H58" s="49"/>
      <c r="I58" s="49"/>
      <c r="J58" s="49"/>
      <c r="K58" s="49"/>
      <c r="L58" s="49"/>
      <c r="M58" s="49"/>
      <c r="N58" s="163"/>
      <c r="O58" s="305"/>
      <c r="P58" s="461"/>
      <c r="Q58" s="345"/>
      <c r="R58" s="310"/>
      <c r="S58" s="346"/>
      <c r="T58" s="347">
        <f t="shared" si="4"/>
        <v>0</v>
      </c>
      <c r="U58" s="79"/>
      <c r="V58" s="103"/>
      <c r="W58" s="5"/>
      <c r="X58" s="179"/>
      <c r="Y58" s="38"/>
      <c r="Z58" s="179"/>
      <c r="AA58" s="38"/>
      <c r="AB58" s="179"/>
      <c r="AC58" s="170">
        <f t="shared" si="8"/>
        <v>0</v>
      </c>
      <c r="AD58" s="177"/>
      <c r="AE58" s="170"/>
      <c r="AF58" s="173"/>
      <c r="AG58" s="174">
        <f t="shared" si="9"/>
        <v>0</v>
      </c>
    </row>
    <row r="59" spans="1:33" s="3" customFormat="1" ht="35.1" customHeight="1">
      <c r="A59" s="749"/>
      <c r="B59" s="751"/>
      <c r="C59" s="707"/>
      <c r="D59" s="279"/>
      <c r="E59" s="49"/>
      <c r="F59" s="291"/>
      <c r="G59" s="220">
        <v>0</v>
      </c>
      <c r="H59" s="49"/>
      <c r="I59" s="49"/>
      <c r="J59" s="49"/>
      <c r="K59" s="49"/>
      <c r="L59" s="49"/>
      <c r="M59" s="49"/>
      <c r="N59" s="163"/>
      <c r="O59" s="305"/>
      <c r="P59" s="464"/>
      <c r="Q59" s="345"/>
      <c r="R59" s="310"/>
      <c r="S59" s="346"/>
      <c r="T59" s="347">
        <f t="shared" si="4"/>
        <v>0</v>
      </c>
      <c r="U59" s="79"/>
      <c r="V59" s="103"/>
      <c r="W59" s="5"/>
      <c r="X59" s="179"/>
      <c r="Y59" s="38"/>
      <c r="Z59" s="179"/>
      <c r="AA59" s="38"/>
      <c r="AB59" s="179"/>
      <c r="AC59" s="170">
        <f t="shared" si="8"/>
        <v>0</v>
      </c>
      <c r="AD59" s="177"/>
      <c r="AE59" s="170"/>
      <c r="AF59" s="173"/>
      <c r="AG59" s="174">
        <f t="shared" si="9"/>
        <v>0</v>
      </c>
    </row>
    <row r="60" spans="1:33" s="3" customFormat="1" ht="35.1" customHeight="1">
      <c r="A60" s="749"/>
      <c r="B60" s="751"/>
      <c r="C60" s="707"/>
      <c r="D60" s="279"/>
      <c r="E60" s="49"/>
      <c r="F60" s="291"/>
      <c r="G60" s="220">
        <v>0</v>
      </c>
      <c r="H60" s="49"/>
      <c r="I60" s="49"/>
      <c r="J60" s="49"/>
      <c r="K60" s="49"/>
      <c r="L60" s="49"/>
      <c r="M60" s="49"/>
      <c r="N60" s="163"/>
      <c r="O60" s="305"/>
      <c r="P60" s="461"/>
      <c r="Q60" s="345"/>
      <c r="R60" s="267"/>
      <c r="S60" s="346"/>
      <c r="T60" s="347">
        <f t="shared" si="4"/>
        <v>0</v>
      </c>
      <c r="U60" s="79"/>
      <c r="V60" s="103"/>
      <c r="W60" s="5"/>
      <c r="X60" s="179"/>
      <c r="Y60" s="38"/>
      <c r="Z60" s="179"/>
      <c r="AA60" s="38"/>
      <c r="AB60" s="179"/>
      <c r="AC60" s="170">
        <f t="shared" si="8"/>
        <v>0</v>
      </c>
      <c r="AD60" s="177"/>
      <c r="AE60" s="170"/>
      <c r="AF60" s="173"/>
      <c r="AG60" s="174">
        <f>SUM(AC60:AE60)</f>
        <v>0</v>
      </c>
    </row>
    <row r="61" spans="1:33" s="3" customFormat="1" ht="35.1" customHeight="1">
      <c r="A61" s="749"/>
      <c r="B61" s="751"/>
      <c r="C61" s="707"/>
      <c r="D61" s="279"/>
      <c r="E61" s="49"/>
      <c r="F61" s="291"/>
      <c r="G61" s="220">
        <v>0</v>
      </c>
      <c r="H61" s="49"/>
      <c r="I61" s="49"/>
      <c r="J61" s="49"/>
      <c r="K61" s="49"/>
      <c r="L61" s="49"/>
      <c r="M61" s="49"/>
      <c r="N61" s="163"/>
      <c r="O61" s="305"/>
      <c r="P61" s="464"/>
      <c r="Q61" s="345"/>
      <c r="R61" s="267"/>
      <c r="S61" s="346"/>
      <c r="T61" s="347">
        <f t="shared" si="4"/>
        <v>0</v>
      </c>
      <c r="U61" s="368"/>
      <c r="V61" s="103"/>
      <c r="W61" s="5"/>
      <c r="X61" s="179"/>
      <c r="Y61" s="38"/>
      <c r="Z61" s="179"/>
      <c r="AA61" s="38"/>
      <c r="AB61" s="179"/>
      <c r="AC61" s="170">
        <f t="shared" si="8"/>
        <v>0</v>
      </c>
      <c r="AD61" s="177"/>
      <c r="AE61" s="170"/>
      <c r="AF61" s="173"/>
      <c r="AG61" s="174">
        <f>SUM(AC61:AE61)</f>
        <v>0</v>
      </c>
    </row>
    <row r="62" spans="1:33" s="3" customFormat="1" ht="35.1" customHeight="1">
      <c r="A62" s="749"/>
      <c r="B62" s="751"/>
      <c r="C62" s="707"/>
      <c r="D62" s="279"/>
      <c r="E62" s="49"/>
      <c r="F62" s="291"/>
      <c r="G62" s="220">
        <v>0</v>
      </c>
      <c r="H62" s="49"/>
      <c r="I62" s="49"/>
      <c r="J62" s="49"/>
      <c r="K62" s="49"/>
      <c r="L62" s="49"/>
      <c r="M62" s="49"/>
      <c r="N62" s="163"/>
      <c r="O62" s="305"/>
      <c r="P62" s="464"/>
      <c r="Q62" s="345"/>
      <c r="R62" s="347"/>
      <c r="S62" s="346"/>
      <c r="T62" s="347">
        <f t="shared" si="4"/>
        <v>0</v>
      </c>
      <c r="U62" s="368"/>
      <c r="V62" s="103"/>
      <c r="W62" s="5"/>
      <c r="X62" s="179"/>
      <c r="Y62" s="38"/>
      <c r="Z62" s="179"/>
      <c r="AA62" s="38"/>
      <c r="AB62" s="179"/>
      <c r="AC62" s="170">
        <f t="shared" si="8"/>
        <v>0</v>
      </c>
      <c r="AD62" s="177"/>
      <c r="AE62" s="170"/>
      <c r="AF62" s="173"/>
      <c r="AG62" s="174">
        <f t="shared" si="9"/>
        <v>0</v>
      </c>
    </row>
    <row r="63" spans="1:33" s="3" customFormat="1" ht="35.1" customHeight="1">
      <c r="A63" s="749"/>
      <c r="B63" s="751"/>
      <c r="C63" s="707"/>
      <c r="D63" s="279"/>
      <c r="E63" s="49"/>
      <c r="F63" s="291"/>
      <c r="G63" s="220"/>
      <c r="H63" s="49"/>
      <c r="I63" s="49"/>
      <c r="J63" s="49"/>
      <c r="K63" s="49"/>
      <c r="L63" s="49"/>
      <c r="M63" s="49"/>
      <c r="N63" s="163"/>
      <c r="O63" s="305"/>
      <c r="P63" s="462"/>
      <c r="Q63" s="345"/>
      <c r="R63" s="347"/>
      <c r="S63" s="346"/>
      <c r="T63" s="347">
        <f t="shared" si="4"/>
        <v>0</v>
      </c>
      <c r="U63" s="368"/>
      <c r="V63" s="103"/>
      <c r="W63" s="5"/>
      <c r="X63" s="179"/>
      <c r="Y63" s="38"/>
      <c r="Z63" s="179"/>
      <c r="AA63" s="38"/>
      <c r="AB63" s="179"/>
      <c r="AC63" s="170"/>
      <c r="AD63" s="177"/>
      <c r="AE63" s="170"/>
      <c r="AF63" s="173"/>
      <c r="AG63" s="174"/>
    </row>
    <row r="64" spans="1:33" s="3" customFormat="1" ht="35.1" customHeight="1">
      <c r="A64" s="749"/>
      <c r="B64" s="751"/>
      <c r="C64" s="707"/>
      <c r="D64" s="279"/>
      <c r="E64" s="49"/>
      <c r="F64" s="291"/>
      <c r="G64" s="220"/>
      <c r="H64" s="49"/>
      <c r="I64" s="49"/>
      <c r="J64" s="49"/>
      <c r="K64" s="49"/>
      <c r="L64" s="49"/>
      <c r="M64" s="49"/>
      <c r="N64" s="163"/>
      <c r="O64" s="305"/>
      <c r="P64" s="462"/>
      <c r="Q64" s="345"/>
      <c r="R64" s="347"/>
      <c r="S64" s="346"/>
      <c r="T64" s="347">
        <f t="shared" si="4"/>
        <v>0</v>
      </c>
      <c r="U64" s="368"/>
      <c r="V64" s="103"/>
      <c r="W64" s="5"/>
      <c r="X64" s="179"/>
      <c r="Y64" s="38"/>
      <c r="Z64" s="179"/>
      <c r="AA64" s="38"/>
      <c r="AB64" s="179"/>
      <c r="AC64" s="170"/>
      <c r="AD64" s="177"/>
      <c r="AE64" s="170"/>
      <c r="AF64" s="173"/>
      <c r="AG64" s="174"/>
    </row>
    <row r="65" spans="1:33" s="3" customFormat="1" ht="35.1" customHeight="1">
      <c r="A65" s="749"/>
      <c r="B65" s="751"/>
      <c r="C65" s="707"/>
      <c r="D65" s="279"/>
      <c r="E65" s="49"/>
      <c r="F65" s="291"/>
      <c r="G65" s="220"/>
      <c r="H65" s="49"/>
      <c r="I65" s="49"/>
      <c r="J65" s="49"/>
      <c r="K65" s="49"/>
      <c r="L65" s="49"/>
      <c r="M65" s="49"/>
      <c r="N65" s="163"/>
      <c r="O65" s="305"/>
      <c r="P65" s="462"/>
      <c r="Q65" s="345"/>
      <c r="R65" s="347"/>
      <c r="S65" s="346"/>
      <c r="T65" s="347">
        <f t="shared" si="4"/>
        <v>0</v>
      </c>
      <c r="U65" s="368"/>
      <c r="V65" s="103"/>
      <c r="W65" s="5"/>
      <c r="X65" s="179"/>
      <c r="Y65" s="38"/>
      <c r="Z65" s="179"/>
      <c r="AA65" s="38"/>
      <c r="AB65" s="179"/>
      <c r="AC65" s="170"/>
      <c r="AD65" s="177"/>
      <c r="AE65" s="170"/>
      <c r="AF65" s="173"/>
      <c r="AG65" s="174"/>
    </row>
    <row r="66" spans="1:33" s="3" customFormat="1" ht="35.1" customHeight="1">
      <c r="A66" s="749"/>
      <c r="B66" s="751"/>
      <c r="C66" s="707"/>
      <c r="D66" s="279"/>
      <c r="E66" s="49"/>
      <c r="F66" s="291"/>
      <c r="G66" s="220"/>
      <c r="H66" s="49"/>
      <c r="I66" s="49"/>
      <c r="J66" s="49"/>
      <c r="K66" s="49"/>
      <c r="L66" s="49"/>
      <c r="M66" s="49"/>
      <c r="N66" s="163"/>
      <c r="O66" s="305"/>
      <c r="P66" s="462"/>
      <c r="Q66" s="345"/>
      <c r="R66" s="347"/>
      <c r="S66" s="346"/>
      <c r="T66" s="347">
        <f t="shared" si="4"/>
        <v>0</v>
      </c>
      <c r="U66" s="368"/>
      <c r="V66" s="103"/>
      <c r="W66" s="5"/>
      <c r="X66" s="179"/>
      <c r="Y66" s="38"/>
      <c r="Z66" s="179"/>
      <c r="AA66" s="38"/>
      <c r="AB66" s="179"/>
      <c r="AC66" s="170"/>
      <c r="AD66" s="177"/>
      <c r="AE66" s="170"/>
      <c r="AF66" s="173"/>
      <c r="AG66" s="174"/>
    </row>
    <row r="67" spans="1:33" s="3" customFormat="1" ht="35.1" customHeight="1">
      <c r="A67" s="749"/>
      <c r="B67" s="751"/>
      <c r="C67" s="707"/>
      <c r="D67" s="279"/>
      <c r="E67" s="49"/>
      <c r="F67" s="291"/>
      <c r="G67" s="220"/>
      <c r="H67" s="49"/>
      <c r="I67" s="49"/>
      <c r="J67" s="49"/>
      <c r="K67" s="49"/>
      <c r="L67" s="49"/>
      <c r="M67" s="49"/>
      <c r="N67" s="163"/>
      <c r="O67" s="305"/>
      <c r="P67" s="462"/>
      <c r="Q67" s="345"/>
      <c r="R67" s="347"/>
      <c r="S67" s="346"/>
      <c r="T67" s="347">
        <f t="shared" si="4"/>
        <v>0</v>
      </c>
      <c r="U67" s="368"/>
      <c r="V67" s="103"/>
      <c r="W67" s="5"/>
      <c r="X67" s="179"/>
      <c r="Y67" s="38"/>
      <c r="Z67" s="179"/>
      <c r="AA67" s="38"/>
      <c r="AB67" s="179"/>
      <c r="AC67" s="170"/>
      <c r="AD67" s="177"/>
      <c r="AE67" s="170"/>
      <c r="AF67" s="173"/>
      <c r="AG67" s="174"/>
    </row>
    <row r="68" spans="1:33" s="3" customFormat="1" ht="35.1" customHeight="1">
      <c r="A68" s="749"/>
      <c r="B68" s="751"/>
      <c r="C68" s="707"/>
      <c r="D68" s="279"/>
      <c r="E68" s="49"/>
      <c r="F68" s="291"/>
      <c r="G68" s="220"/>
      <c r="H68" s="49"/>
      <c r="I68" s="49"/>
      <c r="J68" s="49"/>
      <c r="K68" s="49"/>
      <c r="L68" s="49"/>
      <c r="M68" s="49"/>
      <c r="N68" s="163"/>
      <c r="O68" s="305"/>
      <c r="P68" s="462"/>
      <c r="Q68" s="345"/>
      <c r="R68" s="347"/>
      <c r="S68" s="346"/>
      <c r="T68" s="347">
        <f t="shared" si="4"/>
        <v>0</v>
      </c>
      <c r="U68" s="368"/>
      <c r="V68" s="103"/>
      <c r="W68" s="5"/>
      <c r="X68" s="179"/>
      <c r="Y68" s="38"/>
      <c r="Z68" s="179"/>
      <c r="AA68" s="38"/>
      <c r="AB68" s="179"/>
      <c r="AC68" s="170"/>
      <c r="AD68" s="177"/>
      <c r="AE68" s="170"/>
      <c r="AF68" s="173"/>
      <c r="AG68" s="174"/>
    </row>
    <row r="69" spans="1:33" s="3" customFormat="1" ht="35.1" customHeight="1">
      <c r="A69" s="749"/>
      <c r="B69" s="751"/>
      <c r="C69" s="707"/>
      <c r="D69" s="279"/>
      <c r="E69" s="49"/>
      <c r="F69" s="291"/>
      <c r="G69" s="220"/>
      <c r="H69" s="49"/>
      <c r="I69" s="49"/>
      <c r="J69" s="49"/>
      <c r="K69" s="49"/>
      <c r="L69" s="49"/>
      <c r="M69" s="49"/>
      <c r="N69" s="163"/>
      <c r="O69" s="305"/>
      <c r="P69" s="462"/>
      <c r="Q69" s="345"/>
      <c r="R69" s="347"/>
      <c r="S69" s="346"/>
      <c r="T69" s="347">
        <f t="shared" ref="T69:T129" si="16">IF(S69="",,"→")</f>
        <v>0</v>
      </c>
      <c r="U69" s="368"/>
      <c r="V69" s="103"/>
      <c r="W69" s="5"/>
      <c r="X69" s="179"/>
      <c r="Y69" s="38"/>
      <c r="Z69" s="179"/>
      <c r="AA69" s="38"/>
      <c r="AB69" s="179"/>
      <c r="AC69" s="170"/>
      <c r="AD69" s="177"/>
      <c r="AE69" s="170"/>
      <c r="AF69" s="173"/>
      <c r="AG69" s="174"/>
    </row>
    <row r="70" spans="1:33" s="3" customFormat="1" ht="35.1" customHeight="1">
      <c r="A70" s="749"/>
      <c r="B70" s="751"/>
      <c r="C70" s="707"/>
      <c r="D70" s="279"/>
      <c r="E70" s="49"/>
      <c r="F70" s="291"/>
      <c r="G70" s="220"/>
      <c r="H70" s="49"/>
      <c r="I70" s="49"/>
      <c r="J70" s="49"/>
      <c r="K70" s="49"/>
      <c r="L70" s="49"/>
      <c r="M70" s="49"/>
      <c r="N70" s="163"/>
      <c r="O70" s="305"/>
      <c r="P70" s="462"/>
      <c r="Q70" s="345"/>
      <c r="R70" s="347"/>
      <c r="S70" s="346"/>
      <c r="T70" s="347">
        <f t="shared" si="16"/>
        <v>0</v>
      </c>
      <c r="U70" s="368"/>
      <c r="V70" s="103"/>
      <c r="W70" s="5"/>
      <c r="X70" s="179"/>
      <c r="Y70" s="38"/>
      <c r="Z70" s="179"/>
      <c r="AA70" s="38"/>
      <c r="AB70" s="179"/>
      <c r="AC70" s="170"/>
      <c r="AD70" s="177"/>
      <c r="AE70" s="170"/>
      <c r="AF70" s="173"/>
      <c r="AG70" s="174"/>
    </row>
    <row r="71" spans="1:33" s="3" customFormat="1" ht="35.1" customHeight="1">
      <c r="A71" s="749"/>
      <c r="B71" s="753"/>
      <c r="C71" s="708"/>
      <c r="D71" s="279"/>
      <c r="E71" s="49"/>
      <c r="F71" s="291"/>
      <c r="G71" s="220"/>
      <c r="H71" s="49"/>
      <c r="I71" s="49"/>
      <c r="J71" s="49"/>
      <c r="K71" s="49"/>
      <c r="L71" s="49"/>
      <c r="M71" s="49"/>
      <c r="N71" s="163"/>
      <c r="O71" s="305"/>
      <c r="P71" s="462"/>
      <c r="Q71" s="345"/>
      <c r="R71" s="347"/>
      <c r="S71" s="346"/>
      <c r="T71" s="347">
        <f t="shared" si="16"/>
        <v>0</v>
      </c>
      <c r="U71" s="368"/>
      <c r="V71" s="103"/>
      <c r="W71" s="5"/>
      <c r="X71" s="179"/>
      <c r="Y71" s="38"/>
      <c r="Z71" s="179"/>
      <c r="AA71" s="38"/>
      <c r="AB71" s="179"/>
      <c r="AC71" s="170"/>
      <c r="AD71" s="177"/>
      <c r="AE71" s="182"/>
      <c r="AF71" s="173"/>
      <c r="AG71" s="174"/>
    </row>
    <row r="72" spans="1:33" s="3" customFormat="1" ht="35.1" customHeight="1">
      <c r="A72" s="749"/>
      <c r="B72" s="752" t="s">
        <v>591</v>
      </c>
      <c r="C72" s="716" t="s">
        <v>434</v>
      </c>
      <c r="D72" s="275">
        <v>2</v>
      </c>
      <c r="E72" s="30"/>
      <c r="F72" s="290">
        <f>SUM(D72:E72)</f>
        <v>2</v>
      </c>
      <c r="G72" s="221">
        <v>3</v>
      </c>
      <c r="H72" s="30"/>
      <c r="I72" s="30"/>
      <c r="J72" s="30">
        <v>-1</v>
      </c>
      <c r="K72" s="30"/>
      <c r="L72" s="30"/>
      <c r="M72" s="30"/>
      <c r="N72" s="165">
        <f t="shared" ref="N72:N89" si="17">SUM(G72:M72)</f>
        <v>2</v>
      </c>
      <c r="O72" s="304">
        <f>N72-F72</f>
        <v>0</v>
      </c>
      <c r="P72" s="458"/>
      <c r="Q72" s="341"/>
      <c r="R72" s="268"/>
      <c r="S72" s="342"/>
      <c r="T72" s="343">
        <f t="shared" si="16"/>
        <v>0</v>
      </c>
      <c r="U72" s="80"/>
      <c r="V72" s="100">
        <f>O72+COUNTA(Q72:Q73)-COUNTA(S72:S73)</f>
        <v>0</v>
      </c>
      <c r="W72" s="5"/>
      <c r="X72" s="175">
        <f>사무운영!U34</f>
        <v>-1</v>
      </c>
      <c r="Y72" s="38"/>
      <c r="Z72" s="175"/>
      <c r="AA72" s="38"/>
      <c r="AB72" s="175"/>
      <c r="AC72" s="180">
        <f t="shared" ref="AC72:AC98" si="18">V72+X72+Z72+AB72</f>
        <v>-1</v>
      </c>
      <c r="AD72" s="177"/>
      <c r="AE72" s="180">
        <f>행정7급!Y93</f>
        <v>0</v>
      </c>
      <c r="AF72" s="173"/>
      <c r="AG72" s="181">
        <f t="shared" si="9"/>
        <v>-1</v>
      </c>
    </row>
    <row r="73" spans="1:33" s="3" customFormat="1" ht="35.1" customHeight="1">
      <c r="A73" s="749"/>
      <c r="B73" s="753"/>
      <c r="C73" s="717"/>
      <c r="D73" s="279"/>
      <c r="E73" s="49"/>
      <c r="F73" s="291"/>
      <c r="G73" s="220">
        <v>0</v>
      </c>
      <c r="H73" s="49"/>
      <c r="I73" s="49"/>
      <c r="J73" s="49"/>
      <c r="K73" s="49"/>
      <c r="L73" s="49"/>
      <c r="M73" s="49"/>
      <c r="N73" s="163">
        <f t="shared" si="17"/>
        <v>0</v>
      </c>
      <c r="O73" s="305"/>
      <c r="P73" s="462"/>
      <c r="Q73" s="348"/>
      <c r="R73" s="267"/>
      <c r="S73" s="346"/>
      <c r="T73" s="356">
        <f t="shared" si="16"/>
        <v>0</v>
      </c>
      <c r="U73" s="79"/>
      <c r="V73" s="102"/>
      <c r="W73" s="5"/>
      <c r="X73" s="184"/>
      <c r="Y73" s="38"/>
      <c r="Z73" s="184"/>
      <c r="AA73" s="38"/>
      <c r="AB73" s="184"/>
      <c r="AC73" s="182">
        <f t="shared" si="18"/>
        <v>0</v>
      </c>
      <c r="AD73" s="177"/>
      <c r="AE73" s="182"/>
      <c r="AF73" s="173"/>
      <c r="AG73" s="183">
        <f t="shared" si="9"/>
        <v>0</v>
      </c>
    </row>
    <row r="74" spans="1:33" s="3" customFormat="1" ht="35.1" customHeight="1">
      <c r="A74" s="749"/>
      <c r="B74" s="661" t="s">
        <v>591</v>
      </c>
      <c r="C74" s="257" t="s">
        <v>435</v>
      </c>
      <c r="D74" s="275">
        <v>0</v>
      </c>
      <c r="E74" s="30"/>
      <c r="F74" s="290">
        <f>SUM(D74:E74)</f>
        <v>0</v>
      </c>
      <c r="G74" s="221"/>
      <c r="H74" s="30"/>
      <c r="I74" s="30"/>
      <c r="J74" s="30"/>
      <c r="K74" s="30"/>
      <c r="L74" s="30"/>
      <c r="M74" s="30"/>
      <c r="N74" s="165">
        <f>SUM(G74:M74)</f>
        <v>0</v>
      </c>
      <c r="O74" s="304">
        <f>N74-F74</f>
        <v>0</v>
      </c>
      <c r="P74" s="429"/>
      <c r="Q74" s="350"/>
      <c r="R74" s="268"/>
      <c r="S74" s="342"/>
      <c r="T74" s="343">
        <f t="shared" si="16"/>
        <v>0</v>
      </c>
      <c r="U74" s="80"/>
      <c r="V74" s="100">
        <f>O74+COUNTA(Q74)-COUNTA(S74)</f>
        <v>0</v>
      </c>
      <c r="W74" s="5"/>
      <c r="X74" s="113"/>
      <c r="Y74" s="38"/>
      <c r="Z74" s="175"/>
      <c r="AA74" s="38"/>
      <c r="AB74" s="175"/>
      <c r="AC74" s="176">
        <f t="shared" si="18"/>
        <v>0</v>
      </c>
      <c r="AD74" s="177"/>
      <c r="AE74" s="176">
        <f>행정7급!Y95</f>
        <v>0</v>
      </c>
      <c r="AF74" s="173"/>
      <c r="AG74" s="187">
        <f>SUM(AC74:AE74)</f>
        <v>0</v>
      </c>
    </row>
    <row r="75" spans="1:33" s="3" customFormat="1" ht="35.1" customHeight="1">
      <c r="A75" s="749"/>
      <c r="B75" s="752" t="s">
        <v>591</v>
      </c>
      <c r="C75" s="706" t="s">
        <v>436</v>
      </c>
      <c r="D75" s="275">
        <v>3</v>
      </c>
      <c r="E75" s="30"/>
      <c r="F75" s="290">
        <f>SUM(D75:E75)</f>
        <v>3</v>
      </c>
      <c r="G75" s="221">
        <v>3</v>
      </c>
      <c r="H75" s="30"/>
      <c r="I75" s="30"/>
      <c r="J75" s="30"/>
      <c r="K75" s="30"/>
      <c r="L75" s="30"/>
      <c r="M75" s="30"/>
      <c r="N75" s="165">
        <f>SUM(G75:M75)</f>
        <v>3</v>
      </c>
      <c r="O75" s="304">
        <f>N75-F75</f>
        <v>0</v>
      </c>
      <c r="P75" s="458"/>
      <c r="Q75" s="345"/>
      <c r="R75" s="268"/>
      <c r="S75" s="342"/>
      <c r="T75" s="343">
        <f t="shared" si="16"/>
        <v>0</v>
      </c>
      <c r="U75" s="80"/>
      <c r="V75" s="100">
        <f>O75+COUNTA(Q75:Q78)-COUNTA(S75:S78)</f>
        <v>0</v>
      </c>
      <c r="W75" s="5"/>
      <c r="X75" s="179"/>
      <c r="Y75" s="38"/>
      <c r="Z75" s="175"/>
      <c r="AA75" s="38"/>
      <c r="AB75" s="175"/>
      <c r="AC75" s="170">
        <f t="shared" si="18"/>
        <v>0</v>
      </c>
      <c r="AD75" s="177"/>
      <c r="AE75" s="180">
        <f>행정7급!Y96</f>
        <v>0</v>
      </c>
      <c r="AF75" s="173"/>
      <c r="AG75" s="174">
        <f>SUM(AC75:AE75)</f>
        <v>0</v>
      </c>
    </row>
    <row r="76" spans="1:33" s="3" customFormat="1" ht="35.1" customHeight="1">
      <c r="A76" s="749"/>
      <c r="B76" s="751"/>
      <c r="C76" s="707"/>
      <c r="D76" s="279"/>
      <c r="E76" s="49"/>
      <c r="F76" s="291"/>
      <c r="G76" s="220"/>
      <c r="H76" s="49"/>
      <c r="I76" s="49"/>
      <c r="J76" s="49"/>
      <c r="K76" s="49"/>
      <c r="L76" s="49"/>
      <c r="M76" s="49"/>
      <c r="N76" s="163"/>
      <c r="O76" s="305"/>
      <c r="P76" s="462"/>
      <c r="Q76" s="345"/>
      <c r="R76" s="267"/>
      <c r="S76" s="346"/>
      <c r="T76" s="347">
        <f t="shared" si="16"/>
        <v>0</v>
      </c>
      <c r="U76" s="79"/>
      <c r="V76" s="103"/>
      <c r="W76" s="5"/>
      <c r="X76" s="179"/>
      <c r="Y76" s="38"/>
      <c r="Z76" s="179"/>
      <c r="AA76" s="38"/>
      <c r="AB76" s="179"/>
      <c r="AC76" s="170">
        <f t="shared" si="18"/>
        <v>0</v>
      </c>
      <c r="AD76" s="177"/>
      <c r="AE76" s="170"/>
      <c r="AF76" s="173"/>
      <c r="AG76" s="174"/>
    </row>
    <row r="77" spans="1:33" s="3" customFormat="1" ht="35.1" customHeight="1">
      <c r="A77" s="664"/>
      <c r="B77" s="318"/>
      <c r="C77" s="256"/>
      <c r="D77" s="279"/>
      <c r="E77" s="49"/>
      <c r="F77" s="291"/>
      <c r="G77" s="220"/>
      <c r="H77" s="49"/>
      <c r="I77" s="49"/>
      <c r="J77" s="49"/>
      <c r="K77" s="49"/>
      <c r="L77" s="49"/>
      <c r="M77" s="49"/>
      <c r="N77" s="163"/>
      <c r="O77" s="305"/>
      <c r="P77" s="462"/>
      <c r="Q77" s="345"/>
      <c r="R77" s="267"/>
      <c r="S77" s="346"/>
      <c r="T77" s="347">
        <f t="shared" si="16"/>
        <v>0</v>
      </c>
      <c r="U77" s="79"/>
      <c r="V77" s="103"/>
      <c r="W77" s="5"/>
      <c r="X77" s="179"/>
      <c r="Y77" s="38"/>
      <c r="Z77" s="179"/>
      <c r="AA77" s="38"/>
      <c r="AB77" s="179"/>
      <c r="AC77" s="170">
        <f t="shared" si="18"/>
        <v>0</v>
      </c>
      <c r="AD77" s="177"/>
      <c r="AE77" s="170"/>
      <c r="AF77" s="173"/>
      <c r="AG77" s="174"/>
    </row>
    <row r="78" spans="1:33" s="3" customFormat="1" ht="35.1" customHeight="1">
      <c r="A78" s="664"/>
      <c r="B78" s="318"/>
      <c r="C78" s="256"/>
      <c r="D78" s="279"/>
      <c r="E78" s="49"/>
      <c r="F78" s="291"/>
      <c r="G78" s="220"/>
      <c r="H78" s="49"/>
      <c r="I78" s="49"/>
      <c r="J78" s="49"/>
      <c r="K78" s="49"/>
      <c r="L78" s="49"/>
      <c r="M78" s="49"/>
      <c r="N78" s="163"/>
      <c r="O78" s="305"/>
      <c r="P78" s="462"/>
      <c r="Q78" s="345"/>
      <c r="R78" s="267"/>
      <c r="S78" s="346"/>
      <c r="T78" s="347">
        <f t="shared" si="16"/>
        <v>0</v>
      </c>
      <c r="U78" s="79"/>
      <c r="V78" s="103"/>
      <c r="W78" s="5"/>
      <c r="X78" s="179"/>
      <c r="Y78" s="38"/>
      <c r="Z78" s="179"/>
      <c r="AA78" s="38"/>
      <c r="AB78" s="179"/>
      <c r="AC78" s="170">
        <f t="shared" si="18"/>
        <v>0</v>
      </c>
      <c r="AD78" s="177"/>
      <c r="AE78" s="170"/>
      <c r="AF78" s="173"/>
      <c r="AG78" s="174"/>
    </row>
    <row r="79" spans="1:33" s="3" customFormat="1" ht="35.1" customHeight="1">
      <c r="A79" s="664"/>
      <c r="B79" s="661" t="s">
        <v>592</v>
      </c>
      <c r="C79" s="219" t="s">
        <v>437</v>
      </c>
      <c r="D79" s="277">
        <v>0</v>
      </c>
      <c r="E79" s="32"/>
      <c r="F79" s="293">
        <f t="shared" ref="F79:F89" si="19">SUM(D79:E79)</f>
        <v>0</v>
      </c>
      <c r="G79" s="223">
        <v>0</v>
      </c>
      <c r="H79" s="32"/>
      <c r="I79" s="32"/>
      <c r="J79" s="32"/>
      <c r="K79" s="32"/>
      <c r="L79" s="32"/>
      <c r="M79" s="32"/>
      <c r="N79" s="206">
        <f t="shared" si="17"/>
        <v>0</v>
      </c>
      <c r="O79" s="307">
        <f t="shared" ref="O79:O89" si="20">N79-F79</f>
        <v>0</v>
      </c>
      <c r="P79" s="429"/>
      <c r="Q79" s="354"/>
      <c r="R79" s="312"/>
      <c r="S79" s="359"/>
      <c r="T79" s="355">
        <f t="shared" si="16"/>
        <v>0</v>
      </c>
      <c r="U79" s="119"/>
      <c r="V79" s="101">
        <f t="shared" ref="V79:V88" si="21">O79+COUNTA(Q79)-COUNTA(S79)</f>
        <v>0</v>
      </c>
      <c r="W79" s="5"/>
      <c r="X79" s="113"/>
      <c r="Y79" s="38"/>
      <c r="Z79" s="113"/>
      <c r="AA79" s="38"/>
      <c r="AB79" s="113"/>
      <c r="AC79" s="176">
        <f t="shared" si="18"/>
        <v>0</v>
      </c>
      <c r="AD79" s="177"/>
      <c r="AE79" s="176">
        <f>행정7급!Y98</f>
        <v>0</v>
      </c>
      <c r="AF79" s="173"/>
      <c r="AG79" s="188">
        <f t="shared" si="9"/>
        <v>0</v>
      </c>
    </row>
    <row r="80" spans="1:33" s="3" customFormat="1" ht="35.1" customHeight="1">
      <c r="A80" s="664"/>
      <c r="B80" s="661" t="s">
        <v>592</v>
      </c>
      <c r="C80" s="219" t="s">
        <v>438</v>
      </c>
      <c r="D80" s="277">
        <v>0</v>
      </c>
      <c r="E80" s="32"/>
      <c r="F80" s="293">
        <f t="shared" si="19"/>
        <v>0</v>
      </c>
      <c r="G80" s="223">
        <v>0</v>
      </c>
      <c r="H80" s="32"/>
      <c r="I80" s="32"/>
      <c r="J80" s="32"/>
      <c r="K80" s="32"/>
      <c r="L80" s="32"/>
      <c r="M80" s="32"/>
      <c r="N80" s="206">
        <f t="shared" si="17"/>
        <v>0</v>
      </c>
      <c r="O80" s="307">
        <f t="shared" si="20"/>
        <v>0</v>
      </c>
      <c r="P80" s="429"/>
      <c r="Q80" s="354"/>
      <c r="R80" s="312"/>
      <c r="S80" s="359"/>
      <c r="T80" s="355">
        <f t="shared" si="16"/>
        <v>0</v>
      </c>
      <c r="U80" s="119"/>
      <c r="V80" s="101">
        <f t="shared" si="21"/>
        <v>0</v>
      </c>
      <c r="W80" s="5"/>
      <c r="X80" s="113"/>
      <c r="Y80" s="38"/>
      <c r="Z80" s="113"/>
      <c r="AA80" s="38"/>
      <c r="AB80" s="113"/>
      <c r="AC80" s="176">
        <f t="shared" si="18"/>
        <v>0</v>
      </c>
      <c r="AD80" s="177"/>
      <c r="AE80" s="176">
        <f>행정7급!Y99</f>
        <v>0</v>
      </c>
      <c r="AF80" s="173"/>
      <c r="AG80" s="178">
        <f t="shared" si="9"/>
        <v>0</v>
      </c>
    </row>
    <row r="81" spans="1:33" s="3" customFormat="1" ht="35.1" customHeight="1">
      <c r="A81" s="664"/>
      <c r="B81" s="661" t="s">
        <v>592</v>
      </c>
      <c r="C81" s="219" t="s">
        <v>439</v>
      </c>
      <c r="D81" s="277">
        <v>0</v>
      </c>
      <c r="E81" s="32"/>
      <c r="F81" s="293">
        <f t="shared" si="19"/>
        <v>0</v>
      </c>
      <c r="G81" s="223">
        <v>0</v>
      </c>
      <c r="H81" s="32"/>
      <c r="I81" s="32"/>
      <c r="J81" s="32"/>
      <c r="K81" s="32"/>
      <c r="L81" s="32"/>
      <c r="M81" s="32"/>
      <c r="N81" s="206">
        <f t="shared" si="17"/>
        <v>0</v>
      </c>
      <c r="O81" s="307">
        <f t="shared" si="20"/>
        <v>0</v>
      </c>
      <c r="P81" s="429"/>
      <c r="Q81" s="354"/>
      <c r="R81" s="312"/>
      <c r="S81" s="359"/>
      <c r="T81" s="355">
        <f t="shared" si="16"/>
        <v>0</v>
      </c>
      <c r="U81" s="119"/>
      <c r="V81" s="101">
        <f t="shared" si="21"/>
        <v>0</v>
      </c>
      <c r="W81" s="5"/>
      <c r="X81" s="113"/>
      <c r="Y81" s="38"/>
      <c r="Z81" s="113"/>
      <c r="AA81" s="38"/>
      <c r="AB81" s="113"/>
      <c r="AC81" s="176">
        <f t="shared" si="18"/>
        <v>0</v>
      </c>
      <c r="AD81" s="177"/>
      <c r="AE81" s="176">
        <f>행정7급!Y100</f>
        <v>0</v>
      </c>
      <c r="AF81" s="173"/>
      <c r="AG81" s="178">
        <f t="shared" si="9"/>
        <v>0</v>
      </c>
    </row>
    <row r="82" spans="1:33" s="3" customFormat="1" ht="35.1" customHeight="1">
      <c r="A82" s="664"/>
      <c r="B82" s="661" t="s">
        <v>592</v>
      </c>
      <c r="C82" s="219" t="s">
        <v>440</v>
      </c>
      <c r="D82" s="277">
        <v>0</v>
      </c>
      <c r="E82" s="32"/>
      <c r="F82" s="293">
        <f t="shared" si="19"/>
        <v>0</v>
      </c>
      <c r="G82" s="223">
        <v>0</v>
      </c>
      <c r="H82" s="32"/>
      <c r="I82" s="32"/>
      <c r="J82" s="32"/>
      <c r="K82" s="32"/>
      <c r="L82" s="32"/>
      <c r="M82" s="32"/>
      <c r="N82" s="206">
        <f t="shared" si="17"/>
        <v>0</v>
      </c>
      <c r="O82" s="307">
        <f t="shared" si="20"/>
        <v>0</v>
      </c>
      <c r="P82" s="466"/>
      <c r="Q82" s="350"/>
      <c r="R82" s="312"/>
      <c r="S82" s="359"/>
      <c r="T82" s="355">
        <f t="shared" si="16"/>
        <v>0</v>
      </c>
      <c r="U82" s="119"/>
      <c r="V82" s="101">
        <f t="shared" si="21"/>
        <v>0</v>
      </c>
      <c r="W82" s="5"/>
      <c r="X82" s="113"/>
      <c r="Y82" s="38"/>
      <c r="Z82" s="113"/>
      <c r="AA82" s="38"/>
      <c r="AB82" s="113"/>
      <c r="AC82" s="176">
        <f t="shared" si="18"/>
        <v>0</v>
      </c>
      <c r="AD82" s="177"/>
      <c r="AE82" s="176">
        <f>행정7급!Y101</f>
        <v>0</v>
      </c>
      <c r="AF82" s="173"/>
      <c r="AG82" s="178">
        <f t="shared" ref="AG82:AG143" si="22">SUM(AC82:AE82)</f>
        <v>0</v>
      </c>
    </row>
    <row r="83" spans="1:33" s="3" customFormat="1" ht="35.1" customHeight="1">
      <c r="A83" s="664"/>
      <c r="B83" s="661" t="s">
        <v>592</v>
      </c>
      <c r="C83" s="219" t="s">
        <v>433</v>
      </c>
      <c r="D83" s="277">
        <v>1</v>
      </c>
      <c r="E83" s="32"/>
      <c r="F83" s="293">
        <f t="shared" si="19"/>
        <v>1</v>
      </c>
      <c r="G83" s="223">
        <v>1</v>
      </c>
      <c r="H83" s="32"/>
      <c r="I83" s="32"/>
      <c r="J83" s="32"/>
      <c r="K83" s="32"/>
      <c r="L83" s="32"/>
      <c r="M83" s="32"/>
      <c r="N83" s="206">
        <f t="shared" si="17"/>
        <v>1</v>
      </c>
      <c r="O83" s="307">
        <f t="shared" si="20"/>
        <v>0</v>
      </c>
      <c r="P83" s="464"/>
      <c r="Q83" s="345"/>
      <c r="R83" s="266"/>
      <c r="S83" s="342"/>
      <c r="T83" s="343">
        <f t="shared" si="16"/>
        <v>0</v>
      </c>
      <c r="U83" s="119"/>
      <c r="V83" s="101">
        <f t="shared" si="21"/>
        <v>0</v>
      </c>
      <c r="W83" s="5"/>
      <c r="X83" s="113"/>
      <c r="Y83" s="38"/>
      <c r="Z83" s="113"/>
      <c r="AA83" s="38"/>
      <c r="AB83" s="113"/>
      <c r="AC83" s="176">
        <f t="shared" si="18"/>
        <v>0</v>
      </c>
      <c r="AD83" s="177"/>
      <c r="AE83" s="176">
        <f>행정7급!Y102</f>
        <v>0</v>
      </c>
      <c r="AF83" s="173"/>
      <c r="AG83" s="178">
        <f t="shared" si="22"/>
        <v>0</v>
      </c>
    </row>
    <row r="84" spans="1:33" s="3" customFormat="1" ht="35.1" customHeight="1">
      <c r="A84" s="664"/>
      <c r="B84" s="661" t="s">
        <v>592</v>
      </c>
      <c r="C84" s="219" t="s">
        <v>441</v>
      </c>
      <c r="D84" s="277">
        <v>0</v>
      </c>
      <c r="E84" s="32"/>
      <c r="F84" s="293">
        <f t="shared" si="19"/>
        <v>0</v>
      </c>
      <c r="G84" s="223">
        <v>0</v>
      </c>
      <c r="H84" s="32"/>
      <c r="I84" s="32"/>
      <c r="J84" s="32"/>
      <c r="K84" s="32"/>
      <c r="L84" s="32"/>
      <c r="M84" s="32"/>
      <c r="N84" s="206">
        <f t="shared" si="17"/>
        <v>0</v>
      </c>
      <c r="O84" s="307">
        <f t="shared" si="20"/>
        <v>0</v>
      </c>
      <c r="P84" s="429"/>
      <c r="Q84" s="354"/>
      <c r="R84" s="312"/>
      <c r="S84" s="359"/>
      <c r="T84" s="355">
        <f t="shared" si="16"/>
        <v>0</v>
      </c>
      <c r="U84" s="119"/>
      <c r="V84" s="101">
        <f t="shared" si="21"/>
        <v>0</v>
      </c>
      <c r="W84" s="5"/>
      <c r="X84" s="113"/>
      <c r="Y84" s="38"/>
      <c r="Z84" s="113"/>
      <c r="AA84" s="38"/>
      <c r="AB84" s="113"/>
      <c r="AC84" s="176">
        <f t="shared" si="18"/>
        <v>0</v>
      </c>
      <c r="AD84" s="177"/>
      <c r="AE84" s="176">
        <f>행정7급!Y103</f>
        <v>0</v>
      </c>
      <c r="AF84" s="173"/>
      <c r="AG84" s="178">
        <f t="shared" si="22"/>
        <v>0</v>
      </c>
    </row>
    <row r="85" spans="1:33" s="3" customFormat="1" ht="35.1" customHeight="1">
      <c r="A85" s="664"/>
      <c r="B85" s="661" t="s">
        <v>592</v>
      </c>
      <c r="C85" s="219" t="s">
        <v>442</v>
      </c>
      <c r="D85" s="277">
        <v>1</v>
      </c>
      <c r="E85" s="32"/>
      <c r="F85" s="293">
        <f t="shared" si="19"/>
        <v>1</v>
      </c>
      <c r="G85" s="223">
        <v>1</v>
      </c>
      <c r="H85" s="32"/>
      <c r="I85" s="32"/>
      <c r="J85" s="32"/>
      <c r="K85" s="32"/>
      <c r="L85" s="32"/>
      <c r="M85" s="32"/>
      <c r="N85" s="206">
        <f t="shared" si="17"/>
        <v>1</v>
      </c>
      <c r="O85" s="307">
        <f t="shared" si="20"/>
        <v>0</v>
      </c>
      <c r="P85" s="464"/>
      <c r="Q85" s="345"/>
      <c r="R85" s="108"/>
      <c r="S85" s="346"/>
      <c r="T85" s="347">
        <f t="shared" si="16"/>
        <v>0</v>
      </c>
      <c r="U85" s="119"/>
      <c r="V85" s="101">
        <f t="shared" si="21"/>
        <v>0</v>
      </c>
      <c r="W85" s="5"/>
      <c r="X85" s="113"/>
      <c r="Y85" s="38"/>
      <c r="Z85" s="113"/>
      <c r="AA85" s="38"/>
      <c r="AB85" s="113"/>
      <c r="AC85" s="176">
        <f t="shared" si="18"/>
        <v>0</v>
      </c>
      <c r="AD85" s="177"/>
      <c r="AE85" s="176">
        <f>행정7급!Y104</f>
        <v>0</v>
      </c>
      <c r="AF85" s="173"/>
      <c r="AG85" s="178">
        <f t="shared" si="22"/>
        <v>0</v>
      </c>
    </row>
    <row r="86" spans="1:33" s="3" customFormat="1" ht="35.1" customHeight="1">
      <c r="A86" s="664"/>
      <c r="B86" s="661" t="s">
        <v>592</v>
      </c>
      <c r="C86" s="219" t="s">
        <v>443</v>
      </c>
      <c r="D86" s="277">
        <v>1</v>
      </c>
      <c r="E86" s="32"/>
      <c r="F86" s="293">
        <f t="shared" si="19"/>
        <v>1</v>
      </c>
      <c r="G86" s="223">
        <v>1</v>
      </c>
      <c r="H86" s="32"/>
      <c r="I86" s="32"/>
      <c r="J86" s="32"/>
      <c r="K86" s="32"/>
      <c r="L86" s="32"/>
      <c r="M86" s="32"/>
      <c r="N86" s="206">
        <f t="shared" si="17"/>
        <v>1</v>
      </c>
      <c r="O86" s="307">
        <f t="shared" si="20"/>
        <v>0</v>
      </c>
      <c r="P86" s="429"/>
      <c r="Q86" s="350"/>
      <c r="R86" s="312"/>
      <c r="S86" s="359"/>
      <c r="T86" s="355">
        <f t="shared" si="16"/>
        <v>0</v>
      </c>
      <c r="U86" s="119"/>
      <c r="V86" s="101">
        <f t="shared" si="21"/>
        <v>0</v>
      </c>
      <c r="W86" s="5"/>
      <c r="X86" s="113"/>
      <c r="Y86" s="38"/>
      <c r="Z86" s="113"/>
      <c r="AA86" s="38"/>
      <c r="AB86" s="113"/>
      <c r="AC86" s="176">
        <f t="shared" si="18"/>
        <v>0</v>
      </c>
      <c r="AD86" s="177"/>
      <c r="AE86" s="176">
        <f>행정7급!Y105</f>
        <v>0</v>
      </c>
      <c r="AF86" s="173"/>
      <c r="AG86" s="178">
        <f t="shared" si="22"/>
        <v>0</v>
      </c>
    </row>
    <row r="87" spans="1:33" s="3" customFormat="1" ht="35.1" customHeight="1">
      <c r="A87" s="664"/>
      <c r="B87" s="661" t="s">
        <v>592</v>
      </c>
      <c r="C87" s="218" t="s">
        <v>444</v>
      </c>
      <c r="D87" s="276">
        <v>0</v>
      </c>
      <c r="E87" s="31"/>
      <c r="F87" s="292">
        <f t="shared" si="19"/>
        <v>0</v>
      </c>
      <c r="G87" s="222">
        <v>0</v>
      </c>
      <c r="H87" s="31"/>
      <c r="I87" s="31"/>
      <c r="J87" s="31"/>
      <c r="K87" s="31"/>
      <c r="L87" s="31"/>
      <c r="M87" s="31"/>
      <c r="N87" s="164">
        <f t="shared" si="17"/>
        <v>0</v>
      </c>
      <c r="O87" s="306">
        <f t="shared" si="20"/>
        <v>0</v>
      </c>
      <c r="P87" s="460"/>
      <c r="Q87" s="361"/>
      <c r="R87" s="366"/>
      <c r="S87" s="358"/>
      <c r="T87" s="355">
        <f t="shared" si="16"/>
        <v>0</v>
      </c>
      <c r="U87" s="367"/>
      <c r="V87" s="102">
        <f t="shared" si="21"/>
        <v>0</v>
      </c>
      <c r="W87" s="5"/>
      <c r="X87" s="113"/>
      <c r="Y87" s="38"/>
      <c r="Z87" s="184"/>
      <c r="AA87" s="38"/>
      <c r="AB87" s="184"/>
      <c r="AC87" s="176">
        <f t="shared" si="18"/>
        <v>0</v>
      </c>
      <c r="AD87" s="177"/>
      <c r="AE87" s="176">
        <f>행정7급!Y106</f>
        <v>0</v>
      </c>
      <c r="AF87" s="173"/>
      <c r="AG87" s="178">
        <f t="shared" si="22"/>
        <v>0</v>
      </c>
    </row>
    <row r="88" spans="1:33" s="3" customFormat="1" ht="35.1" customHeight="1">
      <c r="A88" s="664"/>
      <c r="B88" s="318" t="s">
        <v>594</v>
      </c>
      <c r="C88" s="219" t="s">
        <v>445</v>
      </c>
      <c r="D88" s="277">
        <v>1</v>
      </c>
      <c r="E88" s="32"/>
      <c r="F88" s="293">
        <f t="shared" si="19"/>
        <v>1</v>
      </c>
      <c r="G88" s="223">
        <v>1</v>
      </c>
      <c r="H88" s="32"/>
      <c r="I88" s="32"/>
      <c r="J88" s="32"/>
      <c r="K88" s="32"/>
      <c r="L88" s="32"/>
      <c r="M88" s="32"/>
      <c r="N88" s="206">
        <f t="shared" si="17"/>
        <v>1</v>
      </c>
      <c r="O88" s="307">
        <f t="shared" si="20"/>
        <v>0</v>
      </c>
      <c r="P88" s="465"/>
      <c r="Q88" s="345"/>
      <c r="R88" s="312"/>
      <c r="S88" s="359"/>
      <c r="T88" s="355">
        <f t="shared" si="16"/>
        <v>0</v>
      </c>
      <c r="U88" s="119"/>
      <c r="V88" s="101">
        <f t="shared" si="21"/>
        <v>0</v>
      </c>
      <c r="W88" s="5"/>
      <c r="X88" s="184"/>
      <c r="Y88" s="38"/>
      <c r="Z88" s="113"/>
      <c r="AA88" s="38"/>
      <c r="AB88" s="113"/>
      <c r="AC88" s="176">
        <f t="shared" si="18"/>
        <v>0</v>
      </c>
      <c r="AD88" s="177"/>
      <c r="AE88" s="176">
        <f>행정7급!Y107</f>
        <v>0</v>
      </c>
      <c r="AF88" s="173"/>
      <c r="AG88" s="178">
        <f t="shared" si="22"/>
        <v>0</v>
      </c>
    </row>
    <row r="89" spans="1:33" s="3" customFormat="1" ht="35.1" customHeight="1">
      <c r="A89" s="748" t="s">
        <v>446</v>
      </c>
      <c r="B89" s="750" t="s">
        <v>593</v>
      </c>
      <c r="C89" s="706" t="s">
        <v>432</v>
      </c>
      <c r="D89" s="275">
        <v>63</v>
      </c>
      <c r="E89" s="30"/>
      <c r="F89" s="290">
        <f t="shared" si="19"/>
        <v>63</v>
      </c>
      <c r="G89" s="221">
        <v>63</v>
      </c>
      <c r="H89" s="30"/>
      <c r="I89" s="30"/>
      <c r="J89" s="30"/>
      <c r="K89" s="30"/>
      <c r="L89" s="30"/>
      <c r="M89" s="30">
        <v>-1</v>
      </c>
      <c r="N89" s="165">
        <f t="shared" si="17"/>
        <v>62</v>
      </c>
      <c r="O89" s="304">
        <f t="shared" si="20"/>
        <v>-1</v>
      </c>
      <c r="P89" s="458"/>
      <c r="Q89" s="341"/>
      <c r="R89" s="266"/>
      <c r="S89" s="342"/>
      <c r="T89" s="343">
        <f t="shared" si="16"/>
        <v>0</v>
      </c>
      <c r="U89" s="80"/>
      <c r="V89" s="104">
        <f>O89+COUNTA(Q89:Q104)-COUNTA(S89:S104)</f>
        <v>-1</v>
      </c>
      <c r="W89" s="5"/>
      <c r="X89" s="179">
        <f>사무운영!U36</f>
        <v>-1</v>
      </c>
      <c r="Y89" s="38"/>
      <c r="Z89" s="189"/>
      <c r="AA89" s="38"/>
      <c r="AB89" s="189"/>
      <c r="AC89" s="170">
        <f t="shared" si="18"/>
        <v>-2</v>
      </c>
      <c r="AD89" s="177"/>
      <c r="AE89" s="180">
        <f>행정7급!Y108</f>
        <v>-1</v>
      </c>
      <c r="AF89" s="173"/>
      <c r="AG89" s="174">
        <f t="shared" si="22"/>
        <v>-3</v>
      </c>
    </row>
    <row r="90" spans="1:33" s="3" customFormat="1" ht="35.1" customHeight="1">
      <c r="A90" s="749"/>
      <c r="B90" s="751"/>
      <c r="C90" s="707"/>
      <c r="D90" s="279"/>
      <c r="E90" s="49"/>
      <c r="F90" s="291"/>
      <c r="G90" s="220">
        <v>0</v>
      </c>
      <c r="H90" s="49"/>
      <c r="I90" s="49"/>
      <c r="J90" s="49"/>
      <c r="K90" s="49"/>
      <c r="L90" s="49"/>
      <c r="M90" s="49"/>
      <c r="N90" s="163"/>
      <c r="O90" s="305"/>
      <c r="P90" s="464"/>
      <c r="Q90" s="345"/>
      <c r="R90" s="310"/>
      <c r="S90" s="346"/>
      <c r="T90" s="347">
        <f t="shared" si="16"/>
        <v>0</v>
      </c>
      <c r="U90" s="79"/>
      <c r="V90" s="105"/>
      <c r="W90" s="5"/>
      <c r="X90" s="179"/>
      <c r="Y90" s="38"/>
      <c r="Z90" s="190"/>
      <c r="AA90" s="38"/>
      <c r="AB90" s="190"/>
      <c r="AC90" s="170">
        <f t="shared" si="18"/>
        <v>0</v>
      </c>
      <c r="AD90" s="177"/>
      <c r="AE90" s="170"/>
      <c r="AF90" s="173"/>
      <c r="AG90" s="174">
        <f t="shared" si="22"/>
        <v>0</v>
      </c>
    </row>
    <row r="91" spans="1:33" s="3" customFormat="1" ht="35.1" customHeight="1">
      <c r="A91" s="749"/>
      <c r="B91" s="751"/>
      <c r="C91" s="707"/>
      <c r="D91" s="279"/>
      <c r="E91" s="49"/>
      <c r="F91" s="291"/>
      <c r="G91" s="220">
        <v>0</v>
      </c>
      <c r="H91" s="49"/>
      <c r="I91" s="49"/>
      <c r="J91" s="49"/>
      <c r="K91" s="49"/>
      <c r="L91" s="49"/>
      <c r="M91" s="49"/>
      <c r="N91" s="163"/>
      <c r="O91" s="305"/>
      <c r="P91" s="462"/>
      <c r="Q91" s="348"/>
      <c r="R91" s="310"/>
      <c r="S91" s="346"/>
      <c r="T91" s="347">
        <f t="shared" si="16"/>
        <v>0</v>
      </c>
      <c r="U91" s="127"/>
      <c r="V91" s="105"/>
      <c r="W91" s="5"/>
      <c r="X91" s="179"/>
      <c r="Y91" s="38"/>
      <c r="Z91" s="190"/>
      <c r="AA91" s="38"/>
      <c r="AB91" s="190"/>
      <c r="AC91" s="170">
        <f t="shared" si="18"/>
        <v>0</v>
      </c>
      <c r="AD91" s="177"/>
      <c r="AE91" s="170"/>
      <c r="AF91" s="173"/>
      <c r="AG91" s="174">
        <f t="shared" si="22"/>
        <v>0</v>
      </c>
    </row>
    <row r="92" spans="1:33" s="3" customFormat="1" ht="35.1" customHeight="1">
      <c r="A92" s="749"/>
      <c r="B92" s="751"/>
      <c r="C92" s="707"/>
      <c r="D92" s="279"/>
      <c r="E92" s="49"/>
      <c r="F92" s="291"/>
      <c r="G92" s="220">
        <v>0</v>
      </c>
      <c r="H92" s="49"/>
      <c r="I92" s="49"/>
      <c r="J92" s="49"/>
      <c r="K92" s="49"/>
      <c r="L92" s="49"/>
      <c r="M92" s="49"/>
      <c r="N92" s="163">
        <f t="shared" ref="N92:N118" si="23">SUM(G92:M92)</f>
        <v>0</v>
      </c>
      <c r="O92" s="305">
        <f t="shared" ref="O92:O118" si="24">N92-F92</f>
        <v>0</v>
      </c>
      <c r="P92" s="461"/>
      <c r="Q92" s="345"/>
      <c r="R92" s="579"/>
      <c r="S92" s="564"/>
      <c r="T92" s="491">
        <f t="shared" ref="T92" si="25">IF(S92="",,"→")</f>
        <v>0</v>
      </c>
      <c r="U92" s="523"/>
      <c r="V92" s="105"/>
      <c r="W92" s="5"/>
      <c r="X92" s="179"/>
      <c r="Y92" s="38"/>
      <c r="Z92" s="190"/>
      <c r="AA92" s="38"/>
      <c r="AB92" s="190"/>
      <c r="AC92" s="170">
        <f t="shared" si="18"/>
        <v>0</v>
      </c>
      <c r="AD92" s="177"/>
      <c r="AE92" s="170"/>
      <c r="AF92" s="173"/>
      <c r="AG92" s="174">
        <f t="shared" si="22"/>
        <v>0</v>
      </c>
    </row>
    <row r="93" spans="1:33" s="3" customFormat="1" ht="35.1" customHeight="1">
      <c r="A93" s="749"/>
      <c r="B93" s="751"/>
      <c r="C93" s="707"/>
      <c r="D93" s="279">
        <v>0</v>
      </c>
      <c r="E93" s="49"/>
      <c r="F93" s="291">
        <f t="shared" ref="F93:F116" si="26">SUM(D93:E93)</f>
        <v>0</v>
      </c>
      <c r="G93" s="220">
        <v>0</v>
      </c>
      <c r="H93" s="49"/>
      <c r="I93" s="49"/>
      <c r="J93" s="49"/>
      <c r="K93" s="49"/>
      <c r="L93" s="49"/>
      <c r="M93" s="49"/>
      <c r="N93" s="163">
        <f t="shared" si="23"/>
        <v>0</v>
      </c>
      <c r="O93" s="305">
        <f t="shared" si="24"/>
        <v>0</v>
      </c>
      <c r="P93" s="461"/>
      <c r="Q93" s="345"/>
      <c r="R93" s="310"/>
      <c r="S93" s="346"/>
      <c r="T93" s="347">
        <f t="shared" si="16"/>
        <v>0</v>
      </c>
      <c r="U93" s="127"/>
      <c r="V93" s="105"/>
      <c r="W93" s="5"/>
      <c r="X93" s="179"/>
      <c r="Y93" s="38"/>
      <c r="Z93" s="190"/>
      <c r="AA93" s="38"/>
      <c r="AB93" s="190"/>
      <c r="AC93" s="170">
        <f t="shared" si="18"/>
        <v>0</v>
      </c>
      <c r="AD93" s="177"/>
      <c r="AE93" s="170"/>
      <c r="AF93" s="173"/>
      <c r="AG93" s="174">
        <f t="shared" si="22"/>
        <v>0</v>
      </c>
    </row>
    <row r="94" spans="1:33" s="3" customFormat="1" ht="35.1" customHeight="1">
      <c r="A94" s="749"/>
      <c r="B94" s="751"/>
      <c r="C94" s="707"/>
      <c r="D94" s="279">
        <v>0</v>
      </c>
      <c r="E94" s="49"/>
      <c r="F94" s="291">
        <f t="shared" si="26"/>
        <v>0</v>
      </c>
      <c r="G94" s="220">
        <v>0</v>
      </c>
      <c r="H94" s="49"/>
      <c r="I94" s="49"/>
      <c r="J94" s="49"/>
      <c r="K94" s="49"/>
      <c r="L94" s="49"/>
      <c r="M94" s="49"/>
      <c r="N94" s="163">
        <f>SUM(G94:M94)</f>
        <v>0</v>
      </c>
      <c r="O94" s="305">
        <f t="shared" si="24"/>
        <v>0</v>
      </c>
      <c r="P94" s="591"/>
      <c r="Q94" s="570"/>
      <c r="R94" s="267"/>
      <c r="S94" s="346"/>
      <c r="T94" s="347">
        <f t="shared" si="16"/>
        <v>0</v>
      </c>
      <c r="U94" s="79"/>
      <c r="V94" s="105"/>
      <c r="W94" s="5"/>
      <c r="X94" s="179"/>
      <c r="Y94" s="38"/>
      <c r="Z94" s="190"/>
      <c r="AA94" s="38"/>
      <c r="AB94" s="190"/>
      <c r="AC94" s="170">
        <f t="shared" si="18"/>
        <v>0</v>
      </c>
      <c r="AD94" s="177"/>
      <c r="AE94" s="170"/>
      <c r="AF94" s="173"/>
      <c r="AG94" s="174">
        <f>SUM(AC94:AE94)</f>
        <v>0</v>
      </c>
    </row>
    <row r="95" spans="1:33" s="3" customFormat="1" ht="35.1" customHeight="1">
      <c r="A95" s="749"/>
      <c r="B95" s="751"/>
      <c r="C95" s="707"/>
      <c r="D95" s="279">
        <v>0</v>
      </c>
      <c r="E95" s="49"/>
      <c r="F95" s="291">
        <f t="shared" si="26"/>
        <v>0</v>
      </c>
      <c r="G95" s="220">
        <v>0</v>
      </c>
      <c r="H95" s="49"/>
      <c r="I95" s="49"/>
      <c r="J95" s="49"/>
      <c r="K95" s="49"/>
      <c r="L95" s="49"/>
      <c r="M95" s="49"/>
      <c r="N95" s="163">
        <f>SUM(G95:M95)</f>
        <v>0</v>
      </c>
      <c r="O95" s="305">
        <f t="shared" si="24"/>
        <v>0</v>
      </c>
      <c r="P95" s="461"/>
      <c r="Q95" s="345"/>
      <c r="R95" s="267"/>
      <c r="S95" s="346"/>
      <c r="T95" s="347">
        <f t="shared" si="16"/>
        <v>0</v>
      </c>
      <c r="U95" s="79"/>
      <c r="V95" s="105"/>
      <c r="W95" s="5"/>
      <c r="X95" s="179"/>
      <c r="Y95" s="38"/>
      <c r="Z95" s="190"/>
      <c r="AA95" s="38"/>
      <c r="AB95" s="190"/>
      <c r="AC95" s="170">
        <f t="shared" si="18"/>
        <v>0</v>
      </c>
      <c r="AD95" s="177"/>
      <c r="AE95" s="170"/>
      <c r="AF95" s="173"/>
      <c r="AG95" s="174">
        <f>SUM(AC95:AE95)</f>
        <v>0</v>
      </c>
    </row>
    <row r="96" spans="1:33" s="3" customFormat="1" ht="35.1" customHeight="1">
      <c r="A96" s="749"/>
      <c r="B96" s="751"/>
      <c r="C96" s="707"/>
      <c r="D96" s="279">
        <v>0</v>
      </c>
      <c r="E96" s="49"/>
      <c r="F96" s="291">
        <f t="shared" si="26"/>
        <v>0</v>
      </c>
      <c r="G96" s="220">
        <v>0</v>
      </c>
      <c r="H96" s="49"/>
      <c r="I96" s="49"/>
      <c r="J96" s="49"/>
      <c r="K96" s="49"/>
      <c r="L96" s="49"/>
      <c r="M96" s="49"/>
      <c r="N96" s="163">
        <f>SUM(G96:M96)</f>
        <v>0</v>
      </c>
      <c r="O96" s="305">
        <f t="shared" si="24"/>
        <v>0</v>
      </c>
      <c r="P96" s="461"/>
      <c r="Q96" s="345"/>
      <c r="R96" s="267"/>
      <c r="S96" s="346"/>
      <c r="T96" s="347">
        <f t="shared" si="16"/>
        <v>0</v>
      </c>
      <c r="U96" s="79"/>
      <c r="V96" s="105"/>
      <c r="W96" s="5"/>
      <c r="X96" s="179"/>
      <c r="Y96" s="38"/>
      <c r="Z96" s="190"/>
      <c r="AA96" s="38"/>
      <c r="AB96" s="190"/>
      <c r="AC96" s="170">
        <f t="shared" si="18"/>
        <v>0</v>
      </c>
      <c r="AD96" s="177"/>
      <c r="AE96" s="170"/>
      <c r="AF96" s="173"/>
      <c r="AG96" s="174">
        <f>SUM(AC96:AE96)</f>
        <v>0</v>
      </c>
    </row>
    <row r="97" spans="1:33" s="3" customFormat="1" ht="35.1" customHeight="1">
      <c r="A97" s="749"/>
      <c r="B97" s="751"/>
      <c r="C97" s="707"/>
      <c r="D97" s="279">
        <v>0</v>
      </c>
      <c r="E97" s="49"/>
      <c r="F97" s="291">
        <f t="shared" si="26"/>
        <v>0</v>
      </c>
      <c r="G97" s="220">
        <v>0</v>
      </c>
      <c r="H97" s="49"/>
      <c r="I97" s="49"/>
      <c r="J97" s="49"/>
      <c r="K97" s="49"/>
      <c r="L97" s="49"/>
      <c r="M97" s="49"/>
      <c r="N97" s="163">
        <f>SUM(G97:M97)</f>
        <v>0</v>
      </c>
      <c r="O97" s="305">
        <f>N97-F97</f>
        <v>0</v>
      </c>
      <c r="P97" s="464"/>
      <c r="Q97" s="345"/>
      <c r="R97" s="267"/>
      <c r="S97" s="346"/>
      <c r="T97" s="347">
        <f t="shared" si="16"/>
        <v>0</v>
      </c>
      <c r="U97" s="79"/>
      <c r="V97" s="105"/>
      <c r="W97" s="5"/>
      <c r="X97" s="179"/>
      <c r="Y97" s="38"/>
      <c r="Z97" s="190"/>
      <c r="AA97" s="38"/>
      <c r="AB97" s="190"/>
      <c r="AC97" s="170">
        <f t="shared" si="18"/>
        <v>0</v>
      </c>
      <c r="AD97" s="177"/>
      <c r="AE97" s="170"/>
      <c r="AF97" s="173"/>
      <c r="AG97" s="174">
        <f>SUM(AC97:AE97)</f>
        <v>0</v>
      </c>
    </row>
    <row r="98" spans="1:33" s="3" customFormat="1" ht="35.1" customHeight="1">
      <c r="A98" s="749"/>
      <c r="B98" s="751"/>
      <c r="C98" s="707"/>
      <c r="D98" s="279">
        <v>0</v>
      </c>
      <c r="E98" s="49"/>
      <c r="F98" s="291">
        <f t="shared" si="26"/>
        <v>0</v>
      </c>
      <c r="G98" s="220">
        <v>0</v>
      </c>
      <c r="H98" s="49"/>
      <c r="I98" s="49"/>
      <c r="J98" s="49"/>
      <c r="K98" s="49"/>
      <c r="L98" s="49"/>
      <c r="M98" s="49"/>
      <c r="N98" s="163">
        <f>SUM(G98:M98)</f>
        <v>0</v>
      </c>
      <c r="O98" s="305">
        <f>N98-F98</f>
        <v>0</v>
      </c>
      <c r="P98" s="464"/>
      <c r="Q98" s="345"/>
      <c r="R98" s="267"/>
      <c r="S98" s="346"/>
      <c r="T98" s="347">
        <f t="shared" si="16"/>
        <v>0</v>
      </c>
      <c r="U98" s="79"/>
      <c r="V98" s="105"/>
      <c r="W98" s="5"/>
      <c r="X98" s="179"/>
      <c r="Y98" s="38"/>
      <c r="Z98" s="190"/>
      <c r="AA98" s="38"/>
      <c r="AB98" s="190"/>
      <c r="AC98" s="170">
        <f t="shared" si="18"/>
        <v>0</v>
      </c>
      <c r="AD98" s="177"/>
      <c r="AE98" s="170"/>
      <c r="AF98" s="173"/>
      <c r="AG98" s="174">
        <f>SUM(AC98:AE98)</f>
        <v>0</v>
      </c>
    </row>
    <row r="99" spans="1:33" s="3" customFormat="1" ht="35.1" customHeight="1">
      <c r="A99" s="749"/>
      <c r="B99" s="751"/>
      <c r="C99" s="707"/>
      <c r="D99" s="279"/>
      <c r="E99" s="49"/>
      <c r="F99" s="291"/>
      <c r="G99" s="220"/>
      <c r="H99" s="49"/>
      <c r="I99" s="49"/>
      <c r="J99" s="49"/>
      <c r="K99" s="49"/>
      <c r="L99" s="49"/>
      <c r="M99" s="49"/>
      <c r="N99" s="163"/>
      <c r="O99" s="305"/>
      <c r="P99" s="464"/>
      <c r="Q99" s="345"/>
      <c r="R99" s="108"/>
      <c r="S99" s="365"/>
      <c r="T99" s="347">
        <f t="shared" si="16"/>
        <v>0</v>
      </c>
      <c r="U99" s="79"/>
      <c r="V99" s="105"/>
      <c r="W99" s="5"/>
      <c r="X99" s="179"/>
      <c r="Y99" s="38"/>
      <c r="Z99" s="190"/>
      <c r="AA99" s="38"/>
      <c r="AB99" s="190"/>
      <c r="AC99" s="170"/>
      <c r="AD99" s="177"/>
      <c r="AE99" s="170"/>
      <c r="AF99" s="173"/>
      <c r="AG99" s="174"/>
    </row>
    <row r="100" spans="1:33" s="3" customFormat="1" ht="35.1" customHeight="1">
      <c r="A100" s="749"/>
      <c r="B100" s="751"/>
      <c r="C100" s="707"/>
      <c r="D100" s="279"/>
      <c r="E100" s="49"/>
      <c r="F100" s="291"/>
      <c r="G100" s="220"/>
      <c r="H100" s="49"/>
      <c r="I100" s="49"/>
      <c r="J100" s="49"/>
      <c r="K100" s="49"/>
      <c r="L100" s="49"/>
      <c r="M100" s="49"/>
      <c r="N100" s="163"/>
      <c r="O100" s="305"/>
      <c r="P100" s="464"/>
      <c r="Q100" s="345"/>
      <c r="R100" s="267"/>
      <c r="S100" s="346"/>
      <c r="T100" s="347">
        <f t="shared" si="16"/>
        <v>0</v>
      </c>
      <c r="U100" s="79"/>
      <c r="V100" s="105"/>
      <c r="W100" s="5"/>
      <c r="X100" s="179"/>
      <c r="Y100" s="38"/>
      <c r="Z100" s="190"/>
      <c r="AA100" s="38"/>
      <c r="AB100" s="190"/>
      <c r="AC100" s="170"/>
      <c r="AD100" s="177"/>
      <c r="AE100" s="170"/>
      <c r="AF100" s="173"/>
      <c r="AG100" s="174"/>
    </row>
    <row r="101" spans="1:33" s="3" customFormat="1" ht="35.1" customHeight="1">
      <c r="A101" s="749"/>
      <c r="B101" s="751"/>
      <c r="C101" s="707"/>
      <c r="D101" s="279"/>
      <c r="E101" s="49"/>
      <c r="F101" s="291"/>
      <c r="G101" s="220"/>
      <c r="H101" s="49"/>
      <c r="I101" s="49"/>
      <c r="J101" s="49"/>
      <c r="K101" s="49"/>
      <c r="L101" s="49"/>
      <c r="M101" s="49"/>
      <c r="N101" s="163"/>
      <c r="O101" s="305"/>
      <c r="P101" s="464"/>
      <c r="Q101" s="345"/>
      <c r="R101" s="267"/>
      <c r="S101" s="346"/>
      <c r="T101" s="347">
        <f t="shared" si="16"/>
        <v>0</v>
      </c>
      <c r="U101" s="79"/>
      <c r="V101" s="105"/>
      <c r="W101" s="5"/>
      <c r="X101" s="179"/>
      <c r="Y101" s="38"/>
      <c r="Z101" s="190"/>
      <c r="AA101" s="38"/>
      <c r="AB101" s="190"/>
      <c r="AC101" s="170"/>
      <c r="AD101" s="177"/>
      <c r="AE101" s="170"/>
      <c r="AF101" s="173"/>
      <c r="AG101" s="174"/>
    </row>
    <row r="102" spans="1:33" s="3" customFormat="1" ht="35.1" customHeight="1">
      <c r="A102" s="749"/>
      <c r="B102" s="751"/>
      <c r="C102" s="707"/>
      <c r="D102" s="279"/>
      <c r="E102" s="49"/>
      <c r="F102" s="291"/>
      <c r="G102" s="220"/>
      <c r="H102" s="49"/>
      <c r="I102" s="49"/>
      <c r="J102" s="49"/>
      <c r="K102" s="49"/>
      <c r="L102" s="49"/>
      <c r="M102" s="49"/>
      <c r="N102" s="163"/>
      <c r="O102" s="305"/>
      <c r="P102" s="462"/>
      <c r="Q102" s="345"/>
      <c r="R102" s="267"/>
      <c r="S102" s="346"/>
      <c r="T102" s="347">
        <f t="shared" si="16"/>
        <v>0</v>
      </c>
      <c r="U102" s="79"/>
      <c r="V102" s="105"/>
      <c r="W102" s="5"/>
      <c r="X102" s="179"/>
      <c r="Y102" s="38"/>
      <c r="Z102" s="190"/>
      <c r="AA102" s="38"/>
      <c r="AB102" s="190"/>
      <c r="AC102" s="170"/>
      <c r="AD102" s="177"/>
      <c r="AE102" s="170"/>
      <c r="AF102" s="173"/>
      <c r="AG102" s="174"/>
    </row>
    <row r="103" spans="1:33" s="3" customFormat="1" ht="35.1" customHeight="1">
      <c r="A103" s="749"/>
      <c r="B103" s="751"/>
      <c r="C103" s="707"/>
      <c r="D103" s="279"/>
      <c r="E103" s="49"/>
      <c r="F103" s="291"/>
      <c r="G103" s="220"/>
      <c r="H103" s="49"/>
      <c r="I103" s="49"/>
      <c r="J103" s="49"/>
      <c r="K103" s="49"/>
      <c r="L103" s="49"/>
      <c r="M103" s="49"/>
      <c r="N103" s="163"/>
      <c r="O103" s="305"/>
      <c r="P103" s="462"/>
      <c r="Q103" s="345"/>
      <c r="R103" s="267"/>
      <c r="S103" s="346"/>
      <c r="T103" s="347">
        <f t="shared" si="16"/>
        <v>0</v>
      </c>
      <c r="U103" s="79"/>
      <c r="V103" s="105"/>
      <c r="W103" s="5"/>
      <c r="X103" s="179"/>
      <c r="Y103" s="38"/>
      <c r="Z103" s="190"/>
      <c r="AA103" s="38"/>
      <c r="AB103" s="190"/>
      <c r="AC103" s="170"/>
      <c r="AD103" s="177"/>
      <c r="AE103" s="170"/>
      <c r="AF103" s="173"/>
      <c r="AG103" s="174"/>
    </row>
    <row r="104" spans="1:33" s="3" customFormat="1" ht="35.1" customHeight="1">
      <c r="A104" s="749"/>
      <c r="B104" s="753"/>
      <c r="C104" s="708"/>
      <c r="D104" s="279"/>
      <c r="E104" s="49"/>
      <c r="F104" s="291"/>
      <c r="G104" s="220"/>
      <c r="H104" s="49"/>
      <c r="I104" s="49"/>
      <c r="J104" s="49"/>
      <c r="K104" s="49"/>
      <c r="L104" s="49"/>
      <c r="M104" s="49"/>
      <c r="N104" s="163"/>
      <c r="O104" s="305"/>
      <c r="P104" s="462"/>
      <c r="Q104" s="345"/>
      <c r="R104" s="267"/>
      <c r="S104" s="346"/>
      <c r="T104" s="347">
        <f t="shared" si="16"/>
        <v>0</v>
      </c>
      <c r="U104" s="79"/>
      <c r="V104" s="105"/>
      <c r="W104" s="5"/>
      <c r="X104" s="179"/>
      <c r="Y104" s="38"/>
      <c r="Z104" s="190"/>
      <c r="AA104" s="38"/>
      <c r="AB104" s="190"/>
      <c r="AC104" s="170"/>
      <c r="AD104" s="177"/>
      <c r="AE104" s="182"/>
      <c r="AF104" s="173"/>
      <c r="AG104" s="174"/>
    </row>
    <row r="105" spans="1:33" s="3" customFormat="1" ht="35.1" customHeight="1">
      <c r="A105" s="749"/>
      <c r="B105" s="661" t="s">
        <v>591</v>
      </c>
      <c r="C105" s="215" t="s">
        <v>450</v>
      </c>
      <c r="D105" s="275">
        <v>1</v>
      </c>
      <c r="E105" s="30"/>
      <c r="F105" s="290">
        <f t="shared" si="26"/>
        <v>1</v>
      </c>
      <c r="G105" s="221">
        <v>1</v>
      </c>
      <c r="H105" s="30"/>
      <c r="I105" s="30"/>
      <c r="J105" s="30"/>
      <c r="K105" s="30"/>
      <c r="L105" s="30"/>
      <c r="M105" s="30"/>
      <c r="N105" s="165">
        <f t="shared" si="23"/>
        <v>1</v>
      </c>
      <c r="O105" s="304">
        <f t="shared" si="24"/>
        <v>0</v>
      </c>
      <c r="P105" s="429"/>
      <c r="Q105" s="350"/>
      <c r="R105" s="268"/>
      <c r="S105" s="342"/>
      <c r="T105" s="355">
        <f t="shared" si="16"/>
        <v>0</v>
      </c>
      <c r="U105" s="80"/>
      <c r="V105" s="101">
        <f t="shared" ref="V105:V115" si="27">O105+COUNTA(Q105)-COUNTA(S105)</f>
        <v>0</v>
      </c>
      <c r="W105" s="5"/>
      <c r="X105" s="113"/>
      <c r="Y105" s="38"/>
      <c r="Z105" s="113"/>
      <c r="AA105" s="38"/>
      <c r="AB105" s="113"/>
      <c r="AC105" s="176">
        <f t="shared" ref="AC105:AC116" si="28">V105+X105+Z105+AB105</f>
        <v>0</v>
      </c>
      <c r="AD105" s="177"/>
      <c r="AE105" s="176">
        <f>행정7급!Y120</f>
        <v>0</v>
      </c>
      <c r="AF105" s="173"/>
      <c r="AG105" s="178">
        <f t="shared" si="22"/>
        <v>0</v>
      </c>
    </row>
    <row r="106" spans="1:33" s="3" customFormat="1" ht="35.1" customHeight="1">
      <c r="A106" s="749"/>
      <c r="B106" s="752" t="s">
        <v>591</v>
      </c>
      <c r="C106" s="716" t="s">
        <v>580</v>
      </c>
      <c r="D106" s="275">
        <v>2</v>
      </c>
      <c r="E106" s="30"/>
      <c r="F106" s="290">
        <f t="shared" ref="F106" si="29">SUM(D106:E106)</f>
        <v>2</v>
      </c>
      <c r="G106" s="221">
        <v>2</v>
      </c>
      <c r="H106" s="30"/>
      <c r="I106" s="30"/>
      <c r="J106" s="30"/>
      <c r="K106" s="30"/>
      <c r="L106" s="30"/>
      <c r="M106" s="30"/>
      <c r="N106" s="165">
        <f t="shared" ref="N106" si="30">SUM(G106:M106)</f>
        <v>2</v>
      </c>
      <c r="O106" s="304">
        <f t="shared" ref="O106" si="31">N106-F106</f>
        <v>0</v>
      </c>
      <c r="P106" s="459"/>
      <c r="Q106" s="341"/>
      <c r="R106" s="268"/>
      <c r="S106" s="342"/>
      <c r="T106" s="343">
        <f t="shared" si="16"/>
        <v>0</v>
      </c>
      <c r="U106" s="80"/>
      <c r="V106" s="100">
        <f>O106+COUNTA(Q106:Q107)-COUNTA(S106:S107)</f>
        <v>0</v>
      </c>
      <c r="W106" s="5"/>
      <c r="X106" s="175"/>
      <c r="Y106" s="38"/>
      <c r="Z106" s="175"/>
      <c r="AA106" s="38"/>
      <c r="AB106" s="175"/>
      <c r="AC106" s="180">
        <f t="shared" ref="AC106" si="32">V106+X106+Z106+AB106</f>
        <v>0</v>
      </c>
      <c r="AD106" s="177"/>
      <c r="AE106" s="180">
        <f>행정7급!Y121</f>
        <v>0</v>
      </c>
      <c r="AF106" s="173"/>
      <c r="AG106" s="181">
        <f t="shared" ref="AG106" si="33">SUM(AC106:AE106)</f>
        <v>0</v>
      </c>
    </row>
    <row r="107" spans="1:33" s="3" customFormat="1" ht="35.1" customHeight="1">
      <c r="A107" s="749"/>
      <c r="B107" s="753"/>
      <c r="C107" s="717"/>
      <c r="D107" s="279"/>
      <c r="E107" s="49"/>
      <c r="F107" s="291">
        <f t="shared" ref="F107" si="34">SUM(D107:E107)</f>
        <v>0</v>
      </c>
      <c r="G107" s="220"/>
      <c r="H107" s="49"/>
      <c r="I107" s="49"/>
      <c r="J107" s="49"/>
      <c r="K107" s="49"/>
      <c r="L107" s="49"/>
      <c r="M107" s="49"/>
      <c r="N107" s="163">
        <f t="shared" ref="N107" si="35">SUM(G107:M107)</f>
        <v>0</v>
      </c>
      <c r="O107" s="305">
        <f t="shared" ref="O107" si="36">N107-F107</f>
        <v>0</v>
      </c>
      <c r="P107" s="460"/>
      <c r="Q107" s="360"/>
      <c r="R107" s="267"/>
      <c r="S107" s="346"/>
      <c r="T107" s="356">
        <f t="shared" si="16"/>
        <v>0</v>
      </c>
      <c r="U107" s="79"/>
      <c r="V107" s="102"/>
      <c r="W107" s="5"/>
      <c r="X107" s="184"/>
      <c r="Y107" s="38"/>
      <c r="Z107" s="184"/>
      <c r="AA107" s="38"/>
      <c r="AB107" s="184"/>
      <c r="AC107" s="182">
        <f t="shared" ref="AC107" si="37">V107+X107+Z107+AB107</f>
        <v>0</v>
      </c>
      <c r="AD107" s="177"/>
      <c r="AE107" s="182"/>
      <c r="AF107" s="173"/>
      <c r="AG107" s="183">
        <f t="shared" ref="AG107" si="38">SUM(AC107:AE107)</f>
        <v>0</v>
      </c>
    </row>
    <row r="108" spans="1:33" s="3" customFormat="1" ht="35.1" customHeight="1">
      <c r="A108" s="749"/>
      <c r="B108" s="661" t="s">
        <v>592</v>
      </c>
      <c r="C108" s="219" t="s">
        <v>451</v>
      </c>
      <c r="D108" s="277">
        <v>1</v>
      </c>
      <c r="E108" s="32"/>
      <c r="F108" s="293">
        <f t="shared" si="26"/>
        <v>1</v>
      </c>
      <c r="G108" s="223">
        <v>1</v>
      </c>
      <c r="H108" s="32"/>
      <c r="I108" s="32"/>
      <c r="J108" s="32"/>
      <c r="K108" s="32"/>
      <c r="L108" s="32"/>
      <c r="M108" s="32"/>
      <c r="N108" s="206">
        <f t="shared" si="23"/>
        <v>1</v>
      </c>
      <c r="O108" s="307">
        <f t="shared" si="24"/>
        <v>0</v>
      </c>
      <c r="P108" s="461"/>
      <c r="Q108" s="345"/>
      <c r="R108" s="312"/>
      <c r="S108" s="359"/>
      <c r="T108" s="347">
        <f t="shared" si="16"/>
        <v>0</v>
      </c>
      <c r="U108" s="119"/>
      <c r="V108" s="101">
        <f>O108+COUNTA(Q108)-COUNTA(S108)</f>
        <v>0</v>
      </c>
      <c r="W108" s="5"/>
      <c r="X108" s="113">
        <f>사무운영!U42</f>
        <v>0</v>
      </c>
      <c r="Y108" s="38"/>
      <c r="Z108" s="113"/>
      <c r="AA108" s="38"/>
      <c r="AB108" s="113"/>
      <c r="AC108" s="176">
        <f t="shared" si="28"/>
        <v>0</v>
      </c>
      <c r="AD108" s="177"/>
      <c r="AE108" s="176">
        <f>행정7급!Y122</f>
        <v>0</v>
      </c>
      <c r="AF108" s="173"/>
      <c r="AG108" s="178">
        <f t="shared" si="22"/>
        <v>0</v>
      </c>
    </row>
    <row r="109" spans="1:33" s="3" customFormat="1" ht="35.1" customHeight="1">
      <c r="A109" s="749"/>
      <c r="B109" s="661" t="s">
        <v>592</v>
      </c>
      <c r="C109" s="219" t="s">
        <v>452</v>
      </c>
      <c r="D109" s="277">
        <v>0</v>
      </c>
      <c r="E109" s="32"/>
      <c r="F109" s="293">
        <f t="shared" si="26"/>
        <v>0</v>
      </c>
      <c r="G109" s="223"/>
      <c r="H109" s="32"/>
      <c r="I109" s="32"/>
      <c r="J109" s="32"/>
      <c r="K109" s="32"/>
      <c r="L109" s="32"/>
      <c r="M109" s="32"/>
      <c r="N109" s="206">
        <f t="shared" si="23"/>
        <v>0</v>
      </c>
      <c r="O109" s="307">
        <f t="shared" si="24"/>
        <v>0</v>
      </c>
      <c r="P109" s="429"/>
      <c r="Q109" s="354"/>
      <c r="R109" s="312"/>
      <c r="S109" s="359"/>
      <c r="T109" s="355">
        <f t="shared" si="16"/>
        <v>0</v>
      </c>
      <c r="U109" s="119"/>
      <c r="V109" s="101">
        <f t="shared" si="27"/>
        <v>0</v>
      </c>
      <c r="W109" s="5"/>
      <c r="X109" s="113"/>
      <c r="Y109" s="38"/>
      <c r="Z109" s="113"/>
      <c r="AA109" s="38"/>
      <c r="AB109" s="113"/>
      <c r="AC109" s="176">
        <f t="shared" si="28"/>
        <v>0</v>
      </c>
      <c r="AD109" s="177"/>
      <c r="AE109" s="176">
        <f>행정7급!Y123</f>
        <v>0</v>
      </c>
      <c r="AF109" s="173"/>
      <c r="AG109" s="178">
        <f t="shared" si="22"/>
        <v>0</v>
      </c>
    </row>
    <row r="110" spans="1:33" s="3" customFormat="1" ht="35.1" customHeight="1">
      <c r="A110" s="749"/>
      <c r="B110" s="661" t="s">
        <v>592</v>
      </c>
      <c r="C110" s="219" t="s">
        <v>453</v>
      </c>
      <c r="D110" s="277">
        <v>1</v>
      </c>
      <c r="E110" s="32"/>
      <c r="F110" s="293">
        <f t="shared" si="26"/>
        <v>1</v>
      </c>
      <c r="G110" s="223">
        <v>1</v>
      </c>
      <c r="H110" s="32"/>
      <c r="I110" s="32"/>
      <c r="J110" s="32"/>
      <c r="K110" s="32"/>
      <c r="L110" s="32"/>
      <c r="M110" s="32"/>
      <c r="N110" s="206">
        <f t="shared" si="23"/>
        <v>1</v>
      </c>
      <c r="O110" s="307">
        <f t="shared" si="24"/>
        <v>0</v>
      </c>
      <c r="P110" s="466"/>
      <c r="Q110" s="350"/>
      <c r="R110" s="312"/>
      <c r="S110" s="359"/>
      <c r="T110" s="355">
        <f t="shared" si="16"/>
        <v>0</v>
      </c>
      <c r="U110" s="119"/>
      <c r="V110" s="101">
        <f t="shared" si="27"/>
        <v>0</v>
      </c>
      <c r="W110" s="5"/>
      <c r="X110" s="113"/>
      <c r="Y110" s="38"/>
      <c r="Z110" s="113"/>
      <c r="AA110" s="38"/>
      <c r="AB110" s="113"/>
      <c r="AC110" s="176">
        <f t="shared" si="28"/>
        <v>0</v>
      </c>
      <c r="AD110" s="177"/>
      <c r="AE110" s="176">
        <f>행정7급!Y124</f>
        <v>0</v>
      </c>
      <c r="AF110" s="173"/>
      <c r="AG110" s="178">
        <f t="shared" si="22"/>
        <v>0</v>
      </c>
    </row>
    <row r="111" spans="1:33" s="3" customFormat="1" ht="35.1" customHeight="1">
      <c r="A111" s="749"/>
      <c r="B111" s="661" t="s">
        <v>592</v>
      </c>
      <c r="C111" s="218" t="s">
        <v>107</v>
      </c>
      <c r="D111" s="276">
        <v>0</v>
      </c>
      <c r="E111" s="31"/>
      <c r="F111" s="292">
        <f t="shared" si="26"/>
        <v>0</v>
      </c>
      <c r="G111" s="222"/>
      <c r="H111" s="31"/>
      <c r="I111" s="31"/>
      <c r="J111" s="31"/>
      <c r="K111" s="31"/>
      <c r="L111" s="31"/>
      <c r="M111" s="31"/>
      <c r="N111" s="164">
        <f t="shared" si="23"/>
        <v>0</v>
      </c>
      <c r="O111" s="306">
        <f t="shared" si="24"/>
        <v>0</v>
      </c>
      <c r="P111" s="460"/>
      <c r="Q111" s="361"/>
      <c r="R111" s="366"/>
      <c r="S111" s="358"/>
      <c r="T111" s="355">
        <f t="shared" si="16"/>
        <v>0</v>
      </c>
      <c r="U111" s="367"/>
      <c r="V111" s="102">
        <f t="shared" si="27"/>
        <v>0</v>
      </c>
      <c r="W111" s="5"/>
      <c r="X111" s="113"/>
      <c r="Y111" s="38"/>
      <c r="Z111" s="184"/>
      <c r="AA111" s="38"/>
      <c r="AB111" s="184"/>
      <c r="AC111" s="176">
        <f t="shared" si="28"/>
        <v>0</v>
      </c>
      <c r="AD111" s="177"/>
      <c r="AE111" s="176">
        <f>행정7급!Y125</f>
        <v>0</v>
      </c>
      <c r="AF111" s="173"/>
      <c r="AG111" s="178">
        <f t="shared" si="22"/>
        <v>0</v>
      </c>
    </row>
    <row r="112" spans="1:33" s="3" customFormat="1" ht="35.1" customHeight="1">
      <c r="A112" s="749"/>
      <c r="B112" s="661" t="s">
        <v>592</v>
      </c>
      <c r="C112" s="219" t="s">
        <v>454</v>
      </c>
      <c r="D112" s="277">
        <v>0</v>
      </c>
      <c r="E112" s="32"/>
      <c r="F112" s="293">
        <f t="shared" si="26"/>
        <v>0</v>
      </c>
      <c r="G112" s="223">
        <v>0</v>
      </c>
      <c r="H112" s="32"/>
      <c r="I112" s="32"/>
      <c r="J112" s="32"/>
      <c r="K112" s="32"/>
      <c r="L112" s="32"/>
      <c r="M112" s="32"/>
      <c r="N112" s="206">
        <f t="shared" si="23"/>
        <v>0</v>
      </c>
      <c r="O112" s="307">
        <f t="shared" si="24"/>
        <v>0</v>
      </c>
      <c r="P112" s="429"/>
      <c r="Q112" s="354"/>
      <c r="R112" s="312"/>
      <c r="S112" s="359"/>
      <c r="T112" s="355">
        <f t="shared" si="16"/>
        <v>0</v>
      </c>
      <c r="U112" s="119"/>
      <c r="V112" s="101">
        <f t="shared" si="27"/>
        <v>0</v>
      </c>
      <c r="W112" s="5"/>
      <c r="X112" s="113"/>
      <c r="Y112" s="38"/>
      <c r="Z112" s="113"/>
      <c r="AA112" s="38"/>
      <c r="AB112" s="113"/>
      <c r="AC112" s="176">
        <f t="shared" si="28"/>
        <v>0</v>
      </c>
      <c r="AD112" s="177"/>
      <c r="AE112" s="176">
        <f>행정7급!Y126</f>
        <v>0</v>
      </c>
      <c r="AF112" s="173"/>
      <c r="AG112" s="178">
        <f t="shared" si="22"/>
        <v>0</v>
      </c>
    </row>
    <row r="113" spans="1:33" s="3" customFormat="1" ht="35.1" customHeight="1">
      <c r="A113" s="749"/>
      <c r="B113" s="661" t="s">
        <v>592</v>
      </c>
      <c r="C113" s="219" t="s">
        <v>455</v>
      </c>
      <c r="D113" s="277">
        <v>0</v>
      </c>
      <c r="E113" s="32"/>
      <c r="F113" s="293">
        <f t="shared" si="26"/>
        <v>0</v>
      </c>
      <c r="G113" s="223">
        <v>0</v>
      </c>
      <c r="H113" s="32"/>
      <c r="I113" s="32"/>
      <c r="J113" s="32"/>
      <c r="K113" s="32"/>
      <c r="L113" s="32"/>
      <c r="M113" s="32"/>
      <c r="N113" s="206">
        <f t="shared" si="23"/>
        <v>0</v>
      </c>
      <c r="O113" s="307">
        <f t="shared" si="24"/>
        <v>0</v>
      </c>
      <c r="P113" s="429"/>
      <c r="Q113" s="354"/>
      <c r="R113" s="312"/>
      <c r="S113" s="359"/>
      <c r="T113" s="355">
        <f t="shared" si="16"/>
        <v>0</v>
      </c>
      <c r="U113" s="119"/>
      <c r="V113" s="101">
        <f t="shared" si="27"/>
        <v>0</v>
      </c>
      <c r="W113" s="5"/>
      <c r="X113" s="113"/>
      <c r="Y113" s="38"/>
      <c r="Z113" s="113"/>
      <c r="AA113" s="38"/>
      <c r="AB113" s="113"/>
      <c r="AC113" s="176">
        <f t="shared" si="28"/>
        <v>0</v>
      </c>
      <c r="AD113" s="177"/>
      <c r="AE113" s="176">
        <f>행정7급!Y127</f>
        <v>0</v>
      </c>
      <c r="AF113" s="173"/>
      <c r="AG113" s="178">
        <f t="shared" si="22"/>
        <v>0</v>
      </c>
    </row>
    <row r="114" spans="1:33" s="3" customFormat="1" ht="35.1" customHeight="1">
      <c r="A114" s="664"/>
      <c r="B114" s="661" t="s">
        <v>592</v>
      </c>
      <c r="C114" s="219" t="s">
        <v>456</v>
      </c>
      <c r="D114" s="277">
        <v>0</v>
      </c>
      <c r="E114" s="32"/>
      <c r="F114" s="293">
        <f t="shared" si="26"/>
        <v>0</v>
      </c>
      <c r="G114" s="223">
        <v>0</v>
      </c>
      <c r="H114" s="32"/>
      <c r="I114" s="32"/>
      <c r="J114" s="32"/>
      <c r="K114" s="32"/>
      <c r="L114" s="32"/>
      <c r="M114" s="32"/>
      <c r="N114" s="206">
        <f t="shared" si="23"/>
        <v>0</v>
      </c>
      <c r="O114" s="307">
        <f t="shared" si="24"/>
        <v>0</v>
      </c>
      <c r="P114" s="429"/>
      <c r="Q114" s="354"/>
      <c r="R114" s="312"/>
      <c r="S114" s="359"/>
      <c r="T114" s="355">
        <f t="shared" si="16"/>
        <v>0</v>
      </c>
      <c r="U114" s="119"/>
      <c r="V114" s="101">
        <f t="shared" si="27"/>
        <v>0</v>
      </c>
      <c r="W114" s="5"/>
      <c r="X114" s="113"/>
      <c r="Y114" s="38"/>
      <c r="Z114" s="113"/>
      <c r="AA114" s="38"/>
      <c r="AB114" s="113"/>
      <c r="AC114" s="176">
        <f t="shared" si="28"/>
        <v>0</v>
      </c>
      <c r="AD114" s="177"/>
      <c r="AE114" s="176">
        <f>행정7급!Y128</f>
        <v>0</v>
      </c>
      <c r="AF114" s="173"/>
      <c r="AG114" s="178">
        <f t="shared" si="22"/>
        <v>0</v>
      </c>
    </row>
    <row r="115" spans="1:33" s="3" customFormat="1" ht="35.1" customHeight="1">
      <c r="A115" s="664"/>
      <c r="B115" s="661" t="s">
        <v>592</v>
      </c>
      <c r="C115" s="217" t="s">
        <v>457</v>
      </c>
      <c r="D115" s="275">
        <v>0</v>
      </c>
      <c r="E115" s="30"/>
      <c r="F115" s="290">
        <f t="shared" si="26"/>
        <v>0</v>
      </c>
      <c r="G115" s="221">
        <v>0</v>
      </c>
      <c r="H115" s="30"/>
      <c r="I115" s="30"/>
      <c r="J115" s="30"/>
      <c r="K115" s="30"/>
      <c r="L115" s="30"/>
      <c r="M115" s="30"/>
      <c r="N115" s="165">
        <f t="shared" si="23"/>
        <v>0</v>
      </c>
      <c r="O115" s="304">
        <f t="shared" si="24"/>
        <v>0</v>
      </c>
      <c r="P115" s="459"/>
      <c r="Q115" s="357"/>
      <c r="R115" s="268"/>
      <c r="S115" s="342"/>
      <c r="T115" s="343">
        <f t="shared" si="16"/>
        <v>0</v>
      </c>
      <c r="U115" s="80"/>
      <c r="V115" s="101">
        <f t="shared" si="27"/>
        <v>0</v>
      </c>
      <c r="W115" s="5"/>
      <c r="X115" s="113"/>
      <c r="Y115" s="38"/>
      <c r="Z115" s="175"/>
      <c r="AA115" s="38"/>
      <c r="AB115" s="175"/>
      <c r="AC115" s="176">
        <f t="shared" si="28"/>
        <v>0</v>
      </c>
      <c r="AD115" s="177"/>
      <c r="AE115" s="176">
        <f>행정7급!Y130</f>
        <v>0</v>
      </c>
      <c r="AF115" s="173"/>
      <c r="AG115" s="178">
        <f t="shared" si="22"/>
        <v>0</v>
      </c>
    </row>
    <row r="116" spans="1:33" s="3" customFormat="1" ht="35.1" customHeight="1">
      <c r="A116" s="664"/>
      <c r="B116" s="752" t="s">
        <v>594</v>
      </c>
      <c r="C116" s="706" t="s">
        <v>458</v>
      </c>
      <c r="D116" s="275">
        <v>2</v>
      </c>
      <c r="E116" s="30"/>
      <c r="F116" s="290">
        <f t="shared" si="26"/>
        <v>2</v>
      </c>
      <c r="G116" s="221">
        <v>2</v>
      </c>
      <c r="H116" s="30"/>
      <c r="I116" s="30"/>
      <c r="J116" s="30"/>
      <c r="K116" s="30"/>
      <c r="L116" s="30"/>
      <c r="M116" s="30"/>
      <c r="N116" s="165">
        <f>SUM(G116:M116)</f>
        <v>2</v>
      </c>
      <c r="O116" s="304">
        <f>N116-F116</f>
        <v>0</v>
      </c>
      <c r="P116" s="458"/>
      <c r="Q116" s="341"/>
      <c r="R116" s="266"/>
      <c r="S116" s="342"/>
      <c r="T116" s="343">
        <f t="shared" si="16"/>
        <v>0</v>
      </c>
      <c r="U116" s="80"/>
      <c r="V116" s="100">
        <f>O116+COUNTA(Q116:Q117)-COUNTA(S116:S117)</f>
        <v>0</v>
      </c>
      <c r="W116" s="5"/>
      <c r="X116" s="179"/>
      <c r="Y116" s="38"/>
      <c r="Z116" s="175"/>
      <c r="AA116" s="38"/>
      <c r="AB116" s="175"/>
      <c r="AC116" s="180">
        <f t="shared" si="28"/>
        <v>0</v>
      </c>
      <c r="AD116" s="177"/>
      <c r="AE116" s="180">
        <f>행정7급!Y131</f>
        <v>0</v>
      </c>
      <c r="AF116" s="173"/>
      <c r="AG116" s="181">
        <f>SUM(AC116:AE116)</f>
        <v>0</v>
      </c>
    </row>
    <row r="117" spans="1:33" s="3" customFormat="1" ht="35.1" customHeight="1">
      <c r="A117" s="664"/>
      <c r="B117" s="778"/>
      <c r="C117" s="708"/>
      <c r="D117" s="276"/>
      <c r="E117" s="31"/>
      <c r="F117" s="292"/>
      <c r="G117" s="222"/>
      <c r="H117" s="31"/>
      <c r="I117" s="31"/>
      <c r="J117" s="31"/>
      <c r="K117" s="31"/>
      <c r="L117" s="31"/>
      <c r="M117" s="31"/>
      <c r="N117" s="164"/>
      <c r="O117" s="306">
        <f t="shared" si="24"/>
        <v>0</v>
      </c>
      <c r="P117" s="460"/>
      <c r="Q117" s="361"/>
      <c r="R117" s="366"/>
      <c r="S117" s="358"/>
      <c r="T117" s="356">
        <f t="shared" si="16"/>
        <v>0</v>
      </c>
      <c r="U117" s="367"/>
      <c r="V117" s="102"/>
      <c r="W117" s="5"/>
      <c r="X117" s="184"/>
      <c r="Y117" s="38"/>
      <c r="Z117" s="184"/>
      <c r="AA117" s="38"/>
      <c r="AB117" s="184"/>
      <c r="AC117" s="182"/>
      <c r="AD117" s="177"/>
      <c r="AE117" s="182"/>
      <c r="AF117" s="173"/>
      <c r="AG117" s="185"/>
    </row>
    <row r="118" spans="1:33" s="3" customFormat="1" ht="35.1" customHeight="1">
      <c r="A118" s="748" t="s">
        <v>459</v>
      </c>
      <c r="B118" s="782" t="s">
        <v>593</v>
      </c>
      <c r="C118" s="779" t="s">
        <v>426</v>
      </c>
      <c r="D118" s="275">
        <v>39</v>
      </c>
      <c r="E118" s="30"/>
      <c r="F118" s="290">
        <f>SUM(D118:E118)</f>
        <v>39</v>
      </c>
      <c r="G118" s="221">
        <v>30</v>
      </c>
      <c r="H118" s="30"/>
      <c r="I118" s="30"/>
      <c r="J118" s="30"/>
      <c r="K118" s="30"/>
      <c r="L118" s="30"/>
      <c r="M118" s="30"/>
      <c r="N118" s="165">
        <f t="shared" si="23"/>
        <v>30</v>
      </c>
      <c r="O118" s="304">
        <f t="shared" si="24"/>
        <v>-9</v>
      </c>
      <c r="P118" s="467"/>
      <c r="Q118" s="341"/>
      <c r="R118" s="553"/>
      <c r="S118" s="555"/>
      <c r="T118" s="498">
        <f t="shared" si="16"/>
        <v>0</v>
      </c>
      <c r="U118" s="585"/>
      <c r="V118" s="104">
        <f>O118+COUNTA(Q118:Q127)-COUNTA(S118:S127)</f>
        <v>-9</v>
      </c>
      <c r="W118" s="5"/>
      <c r="X118" s="179">
        <f>사무운영!U43</f>
        <v>7</v>
      </c>
      <c r="Y118" s="38"/>
      <c r="Z118" s="189"/>
      <c r="AA118" s="38"/>
      <c r="AB118" s="189"/>
      <c r="AC118" s="180">
        <f t="shared" ref="AC118:AC124" si="39">V118+X118+Z118+AB118</f>
        <v>-2</v>
      </c>
      <c r="AD118" s="177"/>
      <c r="AE118" s="180">
        <f>행정7급!Y133</f>
        <v>-1</v>
      </c>
      <c r="AF118" s="173"/>
      <c r="AG118" s="186">
        <f t="shared" si="22"/>
        <v>-3</v>
      </c>
    </row>
    <row r="119" spans="1:33" s="3" customFormat="1" ht="35.1" customHeight="1">
      <c r="A119" s="749"/>
      <c r="B119" s="783"/>
      <c r="C119" s="780"/>
      <c r="D119" s="279"/>
      <c r="E119" s="49"/>
      <c r="F119" s="291"/>
      <c r="G119" s="220">
        <v>0</v>
      </c>
      <c r="H119" s="49"/>
      <c r="I119" s="49"/>
      <c r="J119" s="49"/>
      <c r="K119" s="49"/>
      <c r="L119" s="49"/>
      <c r="M119" s="49"/>
      <c r="N119" s="163"/>
      <c r="O119" s="305"/>
      <c r="P119" s="465"/>
      <c r="Q119" s="345"/>
      <c r="R119" s="569"/>
      <c r="S119" s="571"/>
      <c r="T119" s="528">
        <f t="shared" si="16"/>
        <v>0</v>
      </c>
      <c r="U119" s="529"/>
      <c r="V119" s="105"/>
      <c r="W119" s="5"/>
      <c r="X119" s="179"/>
      <c r="Y119" s="38"/>
      <c r="Z119" s="190"/>
      <c r="AA119" s="38"/>
      <c r="AB119" s="190"/>
      <c r="AC119" s="170">
        <f t="shared" si="39"/>
        <v>0</v>
      </c>
      <c r="AD119" s="177"/>
      <c r="AE119" s="170"/>
      <c r="AF119" s="173"/>
      <c r="AG119" s="174">
        <f t="shared" si="22"/>
        <v>0</v>
      </c>
    </row>
    <row r="120" spans="1:33" s="3" customFormat="1" ht="35.1" customHeight="1">
      <c r="A120" s="749"/>
      <c r="B120" s="783"/>
      <c r="C120" s="780"/>
      <c r="D120" s="279"/>
      <c r="E120" s="49"/>
      <c r="F120" s="291"/>
      <c r="G120" s="220">
        <v>0</v>
      </c>
      <c r="H120" s="49"/>
      <c r="I120" s="49"/>
      <c r="J120" s="49"/>
      <c r="K120" s="49"/>
      <c r="L120" s="49"/>
      <c r="M120" s="49"/>
      <c r="N120" s="163"/>
      <c r="O120" s="305"/>
      <c r="P120" s="465"/>
      <c r="Q120" s="345"/>
      <c r="R120" s="310"/>
      <c r="S120" s="346"/>
      <c r="T120" s="347">
        <f t="shared" si="16"/>
        <v>0</v>
      </c>
      <c r="U120" s="79"/>
      <c r="V120" s="105"/>
      <c r="W120" s="5"/>
      <c r="X120" s="179"/>
      <c r="Y120" s="38"/>
      <c r="Z120" s="190"/>
      <c r="AA120" s="38"/>
      <c r="AB120" s="190"/>
      <c r="AC120" s="170">
        <f t="shared" si="39"/>
        <v>0</v>
      </c>
      <c r="AD120" s="177"/>
      <c r="AE120" s="170"/>
      <c r="AF120" s="173"/>
      <c r="AG120" s="174">
        <f t="shared" si="22"/>
        <v>0</v>
      </c>
    </row>
    <row r="121" spans="1:33" s="3" customFormat="1" ht="35.1" customHeight="1">
      <c r="A121" s="749"/>
      <c r="B121" s="783"/>
      <c r="C121" s="780"/>
      <c r="D121" s="279"/>
      <c r="E121" s="49"/>
      <c r="F121" s="291"/>
      <c r="G121" s="220">
        <v>0</v>
      </c>
      <c r="H121" s="49"/>
      <c r="I121" s="49"/>
      <c r="J121" s="49"/>
      <c r="K121" s="49"/>
      <c r="L121" s="49"/>
      <c r="M121" s="49"/>
      <c r="N121" s="163"/>
      <c r="O121" s="305"/>
      <c r="P121" s="465"/>
      <c r="Q121" s="345"/>
      <c r="R121" s="310"/>
      <c r="S121" s="346"/>
      <c r="T121" s="347">
        <f t="shared" si="16"/>
        <v>0</v>
      </c>
      <c r="U121" s="79"/>
      <c r="V121" s="105"/>
      <c r="W121" s="5"/>
      <c r="X121" s="179"/>
      <c r="Y121" s="38"/>
      <c r="Z121" s="190"/>
      <c r="AA121" s="38"/>
      <c r="AB121" s="190"/>
      <c r="AC121" s="170">
        <f t="shared" si="39"/>
        <v>0</v>
      </c>
      <c r="AD121" s="177"/>
      <c r="AE121" s="170"/>
      <c r="AF121" s="173"/>
      <c r="AG121" s="174">
        <f t="shared" si="22"/>
        <v>0</v>
      </c>
    </row>
    <row r="122" spans="1:33" s="3" customFormat="1" ht="35.1" customHeight="1">
      <c r="A122" s="749"/>
      <c r="B122" s="783"/>
      <c r="C122" s="780"/>
      <c r="D122" s="279">
        <v>0</v>
      </c>
      <c r="E122" s="49"/>
      <c r="F122" s="291">
        <f t="shared" ref="F122:F139" si="40">SUM(D122:E122)</f>
        <v>0</v>
      </c>
      <c r="G122" s="220">
        <v>0</v>
      </c>
      <c r="H122" s="49"/>
      <c r="I122" s="49"/>
      <c r="J122" s="49"/>
      <c r="K122" s="49"/>
      <c r="L122" s="49"/>
      <c r="M122" s="49"/>
      <c r="N122" s="163">
        <f t="shared" ref="N122:N139" si="41">SUM(G122:M122)</f>
        <v>0</v>
      </c>
      <c r="O122" s="305">
        <f t="shared" ref="O122:O139" si="42">N122-F122</f>
        <v>0</v>
      </c>
      <c r="P122" s="465"/>
      <c r="Q122" s="345"/>
      <c r="R122" s="267"/>
      <c r="S122" s="346"/>
      <c r="T122" s="347">
        <f t="shared" si="16"/>
        <v>0</v>
      </c>
      <c r="U122" s="79"/>
      <c r="V122" s="103"/>
      <c r="W122" s="5"/>
      <c r="X122" s="179"/>
      <c r="Y122" s="38"/>
      <c r="Z122" s="179"/>
      <c r="AA122" s="38"/>
      <c r="AB122" s="179"/>
      <c r="AC122" s="170">
        <f t="shared" si="39"/>
        <v>0</v>
      </c>
      <c r="AD122" s="177"/>
      <c r="AE122" s="170"/>
      <c r="AF122" s="173"/>
      <c r="AG122" s="174">
        <f t="shared" si="22"/>
        <v>0</v>
      </c>
    </row>
    <row r="123" spans="1:33" s="3" customFormat="1" ht="35.1" customHeight="1">
      <c r="A123" s="749"/>
      <c r="B123" s="783"/>
      <c r="C123" s="780"/>
      <c r="D123" s="279">
        <v>0</v>
      </c>
      <c r="E123" s="49"/>
      <c r="F123" s="291">
        <f t="shared" si="40"/>
        <v>0</v>
      </c>
      <c r="G123" s="220">
        <v>0</v>
      </c>
      <c r="H123" s="49"/>
      <c r="I123" s="49"/>
      <c r="J123" s="49"/>
      <c r="K123" s="49"/>
      <c r="L123" s="49"/>
      <c r="M123" s="49"/>
      <c r="N123" s="163">
        <f t="shared" si="41"/>
        <v>0</v>
      </c>
      <c r="O123" s="305">
        <f t="shared" si="42"/>
        <v>0</v>
      </c>
      <c r="P123" s="465"/>
      <c r="Q123" s="468"/>
      <c r="R123" s="267"/>
      <c r="S123" s="346"/>
      <c r="T123" s="347">
        <f t="shared" si="16"/>
        <v>0</v>
      </c>
      <c r="U123" s="79"/>
      <c r="V123" s="103"/>
      <c r="W123" s="5"/>
      <c r="X123" s="179"/>
      <c r="Y123" s="38"/>
      <c r="Z123" s="179"/>
      <c r="AA123" s="38"/>
      <c r="AB123" s="179"/>
      <c r="AC123" s="170">
        <f t="shared" si="39"/>
        <v>0</v>
      </c>
      <c r="AD123" s="177"/>
      <c r="AE123" s="170"/>
      <c r="AF123" s="173"/>
      <c r="AG123" s="174">
        <f>SUM(AC123:AE123)</f>
        <v>0</v>
      </c>
    </row>
    <row r="124" spans="1:33" s="3" customFormat="1" ht="35.1" customHeight="1">
      <c r="A124" s="749"/>
      <c r="B124" s="783"/>
      <c r="C124" s="780"/>
      <c r="D124" s="279">
        <v>0</v>
      </c>
      <c r="E124" s="49"/>
      <c r="F124" s="291">
        <f t="shared" si="40"/>
        <v>0</v>
      </c>
      <c r="G124" s="220">
        <v>0</v>
      </c>
      <c r="H124" s="49"/>
      <c r="I124" s="49"/>
      <c r="J124" s="49"/>
      <c r="K124" s="49"/>
      <c r="L124" s="49"/>
      <c r="M124" s="49"/>
      <c r="N124" s="163">
        <f t="shared" si="41"/>
        <v>0</v>
      </c>
      <c r="O124" s="305">
        <f t="shared" si="42"/>
        <v>0</v>
      </c>
      <c r="P124" s="464"/>
      <c r="Q124" s="345"/>
      <c r="R124" s="267"/>
      <c r="S124" s="346"/>
      <c r="T124" s="347">
        <f t="shared" si="16"/>
        <v>0</v>
      </c>
      <c r="U124" s="79"/>
      <c r="V124" s="103"/>
      <c r="W124" s="5"/>
      <c r="X124" s="179"/>
      <c r="Y124" s="38"/>
      <c r="Z124" s="179"/>
      <c r="AA124" s="38"/>
      <c r="AB124" s="179"/>
      <c r="AC124" s="170">
        <f t="shared" si="39"/>
        <v>0</v>
      </c>
      <c r="AD124" s="177"/>
      <c r="AE124" s="170"/>
      <c r="AF124" s="173"/>
      <c r="AG124" s="174">
        <f>SUM(AC124:AE124)</f>
        <v>0</v>
      </c>
    </row>
    <row r="125" spans="1:33" s="3" customFormat="1" ht="35.1" customHeight="1">
      <c r="A125" s="749"/>
      <c r="B125" s="783"/>
      <c r="C125" s="780"/>
      <c r="D125" s="279"/>
      <c r="E125" s="49"/>
      <c r="F125" s="291"/>
      <c r="G125" s="220"/>
      <c r="H125" s="49"/>
      <c r="I125" s="49"/>
      <c r="J125" s="49"/>
      <c r="K125" s="49"/>
      <c r="L125" s="49"/>
      <c r="M125" s="49"/>
      <c r="N125" s="163"/>
      <c r="O125" s="305"/>
      <c r="P125" s="464"/>
      <c r="Q125" s="345"/>
      <c r="R125" s="267"/>
      <c r="S125" s="346"/>
      <c r="T125" s="347">
        <f t="shared" si="16"/>
        <v>0</v>
      </c>
      <c r="U125" s="79"/>
      <c r="V125" s="103"/>
      <c r="W125" s="5"/>
      <c r="X125" s="179"/>
      <c r="Y125" s="38"/>
      <c r="Z125" s="179"/>
      <c r="AA125" s="38"/>
      <c r="AB125" s="179"/>
      <c r="AC125" s="170"/>
      <c r="AD125" s="177"/>
      <c r="AE125" s="170"/>
      <c r="AF125" s="173"/>
      <c r="AG125" s="174"/>
    </row>
    <row r="126" spans="1:33" s="3" customFormat="1" ht="35.1" customHeight="1">
      <c r="A126" s="749"/>
      <c r="B126" s="783"/>
      <c r="C126" s="780"/>
      <c r="D126" s="279"/>
      <c r="E126" s="49"/>
      <c r="F126" s="291"/>
      <c r="G126" s="220"/>
      <c r="H126" s="49"/>
      <c r="I126" s="49"/>
      <c r="J126" s="49"/>
      <c r="K126" s="49"/>
      <c r="L126" s="49"/>
      <c r="M126" s="49"/>
      <c r="N126" s="163"/>
      <c r="O126" s="305"/>
      <c r="P126" s="464"/>
      <c r="Q126" s="345"/>
      <c r="R126" s="267"/>
      <c r="S126" s="346"/>
      <c r="T126" s="347">
        <f t="shared" si="16"/>
        <v>0</v>
      </c>
      <c r="U126" s="79"/>
      <c r="V126" s="103"/>
      <c r="W126" s="5"/>
      <c r="X126" s="179"/>
      <c r="Y126" s="38"/>
      <c r="Z126" s="179"/>
      <c r="AA126" s="38"/>
      <c r="AB126" s="179"/>
      <c r="AC126" s="170"/>
      <c r="AD126" s="177"/>
      <c r="AE126" s="170"/>
      <c r="AF126" s="173"/>
      <c r="AG126" s="174"/>
    </row>
    <row r="127" spans="1:33" s="3" customFormat="1" ht="35.1" customHeight="1">
      <c r="A127" s="749"/>
      <c r="B127" s="784"/>
      <c r="C127" s="781"/>
      <c r="D127" s="279"/>
      <c r="E127" s="49"/>
      <c r="F127" s="291"/>
      <c r="G127" s="220"/>
      <c r="H127" s="49"/>
      <c r="I127" s="49"/>
      <c r="J127" s="49"/>
      <c r="K127" s="49"/>
      <c r="L127" s="49"/>
      <c r="M127" s="49"/>
      <c r="N127" s="163"/>
      <c r="O127" s="305"/>
      <c r="P127" s="464"/>
      <c r="Q127" s="345"/>
      <c r="R127" s="267"/>
      <c r="S127" s="346"/>
      <c r="T127" s="347">
        <f t="shared" si="16"/>
        <v>0</v>
      </c>
      <c r="U127" s="79"/>
      <c r="V127" s="103"/>
      <c r="W127" s="5"/>
      <c r="X127" s="179"/>
      <c r="Y127" s="38"/>
      <c r="Z127" s="179"/>
      <c r="AA127" s="38"/>
      <c r="AB127" s="179"/>
      <c r="AC127" s="170"/>
      <c r="AD127" s="177"/>
      <c r="AE127" s="182"/>
      <c r="AF127" s="173"/>
      <c r="AG127" s="174"/>
    </row>
    <row r="128" spans="1:33" s="3" customFormat="1" ht="35.1" customHeight="1">
      <c r="A128" s="749"/>
      <c r="B128" s="666" t="s">
        <v>591</v>
      </c>
      <c r="C128" s="217" t="s">
        <v>460</v>
      </c>
      <c r="D128" s="275">
        <v>2</v>
      </c>
      <c r="E128" s="30"/>
      <c r="F128" s="290">
        <f t="shared" si="40"/>
        <v>2</v>
      </c>
      <c r="G128" s="221">
        <v>2</v>
      </c>
      <c r="H128" s="30"/>
      <c r="I128" s="30"/>
      <c r="J128" s="30"/>
      <c r="K128" s="30"/>
      <c r="L128" s="30"/>
      <c r="M128" s="30"/>
      <c r="N128" s="165">
        <f t="shared" si="41"/>
        <v>2</v>
      </c>
      <c r="O128" s="304">
        <f t="shared" si="42"/>
        <v>0</v>
      </c>
      <c r="P128" s="469"/>
      <c r="Q128" s="350"/>
      <c r="R128" s="268"/>
      <c r="S128" s="342"/>
      <c r="T128" s="355">
        <f t="shared" si="16"/>
        <v>0</v>
      </c>
      <c r="U128" s="80"/>
      <c r="V128" s="104">
        <f t="shared" ref="V128:V133" si="43">O128+COUNTA(Q128)-COUNTA(S128)</f>
        <v>0</v>
      </c>
      <c r="W128" s="5"/>
      <c r="X128" s="113">
        <f>사무운영!U46</f>
        <v>0</v>
      </c>
      <c r="Y128" s="38"/>
      <c r="Z128" s="189"/>
      <c r="AA128" s="38"/>
      <c r="AB128" s="189"/>
      <c r="AC128" s="176">
        <f t="shared" ref="AC128:AC146" si="44">V128+X128+Z128+AB128</f>
        <v>0</v>
      </c>
      <c r="AD128" s="177"/>
      <c r="AE128" s="176">
        <f>행정7급!Y143</f>
        <v>0</v>
      </c>
      <c r="AF128" s="173"/>
      <c r="AG128" s="178">
        <f t="shared" si="22"/>
        <v>0</v>
      </c>
    </row>
    <row r="129" spans="1:33" s="3" customFormat="1" ht="35.1" customHeight="1">
      <c r="A129" s="749"/>
      <c r="B129" s="661" t="s">
        <v>591</v>
      </c>
      <c r="C129" s="217" t="s">
        <v>10</v>
      </c>
      <c r="D129" s="275">
        <v>2</v>
      </c>
      <c r="E129" s="30"/>
      <c r="F129" s="290">
        <f t="shared" si="40"/>
        <v>2</v>
      </c>
      <c r="G129" s="221">
        <v>1</v>
      </c>
      <c r="H129" s="30"/>
      <c r="I129" s="30"/>
      <c r="J129" s="30"/>
      <c r="K129" s="30"/>
      <c r="L129" s="30"/>
      <c r="M129" s="30"/>
      <c r="N129" s="165">
        <f t="shared" si="41"/>
        <v>1</v>
      </c>
      <c r="O129" s="304">
        <f t="shared" si="42"/>
        <v>-1</v>
      </c>
      <c r="P129" s="470"/>
      <c r="Q129" s="350"/>
      <c r="R129" s="268"/>
      <c r="S129" s="342"/>
      <c r="T129" s="355">
        <f t="shared" si="16"/>
        <v>0</v>
      </c>
      <c r="U129" s="80"/>
      <c r="V129" s="104">
        <f t="shared" si="43"/>
        <v>-1</v>
      </c>
      <c r="W129" s="5"/>
      <c r="X129" s="113">
        <f>사무운영!U48</f>
        <v>1</v>
      </c>
      <c r="Y129" s="38"/>
      <c r="Z129" s="189"/>
      <c r="AA129" s="38"/>
      <c r="AB129" s="189"/>
      <c r="AC129" s="176">
        <f t="shared" si="44"/>
        <v>0</v>
      </c>
      <c r="AD129" s="177"/>
      <c r="AE129" s="176">
        <f>행정7급!Y146</f>
        <v>0</v>
      </c>
      <c r="AF129" s="173"/>
      <c r="AG129" s="178">
        <f t="shared" si="22"/>
        <v>0</v>
      </c>
    </row>
    <row r="130" spans="1:33" s="3" customFormat="1" ht="35.1" customHeight="1">
      <c r="A130" s="749"/>
      <c r="B130" s="661" t="s">
        <v>591</v>
      </c>
      <c r="C130" s="219" t="s">
        <v>21</v>
      </c>
      <c r="D130" s="277">
        <v>0</v>
      </c>
      <c r="E130" s="32"/>
      <c r="F130" s="293">
        <f t="shared" si="40"/>
        <v>0</v>
      </c>
      <c r="G130" s="223">
        <v>0</v>
      </c>
      <c r="H130" s="32"/>
      <c r="I130" s="32"/>
      <c r="J130" s="32"/>
      <c r="K130" s="32"/>
      <c r="L130" s="32"/>
      <c r="M130" s="32"/>
      <c r="N130" s="206">
        <f t="shared" si="41"/>
        <v>0</v>
      </c>
      <c r="O130" s="307">
        <f t="shared" si="42"/>
        <v>0</v>
      </c>
      <c r="P130" s="429"/>
      <c r="Q130" s="354"/>
      <c r="R130" s="312"/>
      <c r="S130" s="359"/>
      <c r="T130" s="355">
        <f t="shared" ref="T130:T195" si="45">IF(S130="",,"→")</f>
        <v>0</v>
      </c>
      <c r="U130" s="119"/>
      <c r="V130" s="106">
        <f t="shared" si="43"/>
        <v>0</v>
      </c>
      <c r="W130" s="5"/>
      <c r="X130" s="113">
        <f>사무운영!U52</f>
        <v>0</v>
      </c>
      <c r="Y130" s="38"/>
      <c r="Z130" s="191"/>
      <c r="AA130" s="38"/>
      <c r="AB130" s="191"/>
      <c r="AC130" s="176">
        <f t="shared" si="44"/>
        <v>0</v>
      </c>
      <c r="AD130" s="177"/>
      <c r="AE130" s="176">
        <f>행정7급!Y148</f>
        <v>0</v>
      </c>
      <c r="AF130" s="173"/>
      <c r="AG130" s="178">
        <f t="shared" si="22"/>
        <v>0</v>
      </c>
    </row>
    <row r="131" spans="1:33" s="3" customFormat="1" ht="35.1" customHeight="1">
      <c r="A131" s="749"/>
      <c r="B131" s="661" t="s">
        <v>592</v>
      </c>
      <c r="C131" s="219" t="s">
        <v>461</v>
      </c>
      <c r="D131" s="277">
        <v>0</v>
      </c>
      <c r="E131" s="32"/>
      <c r="F131" s="293">
        <f t="shared" si="40"/>
        <v>0</v>
      </c>
      <c r="G131" s="223"/>
      <c r="H131" s="32"/>
      <c r="I131" s="32"/>
      <c r="J131" s="32"/>
      <c r="K131" s="32"/>
      <c r="L131" s="32"/>
      <c r="M131" s="32"/>
      <c r="N131" s="206">
        <f t="shared" si="41"/>
        <v>0</v>
      </c>
      <c r="O131" s="307">
        <f t="shared" si="42"/>
        <v>0</v>
      </c>
      <c r="P131" s="429"/>
      <c r="Q131" s="354"/>
      <c r="R131" s="312"/>
      <c r="S131" s="359"/>
      <c r="T131" s="355">
        <f t="shared" si="45"/>
        <v>0</v>
      </c>
      <c r="U131" s="119"/>
      <c r="V131" s="106">
        <f t="shared" si="43"/>
        <v>0</v>
      </c>
      <c r="W131" s="5"/>
      <c r="X131" s="113"/>
      <c r="Y131" s="38"/>
      <c r="Z131" s="191"/>
      <c r="AA131" s="38"/>
      <c r="AB131" s="191"/>
      <c r="AC131" s="176">
        <f t="shared" si="44"/>
        <v>0</v>
      </c>
      <c r="AD131" s="177"/>
      <c r="AE131" s="176">
        <f>행정7급!Y149</f>
        <v>0</v>
      </c>
      <c r="AF131" s="173"/>
      <c r="AG131" s="178">
        <f t="shared" si="22"/>
        <v>0</v>
      </c>
    </row>
    <row r="132" spans="1:33" s="3" customFormat="1" ht="35.1" customHeight="1">
      <c r="A132" s="749"/>
      <c r="B132" s="661" t="s">
        <v>592</v>
      </c>
      <c r="C132" s="219" t="s">
        <v>462</v>
      </c>
      <c r="D132" s="277">
        <v>1</v>
      </c>
      <c r="E132" s="32"/>
      <c r="F132" s="293">
        <f t="shared" si="40"/>
        <v>1</v>
      </c>
      <c r="G132" s="223">
        <v>1</v>
      </c>
      <c r="H132" s="32"/>
      <c r="I132" s="32"/>
      <c r="J132" s="32"/>
      <c r="K132" s="32"/>
      <c r="L132" s="32"/>
      <c r="M132" s="32">
        <v>-1</v>
      </c>
      <c r="N132" s="206">
        <f t="shared" si="41"/>
        <v>0</v>
      </c>
      <c r="O132" s="307">
        <f t="shared" si="42"/>
        <v>-1</v>
      </c>
      <c r="P132" s="462"/>
      <c r="Q132" s="345"/>
      <c r="R132" s="310"/>
      <c r="S132" s="346"/>
      <c r="T132" s="347">
        <f t="shared" si="45"/>
        <v>0</v>
      </c>
      <c r="U132" s="119"/>
      <c r="V132" s="106">
        <f t="shared" si="43"/>
        <v>-1</v>
      </c>
      <c r="W132" s="5"/>
      <c r="X132" s="113"/>
      <c r="Y132" s="38"/>
      <c r="Z132" s="191"/>
      <c r="AA132" s="38"/>
      <c r="AB132" s="191"/>
      <c r="AC132" s="176">
        <f t="shared" si="44"/>
        <v>-1</v>
      </c>
      <c r="AD132" s="177"/>
      <c r="AE132" s="176">
        <f>행정7급!Y150</f>
        <v>0</v>
      </c>
      <c r="AF132" s="173"/>
      <c r="AG132" s="178">
        <f t="shared" si="22"/>
        <v>-1</v>
      </c>
    </row>
    <row r="133" spans="1:33" s="3" customFormat="1" ht="35.1" customHeight="1">
      <c r="A133" s="749"/>
      <c r="B133" s="661" t="s">
        <v>592</v>
      </c>
      <c r="C133" s="219" t="s">
        <v>463</v>
      </c>
      <c r="D133" s="277">
        <v>1</v>
      </c>
      <c r="E133" s="32"/>
      <c r="F133" s="293">
        <f t="shared" si="40"/>
        <v>1</v>
      </c>
      <c r="G133" s="223">
        <v>1</v>
      </c>
      <c r="H133" s="32"/>
      <c r="I133" s="32"/>
      <c r="J133" s="32"/>
      <c r="K133" s="32"/>
      <c r="L133" s="32"/>
      <c r="M133" s="32"/>
      <c r="N133" s="206">
        <f t="shared" si="41"/>
        <v>1</v>
      </c>
      <c r="O133" s="307">
        <f t="shared" si="42"/>
        <v>0</v>
      </c>
      <c r="P133" s="466"/>
      <c r="Q133" s="350"/>
      <c r="R133" s="312"/>
      <c r="S133" s="359"/>
      <c r="T133" s="355">
        <f t="shared" si="45"/>
        <v>0</v>
      </c>
      <c r="U133" s="119"/>
      <c r="V133" s="106">
        <f t="shared" si="43"/>
        <v>0</v>
      </c>
      <c r="W133" s="5"/>
      <c r="X133" s="113">
        <f>사무운영!U53</f>
        <v>0</v>
      </c>
      <c r="Y133" s="38"/>
      <c r="Z133" s="191"/>
      <c r="AA133" s="38"/>
      <c r="AB133" s="191"/>
      <c r="AC133" s="176">
        <f t="shared" si="44"/>
        <v>0</v>
      </c>
      <c r="AD133" s="177"/>
      <c r="AE133" s="176">
        <f>행정7급!Y151</f>
        <v>0</v>
      </c>
      <c r="AF133" s="173"/>
      <c r="AG133" s="178">
        <f t="shared" si="22"/>
        <v>0</v>
      </c>
    </row>
    <row r="134" spans="1:33" s="3" customFormat="1" ht="35.1" customHeight="1">
      <c r="A134" s="749"/>
      <c r="B134" s="661" t="s">
        <v>592</v>
      </c>
      <c r="C134" s="219" t="s">
        <v>464</v>
      </c>
      <c r="D134" s="277">
        <v>0</v>
      </c>
      <c r="E134" s="32"/>
      <c r="F134" s="293">
        <f t="shared" si="40"/>
        <v>0</v>
      </c>
      <c r="G134" s="223"/>
      <c r="H134" s="32"/>
      <c r="I134" s="32"/>
      <c r="J134" s="32"/>
      <c r="K134" s="32"/>
      <c r="L134" s="32"/>
      <c r="M134" s="32"/>
      <c r="N134" s="206">
        <f t="shared" si="41"/>
        <v>0</v>
      </c>
      <c r="O134" s="307">
        <f t="shared" si="42"/>
        <v>0</v>
      </c>
      <c r="P134" s="429"/>
      <c r="Q134" s="354"/>
      <c r="R134" s="312"/>
      <c r="S134" s="359"/>
      <c r="T134" s="355">
        <f t="shared" si="45"/>
        <v>0</v>
      </c>
      <c r="U134" s="119"/>
      <c r="V134" s="106">
        <f>O134+COUNTA(Q134)-COUNTA(S134)</f>
        <v>0</v>
      </c>
      <c r="W134" s="5"/>
      <c r="X134" s="113"/>
      <c r="Y134" s="38"/>
      <c r="Z134" s="191"/>
      <c r="AA134" s="38"/>
      <c r="AB134" s="191"/>
      <c r="AC134" s="176">
        <f t="shared" si="44"/>
        <v>0</v>
      </c>
      <c r="AD134" s="177"/>
      <c r="AE134" s="176">
        <f>행정7급!Y152</f>
        <v>0</v>
      </c>
      <c r="AF134" s="173"/>
      <c r="AG134" s="178">
        <f t="shared" si="22"/>
        <v>0</v>
      </c>
    </row>
    <row r="135" spans="1:33" s="3" customFormat="1" ht="35.1" customHeight="1">
      <c r="A135" s="749"/>
      <c r="B135" s="661" t="s">
        <v>592</v>
      </c>
      <c r="C135" s="219" t="s">
        <v>465</v>
      </c>
      <c r="D135" s="277">
        <v>0</v>
      </c>
      <c r="E135" s="32"/>
      <c r="F135" s="293">
        <f t="shared" si="40"/>
        <v>0</v>
      </c>
      <c r="G135" s="223">
        <v>0</v>
      </c>
      <c r="H135" s="32"/>
      <c r="I135" s="32"/>
      <c r="J135" s="32"/>
      <c r="K135" s="32"/>
      <c r="L135" s="32"/>
      <c r="M135" s="32"/>
      <c r="N135" s="206">
        <f t="shared" si="41"/>
        <v>0</v>
      </c>
      <c r="O135" s="307">
        <f t="shared" si="42"/>
        <v>0</v>
      </c>
      <c r="P135" s="429"/>
      <c r="Q135" s="354"/>
      <c r="R135" s="312"/>
      <c r="S135" s="359"/>
      <c r="T135" s="355">
        <f t="shared" si="45"/>
        <v>0</v>
      </c>
      <c r="U135" s="119"/>
      <c r="V135" s="106">
        <f>O135+COUNTA(Q135)-COUNTA(S135)</f>
        <v>0</v>
      </c>
      <c r="W135" s="5"/>
      <c r="X135" s="113"/>
      <c r="Y135" s="38"/>
      <c r="Z135" s="191"/>
      <c r="AA135" s="38"/>
      <c r="AB135" s="191"/>
      <c r="AC135" s="176">
        <f t="shared" si="44"/>
        <v>0</v>
      </c>
      <c r="AD135" s="177"/>
      <c r="AE135" s="176">
        <f>행정7급!Y153</f>
        <v>0</v>
      </c>
      <c r="AF135" s="173"/>
      <c r="AG135" s="178">
        <f t="shared" si="22"/>
        <v>0</v>
      </c>
    </row>
    <row r="136" spans="1:33" s="3" customFormat="1" ht="35.1" customHeight="1">
      <c r="A136" s="749"/>
      <c r="B136" s="661" t="s">
        <v>592</v>
      </c>
      <c r="C136" s="219" t="s">
        <v>466</v>
      </c>
      <c r="D136" s="277">
        <v>1</v>
      </c>
      <c r="E136" s="32"/>
      <c r="F136" s="293">
        <f t="shared" si="40"/>
        <v>1</v>
      </c>
      <c r="G136" s="223">
        <v>1</v>
      </c>
      <c r="H136" s="32"/>
      <c r="I136" s="32"/>
      <c r="J136" s="32"/>
      <c r="K136" s="32"/>
      <c r="L136" s="32"/>
      <c r="M136" s="32"/>
      <c r="N136" s="206">
        <f t="shared" si="41"/>
        <v>1</v>
      </c>
      <c r="O136" s="307">
        <f t="shared" si="42"/>
        <v>0</v>
      </c>
      <c r="P136" s="461"/>
      <c r="Q136" s="345"/>
      <c r="R136" s="312"/>
      <c r="S136" s="359"/>
      <c r="T136" s="355">
        <f t="shared" si="45"/>
        <v>0</v>
      </c>
      <c r="U136" s="119"/>
      <c r="V136" s="106">
        <f>O136+COUNTA(Q136)-COUNTA(S136)</f>
        <v>0</v>
      </c>
      <c r="W136" s="5"/>
      <c r="X136" s="113">
        <f>사무운영!U54</f>
        <v>0</v>
      </c>
      <c r="Y136" s="38"/>
      <c r="Z136" s="191"/>
      <c r="AA136" s="38"/>
      <c r="AB136" s="191"/>
      <c r="AC136" s="176">
        <f t="shared" si="44"/>
        <v>0</v>
      </c>
      <c r="AD136" s="177"/>
      <c r="AE136" s="176">
        <f>행정7급!Y155</f>
        <v>0</v>
      </c>
      <c r="AF136" s="173"/>
      <c r="AG136" s="178">
        <f t="shared" si="22"/>
        <v>0</v>
      </c>
    </row>
    <row r="137" spans="1:33" s="3" customFormat="1" ht="35.1" customHeight="1">
      <c r="A137" s="749"/>
      <c r="B137" s="661" t="s">
        <v>592</v>
      </c>
      <c r="C137" s="219" t="s">
        <v>467</v>
      </c>
      <c r="D137" s="277">
        <v>0</v>
      </c>
      <c r="E137" s="32"/>
      <c r="F137" s="293">
        <f t="shared" si="40"/>
        <v>0</v>
      </c>
      <c r="G137" s="223"/>
      <c r="H137" s="32"/>
      <c r="I137" s="32"/>
      <c r="J137" s="32"/>
      <c r="K137" s="32"/>
      <c r="L137" s="32"/>
      <c r="M137" s="32"/>
      <c r="N137" s="206">
        <f t="shared" si="41"/>
        <v>0</v>
      </c>
      <c r="O137" s="307">
        <f t="shared" si="42"/>
        <v>0</v>
      </c>
      <c r="P137" s="429"/>
      <c r="Q137" s="354"/>
      <c r="R137" s="312"/>
      <c r="S137" s="359"/>
      <c r="T137" s="355">
        <f t="shared" si="45"/>
        <v>0</v>
      </c>
      <c r="U137" s="119"/>
      <c r="V137" s="106">
        <f>O137+COUNTA(Q137)-COUNTA(S137)</f>
        <v>0</v>
      </c>
      <c r="W137" s="5"/>
      <c r="X137" s="113"/>
      <c r="Y137" s="38"/>
      <c r="Z137" s="191"/>
      <c r="AA137" s="38"/>
      <c r="AB137" s="191"/>
      <c r="AC137" s="176">
        <f t="shared" si="44"/>
        <v>0</v>
      </c>
      <c r="AD137" s="177"/>
      <c r="AE137" s="176">
        <f>행정7급!Y156</f>
        <v>0</v>
      </c>
      <c r="AF137" s="173"/>
      <c r="AG137" s="178">
        <f t="shared" si="22"/>
        <v>0</v>
      </c>
    </row>
    <row r="138" spans="1:33" s="3" customFormat="1" ht="35.1" customHeight="1">
      <c r="A138" s="785"/>
      <c r="B138" s="318" t="s">
        <v>594</v>
      </c>
      <c r="C138" s="219" t="s">
        <v>468</v>
      </c>
      <c r="D138" s="277">
        <v>1</v>
      </c>
      <c r="E138" s="32"/>
      <c r="F138" s="293">
        <f t="shared" si="40"/>
        <v>1</v>
      </c>
      <c r="G138" s="223">
        <v>1</v>
      </c>
      <c r="H138" s="32"/>
      <c r="I138" s="32"/>
      <c r="J138" s="32"/>
      <c r="K138" s="32"/>
      <c r="L138" s="32"/>
      <c r="M138" s="32"/>
      <c r="N138" s="206">
        <f t="shared" si="41"/>
        <v>1</v>
      </c>
      <c r="O138" s="307">
        <f t="shared" si="42"/>
        <v>0</v>
      </c>
      <c r="P138" s="429"/>
      <c r="Q138" s="350"/>
      <c r="R138" s="312"/>
      <c r="S138" s="359"/>
      <c r="T138" s="355">
        <f t="shared" si="45"/>
        <v>0</v>
      </c>
      <c r="U138" s="119"/>
      <c r="V138" s="106">
        <f>O138+COUNTA(Q138)-COUNTA(S138)</f>
        <v>0</v>
      </c>
      <c r="W138" s="5"/>
      <c r="X138" s="113"/>
      <c r="Y138" s="38"/>
      <c r="Z138" s="191"/>
      <c r="AA138" s="38"/>
      <c r="AB138" s="191"/>
      <c r="AC138" s="176">
        <f t="shared" si="44"/>
        <v>0</v>
      </c>
      <c r="AD138" s="177"/>
      <c r="AE138" s="176">
        <f>행정7급!Y157</f>
        <v>-1</v>
      </c>
      <c r="AF138" s="173"/>
      <c r="AG138" s="178">
        <f t="shared" si="22"/>
        <v>-1</v>
      </c>
    </row>
    <row r="139" spans="1:33" s="3" customFormat="1" ht="35.1" customHeight="1">
      <c r="A139" s="748" t="s">
        <v>469</v>
      </c>
      <c r="B139" s="750" t="s">
        <v>593</v>
      </c>
      <c r="C139" s="706" t="s">
        <v>426</v>
      </c>
      <c r="D139" s="275">
        <v>43</v>
      </c>
      <c r="E139" s="30"/>
      <c r="F139" s="290">
        <f t="shared" si="40"/>
        <v>43</v>
      </c>
      <c r="G139" s="221">
        <v>42</v>
      </c>
      <c r="H139" s="30"/>
      <c r="I139" s="30"/>
      <c r="J139" s="30"/>
      <c r="K139" s="30"/>
      <c r="L139" s="30">
        <v>1</v>
      </c>
      <c r="M139" s="30"/>
      <c r="N139" s="165">
        <f t="shared" si="41"/>
        <v>43</v>
      </c>
      <c r="O139" s="304">
        <f t="shared" si="42"/>
        <v>0</v>
      </c>
      <c r="P139" s="461"/>
      <c r="Q139" s="345"/>
      <c r="R139" s="266"/>
      <c r="S139" s="342"/>
      <c r="T139" s="343">
        <f t="shared" si="45"/>
        <v>0</v>
      </c>
      <c r="U139" s="374"/>
      <c r="V139" s="104">
        <f>O139+COUNTA(Q139:Q150)-COUNTA(S139:S150)</f>
        <v>0</v>
      </c>
      <c r="W139" s="5"/>
      <c r="X139" s="179">
        <f>사무운영!U55</f>
        <v>-1</v>
      </c>
      <c r="Y139" s="38"/>
      <c r="Z139" s="189"/>
      <c r="AA139" s="38"/>
      <c r="AB139" s="189"/>
      <c r="AC139" s="170">
        <f t="shared" si="44"/>
        <v>-1</v>
      </c>
      <c r="AD139" s="177"/>
      <c r="AE139" s="180">
        <f>행정7급!Y159</f>
        <v>-1</v>
      </c>
      <c r="AF139" s="173"/>
      <c r="AG139" s="174">
        <f t="shared" si="22"/>
        <v>-2</v>
      </c>
    </row>
    <row r="140" spans="1:33" s="3" customFormat="1" ht="35.1" customHeight="1">
      <c r="A140" s="749"/>
      <c r="B140" s="751"/>
      <c r="C140" s="707"/>
      <c r="D140" s="279"/>
      <c r="E140" s="49"/>
      <c r="F140" s="291"/>
      <c r="G140" s="220">
        <v>0</v>
      </c>
      <c r="H140" s="49"/>
      <c r="I140" s="49"/>
      <c r="J140" s="49"/>
      <c r="K140" s="49"/>
      <c r="L140" s="49"/>
      <c r="M140" s="49"/>
      <c r="N140" s="163"/>
      <c r="O140" s="305"/>
      <c r="P140" s="464"/>
      <c r="Q140" s="345"/>
      <c r="R140" s="579"/>
      <c r="S140" s="564"/>
      <c r="T140" s="491">
        <f t="shared" si="45"/>
        <v>0</v>
      </c>
      <c r="U140" s="523"/>
      <c r="V140" s="105"/>
      <c r="W140" s="5"/>
      <c r="X140" s="179"/>
      <c r="Y140" s="38"/>
      <c r="Z140" s="190"/>
      <c r="AA140" s="38"/>
      <c r="AB140" s="190"/>
      <c r="AC140" s="170">
        <f t="shared" si="44"/>
        <v>0</v>
      </c>
      <c r="AD140" s="177"/>
      <c r="AE140" s="170"/>
      <c r="AF140" s="173"/>
      <c r="AG140" s="174">
        <f t="shared" si="22"/>
        <v>0</v>
      </c>
    </row>
    <row r="141" spans="1:33" s="3" customFormat="1" ht="35.1" customHeight="1">
      <c r="A141" s="749"/>
      <c r="B141" s="751"/>
      <c r="C141" s="707"/>
      <c r="D141" s="279"/>
      <c r="E141" s="49"/>
      <c r="F141" s="291"/>
      <c r="G141" s="220">
        <v>0</v>
      </c>
      <c r="H141" s="49"/>
      <c r="I141" s="49"/>
      <c r="J141" s="49"/>
      <c r="K141" s="49"/>
      <c r="L141" s="49"/>
      <c r="M141" s="49"/>
      <c r="N141" s="163"/>
      <c r="O141" s="305"/>
      <c r="P141" s="464"/>
      <c r="Q141" s="345"/>
      <c r="R141" s="310"/>
      <c r="S141" s="346"/>
      <c r="T141" s="347">
        <f t="shared" si="45"/>
        <v>0</v>
      </c>
      <c r="U141" s="79"/>
      <c r="V141" s="105"/>
      <c r="W141" s="5"/>
      <c r="X141" s="179"/>
      <c r="Y141" s="38"/>
      <c r="Z141" s="190"/>
      <c r="AA141" s="38"/>
      <c r="AB141" s="190"/>
      <c r="AC141" s="170">
        <f t="shared" si="44"/>
        <v>0</v>
      </c>
      <c r="AD141" s="177"/>
      <c r="AE141" s="170"/>
      <c r="AF141" s="173"/>
      <c r="AG141" s="174">
        <f t="shared" si="22"/>
        <v>0</v>
      </c>
    </row>
    <row r="142" spans="1:33" s="3" customFormat="1" ht="35.1" customHeight="1">
      <c r="A142" s="749"/>
      <c r="B142" s="751"/>
      <c r="C142" s="707"/>
      <c r="D142" s="279">
        <v>0</v>
      </c>
      <c r="E142" s="49"/>
      <c r="F142" s="291">
        <f t="shared" ref="F142:F151" si="46">SUM(D142:E142)</f>
        <v>0</v>
      </c>
      <c r="G142" s="220">
        <v>0</v>
      </c>
      <c r="H142" s="49"/>
      <c r="I142" s="49"/>
      <c r="J142" s="49"/>
      <c r="K142" s="49"/>
      <c r="L142" s="49"/>
      <c r="M142" s="49"/>
      <c r="N142" s="163">
        <f t="shared" ref="N142:N167" si="47">SUM(G142:M142)</f>
        <v>0</v>
      </c>
      <c r="O142" s="305">
        <f t="shared" ref="O142:O167" si="48">N142-F142</f>
        <v>0</v>
      </c>
      <c r="P142" s="464"/>
      <c r="Q142" s="345"/>
      <c r="R142" s="347"/>
      <c r="S142" s="346"/>
      <c r="T142" s="347">
        <f t="shared" si="45"/>
        <v>0</v>
      </c>
      <c r="U142" s="368"/>
      <c r="V142" s="103"/>
      <c r="W142" s="5"/>
      <c r="X142" s="179"/>
      <c r="Y142" s="38"/>
      <c r="Z142" s="179"/>
      <c r="AA142" s="38"/>
      <c r="AB142" s="179"/>
      <c r="AC142" s="170">
        <f t="shared" si="44"/>
        <v>0</v>
      </c>
      <c r="AD142" s="177"/>
      <c r="AE142" s="170"/>
      <c r="AF142" s="173"/>
      <c r="AG142" s="174">
        <f t="shared" si="22"/>
        <v>0</v>
      </c>
    </row>
    <row r="143" spans="1:33" s="3" customFormat="1" ht="35.1" customHeight="1">
      <c r="A143" s="749"/>
      <c r="B143" s="751"/>
      <c r="C143" s="707"/>
      <c r="D143" s="279">
        <v>0</v>
      </c>
      <c r="E143" s="49"/>
      <c r="F143" s="291">
        <f t="shared" si="46"/>
        <v>0</v>
      </c>
      <c r="G143" s="220">
        <v>0</v>
      </c>
      <c r="H143" s="49"/>
      <c r="I143" s="49"/>
      <c r="J143" s="49"/>
      <c r="K143" s="49"/>
      <c r="L143" s="49"/>
      <c r="M143" s="49"/>
      <c r="N143" s="163">
        <f>SUM(G143:M143)</f>
        <v>0</v>
      </c>
      <c r="O143" s="305">
        <f>N143-F143</f>
        <v>0</v>
      </c>
      <c r="P143" s="461"/>
      <c r="Q143" s="345"/>
      <c r="R143" s="347"/>
      <c r="S143" s="346"/>
      <c r="T143" s="347">
        <f t="shared" si="45"/>
        <v>0</v>
      </c>
      <c r="U143" s="368"/>
      <c r="V143" s="103"/>
      <c r="W143" s="5"/>
      <c r="X143" s="179"/>
      <c r="Y143" s="38"/>
      <c r="Z143" s="179"/>
      <c r="AA143" s="38"/>
      <c r="AB143" s="179"/>
      <c r="AC143" s="170">
        <f t="shared" si="44"/>
        <v>0</v>
      </c>
      <c r="AD143" s="177"/>
      <c r="AE143" s="170"/>
      <c r="AF143" s="173"/>
      <c r="AG143" s="174">
        <f t="shared" si="22"/>
        <v>0</v>
      </c>
    </row>
    <row r="144" spans="1:33" s="3" customFormat="1" ht="35.1" customHeight="1">
      <c r="A144" s="749"/>
      <c r="B144" s="751"/>
      <c r="C144" s="707"/>
      <c r="D144" s="279">
        <v>0</v>
      </c>
      <c r="E144" s="49"/>
      <c r="F144" s="291">
        <f t="shared" si="46"/>
        <v>0</v>
      </c>
      <c r="G144" s="220">
        <v>0</v>
      </c>
      <c r="H144" s="49"/>
      <c r="I144" s="49"/>
      <c r="J144" s="49"/>
      <c r="K144" s="49"/>
      <c r="L144" s="49"/>
      <c r="M144" s="49"/>
      <c r="N144" s="163">
        <f t="shared" si="47"/>
        <v>0</v>
      </c>
      <c r="O144" s="305">
        <f t="shared" si="48"/>
        <v>0</v>
      </c>
      <c r="P144" s="462"/>
      <c r="Q144" s="345"/>
      <c r="R144" s="267"/>
      <c r="S144" s="346"/>
      <c r="T144" s="347">
        <f t="shared" si="45"/>
        <v>0</v>
      </c>
      <c r="U144" s="127"/>
      <c r="V144" s="103"/>
      <c r="W144" s="5"/>
      <c r="X144" s="179"/>
      <c r="Y144" s="38"/>
      <c r="Z144" s="179"/>
      <c r="AA144" s="38"/>
      <c r="AB144" s="179"/>
      <c r="AC144" s="170">
        <f t="shared" si="44"/>
        <v>0</v>
      </c>
      <c r="AD144" s="177"/>
      <c r="AE144" s="170"/>
      <c r="AF144" s="173"/>
      <c r="AG144" s="174">
        <f t="shared" ref="AG144:AG197" si="49">SUM(AC144:AE144)</f>
        <v>0</v>
      </c>
    </row>
    <row r="145" spans="1:33" s="3" customFormat="1" ht="35.1" customHeight="1">
      <c r="A145" s="749"/>
      <c r="B145" s="751"/>
      <c r="C145" s="707"/>
      <c r="D145" s="279">
        <v>0</v>
      </c>
      <c r="E145" s="49"/>
      <c r="F145" s="291">
        <f t="shared" si="46"/>
        <v>0</v>
      </c>
      <c r="G145" s="220">
        <v>0</v>
      </c>
      <c r="H145" s="49"/>
      <c r="I145" s="49"/>
      <c r="J145" s="49"/>
      <c r="K145" s="49"/>
      <c r="L145" s="49"/>
      <c r="M145" s="49"/>
      <c r="N145" s="163">
        <f>SUM(G145:M145)</f>
        <v>0</v>
      </c>
      <c r="O145" s="305">
        <f>N145-F145</f>
        <v>0</v>
      </c>
      <c r="P145" s="462"/>
      <c r="Q145" s="345"/>
      <c r="R145" s="267"/>
      <c r="S145" s="346"/>
      <c r="T145" s="347">
        <f t="shared" si="45"/>
        <v>0</v>
      </c>
      <c r="U145" s="79"/>
      <c r="V145" s="103"/>
      <c r="W145" s="5"/>
      <c r="X145" s="179"/>
      <c r="Y145" s="38"/>
      <c r="Z145" s="179"/>
      <c r="AA145" s="38"/>
      <c r="AB145" s="179"/>
      <c r="AC145" s="170">
        <f t="shared" si="44"/>
        <v>0</v>
      </c>
      <c r="AD145" s="177"/>
      <c r="AE145" s="170"/>
      <c r="AF145" s="173"/>
      <c r="AG145" s="174">
        <f>SUM(AC145:AE145)</f>
        <v>0</v>
      </c>
    </row>
    <row r="146" spans="1:33" s="3" customFormat="1" ht="35.1" customHeight="1">
      <c r="A146" s="749"/>
      <c r="B146" s="751"/>
      <c r="C146" s="707"/>
      <c r="D146" s="279">
        <v>0</v>
      </c>
      <c r="E146" s="49"/>
      <c r="F146" s="291">
        <f t="shared" si="46"/>
        <v>0</v>
      </c>
      <c r="G146" s="220">
        <v>0</v>
      </c>
      <c r="H146" s="49"/>
      <c r="I146" s="49"/>
      <c r="J146" s="49"/>
      <c r="K146" s="49"/>
      <c r="L146" s="49"/>
      <c r="M146" s="49"/>
      <c r="N146" s="163">
        <f t="shared" si="47"/>
        <v>0</v>
      </c>
      <c r="O146" s="305">
        <f t="shared" si="48"/>
        <v>0</v>
      </c>
      <c r="P146" s="462"/>
      <c r="Q146" s="345"/>
      <c r="R146" s="267"/>
      <c r="S146" s="346"/>
      <c r="T146" s="347">
        <f t="shared" si="45"/>
        <v>0</v>
      </c>
      <c r="U146" s="79"/>
      <c r="V146" s="103"/>
      <c r="W146" s="5"/>
      <c r="X146" s="179"/>
      <c r="Y146" s="38"/>
      <c r="Z146" s="179"/>
      <c r="AA146" s="38"/>
      <c r="AB146" s="179"/>
      <c r="AC146" s="170">
        <f t="shared" si="44"/>
        <v>0</v>
      </c>
      <c r="AD146" s="177"/>
      <c r="AE146" s="170"/>
      <c r="AF146" s="173"/>
      <c r="AG146" s="174">
        <f t="shared" si="49"/>
        <v>0</v>
      </c>
    </row>
    <row r="147" spans="1:33" s="3" customFormat="1" ht="35.1" customHeight="1">
      <c r="A147" s="749"/>
      <c r="B147" s="751"/>
      <c r="C147" s="707"/>
      <c r="D147" s="279"/>
      <c r="E147" s="49"/>
      <c r="F147" s="291"/>
      <c r="G147" s="220"/>
      <c r="H147" s="49"/>
      <c r="I147" s="49"/>
      <c r="J147" s="49"/>
      <c r="K147" s="49"/>
      <c r="L147" s="49"/>
      <c r="M147" s="49"/>
      <c r="N147" s="163"/>
      <c r="O147" s="305"/>
      <c r="P147" s="462"/>
      <c r="Q147" s="345"/>
      <c r="R147" s="267"/>
      <c r="S147" s="346"/>
      <c r="T147" s="347">
        <f t="shared" si="45"/>
        <v>0</v>
      </c>
      <c r="U147" s="79"/>
      <c r="V147" s="103"/>
      <c r="W147" s="5"/>
      <c r="X147" s="179"/>
      <c r="Y147" s="38"/>
      <c r="Z147" s="179"/>
      <c r="AA147" s="38"/>
      <c r="AB147" s="179"/>
      <c r="AC147" s="170"/>
      <c r="AD147" s="177"/>
      <c r="AE147" s="170"/>
      <c r="AF147" s="173"/>
      <c r="AG147" s="174"/>
    </row>
    <row r="148" spans="1:33" s="3" customFormat="1" ht="35.1" customHeight="1">
      <c r="A148" s="749"/>
      <c r="B148" s="751"/>
      <c r="C148" s="707"/>
      <c r="D148" s="279"/>
      <c r="E148" s="49"/>
      <c r="F148" s="291"/>
      <c r="G148" s="220"/>
      <c r="H148" s="49"/>
      <c r="I148" s="49"/>
      <c r="J148" s="49"/>
      <c r="K148" s="49"/>
      <c r="L148" s="49"/>
      <c r="M148" s="49"/>
      <c r="N148" s="163"/>
      <c r="O148" s="305"/>
      <c r="P148" s="462"/>
      <c r="Q148" s="345"/>
      <c r="R148" s="108"/>
      <c r="S148" s="346"/>
      <c r="T148" s="347">
        <f t="shared" si="45"/>
        <v>0</v>
      </c>
      <c r="U148" s="79"/>
      <c r="V148" s="103"/>
      <c r="W148" s="5"/>
      <c r="X148" s="179"/>
      <c r="Y148" s="38"/>
      <c r="Z148" s="179"/>
      <c r="AA148" s="38"/>
      <c r="AB148" s="179"/>
      <c r="AC148" s="170"/>
      <c r="AD148" s="177"/>
      <c r="AE148" s="170"/>
      <c r="AF148" s="173"/>
      <c r="AG148" s="174"/>
    </row>
    <row r="149" spans="1:33" s="3" customFormat="1" ht="35.1" customHeight="1">
      <c r="A149" s="749"/>
      <c r="B149" s="751"/>
      <c r="C149" s="707"/>
      <c r="D149" s="279"/>
      <c r="E149" s="49"/>
      <c r="F149" s="291"/>
      <c r="G149" s="220"/>
      <c r="H149" s="49"/>
      <c r="I149" s="49"/>
      <c r="J149" s="49"/>
      <c r="K149" s="49"/>
      <c r="L149" s="49"/>
      <c r="M149" s="49"/>
      <c r="N149" s="163"/>
      <c r="O149" s="305"/>
      <c r="P149" s="462"/>
      <c r="Q149" s="345"/>
      <c r="R149" s="267"/>
      <c r="S149" s="346"/>
      <c r="T149" s="347">
        <f t="shared" si="45"/>
        <v>0</v>
      </c>
      <c r="U149" s="79"/>
      <c r="V149" s="103"/>
      <c r="W149" s="5"/>
      <c r="X149" s="179"/>
      <c r="Y149" s="38"/>
      <c r="Z149" s="179"/>
      <c r="AA149" s="38"/>
      <c r="AB149" s="179"/>
      <c r="AC149" s="170"/>
      <c r="AD149" s="177"/>
      <c r="AE149" s="170"/>
      <c r="AF149" s="173"/>
      <c r="AG149" s="174"/>
    </row>
    <row r="150" spans="1:33" s="3" customFormat="1" ht="35.1" customHeight="1">
      <c r="A150" s="749"/>
      <c r="B150" s="751"/>
      <c r="C150" s="708"/>
      <c r="D150" s="279"/>
      <c r="E150" s="49"/>
      <c r="F150" s="291"/>
      <c r="G150" s="220"/>
      <c r="H150" s="49"/>
      <c r="I150" s="49"/>
      <c r="J150" s="49"/>
      <c r="K150" s="49"/>
      <c r="L150" s="49"/>
      <c r="M150" s="49"/>
      <c r="N150" s="163"/>
      <c r="O150" s="305"/>
      <c r="P150" s="462"/>
      <c r="Q150" s="345"/>
      <c r="R150" s="267"/>
      <c r="S150" s="346"/>
      <c r="T150" s="347">
        <f t="shared" si="45"/>
        <v>0</v>
      </c>
      <c r="U150" s="79"/>
      <c r="V150" s="103"/>
      <c r="W150" s="5"/>
      <c r="X150" s="179"/>
      <c r="Y150" s="38"/>
      <c r="Z150" s="179"/>
      <c r="AA150" s="38"/>
      <c r="AB150" s="179"/>
      <c r="AC150" s="170"/>
      <c r="AD150" s="177"/>
      <c r="AE150" s="182"/>
      <c r="AF150" s="173"/>
      <c r="AG150" s="174"/>
    </row>
    <row r="151" spans="1:33" s="3" customFormat="1" ht="35.1" customHeight="1">
      <c r="A151" s="664"/>
      <c r="B151" s="751" t="s">
        <v>591</v>
      </c>
      <c r="C151" s="706" t="s">
        <v>11</v>
      </c>
      <c r="D151" s="275">
        <v>3</v>
      </c>
      <c r="E151" s="30"/>
      <c r="F151" s="290">
        <f t="shared" si="46"/>
        <v>3</v>
      </c>
      <c r="G151" s="221">
        <v>4</v>
      </c>
      <c r="H151" s="30"/>
      <c r="I151" s="30"/>
      <c r="J151" s="30"/>
      <c r="K151" s="30"/>
      <c r="L151" s="30"/>
      <c r="M151" s="30"/>
      <c r="N151" s="165">
        <f t="shared" si="47"/>
        <v>4</v>
      </c>
      <c r="O151" s="304">
        <f t="shared" si="48"/>
        <v>1</v>
      </c>
      <c r="P151" s="463"/>
      <c r="Q151" s="341"/>
      <c r="R151" s="268"/>
      <c r="S151" s="342"/>
      <c r="T151" s="353">
        <f t="shared" si="45"/>
        <v>0</v>
      </c>
      <c r="U151" s="80"/>
      <c r="V151" s="104">
        <f>O151+COUNTA(Q151:Q153)-COUNTA(S151:S153)</f>
        <v>1</v>
      </c>
      <c r="W151" s="5"/>
      <c r="X151" s="175">
        <f>사무운영!U58</f>
        <v>-1</v>
      </c>
      <c r="Y151" s="38"/>
      <c r="Z151" s="189"/>
      <c r="AA151" s="38"/>
      <c r="AB151" s="189"/>
      <c r="AC151" s="180">
        <f t="shared" ref="AC151:AC179" si="50">V151+X151+Z151+AB151</f>
        <v>0</v>
      </c>
      <c r="AD151" s="177"/>
      <c r="AE151" s="180">
        <f>행정7급!Y166</f>
        <v>0</v>
      </c>
      <c r="AF151" s="173"/>
      <c r="AG151" s="181">
        <f t="shared" si="49"/>
        <v>0</v>
      </c>
    </row>
    <row r="152" spans="1:33" s="3" customFormat="1" ht="35.1" customHeight="1">
      <c r="A152" s="664"/>
      <c r="B152" s="751"/>
      <c r="C152" s="707"/>
      <c r="D152" s="279"/>
      <c r="E152" s="49"/>
      <c r="F152" s="291"/>
      <c r="G152" s="220">
        <v>0</v>
      </c>
      <c r="H152" s="49"/>
      <c r="I152" s="49"/>
      <c r="J152" s="49"/>
      <c r="K152" s="49"/>
      <c r="L152" s="49"/>
      <c r="M152" s="49"/>
      <c r="N152" s="163"/>
      <c r="O152" s="305"/>
      <c r="P152" s="461"/>
      <c r="Q152" s="345"/>
      <c r="R152" s="267"/>
      <c r="S152" s="346"/>
      <c r="T152" s="347">
        <f t="shared" si="45"/>
        <v>0</v>
      </c>
      <c r="U152" s="79"/>
      <c r="V152" s="105"/>
      <c r="W152" s="5"/>
      <c r="X152" s="179"/>
      <c r="Y152" s="38"/>
      <c r="Z152" s="190"/>
      <c r="AA152" s="38"/>
      <c r="AB152" s="190"/>
      <c r="AC152" s="170">
        <f t="shared" si="50"/>
        <v>0</v>
      </c>
      <c r="AD152" s="177"/>
      <c r="AE152" s="170"/>
      <c r="AF152" s="173"/>
      <c r="AG152" s="174">
        <f>SUM(AC152:AE152)</f>
        <v>0</v>
      </c>
    </row>
    <row r="153" spans="1:33" s="3" customFormat="1" ht="35.1" customHeight="1">
      <c r="A153" s="664"/>
      <c r="B153" s="753"/>
      <c r="C153" s="708"/>
      <c r="D153" s="279"/>
      <c r="E153" s="49"/>
      <c r="F153" s="291"/>
      <c r="G153" s="220">
        <v>0</v>
      </c>
      <c r="H153" s="49"/>
      <c r="I153" s="49"/>
      <c r="J153" s="49"/>
      <c r="K153" s="49"/>
      <c r="L153" s="49"/>
      <c r="M153" s="49"/>
      <c r="N153" s="163"/>
      <c r="O153" s="305"/>
      <c r="P153" s="461"/>
      <c r="Q153" s="345"/>
      <c r="R153" s="267"/>
      <c r="S153" s="346"/>
      <c r="T153" s="347">
        <f t="shared" si="45"/>
        <v>0</v>
      </c>
      <c r="U153" s="79"/>
      <c r="V153" s="105"/>
      <c r="W153" s="5"/>
      <c r="X153" s="184"/>
      <c r="Y153" s="38"/>
      <c r="Z153" s="190"/>
      <c r="AA153" s="38"/>
      <c r="AB153" s="190"/>
      <c r="AC153" s="182">
        <f t="shared" si="50"/>
        <v>0</v>
      </c>
      <c r="AD153" s="177"/>
      <c r="AE153" s="182"/>
      <c r="AF153" s="173"/>
      <c r="AG153" s="185">
        <f>SUM(AC153:AE153)</f>
        <v>0</v>
      </c>
    </row>
    <row r="154" spans="1:33" s="3" customFormat="1" ht="35.1" customHeight="1">
      <c r="A154" s="664"/>
      <c r="B154" s="661" t="s">
        <v>591</v>
      </c>
      <c r="C154" s="219" t="s">
        <v>45</v>
      </c>
      <c r="D154" s="277">
        <v>1</v>
      </c>
      <c r="E154" s="32"/>
      <c r="F154" s="293">
        <f t="shared" ref="F154:F166" si="51">SUM(D154:E154)</f>
        <v>1</v>
      </c>
      <c r="G154" s="223">
        <v>1</v>
      </c>
      <c r="H154" s="32"/>
      <c r="I154" s="32"/>
      <c r="J154" s="32"/>
      <c r="K154" s="32"/>
      <c r="L154" s="32"/>
      <c r="M154" s="32"/>
      <c r="N154" s="206">
        <f>SUM(G154:M154)</f>
        <v>1</v>
      </c>
      <c r="O154" s="307">
        <f>N154-F154</f>
        <v>0</v>
      </c>
      <c r="P154" s="429"/>
      <c r="Q154" s="354"/>
      <c r="R154" s="312"/>
      <c r="S154" s="359"/>
      <c r="T154" s="355">
        <f t="shared" si="45"/>
        <v>0</v>
      </c>
      <c r="U154" s="119"/>
      <c r="V154" s="106">
        <f t="shared" ref="V154:V162" si="52">O154+COUNTA(Q154)-COUNTA(S154)</f>
        <v>0</v>
      </c>
      <c r="W154" s="5"/>
      <c r="X154" s="179">
        <f>사무운영!U59</f>
        <v>0</v>
      </c>
      <c r="Y154" s="38"/>
      <c r="Z154" s="191"/>
      <c r="AA154" s="38"/>
      <c r="AB154" s="191"/>
      <c r="AC154" s="176">
        <f t="shared" si="50"/>
        <v>0</v>
      </c>
      <c r="AD154" s="177"/>
      <c r="AE154" s="176">
        <f>행정7급!Y167</f>
        <v>0</v>
      </c>
      <c r="AF154" s="173"/>
      <c r="AG154" s="192">
        <f>SUM(AC154:AE154)</f>
        <v>0</v>
      </c>
    </row>
    <row r="155" spans="1:33" s="3" customFormat="1" ht="35.1" customHeight="1">
      <c r="A155" s="664"/>
      <c r="B155" s="661" t="s">
        <v>591</v>
      </c>
      <c r="C155" s="219" t="s">
        <v>470</v>
      </c>
      <c r="D155" s="277">
        <v>1</v>
      </c>
      <c r="E155" s="32"/>
      <c r="F155" s="293">
        <f t="shared" si="51"/>
        <v>1</v>
      </c>
      <c r="G155" s="223">
        <v>1</v>
      </c>
      <c r="H155" s="32"/>
      <c r="I155" s="32"/>
      <c r="J155" s="32"/>
      <c r="K155" s="32"/>
      <c r="L155" s="32"/>
      <c r="M155" s="32"/>
      <c r="N155" s="206">
        <f t="shared" si="47"/>
        <v>1</v>
      </c>
      <c r="O155" s="307">
        <f t="shared" si="48"/>
        <v>0</v>
      </c>
      <c r="P155" s="429"/>
      <c r="Q155" s="354"/>
      <c r="R155" s="349"/>
      <c r="S155" s="375"/>
      <c r="T155" s="355">
        <f t="shared" si="45"/>
        <v>0</v>
      </c>
      <c r="U155" s="119"/>
      <c r="V155" s="106">
        <f t="shared" si="52"/>
        <v>0</v>
      </c>
      <c r="W155" s="5"/>
      <c r="X155" s="113"/>
      <c r="Y155" s="38"/>
      <c r="Z155" s="191"/>
      <c r="AA155" s="38"/>
      <c r="AB155" s="191"/>
      <c r="AC155" s="176">
        <f t="shared" si="50"/>
        <v>0</v>
      </c>
      <c r="AD155" s="177"/>
      <c r="AE155" s="176"/>
      <c r="AF155" s="173"/>
      <c r="AG155" s="188">
        <f t="shared" si="49"/>
        <v>0</v>
      </c>
    </row>
    <row r="156" spans="1:33" s="3" customFormat="1" ht="35.1" customHeight="1">
      <c r="A156" s="664"/>
      <c r="B156" s="661" t="s">
        <v>592</v>
      </c>
      <c r="C156" s="219" t="s">
        <v>471</v>
      </c>
      <c r="D156" s="277">
        <v>0</v>
      </c>
      <c r="E156" s="32"/>
      <c r="F156" s="293">
        <f t="shared" si="51"/>
        <v>0</v>
      </c>
      <c r="G156" s="223">
        <v>0</v>
      </c>
      <c r="H156" s="32"/>
      <c r="I156" s="32"/>
      <c r="J156" s="32"/>
      <c r="K156" s="32"/>
      <c r="L156" s="32"/>
      <c r="M156" s="32"/>
      <c r="N156" s="206">
        <f t="shared" si="47"/>
        <v>0</v>
      </c>
      <c r="O156" s="307">
        <f t="shared" si="48"/>
        <v>0</v>
      </c>
      <c r="P156" s="429"/>
      <c r="Q156" s="354"/>
      <c r="R156" s="312"/>
      <c r="S156" s="359"/>
      <c r="T156" s="355">
        <f t="shared" si="45"/>
        <v>0</v>
      </c>
      <c r="U156" s="119"/>
      <c r="V156" s="106">
        <f t="shared" si="52"/>
        <v>0</v>
      </c>
      <c r="W156" s="5"/>
      <c r="X156" s="113"/>
      <c r="Y156" s="38"/>
      <c r="Z156" s="191"/>
      <c r="AA156" s="38"/>
      <c r="AB156" s="191"/>
      <c r="AC156" s="176">
        <f t="shared" si="50"/>
        <v>0</v>
      </c>
      <c r="AD156" s="177"/>
      <c r="AE156" s="176">
        <f>행정7급!Y168</f>
        <v>0</v>
      </c>
      <c r="AF156" s="173"/>
      <c r="AG156" s="178">
        <f t="shared" si="49"/>
        <v>0</v>
      </c>
    </row>
    <row r="157" spans="1:33" s="3" customFormat="1" ht="35.1" customHeight="1">
      <c r="A157" s="664"/>
      <c r="B157" s="661" t="s">
        <v>592</v>
      </c>
      <c r="C157" s="219" t="s">
        <v>472</v>
      </c>
      <c r="D157" s="277">
        <v>0</v>
      </c>
      <c r="E157" s="32"/>
      <c r="F157" s="293">
        <f t="shared" si="51"/>
        <v>0</v>
      </c>
      <c r="G157" s="223">
        <v>0</v>
      </c>
      <c r="H157" s="32"/>
      <c r="I157" s="32"/>
      <c r="J157" s="32"/>
      <c r="K157" s="32"/>
      <c r="L157" s="32"/>
      <c r="M157" s="32"/>
      <c r="N157" s="206">
        <f t="shared" si="47"/>
        <v>0</v>
      </c>
      <c r="O157" s="307">
        <f t="shared" si="48"/>
        <v>0</v>
      </c>
      <c r="P157" s="429"/>
      <c r="Q157" s="354"/>
      <c r="R157" s="312"/>
      <c r="S157" s="359"/>
      <c r="T157" s="355">
        <f t="shared" si="45"/>
        <v>0</v>
      </c>
      <c r="U157" s="119"/>
      <c r="V157" s="106">
        <f t="shared" si="52"/>
        <v>0</v>
      </c>
      <c r="W157" s="5"/>
      <c r="X157" s="113"/>
      <c r="Y157" s="38"/>
      <c r="Z157" s="191"/>
      <c r="AA157" s="38"/>
      <c r="AB157" s="191"/>
      <c r="AC157" s="176">
        <f t="shared" si="50"/>
        <v>0</v>
      </c>
      <c r="AD157" s="177"/>
      <c r="AE157" s="176">
        <f>행정7급!Y169</f>
        <v>0</v>
      </c>
      <c r="AF157" s="173"/>
      <c r="AG157" s="178">
        <f t="shared" si="49"/>
        <v>0</v>
      </c>
    </row>
    <row r="158" spans="1:33" s="3" customFormat="1" ht="35.1" customHeight="1">
      <c r="A158" s="664"/>
      <c r="B158" s="661" t="s">
        <v>592</v>
      </c>
      <c r="C158" s="219" t="s">
        <v>473</v>
      </c>
      <c r="D158" s="277">
        <v>0</v>
      </c>
      <c r="E158" s="32"/>
      <c r="F158" s="293">
        <f t="shared" si="51"/>
        <v>0</v>
      </c>
      <c r="G158" s="223">
        <v>0</v>
      </c>
      <c r="H158" s="32"/>
      <c r="I158" s="32"/>
      <c r="J158" s="32"/>
      <c r="K158" s="32"/>
      <c r="L158" s="32"/>
      <c r="M158" s="32"/>
      <c r="N158" s="206">
        <f t="shared" si="47"/>
        <v>0</v>
      </c>
      <c r="O158" s="307">
        <f t="shared" si="48"/>
        <v>0</v>
      </c>
      <c r="P158" s="429"/>
      <c r="Q158" s="354"/>
      <c r="R158" s="312"/>
      <c r="S158" s="359"/>
      <c r="T158" s="355">
        <f t="shared" si="45"/>
        <v>0</v>
      </c>
      <c r="U158" s="119"/>
      <c r="V158" s="106">
        <f t="shared" si="52"/>
        <v>0</v>
      </c>
      <c r="W158" s="5"/>
      <c r="X158" s="113"/>
      <c r="Y158" s="38"/>
      <c r="Z158" s="191"/>
      <c r="AA158" s="38"/>
      <c r="AB158" s="191"/>
      <c r="AC158" s="176">
        <f t="shared" si="50"/>
        <v>0</v>
      </c>
      <c r="AD158" s="177"/>
      <c r="AE158" s="176">
        <f>행정7급!Y170</f>
        <v>0</v>
      </c>
      <c r="AF158" s="173"/>
      <c r="AG158" s="178">
        <f t="shared" si="49"/>
        <v>0</v>
      </c>
    </row>
    <row r="159" spans="1:33" s="3" customFormat="1" ht="35.1" customHeight="1">
      <c r="A159" s="664"/>
      <c r="B159" s="661" t="s">
        <v>592</v>
      </c>
      <c r="C159" s="219" t="s">
        <v>474</v>
      </c>
      <c r="D159" s="277">
        <v>0</v>
      </c>
      <c r="E159" s="32"/>
      <c r="F159" s="293">
        <f t="shared" si="51"/>
        <v>0</v>
      </c>
      <c r="G159" s="223">
        <v>0</v>
      </c>
      <c r="H159" s="32"/>
      <c r="I159" s="32"/>
      <c r="J159" s="32"/>
      <c r="K159" s="32"/>
      <c r="L159" s="32"/>
      <c r="M159" s="32"/>
      <c r="N159" s="206">
        <f t="shared" si="47"/>
        <v>0</v>
      </c>
      <c r="O159" s="307">
        <f t="shared" si="48"/>
        <v>0</v>
      </c>
      <c r="P159" s="429"/>
      <c r="Q159" s="354"/>
      <c r="R159" s="312"/>
      <c r="S159" s="359"/>
      <c r="T159" s="355">
        <f t="shared" si="45"/>
        <v>0</v>
      </c>
      <c r="U159" s="119"/>
      <c r="V159" s="106">
        <f t="shared" si="52"/>
        <v>0</v>
      </c>
      <c r="W159" s="5"/>
      <c r="X159" s="113"/>
      <c r="Y159" s="38"/>
      <c r="Z159" s="191"/>
      <c r="AA159" s="38"/>
      <c r="AB159" s="191"/>
      <c r="AC159" s="176">
        <f t="shared" si="50"/>
        <v>0</v>
      </c>
      <c r="AD159" s="177"/>
      <c r="AE159" s="176">
        <f>행정7급!Y171</f>
        <v>-1</v>
      </c>
      <c r="AF159" s="173"/>
      <c r="AG159" s="178">
        <f t="shared" si="49"/>
        <v>-1</v>
      </c>
    </row>
    <row r="160" spans="1:33" s="3" customFormat="1" ht="35.1" customHeight="1">
      <c r="A160" s="664"/>
      <c r="B160" s="661" t="s">
        <v>592</v>
      </c>
      <c r="C160" s="219" t="s">
        <v>475</v>
      </c>
      <c r="D160" s="277">
        <v>1</v>
      </c>
      <c r="E160" s="32"/>
      <c r="F160" s="293">
        <f t="shared" si="51"/>
        <v>1</v>
      </c>
      <c r="G160" s="223">
        <v>1</v>
      </c>
      <c r="H160" s="32"/>
      <c r="I160" s="32"/>
      <c r="J160" s="32"/>
      <c r="K160" s="32"/>
      <c r="L160" s="32"/>
      <c r="M160" s="32"/>
      <c r="N160" s="206">
        <f t="shared" si="47"/>
        <v>1</v>
      </c>
      <c r="O160" s="307">
        <f t="shared" si="48"/>
        <v>0</v>
      </c>
      <c r="P160" s="595"/>
      <c r="Q160" s="612"/>
      <c r="R160" s="312"/>
      <c r="S160" s="359"/>
      <c r="T160" s="355">
        <f t="shared" si="45"/>
        <v>0</v>
      </c>
      <c r="U160" s="119"/>
      <c r="V160" s="106">
        <f t="shared" si="52"/>
        <v>0</v>
      </c>
      <c r="W160" s="5"/>
      <c r="X160" s="113">
        <f>사무운영!U60</f>
        <v>0</v>
      </c>
      <c r="Y160" s="38"/>
      <c r="Z160" s="191"/>
      <c r="AA160" s="38"/>
      <c r="AB160" s="191"/>
      <c r="AC160" s="176">
        <f t="shared" si="50"/>
        <v>0</v>
      </c>
      <c r="AD160" s="177"/>
      <c r="AE160" s="176">
        <f>행정7급!Y173</f>
        <v>0</v>
      </c>
      <c r="AF160" s="173"/>
      <c r="AG160" s="178">
        <f t="shared" si="49"/>
        <v>0</v>
      </c>
    </row>
    <row r="161" spans="1:42" s="3" customFormat="1" ht="35.1" customHeight="1">
      <c r="A161" s="664"/>
      <c r="B161" s="661" t="s">
        <v>592</v>
      </c>
      <c r="C161" s="219" t="s">
        <v>476</v>
      </c>
      <c r="D161" s="277">
        <v>0</v>
      </c>
      <c r="E161" s="32"/>
      <c r="F161" s="293">
        <f t="shared" si="51"/>
        <v>0</v>
      </c>
      <c r="G161" s="223">
        <v>0</v>
      </c>
      <c r="H161" s="32"/>
      <c r="I161" s="32"/>
      <c r="J161" s="32"/>
      <c r="K161" s="32"/>
      <c r="L161" s="32"/>
      <c r="M161" s="32"/>
      <c r="N161" s="206">
        <f t="shared" si="47"/>
        <v>0</v>
      </c>
      <c r="O161" s="307">
        <f t="shared" si="48"/>
        <v>0</v>
      </c>
      <c r="P161" s="429"/>
      <c r="Q161" s="354"/>
      <c r="R161" s="312"/>
      <c r="S161" s="359"/>
      <c r="T161" s="355">
        <f t="shared" si="45"/>
        <v>0</v>
      </c>
      <c r="U161" s="119"/>
      <c r="V161" s="106">
        <f t="shared" si="52"/>
        <v>0</v>
      </c>
      <c r="W161" s="5"/>
      <c r="X161" s="113"/>
      <c r="Y161" s="38"/>
      <c r="Z161" s="191"/>
      <c r="AA161" s="38"/>
      <c r="AB161" s="191"/>
      <c r="AC161" s="176">
        <f t="shared" si="50"/>
        <v>0</v>
      </c>
      <c r="AD161" s="177"/>
      <c r="AE161" s="176">
        <f>행정7급!Y175</f>
        <v>0</v>
      </c>
      <c r="AF161" s="173"/>
      <c r="AG161" s="178">
        <f t="shared" si="49"/>
        <v>0</v>
      </c>
    </row>
    <row r="162" spans="1:42" s="3" customFormat="1" ht="35.1" customHeight="1">
      <c r="A162" s="664"/>
      <c r="B162" s="318" t="s">
        <v>592</v>
      </c>
      <c r="C162" s="219" t="s">
        <v>477</v>
      </c>
      <c r="D162" s="277">
        <v>0</v>
      </c>
      <c r="E162" s="32"/>
      <c r="F162" s="293">
        <f t="shared" si="51"/>
        <v>0</v>
      </c>
      <c r="G162" s="223">
        <v>0</v>
      </c>
      <c r="H162" s="32"/>
      <c r="I162" s="32"/>
      <c r="J162" s="32"/>
      <c r="K162" s="32"/>
      <c r="L162" s="32"/>
      <c r="M162" s="32"/>
      <c r="N162" s="206">
        <f t="shared" si="47"/>
        <v>0</v>
      </c>
      <c r="O162" s="307">
        <f t="shared" si="48"/>
        <v>0</v>
      </c>
      <c r="P162" s="429"/>
      <c r="Q162" s="354"/>
      <c r="R162" s="312"/>
      <c r="S162" s="359"/>
      <c r="T162" s="355">
        <f t="shared" si="45"/>
        <v>0</v>
      </c>
      <c r="U162" s="119"/>
      <c r="V162" s="106">
        <f t="shared" si="52"/>
        <v>0</v>
      </c>
      <c r="W162" s="5"/>
      <c r="X162" s="113"/>
      <c r="Y162" s="38"/>
      <c r="Z162" s="191"/>
      <c r="AA162" s="38"/>
      <c r="AB162" s="191"/>
      <c r="AC162" s="176">
        <f t="shared" si="50"/>
        <v>0</v>
      </c>
      <c r="AD162" s="177"/>
      <c r="AE162" s="176">
        <f>행정7급!Y177</f>
        <v>0</v>
      </c>
      <c r="AF162" s="173"/>
      <c r="AG162" s="178">
        <f t="shared" si="49"/>
        <v>0</v>
      </c>
    </row>
    <row r="163" spans="1:42" s="3" customFormat="1" ht="35.1" customHeight="1">
      <c r="A163" s="748" t="s">
        <v>478</v>
      </c>
      <c r="B163" s="750" t="s">
        <v>593</v>
      </c>
      <c r="C163" s="706" t="s">
        <v>426</v>
      </c>
      <c r="D163" s="275">
        <v>25</v>
      </c>
      <c r="E163" s="30"/>
      <c r="F163" s="290">
        <f t="shared" si="51"/>
        <v>25</v>
      </c>
      <c r="G163" s="221">
        <v>22</v>
      </c>
      <c r="H163" s="30"/>
      <c r="I163" s="30"/>
      <c r="J163" s="30"/>
      <c r="K163" s="30"/>
      <c r="L163" s="30"/>
      <c r="M163" s="30"/>
      <c r="N163" s="165">
        <f t="shared" si="47"/>
        <v>22</v>
      </c>
      <c r="O163" s="304">
        <f t="shared" si="48"/>
        <v>-3</v>
      </c>
      <c r="P163" s="463"/>
      <c r="Q163" s="341"/>
      <c r="R163" s="310"/>
      <c r="S163" s="346"/>
      <c r="T163" s="347">
        <f t="shared" si="45"/>
        <v>0</v>
      </c>
      <c r="U163" s="79"/>
      <c r="V163" s="104">
        <f>O163+COUNTA(Q163:Q166)-COUNTA(S163:S166)</f>
        <v>-3</v>
      </c>
      <c r="W163" s="5"/>
      <c r="X163" s="179">
        <f>사무운영!U61</f>
        <v>2</v>
      </c>
      <c r="Y163" s="38"/>
      <c r="Z163" s="189"/>
      <c r="AA163" s="38"/>
      <c r="AB163" s="189"/>
      <c r="AC163" s="170">
        <f t="shared" si="50"/>
        <v>-1</v>
      </c>
      <c r="AD163" s="177"/>
      <c r="AE163" s="180">
        <f>행정7급!Y179</f>
        <v>-1</v>
      </c>
      <c r="AF163" s="173"/>
      <c r="AG163" s="174">
        <f t="shared" si="49"/>
        <v>-2</v>
      </c>
    </row>
    <row r="164" spans="1:42" s="3" customFormat="1" ht="35.1" customHeight="1">
      <c r="A164" s="749"/>
      <c r="B164" s="751"/>
      <c r="C164" s="707"/>
      <c r="D164" s="279">
        <v>0</v>
      </c>
      <c r="E164" s="49"/>
      <c r="F164" s="291">
        <f t="shared" si="51"/>
        <v>0</v>
      </c>
      <c r="G164" s="220">
        <v>0</v>
      </c>
      <c r="H164" s="49"/>
      <c r="I164" s="49"/>
      <c r="J164" s="49"/>
      <c r="K164" s="49"/>
      <c r="L164" s="49"/>
      <c r="M164" s="49"/>
      <c r="N164" s="163">
        <f t="shared" si="47"/>
        <v>0</v>
      </c>
      <c r="O164" s="305">
        <f t="shared" si="48"/>
        <v>0</v>
      </c>
      <c r="P164" s="461"/>
      <c r="Q164" s="345"/>
      <c r="R164" s="267"/>
      <c r="S164" s="346"/>
      <c r="T164" s="347">
        <f t="shared" si="45"/>
        <v>0</v>
      </c>
      <c r="U164" s="79"/>
      <c r="V164" s="105"/>
      <c r="W164" s="5"/>
      <c r="X164" s="179"/>
      <c r="Y164" s="38"/>
      <c r="Z164" s="190"/>
      <c r="AA164" s="38"/>
      <c r="AB164" s="190"/>
      <c r="AC164" s="170">
        <f t="shared" si="50"/>
        <v>0</v>
      </c>
      <c r="AD164" s="177"/>
      <c r="AE164" s="170"/>
      <c r="AF164" s="173"/>
      <c r="AG164" s="174">
        <f t="shared" si="49"/>
        <v>0</v>
      </c>
    </row>
    <row r="165" spans="1:42" s="3" customFormat="1" ht="35.1" customHeight="1">
      <c r="A165" s="749"/>
      <c r="B165" s="751"/>
      <c r="C165" s="707"/>
      <c r="D165" s="279">
        <v>0</v>
      </c>
      <c r="E165" s="49"/>
      <c r="F165" s="291">
        <f t="shared" si="51"/>
        <v>0</v>
      </c>
      <c r="G165" s="220">
        <v>0</v>
      </c>
      <c r="H165" s="49"/>
      <c r="I165" s="49"/>
      <c r="J165" s="49"/>
      <c r="K165" s="49"/>
      <c r="L165" s="49"/>
      <c r="M165" s="49"/>
      <c r="N165" s="163">
        <f t="shared" si="47"/>
        <v>0</v>
      </c>
      <c r="O165" s="305">
        <f t="shared" si="48"/>
        <v>0</v>
      </c>
      <c r="P165" s="461"/>
      <c r="Q165" s="345"/>
      <c r="R165" s="347"/>
      <c r="S165" s="346"/>
      <c r="T165" s="347">
        <f t="shared" si="45"/>
        <v>0</v>
      </c>
      <c r="U165" s="368"/>
      <c r="V165" s="105"/>
      <c r="W165" s="5"/>
      <c r="X165" s="179"/>
      <c r="Y165" s="38"/>
      <c r="Z165" s="190"/>
      <c r="AA165" s="38"/>
      <c r="AB165" s="190"/>
      <c r="AC165" s="170">
        <f t="shared" si="50"/>
        <v>0</v>
      </c>
      <c r="AD165" s="177"/>
      <c r="AE165" s="170"/>
      <c r="AF165" s="173"/>
      <c r="AG165" s="174">
        <f t="shared" ref="AG165:AG166" si="53">SUM(AC165:AE165)</f>
        <v>0</v>
      </c>
    </row>
    <row r="166" spans="1:42" s="3" customFormat="1" ht="35.1" customHeight="1">
      <c r="A166" s="749"/>
      <c r="B166" s="753"/>
      <c r="C166" s="708"/>
      <c r="D166" s="279">
        <v>0</v>
      </c>
      <c r="E166" s="49"/>
      <c r="F166" s="291">
        <f t="shared" si="51"/>
        <v>0</v>
      </c>
      <c r="G166" s="220">
        <v>0</v>
      </c>
      <c r="H166" s="49"/>
      <c r="I166" s="49"/>
      <c r="J166" s="49"/>
      <c r="K166" s="49"/>
      <c r="L166" s="49"/>
      <c r="M166" s="49"/>
      <c r="N166" s="163">
        <f>SUM(G166:M166)</f>
        <v>0</v>
      </c>
      <c r="O166" s="305">
        <f>N166-F166</f>
        <v>0</v>
      </c>
      <c r="P166" s="461"/>
      <c r="Q166" s="345"/>
      <c r="R166" s="347"/>
      <c r="S166" s="346"/>
      <c r="T166" s="347">
        <f t="shared" si="45"/>
        <v>0</v>
      </c>
      <c r="U166" s="368"/>
      <c r="V166" s="105"/>
      <c r="W166" s="5"/>
      <c r="X166" s="179"/>
      <c r="Y166" s="38"/>
      <c r="Z166" s="190"/>
      <c r="AA166" s="38"/>
      <c r="AB166" s="190"/>
      <c r="AC166" s="170">
        <f t="shared" si="50"/>
        <v>0</v>
      </c>
      <c r="AD166" s="177"/>
      <c r="AE166" s="182"/>
      <c r="AF166" s="173"/>
      <c r="AG166" s="174">
        <f t="shared" si="53"/>
        <v>0</v>
      </c>
    </row>
    <row r="167" spans="1:42" s="3" customFormat="1" ht="35.1" customHeight="1">
      <c r="A167" s="749"/>
      <c r="B167" s="752" t="s">
        <v>591</v>
      </c>
      <c r="C167" s="706" t="s">
        <v>12</v>
      </c>
      <c r="D167" s="275">
        <v>3</v>
      </c>
      <c r="E167" s="30"/>
      <c r="F167" s="290">
        <f t="shared" ref="F167" si="54">SUM(D167:E167)</f>
        <v>3</v>
      </c>
      <c r="G167" s="221">
        <v>4</v>
      </c>
      <c r="H167" s="30"/>
      <c r="I167" s="30"/>
      <c r="J167" s="30"/>
      <c r="K167" s="30"/>
      <c r="L167" s="30"/>
      <c r="M167" s="30"/>
      <c r="N167" s="165">
        <f t="shared" si="47"/>
        <v>4</v>
      </c>
      <c r="O167" s="304">
        <f t="shared" si="48"/>
        <v>1</v>
      </c>
      <c r="P167" s="458"/>
      <c r="Q167" s="341"/>
      <c r="R167" s="268"/>
      <c r="S167" s="342"/>
      <c r="T167" s="584">
        <f t="shared" si="45"/>
        <v>0</v>
      </c>
      <c r="U167" s="80"/>
      <c r="V167" s="104">
        <f>O167+COUNTA(Q167:Q169)-COUNTA(S167:S169)</f>
        <v>1</v>
      </c>
      <c r="W167" s="5"/>
      <c r="X167" s="175">
        <f>사무운영!U66</f>
        <v>-1</v>
      </c>
      <c r="Y167" s="38"/>
      <c r="Z167" s="189"/>
      <c r="AA167" s="38"/>
      <c r="AB167" s="189"/>
      <c r="AC167" s="180">
        <f t="shared" si="50"/>
        <v>0</v>
      </c>
      <c r="AD167" s="177"/>
      <c r="AE167" s="180">
        <f>행정7급!Y185</f>
        <v>0</v>
      </c>
      <c r="AF167" s="173"/>
      <c r="AG167" s="181">
        <f t="shared" si="49"/>
        <v>0</v>
      </c>
    </row>
    <row r="168" spans="1:42" s="3" customFormat="1" ht="35.1" customHeight="1">
      <c r="A168" s="749"/>
      <c r="B168" s="751"/>
      <c r="C168" s="707"/>
      <c r="D168" s="279"/>
      <c r="E168" s="49"/>
      <c r="F168" s="291"/>
      <c r="G168" s="220">
        <v>0</v>
      </c>
      <c r="H168" s="49"/>
      <c r="I168" s="49"/>
      <c r="J168" s="49"/>
      <c r="K168" s="49"/>
      <c r="L168" s="49"/>
      <c r="M168" s="49"/>
      <c r="N168" s="163"/>
      <c r="O168" s="305"/>
      <c r="P168" s="462"/>
      <c r="Q168" s="348"/>
      <c r="R168" s="267"/>
      <c r="S168" s="346"/>
      <c r="T168" s="347">
        <f t="shared" si="45"/>
        <v>0</v>
      </c>
      <c r="U168" s="79"/>
      <c r="V168" s="105"/>
      <c r="W168" s="5"/>
      <c r="X168" s="179"/>
      <c r="Y168" s="38"/>
      <c r="Z168" s="190"/>
      <c r="AA168" s="38"/>
      <c r="AB168" s="190"/>
      <c r="AC168" s="170">
        <f t="shared" si="50"/>
        <v>0</v>
      </c>
      <c r="AD168" s="177"/>
      <c r="AE168" s="170"/>
      <c r="AF168" s="173"/>
      <c r="AG168" s="174">
        <f t="shared" si="49"/>
        <v>0</v>
      </c>
    </row>
    <row r="169" spans="1:42" s="3" customFormat="1" ht="35.1" customHeight="1">
      <c r="A169" s="749"/>
      <c r="B169" s="753"/>
      <c r="C169" s="708"/>
      <c r="D169" s="276"/>
      <c r="E169" s="31"/>
      <c r="F169" s="292"/>
      <c r="G169" s="222">
        <v>0</v>
      </c>
      <c r="H169" s="31"/>
      <c r="I169" s="31"/>
      <c r="J169" s="31"/>
      <c r="K169" s="31"/>
      <c r="L169" s="31"/>
      <c r="M169" s="31"/>
      <c r="N169" s="164"/>
      <c r="O169" s="306"/>
      <c r="P169" s="460"/>
      <c r="Q169" s="361"/>
      <c r="R169" s="366"/>
      <c r="S169" s="358"/>
      <c r="T169" s="356">
        <f t="shared" si="45"/>
        <v>0</v>
      </c>
      <c r="U169" s="367"/>
      <c r="V169" s="107"/>
      <c r="W169" s="5"/>
      <c r="X169" s="184"/>
      <c r="Y169" s="38"/>
      <c r="Z169" s="193"/>
      <c r="AA169" s="38"/>
      <c r="AB169" s="193"/>
      <c r="AC169" s="182">
        <f t="shared" si="50"/>
        <v>0</v>
      </c>
      <c r="AD169" s="177"/>
      <c r="AE169" s="182"/>
      <c r="AF169" s="173"/>
      <c r="AG169" s="185">
        <f t="shared" si="49"/>
        <v>0</v>
      </c>
    </row>
    <row r="170" spans="1:42" s="3" customFormat="1" ht="35.1" customHeight="1">
      <c r="A170" s="749"/>
      <c r="B170" s="318" t="s">
        <v>592</v>
      </c>
      <c r="C170" s="219" t="s">
        <v>479</v>
      </c>
      <c r="D170" s="277">
        <v>1</v>
      </c>
      <c r="E170" s="32"/>
      <c r="F170" s="293">
        <f t="shared" ref="F170:F178" si="55">SUM(D170:E170)</f>
        <v>1</v>
      </c>
      <c r="G170" s="223">
        <v>1</v>
      </c>
      <c r="H170" s="32"/>
      <c r="I170" s="32"/>
      <c r="J170" s="32"/>
      <c r="K170" s="32"/>
      <c r="L170" s="32"/>
      <c r="M170" s="32">
        <v>-1</v>
      </c>
      <c r="N170" s="206">
        <f t="shared" ref="N170:N178" si="56">SUM(G170:M170)</f>
        <v>0</v>
      </c>
      <c r="O170" s="307">
        <f t="shared" ref="O170:O178" si="57">N170-F170</f>
        <v>-1</v>
      </c>
      <c r="P170" s="429"/>
      <c r="Q170" s="354"/>
      <c r="R170" s="312"/>
      <c r="S170" s="359"/>
      <c r="T170" s="355">
        <f t="shared" si="45"/>
        <v>0</v>
      </c>
      <c r="U170" s="119"/>
      <c r="V170" s="106">
        <f>O170+COUNTA(Q170)-COUNTA(S170)</f>
        <v>-1</v>
      </c>
      <c r="W170" s="5"/>
      <c r="X170" s="179"/>
      <c r="Y170" s="38"/>
      <c r="Z170" s="191"/>
      <c r="AA170" s="38"/>
      <c r="AB170" s="191"/>
      <c r="AC170" s="176">
        <f t="shared" si="50"/>
        <v>-1</v>
      </c>
      <c r="AD170" s="177"/>
      <c r="AE170" s="176">
        <f>행정7급!Y188</f>
        <v>0</v>
      </c>
      <c r="AF170" s="173"/>
      <c r="AG170" s="188">
        <f t="shared" si="49"/>
        <v>-1</v>
      </c>
    </row>
    <row r="171" spans="1:42" s="3" customFormat="1" ht="35.1" customHeight="1">
      <c r="A171" s="785"/>
      <c r="B171" s="667" t="s">
        <v>592</v>
      </c>
      <c r="C171" s="219" t="s">
        <v>480</v>
      </c>
      <c r="D171" s="277">
        <v>1</v>
      </c>
      <c r="E171" s="32"/>
      <c r="F171" s="293">
        <f t="shared" si="55"/>
        <v>1</v>
      </c>
      <c r="G171" s="223">
        <v>1</v>
      </c>
      <c r="H171" s="32"/>
      <c r="I171" s="32"/>
      <c r="J171" s="32"/>
      <c r="K171" s="32"/>
      <c r="L171" s="32"/>
      <c r="M171" s="32"/>
      <c r="N171" s="206">
        <f t="shared" si="56"/>
        <v>1</v>
      </c>
      <c r="O171" s="307">
        <f t="shared" si="57"/>
        <v>0</v>
      </c>
      <c r="P171" s="429"/>
      <c r="Q171" s="354"/>
      <c r="R171" s="312"/>
      <c r="S171" s="359"/>
      <c r="T171" s="355">
        <f t="shared" si="45"/>
        <v>0</v>
      </c>
      <c r="U171" s="119"/>
      <c r="V171" s="106">
        <f>O171+COUNTA(Q171)-COUNTA(S171)</f>
        <v>0</v>
      </c>
      <c r="W171" s="5"/>
      <c r="X171" s="113">
        <f>사무운영!U69</f>
        <v>0</v>
      </c>
      <c r="Y171" s="38"/>
      <c r="Z171" s="191"/>
      <c r="AA171" s="38"/>
      <c r="AB171" s="191"/>
      <c r="AC171" s="176">
        <f t="shared" si="50"/>
        <v>0</v>
      </c>
      <c r="AD171" s="177"/>
      <c r="AE171" s="176">
        <f>행정7급!Y189</f>
        <v>0</v>
      </c>
      <c r="AF171" s="173"/>
      <c r="AG171" s="178">
        <f t="shared" si="49"/>
        <v>0</v>
      </c>
    </row>
    <row r="172" spans="1:42" s="3" customFormat="1" ht="35.1" customHeight="1">
      <c r="A172" s="748" t="s">
        <v>481</v>
      </c>
      <c r="B172" s="750" t="s">
        <v>593</v>
      </c>
      <c r="C172" s="706" t="s">
        <v>426</v>
      </c>
      <c r="D172" s="275">
        <v>17</v>
      </c>
      <c r="E172" s="30"/>
      <c r="F172" s="290">
        <f t="shared" si="55"/>
        <v>17</v>
      </c>
      <c r="G172" s="221">
        <v>13</v>
      </c>
      <c r="H172" s="30"/>
      <c r="I172" s="30"/>
      <c r="J172" s="30"/>
      <c r="K172" s="30"/>
      <c r="L172" s="30"/>
      <c r="M172" s="30"/>
      <c r="N172" s="165">
        <f t="shared" si="56"/>
        <v>13</v>
      </c>
      <c r="O172" s="304">
        <f t="shared" si="57"/>
        <v>-4</v>
      </c>
      <c r="P172" s="458"/>
      <c r="Q172" s="341"/>
      <c r="R172" s="310"/>
      <c r="S172" s="346"/>
      <c r="T172" s="347">
        <f t="shared" si="45"/>
        <v>0</v>
      </c>
      <c r="U172" s="79"/>
      <c r="V172" s="104">
        <f>O172+COUNTA(Q172:Q174)-COUNTA(S172:S174)</f>
        <v>-4</v>
      </c>
      <c r="W172" s="5"/>
      <c r="X172" s="179">
        <f>사무운영!U70</f>
        <v>1</v>
      </c>
      <c r="Y172" s="38"/>
      <c r="Z172" s="189"/>
      <c r="AA172" s="38"/>
      <c r="AB172" s="189"/>
      <c r="AC172" s="170">
        <f t="shared" si="50"/>
        <v>-3</v>
      </c>
      <c r="AD172" s="177"/>
      <c r="AE172" s="180">
        <f>행정7급!Y190</f>
        <v>1</v>
      </c>
      <c r="AF172" s="173"/>
      <c r="AG172" s="174">
        <f>SUM(AC172:AE172)</f>
        <v>-2</v>
      </c>
      <c r="AH172" s="132"/>
      <c r="AI172" s="131"/>
      <c r="AJ172" s="129"/>
      <c r="AK172" s="75"/>
      <c r="AL172" s="75"/>
      <c r="AM172" s="75"/>
      <c r="AN172" s="76"/>
      <c r="AO172" s="76"/>
      <c r="AP172" s="75"/>
    </row>
    <row r="173" spans="1:42" s="3" customFormat="1" ht="35.1" customHeight="1">
      <c r="A173" s="749"/>
      <c r="B173" s="751"/>
      <c r="C173" s="707"/>
      <c r="D173" s="279">
        <v>0</v>
      </c>
      <c r="E173" s="49"/>
      <c r="F173" s="291">
        <f t="shared" si="55"/>
        <v>0</v>
      </c>
      <c r="G173" s="220">
        <v>0</v>
      </c>
      <c r="H173" s="49"/>
      <c r="I173" s="49"/>
      <c r="J173" s="49"/>
      <c r="K173" s="49"/>
      <c r="L173" s="49"/>
      <c r="M173" s="49"/>
      <c r="N173" s="163">
        <f>SUM(G173:M173)</f>
        <v>0</v>
      </c>
      <c r="O173" s="305">
        <f>N173-F173</f>
        <v>0</v>
      </c>
      <c r="P173" s="464"/>
      <c r="Q173" s="345"/>
      <c r="R173" s="267"/>
      <c r="S173" s="346"/>
      <c r="T173" s="347">
        <f t="shared" si="45"/>
        <v>0</v>
      </c>
      <c r="U173" s="368"/>
      <c r="V173" s="105"/>
      <c r="W173" s="5"/>
      <c r="X173" s="179"/>
      <c r="Y173" s="38"/>
      <c r="Z173" s="190"/>
      <c r="AA173" s="38"/>
      <c r="AB173" s="190"/>
      <c r="AC173" s="170">
        <f t="shared" si="50"/>
        <v>0</v>
      </c>
      <c r="AD173" s="177"/>
      <c r="AE173" s="170"/>
      <c r="AF173" s="173"/>
      <c r="AG173" s="174">
        <f>SUM(AC173:AE173)</f>
        <v>0</v>
      </c>
      <c r="AH173" s="5"/>
      <c r="AI173" s="5"/>
    </row>
    <row r="174" spans="1:42" s="3" customFormat="1" ht="35.1" customHeight="1">
      <c r="A174" s="749"/>
      <c r="B174" s="753"/>
      <c r="C174" s="708"/>
      <c r="D174" s="279">
        <v>0</v>
      </c>
      <c r="E174" s="49"/>
      <c r="F174" s="291">
        <f t="shared" si="55"/>
        <v>0</v>
      </c>
      <c r="G174" s="220">
        <v>0</v>
      </c>
      <c r="H174" s="49"/>
      <c r="I174" s="49"/>
      <c r="J174" s="49"/>
      <c r="K174" s="49"/>
      <c r="L174" s="49"/>
      <c r="M174" s="49"/>
      <c r="N174" s="163">
        <f>SUM(G174:M174)</f>
        <v>0</v>
      </c>
      <c r="O174" s="305">
        <f t="shared" si="57"/>
        <v>0</v>
      </c>
      <c r="P174" s="460"/>
      <c r="Q174" s="360"/>
      <c r="R174" s="267"/>
      <c r="S174" s="346"/>
      <c r="T174" s="347">
        <f t="shared" si="45"/>
        <v>0</v>
      </c>
      <c r="U174" s="79"/>
      <c r="V174" s="105"/>
      <c r="W174" s="5"/>
      <c r="X174" s="179"/>
      <c r="Y174" s="38"/>
      <c r="Z174" s="190"/>
      <c r="AA174" s="38"/>
      <c r="AB174" s="190"/>
      <c r="AC174" s="170">
        <f t="shared" si="50"/>
        <v>0</v>
      </c>
      <c r="AD174" s="177"/>
      <c r="AE174" s="182"/>
      <c r="AF174" s="173"/>
      <c r="AG174" s="174">
        <f t="shared" si="49"/>
        <v>0</v>
      </c>
      <c r="AH174" s="5"/>
      <c r="AI174" s="5"/>
    </row>
    <row r="175" spans="1:42" s="3" customFormat="1" ht="35.1" customHeight="1">
      <c r="A175" s="749"/>
      <c r="B175" s="661" t="s">
        <v>592</v>
      </c>
      <c r="C175" s="219" t="s">
        <v>482</v>
      </c>
      <c r="D175" s="277">
        <v>1</v>
      </c>
      <c r="E175" s="32"/>
      <c r="F175" s="293">
        <f t="shared" si="55"/>
        <v>1</v>
      </c>
      <c r="G175" s="223">
        <v>1</v>
      </c>
      <c r="H175" s="32"/>
      <c r="I175" s="32"/>
      <c r="J175" s="32"/>
      <c r="K175" s="32"/>
      <c r="L175" s="32"/>
      <c r="M175" s="32"/>
      <c r="N175" s="206">
        <f t="shared" si="56"/>
        <v>1</v>
      </c>
      <c r="O175" s="307">
        <f t="shared" si="57"/>
        <v>0</v>
      </c>
      <c r="P175" s="429"/>
      <c r="Q175" s="354"/>
      <c r="R175" s="312"/>
      <c r="S175" s="359"/>
      <c r="T175" s="355">
        <f t="shared" si="45"/>
        <v>0</v>
      </c>
      <c r="U175" s="119"/>
      <c r="V175" s="106">
        <f>O175+COUNTA(Q175)-COUNTA(S175)</f>
        <v>0</v>
      </c>
      <c r="W175" s="5"/>
      <c r="X175" s="113"/>
      <c r="Y175" s="38"/>
      <c r="Z175" s="191"/>
      <c r="AA175" s="38"/>
      <c r="AB175" s="191"/>
      <c r="AC175" s="176">
        <f t="shared" si="50"/>
        <v>0</v>
      </c>
      <c r="AD175" s="177"/>
      <c r="AE175" s="176">
        <f>행정7급!Y196</f>
        <v>0</v>
      </c>
      <c r="AF175" s="173"/>
      <c r="AG175" s="178">
        <f t="shared" si="49"/>
        <v>0</v>
      </c>
      <c r="AH175" s="5"/>
      <c r="AI175" s="5"/>
    </row>
    <row r="176" spans="1:42" s="3" customFormat="1" ht="35.1" customHeight="1">
      <c r="A176" s="749"/>
      <c r="B176" s="661" t="s">
        <v>592</v>
      </c>
      <c r="C176" s="219" t="s">
        <v>449</v>
      </c>
      <c r="D176" s="277">
        <v>1</v>
      </c>
      <c r="E176" s="32"/>
      <c r="F176" s="293">
        <f t="shared" si="55"/>
        <v>1</v>
      </c>
      <c r="G176" s="223">
        <v>1</v>
      </c>
      <c r="H176" s="32"/>
      <c r="I176" s="32"/>
      <c r="J176" s="32"/>
      <c r="K176" s="32"/>
      <c r="L176" s="32"/>
      <c r="M176" s="32"/>
      <c r="N176" s="206">
        <f t="shared" si="56"/>
        <v>1</v>
      </c>
      <c r="O176" s="307">
        <f t="shared" si="57"/>
        <v>0</v>
      </c>
      <c r="P176" s="461"/>
      <c r="Q176" s="372"/>
      <c r="R176" s="312"/>
      <c r="S176" s="359"/>
      <c r="T176" s="343">
        <f t="shared" si="45"/>
        <v>0</v>
      </c>
      <c r="U176" s="119"/>
      <c r="V176" s="106">
        <f>O176+COUNTA(Q176)-COUNTA(S176)</f>
        <v>0</v>
      </c>
      <c r="W176" s="5"/>
      <c r="X176" s="113"/>
      <c r="Y176" s="38"/>
      <c r="Z176" s="191"/>
      <c r="AA176" s="38"/>
      <c r="AB176" s="191"/>
      <c r="AC176" s="176">
        <f t="shared" si="50"/>
        <v>0</v>
      </c>
      <c r="AD176" s="177"/>
      <c r="AE176" s="176">
        <f>행정7급!Y197</f>
        <v>0</v>
      </c>
      <c r="AF176" s="173"/>
      <c r="AG176" s="178">
        <f t="shared" si="49"/>
        <v>0</v>
      </c>
      <c r="AH176" s="134"/>
      <c r="AI176" s="133"/>
      <c r="AJ176" s="130"/>
      <c r="AK176" s="77"/>
      <c r="AL176" s="77"/>
      <c r="AM176" s="77"/>
      <c r="AN176" s="78"/>
      <c r="AO176" s="78"/>
      <c r="AP176" s="77"/>
    </row>
    <row r="177" spans="1:35" s="3" customFormat="1" ht="35.1" customHeight="1">
      <c r="A177" s="785"/>
      <c r="B177" s="318" t="s">
        <v>592</v>
      </c>
      <c r="C177" s="219" t="s">
        <v>483</v>
      </c>
      <c r="D177" s="277">
        <v>1</v>
      </c>
      <c r="E177" s="32"/>
      <c r="F177" s="293">
        <f t="shared" si="55"/>
        <v>1</v>
      </c>
      <c r="G177" s="223">
        <v>1</v>
      </c>
      <c r="H177" s="32"/>
      <c r="I177" s="32"/>
      <c r="J177" s="32"/>
      <c r="K177" s="32"/>
      <c r="L177" s="32"/>
      <c r="M177" s="32"/>
      <c r="N177" s="206">
        <f t="shared" si="56"/>
        <v>1</v>
      </c>
      <c r="O177" s="307">
        <f t="shared" si="57"/>
        <v>0</v>
      </c>
      <c r="P177" s="429"/>
      <c r="Q177" s="354"/>
      <c r="R177" s="312"/>
      <c r="S177" s="359"/>
      <c r="T177" s="355">
        <f t="shared" si="45"/>
        <v>0</v>
      </c>
      <c r="U177" s="119"/>
      <c r="V177" s="106">
        <f>O177+COUNTA(Q177)-COUNTA(S177)</f>
        <v>0</v>
      </c>
      <c r="W177" s="5"/>
      <c r="X177" s="113"/>
      <c r="Y177" s="38"/>
      <c r="Z177" s="191"/>
      <c r="AA177" s="38"/>
      <c r="AB177" s="191"/>
      <c r="AC177" s="176">
        <f t="shared" si="50"/>
        <v>0</v>
      </c>
      <c r="AD177" s="177"/>
      <c r="AE177" s="176">
        <f>행정7급!Y198</f>
        <v>0</v>
      </c>
      <c r="AF177" s="173"/>
      <c r="AG177" s="178">
        <f t="shared" si="49"/>
        <v>0</v>
      </c>
      <c r="AH177" s="5"/>
      <c r="AI177" s="5"/>
    </row>
    <row r="178" spans="1:35" s="3" customFormat="1" ht="35.1" customHeight="1">
      <c r="A178" s="748" t="s">
        <v>484</v>
      </c>
      <c r="B178" s="750" t="s">
        <v>593</v>
      </c>
      <c r="C178" s="706" t="s">
        <v>426</v>
      </c>
      <c r="D178" s="275">
        <v>21</v>
      </c>
      <c r="E178" s="30"/>
      <c r="F178" s="290">
        <f t="shared" si="55"/>
        <v>21</v>
      </c>
      <c r="G178" s="221">
        <v>20</v>
      </c>
      <c r="H178" s="30"/>
      <c r="I178" s="30"/>
      <c r="J178" s="30"/>
      <c r="K178" s="30"/>
      <c r="L178" s="30"/>
      <c r="M178" s="30"/>
      <c r="N178" s="165">
        <f t="shared" si="56"/>
        <v>20</v>
      </c>
      <c r="O178" s="304">
        <f t="shared" si="57"/>
        <v>-1</v>
      </c>
      <c r="P178" s="596"/>
      <c r="Q178" s="557"/>
      <c r="R178" s="266"/>
      <c r="S178" s="342"/>
      <c r="T178" s="343">
        <f t="shared" si="45"/>
        <v>0</v>
      </c>
      <c r="U178" s="79"/>
      <c r="V178" s="104">
        <f>O178+COUNTA(Q178:Q181)-COUNTA(S178:S181)</f>
        <v>-1</v>
      </c>
      <c r="W178" s="5"/>
      <c r="X178" s="179">
        <f>사무운영!U72</f>
        <v>2</v>
      </c>
      <c r="Y178" s="38"/>
      <c r="Z178" s="189"/>
      <c r="AA178" s="38"/>
      <c r="AB178" s="189"/>
      <c r="AC178" s="170">
        <f t="shared" si="50"/>
        <v>1</v>
      </c>
      <c r="AD178" s="177"/>
      <c r="AE178" s="180">
        <f>행정7급!Y199</f>
        <v>-1</v>
      </c>
      <c r="AF178" s="173"/>
      <c r="AG178" s="174">
        <f t="shared" si="49"/>
        <v>0</v>
      </c>
    </row>
    <row r="179" spans="1:35" s="3" customFormat="1" ht="35.1" customHeight="1">
      <c r="A179" s="749"/>
      <c r="B179" s="751"/>
      <c r="C179" s="707"/>
      <c r="D179" s="279"/>
      <c r="E179" s="49"/>
      <c r="F179" s="291"/>
      <c r="G179" s="220">
        <v>0</v>
      </c>
      <c r="H179" s="49"/>
      <c r="I179" s="49"/>
      <c r="J179" s="49"/>
      <c r="K179" s="49"/>
      <c r="L179" s="49"/>
      <c r="M179" s="49"/>
      <c r="N179" s="163"/>
      <c r="O179" s="305"/>
      <c r="P179" s="597"/>
      <c r="Q179" s="567"/>
      <c r="R179" s="267"/>
      <c r="S179" s="346"/>
      <c r="T179" s="347">
        <f t="shared" si="45"/>
        <v>0</v>
      </c>
      <c r="U179" s="79"/>
      <c r="V179" s="105"/>
      <c r="W179" s="5"/>
      <c r="X179" s="179"/>
      <c r="Y179" s="38"/>
      <c r="Z179" s="190"/>
      <c r="AA179" s="38"/>
      <c r="AB179" s="190"/>
      <c r="AC179" s="170">
        <f t="shared" si="50"/>
        <v>0</v>
      </c>
      <c r="AD179" s="177"/>
      <c r="AE179" s="170"/>
      <c r="AF179" s="173"/>
      <c r="AG179" s="174">
        <f t="shared" si="49"/>
        <v>0</v>
      </c>
    </row>
    <row r="180" spans="1:35" s="3" customFormat="1" ht="35.1" customHeight="1">
      <c r="A180" s="749"/>
      <c r="B180" s="751"/>
      <c r="C180" s="707"/>
      <c r="D180" s="279"/>
      <c r="E180" s="49"/>
      <c r="F180" s="291"/>
      <c r="G180" s="220"/>
      <c r="H180" s="49"/>
      <c r="I180" s="49"/>
      <c r="J180" s="49"/>
      <c r="K180" s="49"/>
      <c r="L180" s="49"/>
      <c r="M180" s="49"/>
      <c r="N180" s="163"/>
      <c r="O180" s="305"/>
      <c r="P180" s="464"/>
      <c r="Q180" s="345"/>
      <c r="R180" s="267"/>
      <c r="S180" s="346"/>
      <c r="T180" s="347">
        <f t="shared" si="45"/>
        <v>0</v>
      </c>
      <c r="U180" s="79"/>
      <c r="V180" s="105"/>
      <c r="W180" s="5"/>
      <c r="X180" s="179"/>
      <c r="Y180" s="38"/>
      <c r="Z180" s="190"/>
      <c r="AA180" s="38"/>
      <c r="AB180" s="190"/>
      <c r="AC180" s="170"/>
      <c r="AD180" s="177"/>
      <c r="AE180" s="170"/>
      <c r="AF180" s="173"/>
      <c r="AG180" s="174"/>
    </row>
    <row r="181" spans="1:35" s="3" customFormat="1" ht="35.1" customHeight="1">
      <c r="A181" s="749"/>
      <c r="B181" s="753"/>
      <c r="C181" s="708"/>
      <c r="D181" s="279"/>
      <c r="E181" s="49"/>
      <c r="F181" s="291"/>
      <c r="G181" s="220"/>
      <c r="H181" s="49"/>
      <c r="I181" s="49"/>
      <c r="J181" s="49"/>
      <c r="K181" s="49"/>
      <c r="L181" s="49"/>
      <c r="M181" s="49"/>
      <c r="N181" s="163"/>
      <c r="O181" s="305"/>
      <c r="P181" s="461"/>
      <c r="Q181" s="345"/>
      <c r="R181" s="267"/>
      <c r="S181" s="346"/>
      <c r="T181" s="347">
        <f t="shared" si="45"/>
        <v>0</v>
      </c>
      <c r="U181" s="79"/>
      <c r="V181" s="105"/>
      <c r="W181" s="5"/>
      <c r="X181" s="179"/>
      <c r="Y181" s="38"/>
      <c r="Z181" s="190"/>
      <c r="AA181" s="38"/>
      <c r="AB181" s="190"/>
      <c r="AC181" s="170"/>
      <c r="AD181" s="177"/>
      <c r="AE181" s="182"/>
      <c r="AF181" s="173"/>
      <c r="AG181" s="174"/>
    </row>
    <row r="182" spans="1:35" s="3" customFormat="1" ht="35.1" customHeight="1">
      <c r="A182" s="749"/>
      <c r="B182" s="752" t="s">
        <v>591</v>
      </c>
      <c r="C182" s="706" t="s">
        <v>13</v>
      </c>
      <c r="D182" s="275">
        <v>1</v>
      </c>
      <c r="E182" s="30"/>
      <c r="F182" s="290">
        <f>SUM(D182:E182)</f>
        <v>1</v>
      </c>
      <c r="G182" s="221">
        <v>1</v>
      </c>
      <c r="H182" s="30"/>
      <c r="I182" s="30"/>
      <c r="J182" s="30"/>
      <c r="K182" s="30"/>
      <c r="L182" s="30"/>
      <c r="M182" s="30"/>
      <c r="N182" s="165">
        <f>SUM(G182:M182)</f>
        <v>1</v>
      </c>
      <c r="O182" s="304">
        <f>N182-F182</f>
        <v>0</v>
      </c>
      <c r="P182" s="458"/>
      <c r="Q182" s="341"/>
      <c r="R182" s="268"/>
      <c r="S182" s="342"/>
      <c r="T182" s="343">
        <f t="shared" si="45"/>
        <v>0</v>
      </c>
      <c r="U182" s="80"/>
      <c r="V182" s="104">
        <f>O182+COUNTA(Q182:Q183)-COUNTA(S182:S183)</f>
        <v>0</v>
      </c>
      <c r="W182" s="5"/>
      <c r="X182" s="175">
        <f>사무운영!U74</f>
        <v>0</v>
      </c>
      <c r="Y182" s="38"/>
      <c r="Z182" s="189"/>
      <c r="AA182" s="38"/>
      <c r="AB182" s="189"/>
      <c r="AC182" s="180">
        <f t="shared" ref="AC182:AC191" si="58">V182+X182+Z182+AB182</f>
        <v>0</v>
      </c>
      <c r="AD182" s="177"/>
      <c r="AE182" s="180">
        <f>행정7급!Y206</f>
        <v>0</v>
      </c>
      <c r="AF182" s="173"/>
      <c r="AG182" s="181">
        <f t="shared" si="49"/>
        <v>0</v>
      </c>
    </row>
    <row r="183" spans="1:35" s="3" customFormat="1" ht="35.1" customHeight="1">
      <c r="A183" s="749"/>
      <c r="B183" s="753"/>
      <c r="C183" s="708"/>
      <c r="D183" s="276"/>
      <c r="E183" s="31"/>
      <c r="F183" s="292"/>
      <c r="G183" s="222">
        <v>0</v>
      </c>
      <c r="H183" s="31"/>
      <c r="I183" s="31"/>
      <c r="J183" s="31"/>
      <c r="K183" s="31"/>
      <c r="L183" s="31"/>
      <c r="M183" s="31"/>
      <c r="N183" s="164"/>
      <c r="O183" s="306"/>
      <c r="P183" s="460"/>
      <c r="Q183" s="361"/>
      <c r="R183" s="366"/>
      <c r="S183" s="358"/>
      <c r="T183" s="356">
        <f t="shared" si="45"/>
        <v>0</v>
      </c>
      <c r="U183" s="367"/>
      <c r="V183" s="107"/>
      <c r="W183" s="5"/>
      <c r="X183" s="184"/>
      <c r="Y183" s="38"/>
      <c r="Z183" s="193"/>
      <c r="AA183" s="38"/>
      <c r="AB183" s="193"/>
      <c r="AC183" s="182">
        <f t="shared" si="58"/>
        <v>0</v>
      </c>
      <c r="AD183" s="177"/>
      <c r="AE183" s="182"/>
      <c r="AF183" s="173"/>
      <c r="AG183" s="185">
        <f t="shared" si="49"/>
        <v>0</v>
      </c>
    </row>
    <row r="184" spans="1:35" s="3" customFormat="1" ht="35.1" customHeight="1">
      <c r="A184" s="749"/>
      <c r="B184" s="661" t="s">
        <v>592</v>
      </c>
      <c r="C184" s="219" t="s">
        <v>486</v>
      </c>
      <c r="D184" s="277">
        <v>1</v>
      </c>
      <c r="E184" s="32"/>
      <c r="F184" s="293">
        <f>SUM(D184:E184)</f>
        <v>1</v>
      </c>
      <c r="G184" s="223">
        <v>1</v>
      </c>
      <c r="H184" s="32"/>
      <c r="I184" s="32"/>
      <c r="J184" s="32"/>
      <c r="K184" s="32"/>
      <c r="L184" s="32"/>
      <c r="M184" s="32"/>
      <c r="N184" s="206">
        <f>SUM(G184:M184)</f>
        <v>1</v>
      </c>
      <c r="O184" s="307">
        <f>N184-F184</f>
        <v>0</v>
      </c>
      <c r="P184" s="470"/>
      <c r="Q184" s="350"/>
      <c r="R184" s="312"/>
      <c r="S184" s="359"/>
      <c r="T184" s="355">
        <f t="shared" si="45"/>
        <v>0</v>
      </c>
      <c r="U184" s="119"/>
      <c r="V184" s="106">
        <f>O184+COUNTA(Q184)-COUNTA(S184)</f>
        <v>0</v>
      </c>
      <c r="W184" s="5"/>
      <c r="X184" s="179"/>
      <c r="Y184" s="38"/>
      <c r="Z184" s="191"/>
      <c r="AA184" s="38"/>
      <c r="AB184" s="191"/>
      <c r="AC184" s="176">
        <f t="shared" si="58"/>
        <v>0</v>
      </c>
      <c r="AD184" s="177"/>
      <c r="AE184" s="176">
        <f>행정7급!Y207</f>
        <v>0</v>
      </c>
      <c r="AF184" s="173"/>
      <c r="AG184" s="188">
        <f t="shared" si="49"/>
        <v>0</v>
      </c>
    </row>
    <row r="185" spans="1:35" s="3" customFormat="1" ht="35.1" customHeight="1">
      <c r="A185" s="785"/>
      <c r="B185" s="318" t="s">
        <v>592</v>
      </c>
      <c r="C185" s="219" t="s">
        <v>448</v>
      </c>
      <c r="D185" s="277">
        <v>1</v>
      </c>
      <c r="E185" s="32"/>
      <c r="F185" s="293">
        <f>SUM(D185:E185)</f>
        <v>1</v>
      </c>
      <c r="G185" s="223">
        <v>1</v>
      </c>
      <c r="H185" s="32"/>
      <c r="I185" s="32"/>
      <c r="J185" s="32"/>
      <c r="K185" s="32"/>
      <c r="L185" s="32"/>
      <c r="M185" s="32"/>
      <c r="N185" s="206">
        <f>SUM(G185:M185)</f>
        <v>1</v>
      </c>
      <c r="O185" s="307">
        <f>N185-F185</f>
        <v>0</v>
      </c>
      <c r="P185" s="470"/>
      <c r="Q185" s="350"/>
      <c r="R185" s="312"/>
      <c r="S185" s="359"/>
      <c r="T185" s="347">
        <f t="shared" si="45"/>
        <v>0</v>
      </c>
      <c r="U185" s="119"/>
      <c r="V185" s="106">
        <f>O185+COUNTA(Q185)-COUNTA(S185)</f>
        <v>0</v>
      </c>
      <c r="W185" s="5"/>
      <c r="X185" s="113"/>
      <c r="Y185" s="38"/>
      <c r="Z185" s="191"/>
      <c r="AA185" s="38"/>
      <c r="AB185" s="191"/>
      <c r="AC185" s="176">
        <f t="shared" si="58"/>
        <v>0</v>
      </c>
      <c r="AD185" s="177"/>
      <c r="AE185" s="176">
        <f>행정7급!Y208</f>
        <v>0</v>
      </c>
      <c r="AF185" s="173"/>
      <c r="AG185" s="187">
        <f t="shared" si="49"/>
        <v>0</v>
      </c>
    </row>
    <row r="186" spans="1:35" s="3" customFormat="1" ht="35.1" customHeight="1">
      <c r="A186" s="748" t="s">
        <v>487</v>
      </c>
      <c r="B186" s="750" t="s">
        <v>593</v>
      </c>
      <c r="C186" s="706" t="s">
        <v>426</v>
      </c>
      <c r="D186" s="275">
        <v>27</v>
      </c>
      <c r="E186" s="30"/>
      <c r="F186" s="290">
        <f>SUM(D186:E186)</f>
        <v>27</v>
      </c>
      <c r="G186" s="221">
        <v>28</v>
      </c>
      <c r="H186" s="30"/>
      <c r="I186" s="30"/>
      <c r="J186" s="30"/>
      <c r="K186" s="30">
        <v>-1</v>
      </c>
      <c r="L186" s="30"/>
      <c r="M186" s="30"/>
      <c r="N186" s="165">
        <f>SUM(G186:M186)</f>
        <v>27</v>
      </c>
      <c r="O186" s="304">
        <f>N186-F186</f>
        <v>0</v>
      </c>
      <c r="P186" s="458"/>
      <c r="Q186" s="341"/>
      <c r="R186" s="267"/>
      <c r="S186" s="346"/>
      <c r="T186" s="584">
        <f t="shared" ref="T186" si="59">IF(S186="",,"→")</f>
        <v>0</v>
      </c>
      <c r="U186" s="127"/>
      <c r="V186" s="104">
        <f>O186+COUNTA(Q186:Q190)-COUNTA(S186:S190)</f>
        <v>0</v>
      </c>
      <c r="W186" s="5"/>
      <c r="X186" s="179">
        <f>사무운영!U75</f>
        <v>-3</v>
      </c>
      <c r="Y186" s="38"/>
      <c r="Z186" s="189"/>
      <c r="AA186" s="38"/>
      <c r="AB186" s="189"/>
      <c r="AC186" s="180">
        <f t="shared" si="58"/>
        <v>-3</v>
      </c>
      <c r="AD186" s="177"/>
      <c r="AE186" s="180">
        <f>행정7급!Y209</f>
        <v>-1</v>
      </c>
      <c r="AF186" s="173"/>
      <c r="AG186" s="194">
        <f>SUM(AC186:AE186)</f>
        <v>-4</v>
      </c>
    </row>
    <row r="187" spans="1:35" s="3" customFormat="1" ht="35.1" customHeight="1">
      <c r="A187" s="749"/>
      <c r="B187" s="751"/>
      <c r="C187" s="707"/>
      <c r="D187" s="279"/>
      <c r="E187" s="49"/>
      <c r="F187" s="291"/>
      <c r="G187" s="220">
        <v>0</v>
      </c>
      <c r="H187" s="49"/>
      <c r="I187" s="49"/>
      <c r="J187" s="49"/>
      <c r="K187" s="49"/>
      <c r="L187" s="49"/>
      <c r="M187" s="49"/>
      <c r="N187" s="163"/>
      <c r="O187" s="305"/>
      <c r="P187" s="464"/>
      <c r="Q187" s="345"/>
      <c r="R187" s="267"/>
      <c r="S187" s="346"/>
      <c r="T187" s="347">
        <f t="shared" si="45"/>
        <v>0</v>
      </c>
      <c r="U187" s="127"/>
      <c r="V187" s="105"/>
      <c r="W187" s="5"/>
      <c r="X187" s="179"/>
      <c r="Y187" s="38"/>
      <c r="Z187" s="190"/>
      <c r="AA187" s="38"/>
      <c r="AB187" s="190"/>
      <c r="AC187" s="170">
        <f t="shared" si="58"/>
        <v>0</v>
      </c>
      <c r="AD187" s="177"/>
      <c r="AE187" s="170"/>
      <c r="AF187" s="173"/>
      <c r="AG187" s="174">
        <f t="shared" si="49"/>
        <v>0</v>
      </c>
    </row>
    <row r="188" spans="1:35" s="3" customFormat="1" ht="35.1" customHeight="1">
      <c r="A188" s="664"/>
      <c r="B188" s="318"/>
      <c r="C188" s="256"/>
      <c r="D188" s="279"/>
      <c r="E188" s="49"/>
      <c r="F188" s="291"/>
      <c r="G188" s="220">
        <v>0</v>
      </c>
      <c r="H188" s="49"/>
      <c r="I188" s="49"/>
      <c r="J188" s="49"/>
      <c r="K188" s="49"/>
      <c r="L188" s="49"/>
      <c r="M188" s="49"/>
      <c r="N188" s="163"/>
      <c r="O188" s="305"/>
      <c r="P188" s="465"/>
      <c r="Q188" s="345"/>
      <c r="R188" s="267"/>
      <c r="S188" s="346"/>
      <c r="T188" s="347">
        <f t="shared" si="45"/>
        <v>0</v>
      </c>
      <c r="U188" s="79"/>
      <c r="V188" s="105"/>
      <c r="W188" s="5"/>
      <c r="X188" s="179"/>
      <c r="Y188" s="38"/>
      <c r="Z188" s="190"/>
      <c r="AA188" s="38"/>
      <c r="AB188" s="190"/>
      <c r="AC188" s="170">
        <f t="shared" si="58"/>
        <v>0</v>
      </c>
      <c r="AD188" s="177"/>
      <c r="AE188" s="170"/>
      <c r="AF188" s="173"/>
      <c r="AG188" s="174">
        <f t="shared" si="49"/>
        <v>0</v>
      </c>
    </row>
    <row r="189" spans="1:35" s="3" customFormat="1" ht="35.1" customHeight="1">
      <c r="A189" s="664"/>
      <c r="B189" s="318"/>
      <c r="C189" s="256"/>
      <c r="D189" s="279"/>
      <c r="E189" s="49"/>
      <c r="F189" s="291"/>
      <c r="G189" s="220">
        <v>0</v>
      </c>
      <c r="H189" s="49"/>
      <c r="I189" s="49"/>
      <c r="J189" s="49"/>
      <c r="K189" s="49"/>
      <c r="L189" s="49"/>
      <c r="M189" s="49"/>
      <c r="N189" s="163"/>
      <c r="O189" s="305"/>
      <c r="P189" s="465"/>
      <c r="Q189" s="345"/>
      <c r="R189" s="267"/>
      <c r="S189" s="346"/>
      <c r="T189" s="347">
        <f t="shared" ref="T189" si="60">IF(S189="",,"→")</f>
        <v>0</v>
      </c>
      <c r="U189" s="79"/>
      <c r="V189" s="105"/>
      <c r="W189" s="5"/>
      <c r="X189" s="179"/>
      <c r="Y189" s="38"/>
      <c r="Z189" s="190"/>
      <c r="AA189" s="38"/>
      <c r="AB189" s="190"/>
      <c r="AC189" s="170">
        <f t="shared" ref="AC189" si="61">V189+X189+Z189+AB189</f>
        <v>0</v>
      </c>
      <c r="AD189" s="177"/>
      <c r="AE189" s="170"/>
      <c r="AF189" s="173"/>
      <c r="AG189" s="174">
        <f t="shared" ref="AG189" si="62">SUM(AC189:AE189)</f>
        <v>0</v>
      </c>
    </row>
    <row r="190" spans="1:35" s="3" customFormat="1" ht="35.1" customHeight="1">
      <c r="A190" s="664"/>
      <c r="B190" s="318"/>
      <c r="C190" s="256"/>
      <c r="D190" s="279"/>
      <c r="E190" s="49"/>
      <c r="F190" s="291"/>
      <c r="G190" s="220">
        <v>0</v>
      </c>
      <c r="H190" s="49"/>
      <c r="I190" s="49"/>
      <c r="J190" s="49"/>
      <c r="K190" s="49"/>
      <c r="L190" s="49"/>
      <c r="M190" s="49"/>
      <c r="N190" s="163"/>
      <c r="O190" s="305"/>
      <c r="P190" s="465"/>
      <c r="Q190" s="345"/>
      <c r="R190" s="366"/>
      <c r="S190" s="358"/>
      <c r="T190" s="356">
        <f t="shared" si="45"/>
        <v>0</v>
      </c>
      <c r="U190" s="367"/>
      <c r="V190" s="107"/>
      <c r="W190" s="5"/>
      <c r="X190" s="179"/>
      <c r="Y190" s="38"/>
      <c r="Z190" s="190"/>
      <c r="AA190" s="38"/>
      <c r="AB190" s="190"/>
      <c r="AC190" s="170">
        <f t="shared" si="58"/>
        <v>0</v>
      </c>
      <c r="AD190" s="177"/>
      <c r="AE190" s="182"/>
      <c r="AF190" s="173"/>
      <c r="AG190" s="174">
        <f t="shared" si="49"/>
        <v>0</v>
      </c>
    </row>
    <row r="191" spans="1:35" s="3" customFormat="1" ht="35.1" customHeight="1">
      <c r="A191" s="664"/>
      <c r="B191" s="752" t="s">
        <v>591</v>
      </c>
      <c r="C191" s="706" t="s">
        <v>14</v>
      </c>
      <c r="D191" s="275">
        <v>2</v>
      </c>
      <c r="E191" s="30"/>
      <c r="F191" s="290">
        <f t="shared" ref="F191:F199" si="63">SUM(D191:E191)</f>
        <v>2</v>
      </c>
      <c r="G191" s="221">
        <v>2</v>
      </c>
      <c r="H191" s="30"/>
      <c r="I191" s="30"/>
      <c r="J191" s="30"/>
      <c r="K191" s="30"/>
      <c r="L191" s="30"/>
      <c r="M191" s="30"/>
      <c r="N191" s="165">
        <f t="shared" ref="N191:N199" si="64">SUM(G191:M191)</f>
        <v>2</v>
      </c>
      <c r="O191" s="304">
        <f t="shared" ref="O191:O199" si="65">N191-F191</f>
        <v>0</v>
      </c>
      <c r="P191" s="459"/>
      <c r="Q191" s="341"/>
      <c r="R191" s="343"/>
      <c r="S191" s="342"/>
      <c r="T191" s="347">
        <f t="shared" si="45"/>
        <v>0</v>
      </c>
      <c r="U191" s="79"/>
      <c r="V191" s="105">
        <f>O191+COUNTA(Q191:Q192)-COUNTA(S191:S192)</f>
        <v>0</v>
      </c>
      <c r="W191" s="5"/>
      <c r="X191" s="175">
        <f>사무운영!U79</f>
        <v>0</v>
      </c>
      <c r="Y191" s="38"/>
      <c r="Z191" s="189"/>
      <c r="AA191" s="38"/>
      <c r="AB191" s="189"/>
      <c r="AC191" s="180">
        <f t="shared" si="58"/>
        <v>0</v>
      </c>
      <c r="AD191" s="177"/>
      <c r="AE191" s="180">
        <f>행정7급!Y220</f>
        <v>0</v>
      </c>
      <c r="AF191" s="173"/>
      <c r="AG191" s="186">
        <f>SUM(AC191:AE191)</f>
        <v>0</v>
      </c>
    </row>
    <row r="192" spans="1:35" s="3" customFormat="1" ht="35.1" customHeight="1">
      <c r="A192" s="664"/>
      <c r="B192" s="753"/>
      <c r="C192" s="708"/>
      <c r="D192" s="276">
        <v>0</v>
      </c>
      <c r="E192" s="31"/>
      <c r="F192" s="292">
        <f t="shared" si="63"/>
        <v>0</v>
      </c>
      <c r="G192" s="222">
        <v>0</v>
      </c>
      <c r="H192" s="31"/>
      <c r="I192" s="31"/>
      <c r="J192" s="31"/>
      <c r="K192" s="31"/>
      <c r="L192" s="31"/>
      <c r="M192" s="31"/>
      <c r="N192" s="164">
        <f t="shared" si="64"/>
        <v>0</v>
      </c>
      <c r="O192" s="306">
        <f t="shared" si="65"/>
        <v>0</v>
      </c>
      <c r="P192" s="460"/>
      <c r="Q192" s="361"/>
      <c r="R192" s="366"/>
      <c r="S192" s="358"/>
      <c r="T192" s="356">
        <f t="shared" si="45"/>
        <v>0</v>
      </c>
      <c r="U192" s="367"/>
      <c r="V192" s="107"/>
      <c r="W192" s="5"/>
      <c r="X192" s="184"/>
      <c r="Y192" s="38"/>
      <c r="Z192" s="193"/>
      <c r="AA192" s="38"/>
      <c r="AB192" s="193"/>
      <c r="AC192" s="170"/>
      <c r="AD192" s="177"/>
      <c r="AE192" s="182"/>
      <c r="AF192" s="173"/>
      <c r="AG192" s="174"/>
    </row>
    <row r="193" spans="1:33" s="3" customFormat="1" ht="35.1" customHeight="1">
      <c r="A193" s="664"/>
      <c r="B193" s="318" t="s">
        <v>591</v>
      </c>
      <c r="C193" s="217" t="s">
        <v>488</v>
      </c>
      <c r="D193" s="275">
        <v>1</v>
      </c>
      <c r="E193" s="30"/>
      <c r="F193" s="290">
        <f t="shared" si="63"/>
        <v>1</v>
      </c>
      <c r="G193" s="221">
        <v>1</v>
      </c>
      <c r="H193" s="30"/>
      <c r="I193" s="30"/>
      <c r="J193" s="30"/>
      <c r="K193" s="30"/>
      <c r="L193" s="30"/>
      <c r="M193" s="30"/>
      <c r="N193" s="165">
        <f t="shared" si="64"/>
        <v>1</v>
      </c>
      <c r="O193" s="304">
        <f t="shared" si="65"/>
        <v>0</v>
      </c>
      <c r="P193" s="429"/>
      <c r="Q193" s="350"/>
      <c r="R193" s="268"/>
      <c r="S193" s="342"/>
      <c r="T193" s="355">
        <f t="shared" si="45"/>
        <v>0</v>
      </c>
      <c r="U193" s="80"/>
      <c r="V193" s="104">
        <f t="shared" ref="V193:V198" si="66">O193+COUNTA(Q193)-COUNTA(S193)</f>
        <v>0</v>
      </c>
      <c r="W193" s="5"/>
      <c r="X193" s="179"/>
      <c r="Y193" s="38"/>
      <c r="Z193" s="189"/>
      <c r="AA193" s="38"/>
      <c r="AB193" s="189"/>
      <c r="AC193" s="176">
        <f t="shared" ref="AC193:AC227" si="67">V193+X193+Z193+AB193</f>
        <v>0</v>
      </c>
      <c r="AD193" s="177"/>
      <c r="AE193" s="176">
        <f>행정7급!Y221</f>
        <v>0</v>
      </c>
      <c r="AF193" s="173"/>
      <c r="AG193" s="178">
        <f t="shared" si="49"/>
        <v>0</v>
      </c>
    </row>
    <row r="194" spans="1:33" s="3" customFormat="1" ht="35.1" customHeight="1">
      <c r="A194" s="664"/>
      <c r="B194" s="318" t="s">
        <v>592</v>
      </c>
      <c r="C194" s="217" t="s">
        <v>489</v>
      </c>
      <c r="D194" s="275">
        <v>0</v>
      </c>
      <c r="E194" s="30"/>
      <c r="F194" s="290">
        <f t="shared" si="63"/>
        <v>0</v>
      </c>
      <c r="G194" s="221"/>
      <c r="H194" s="30"/>
      <c r="I194" s="30"/>
      <c r="J194" s="30"/>
      <c r="K194" s="30"/>
      <c r="L194" s="30"/>
      <c r="M194" s="30"/>
      <c r="N194" s="165">
        <f t="shared" si="64"/>
        <v>0</v>
      </c>
      <c r="O194" s="304">
        <f t="shared" si="65"/>
        <v>0</v>
      </c>
      <c r="P194" s="459"/>
      <c r="Q194" s="357"/>
      <c r="R194" s="268"/>
      <c r="S194" s="342"/>
      <c r="T194" s="355">
        <f t="shared" si="45"/>
        <v>0</v>
      </c>
      <c r="U194" s="80"/>
      <c r="V194" s="104">
        <f t="shared" si="66"/>
        <v>0</v>
      </c>
      <c r="W194" s="5"/>
      <c r="X194" s="113"/>
      <c r="Y194" s="38"/>
      <c r="Z194" s="189"/>
      <c r="AA194" s="38"/>
      <c r="AB194" s="189"/>
      <c r="AC194" s="176">
        <f t="shared" si="67"/>
        <v>0</v>
      </c>
      <c r="AD194" s="177"/>
      <c r="AE194" s="176">
        <f>행정7급!Y222</f>
        <v>0</v>
      </c>
      <c r="AF194" s="173"/>
      <c r="AG194" s="178">
        <f t="shared" si="49"/>
        <v>0</v>
      </c>
    </row>
    <row r="195" spans="1:33" s="3" customFormat="1" ht="35.1" customHeight="1">
      <c r="A195" s="664"/>
      <c r="B195" s="661" t="s">
        <v>592</v>
      </c>
      <c r="C195" s="217" t="s">
        <v>490</v>
      </c>
      <c r="D195" s="275">
        <v>1</v>
      </c>
      <c r="E195" s="30"/>
      <c r="F195" s="290">
        <f t="shared" si="63"/>
        <v>1</v>
      </c>
      <c r="G195" s="221">
        <v>2</v>
      </c>
      <c r="H195" s="30"/>
      <c r="I195" s="30"/>
      <c r="J195" s="30"/>
      <c r="K195" s="30"/>
      <c r="L195" s="30"/>
      <c r="M195" s="30"/>
      <c r="N195" s="165">
        <f t="shared" si="64"/>
        <v>2</v>
      </c>
      <c r="O195" s="304">
        <f t="shared" si="65"/>
        <v>1</v>
      </c>
      <c r="P195" s="466"/>
      <c r="Q195" s="354"/>
      <c r="R195" s="312"/>
      <c r="S195" s="359"/>
      <c r="T195" s="355">
        <f t="shared" si="45"/>
        <v>0</v>
      </c>
      <c r="U195" s="80"/>
      <c r="V195" s="104">
        <f t="shared" si="66"/>
        <v>1</v>
      </c>
      <c r="W195" s="5"/>
      <c r="X195" s="113">
        <f>사무운영!U81</f>
        <v>0</v>
      </c>
      <c r="Y195" s="38"/>
      <c r="Z195" s="189"/>
      <c r="AA195" s="38"/>
      <c r="AB195" s="189"/>
      <c r="AC195" s="176">
        <f t="shared" si="67"/>
        <v>1</v>
      </c>
      <c r="AD195" s="177"/>
      <c r="AE195" s="176">
        <f>행정7급!Y223</f>
        <v>-1</v>
      </c>
      <c r="AF195" s="173"/>
      <c r="AG195" s="178">
        <f t="shared" si="49"/>
        <v>0</v>
      </c>
    </row>
    <row r="196" spans="1:33" s="3" customFormat="1" ht="35.1" customHeight="1">
      <c r="A196" s="664"/>
      <c r="B196" s="661" t="s">
        <v>592</v>
      </c>
      <c r="C196" s="217" t="s">
        <v>28</v>
      </c>
      <c r="D196" s="275">
        <v>1</v>
      </c>
      <c r="E196" s="30"/>
      <c r="F196" s="290">
        <f t="shared" si="63"/>
        <v>1</v>
      </c>
      <c r="G196" s="221">
        <v>1</v>
      </c>
      <c r="H196" s="30"/>
      <c r="I196" s="30"/>
      <c r="J196" s="30"/>
      <c r="K196" s="30"/>
      <c r="L196" s="30"/>
      <c r="M196" s="30"/>
      <c r="N196" s="165">
        <f t="shared" si="64"/>
        <v>1</v>
      </c>
      <c r="O196" s="304">
        <f t="shared" si="65"/>
        <v>0</v>
      </c>
      <c r="P196" s="466"/>
      <c r="Q196" s="350"/>
      <c r="R196" s="268"/>
      <c r="S196" s="342"/>
      <c r="T196" s="355">
        <f t="shared" ref="T196:T260" si="68">IF(S196="",,"→")</f>
        <v>0</v>
      </c>
      <c r="U196" s="80"/>
      <c r="V196" s="104">
        <f t="shared" si="66"/>
        <v>0</v>
      </c>
      <c r="W196" s="5"/>
      <c r="X196" s="113"/>
      <c r="Y196" s="38"/>
      <c r="Z196" s="189"/>
      <c r="AA196" s="38"/>
      <c r="AB196" s="189"/>
      <c r="AC196" s="176">
        <f t="shared" si="67"/>
        <v>0</v>
      </c>
      <c r="AD196" s="177"/>
      <c r="AE196" s="176">
        <f>행정7급!Y224</f>
        <v>0</v>
      </c>
      <c r="AF196" s="173"/>
      <c r="AG196" s="178">
        <f t="shared" si="49"/>
        <v>0</v>
      </c>
    </row>
    <row r="197" spans="1:33" s="3" customFormat="1" ht="35.1" customHeight="1">
      <c r="A197" s="664"/>
      <c r="B197" s="661" t="s">
        <v>592</v>
      </c>
      <c r="C197" s="217" t="s">
        <v>447</v>
      </c>
      <c r="D197" s="275">
        <v>1</v>
      </c>
      <c r="E197" s="30"/>
      <c r="F197" s="290">
        <f t="shared" si="63"/>
        <v>1</v>
      </c>
      <c r="G197" s="221">
        <v>1</v>
      </c>
      <c r="H197" s="30"/>
      <c r="I197" s="30"/>
      <c r="J197" s="30"/>
      <c r="K197" s="30"/>
      <c r="L197" s="30"/>
      <c r="M197" s="30"/>
      <c r="N197" s="165">
        <f t="shared" si="64"/>
        <v>1</v>
      </c>
      <c r="O197" s="304">
        <f t="shared" si="65"/>
        <v>0</v>
      </c>
      <c r="P197" s="464"/>
      <c r="Q197" s="345"/>
      <c r="R197" s="268"/>
      <c r="S197" s="342"/>
      <c r="T197" s="355">
        <f t="shared" si="68"/>
        <v>0</v>
      </c>
      <c r="U197" s="80"/>
      <c r="V197" s="104">
        <f t="shared" si="66"/>
        <v>0</v>
      </c>
      <c r="W197" s="5"/>
      <c r="X197" s="113"/>
      <c r="Y197" s="38"/>
      <c r="Z197" s="189"/>
      <c r="AA197" s="38"/>
      <c r="AB197" s="189"/>
      <c r="AC197" s="176">
        <f t="shared" si="67"/>
        <v>0</v>
      </c>
      <c r="AD197" s="177"/>
      <c r="AE197" s="176">
        <f>행정7급!Y225</f>
        <v>0</v>
      </c>
      <c r="AF197" s="173"/>
      <c r="AG197" s="178">
        <f t="shared" si="49"/>
        <v>0</v>
      </c>
    </row>
    <row r="198" spans="1:33" s="3" customFormat="1" ht="35.1" customHeight="1">
      <c r="A198" s="664"/>
      <c r="B198" s="318" t="s">
        <v>592</v>
      </c>
      <c r="C198" s="217" t="s">
        <v>491</v>
      </c>
      <c r="D198" s="275">
        <v>0</v>
      </c>
      <c r="E198" s="30"/>
      <c r="F198" s="290">
        <f t="shared" si="63"/>
        <v>0</v>
      </c>
      <c r="G198" s="221">
        <v>0</v>
      </c>
      <c r="H198" s="30"/>
      <c r="I198" s="30"/>
      <c r="J198" s="30"/>
      <c r="K198" s="30"/>
      <c r="L198" s="30"/>
      <c r="M198" s="30"/>
      <c r="N198" s="165">
        <f t="shared" si="64"/>
        <v>0</v>
      </c>
      <c r="O198" s="304">
        <f t="shared" si="65"/>
        <v>0</v>
      </c>
      <c r="P198" s="429"/>
      <c r="Q198" s="354"/>
      <c r="R198" s="312"/>
      <c r="S198" s="359"/>
      <c r="T198" s="355">
        <f t="shared" si="68"/>
        <v>0</v>
      </c>
      <c r="U198" s="80"/>
      <c r="V198" s="104">
        <f t="shared" si="66"/>
        <v>0</v>
      </c>
      <c r="W198" s="5"/>
      <c r="X198" s="113"/>
      <c r="Y198" s="38"/>
      <c r="Z198" s="189"/>
      <c r="AA198" s="38"/>
      <c r="AB198" s="189"/>
      <c r="AC198" s="176">
        <f t="shared" si="67"/>
        <v>0</v>
      </c>
      <c r="AD198" s="177"/>
      <c r="AE198" s="176">
        <f>행정7급!Y226</f>
        <v>0</v>
      </c>
      <c r="AF198" s="173"/>
      <c r="AG198" s="178">
        <f t="shared" ref="AG198:AG239" si="69">SUM(AC198:AE198)</f>
        <v>0</v>
      </c>
    </row>
    <row r="199" spans="1:33" s="3" customFormat="1" ht="35.1" customHeight="1">
      <c r="A199" s="748" t="s">
        <v>492</v>
      </c>
      <c r="B199" s="750" t="s">
        <v>593</v>
      </c>
      <c r="C199" s="706" t="s">
        <v>426</v>
      </c>
      <c r="D199" s="275">
        <v>26</v>
      </c>
      <c r="E199" s="30"/>
      <c r="F199" s="290">
        <f t="shared" si="63"/>
        <v>26</v>
      </c>
      <c r="G199" s="221">
        <v>22</v>
      </c>
      <c r="H199" s="30"/>
      <c r="I199" s="30"/>
      <c r="J199" s="30"/>
      <c r="K199" s="30"/>
      <c r="L199" s="30"/>
      <c r="M199" s="30"/>
      <c r="N199" s="165">
        <f t="shared" si="64"/>
        <v>22</v>
      </c>
      <c r="O199" s="304">
        <f t="shared" si="65"/>
        <v>-4</v>
      </c>
      <c r="P199" s="461"/>
      <c r="Q199" s="345"/>
      <c r="R199" s="310"/>
      <c r="S199" s="346"/>
      <c r="T199" s="343">
        <f t="shared" si="68"/>
        <v>0</v>
      </c>
      <c r="U199" s="80"/>
      <c r="V199" s="104">
        <f>O199+COUNTA(Q199:Q204)-COUNTA(S199:S204)</f>
        <v>-4</v>
      </c>
      <c r="W199" s="5"/>
      <c r="X199" s="179">
        <f>사무운영!U82</f>
        <v>0</v>
      </c>
      <c r="Y199" s="38"/>
      <c r="Z199" s="189"/>
      <c r="AA199" s="38"/>
      <c r="AB199" s="189"/>
      <c r="AC199" s="170">
        <f t="shared" si="67"/>
        <v>-4</v>
      </c>
      <c r="AD199" s="177"/>
      <c r="AE199" s="180">
        <f>행정7급!Y227</f>
        <v>3</v>
      </c>
      <c r="AF199" s="173"/>
      <c r="AG199" s="174">
        <f t="shared" si="69"/>
        <v>-1</v>
      </c>
    </row>
    <row r="200" spans="1:33" s="3" customFormat="1" ht="35.1" customHeight="1">
      <c r="A200" s="749"/>
      <c r="B200" s="751"/>
      <c r="C200" s="707"/>
      <c r="D200" s="279"/>
      <c r="E200" s="49"/>
      <c r="F200" s="291"/>
      <c r="G200" s="220">
        <v>0</v>
      </c>
      <c r="H200" s="49"/>
      <c r="I200" s="49"/>
      <c r="J200" s="49"/>
      <c r="K200" s="49"/>
      <c r="L200" s="49"/>
      <c r="M200" s="49"/>
      <c r="N200" s="163"/>
      <c r="O200" s="305"/>
      <c r="P200" s="464"/>
      <c r="Q200" s="345"/>
      <c r="R200" s="310"/>
      <c r="S200" s="346"/>
      <c r="T200" s="347">
        <f t="shared" si="68"/>
        <v>0</v>
      </c>
      <c r="U200" s="79"/>
      <c r="V200" s="105"/>
      <c r="W200" s="5"/>
      <c r="X200" s="179"/>
      <c r="Y200" s="38"/>
      <c r="Z200" s="190"/>
      <c r="AA200" s="38"/>
      <c r="AB200" s="190"/>
      <c r="AC200" s="170">
        <f t="shared" si="67"/>
        <v>0</v>
      </c>
      <c r="AD200" s="177"/>
      <c r="AE200" s="170"/>
      <c r="AF200" s="173"/>
      <c r="AG200" s="174">
        <f t="shared" si="69"/>
        <v>0</v>
      </c>
    </row>
    <row r="201" spans="1:33" s="3" customFormat="1" ht="35.1" customHeight="1">
      <c r="A201" s="749"/>
      <c r="B201" s="751"/>
      <c r="C201" s="707"/>
      <c r="D201" s="279"/>
      <c r="E201" s="49"/>
      <c r="F201" s="291"/>
      <c r="G201" s="220">
        <v>0</v>
      </c>
      <c r="H201" s="49"/>
      <c r="I201" s="49"/>
      <c r="J201" s="49"/>
      <c r="K201" s="49"/>
      <c r="L201" s="49"/>
      <c r="M201" s="49"/>
      <c r="N201" s="163"/>
      <c r="O201" s="305"/>
      <c r="P201" s="464"/>
      <c r="Q201" s="345"/>
      <c r="R201" s="347"/>
      <c r="S201" s="346"/>
      <c r="T201" s="347">
        <f t="shared" si="68"/>
        <v>0</v>
      </c>
      <c r="U201" s="79"/>
      <c r="V201" s="105"/>
      <c r="W201" s="5"/>
      <c r="X201" s="179"/>
      <c r="Y201" s="38"/>
      <c r="Z201" s="190"/>
      <c r="AA201" s="38"/>
      <c r="AB201" s="190"/>
      <c r="AC201" s="170">
        <f t="shared" si="67"/>
        <v>0</v>
      </c>
      <c r="AD201" s="177"/>
      <c r="AE201" s="170"/>
      <c r="AF201" s="173"/>
      <c r="AG201" s="174">
        <f t="shared" si="69"/>
        <v>0</v>
      </c>
    </row>
    <row r="202" spans="1:33" s="3" customFormat="1" ht="35.1" customHeight="1">
      <c r="A202" s="749"/>
      <c r="B202" s="751"/>
      <c r="C202" s="707"/>
      <c r="D202" s="279">
        <v>0</v>
      </c>
      <c r="E202" s="49"/>
      <c r="F202" s="291">
        <f t="shared" ref="F202:F208" si="70">SUM(D202:E202)</f>
        <v>0</v>
      </c>
      <c r="G202" s="220">
        <v>0</v>
      </c>
      <c r="H202" s="49"/>
      <c r="I202" s="49"/>
      <c r="J202" s="49"/>
      <c r="K202" s="49"/>
      <c r="L202" s="49"/>
      <c r="M202" s="49"/>
      <c r="N202" s="163">
        <f t="shared" ref="N202:N208" si="71">SUM(G202:M202)</f>
        <v>0</v>
      </c>
      <c r="O202" s="305">
        <f t="shared" ref="O202:O208" si="72">N202-F202</f>
        <v>0</v>
      </c>
      <c r="P202" s="464"/>
      <c r="Q202" s="345"/>
      <c r="R202" s="347"/>
      <c r="S202" s="346"/>
      <c r="T202" s="347">
        <f t="shared" si="68"/>
        <v>0</v>
      </c>
      <c r="U202" s="79"/>
      <c r="V202" s="103"/>
      <c r="W202" s="5"/>
      <c r="X202" s="179"/>
      <c r="Y202" s="38"/>
      <c r="Z202" s="179"/>
      <c r="AA202" s="38"/>
      <c r="AB202" s="179"/>
      <c r="AC202" s="170">
        <f t="shared" si="67"/>
        <v>0</v>
      </c>
      <c r="AD202" s="177"/>
      <c r="AE202" s="170"/>
      <c r="AF202" s="173"/>
      <c r="AG202" s="174">
        <f t="shared" si="69"/>
        <v>0</v>
      </c>
    </row>
    <row r="203" spans="1:33" s="3" customFormat="1" ht="35.1" customHeight="1">
      <c r="A203" s="749"/>
      <c r="B203" s="751"/>
      <c r="C203" s="707"/>
      <c r="D203" s="279">
        <v>0</v>
      </c>
      <c r="E203" s="49"/>
      <c r="F203" s="291">
        <f t="shared" si="70"/>
        <v>0</v>
      </c>
      <c r="G203" s="220">
        <v>0</v>
      </c>
      <c r="H203" s="49"/>
      <c r="I203" s="49"/>
      <c r="J203" s="49"/>
      <c r="K203" s="49"/>
      <c r="L203" s="49"/>
      <c r="M203" s="49"/>
      <c r="N203" s="163">
        <f>SUM(G203:M203)</f>
        <v>0</v>
      </c>
      <c r="O203" s="305">
        <f>N203-F203</f>
        <v>0</v>
      </c>
      <c r="P203" s="464"/>
      <c r="Q203" s="345"/>
      <c r="R203" s="347"/>
      <c r="S203" s="346"/>
      <c r="T203" s="347">
        <f t="shared" si="68"/>
        <v>0</v>
      </c>
      <c r="U203" s="79"/>
      <c r="V203" s="103"/>
      <c r="W203" s="5"/>
      <c r="X203" s="179"/>
      <c r="Y203" s="38"/>
      <c r="Z203" s="179"/>
      <c r="AA203" s="38"/>
      <c r="AB203" s="179"/>
      <c r="AC203" s="170">
        <f t="shared" si="67"/>
        <v>0</v>
      </c>
      <c r="AD203" s="177"/>
      <c r="AE203" s="170"/>
      <c r="AF203" s="173"/>
      <c r="AG203" s="174">
        <f>SUM(AC203:AE203)</f>
        <v>0</v>
      </c>
    </row>
    <row r="204" spans="1:33" s="3" customFormat="1" ht="35.1" customHeight="1">
      <c r="A204" s="749"/>
      <c r="B204" s="753"/>
      <c r="C204" s="708"/>
      <c r="D204" s="279">
        <v>0</v>
      </c>
      <c r="E204" s="49"/>
      <c r="F204" s="291">
        <f t="shared" si="70"/>
        <v>0</v>
      </c>
      <c r="G204" s="220">
        <v>0</v>
      </c>
      <c r="H204" s="49"/>
      <c r="I204" s="49"/>
      <c r="J204" s="49"/>
      <c r="K204" s="49"/>
      <c r="L204" s="49"/>
      <c r="M204" s="49"/>
      <c r="N204" s="163">
        <f t="shared" si="71"/>
        <v>0</v>
      </c>
      <c r="O204" s="305">
        <f t="shared" si="72"/>
        <v>0</v>
      </c>
      <c r="P204" s="471"/>
      <c r="Q204" s="360"/>
      <c r="R204" s="267"/>
      <c r="S204" s="346"/>
      <c r="T204" s="347">
        <f t="shared" si="68"/>
        <v>0</v>
      </c>
      <c r="U204" s="79"/>
      <c r="V204" s="103"/>
      <c r="W204" s="5"/>
      <c r="X204" s="179"/>
      <c r="Y204" s="38"/>
      <c r="Z204" s="179"/>
      <c r="AA204" s="38"/>
      <c r="AB204" s="179"/>
      <c r="AC204" s="170">
        <f t="shared" si="67"/>
        <v>0</v>
      </c>
      <c r="AD204" s="177"/>
      <c r="AE204" s="182"/>
      <c r="AF204" s="173"/>
      <c r="AG204" s="174">
        <f t="shared" si="69"/>
        <v>0</v>
      </c>
    </row>
    <row r="205" spans="1:33" s="3" customFormat="1" ht="35.1" customHeight="1">
      <c r="A205" s="749"/>
      <c r="B205" s="661" t="s">
        <v>592</v>
      </c>
      <c r="C205" s="217" t="s">
        <v>32</v>
      </c>
      <c r="D205" s="275">
        <v>1</v>
      </c>
      <c r="E205" s="30"/>
      <c r="F205" s="290">
        <f t="shared" si="70"/>
        <v>1</v>
      </c>
      <c r="G205" s="221">
        <v>1</v>
      </c>
      <c r="H205" s="30"/>
      <c r="I205" s="30"/>
      <c r="J205" s="30"/>
      <c r="K205" s="30"/>
      <c r="L205" s="30"/>
      <c r="M205" s="30"/>
      <c r="N205" s="165">
        <f t="shared" si="71"/>
        <v>1</v>
      </c>
      <c r="O205" s="304">
        <f t="shared" si="72"/>
        <v>0</v>
      </c>
      <c r="P205" s="459"/>
      <c r="Q205" s="357"/>
      <c r="R205" s="268"/>
      <c r="S205" s="342"/>
      <c r="T205" s="355">
        <f t="shared" si="68"/>
        <v>0</v>
      </c>
      <c r="U205" s="80"/>
      <c r="V205" s="104">
        <f>O205+COUNTA(Q205)-COUNTA(S205)</f>
        <v>0</v>
      </c>
      <c r="W205" s="5"/>
      <c r="X205" s="113"/>
      <c r="Y205" s="38"/>
      <c r="Z205" s="189"/>
      <c r="AA205" s="38"/>
      <c r="AB205" s="189"/>
      <c r="AC205" s="176">
        <f t="shared" si="67"/>
        <v>0</v>
      </c>
      <c r="AD205" s="177"/>
      <c r="AE205" s="176">
        <f>행정7급!Y236</f>
        <v>0</v>
      </c>
      <c r="AF205" s="173"/>
      <c r="AG205" s="178">
        <f t="shared" si="69"/>
        <v>0</v>
      </c>
    </row>
    <row r="206" spans="1:33" s="3" customFormat="1" ht="35.1" customHeight="1">
      <c r="A206" s="749"/>
      <c r="B206" s="661" t="s">
        <v>592</v>
      </c>
      <c r="C206" s="217" t="s">
        <v>31</v>
      </c>
      <c r="D206" s="275">
        <v>1</v>
      </c>
      <c r="E206" s="30"/>
      <c r="F206" s="290">
        <f t="shared" si="70"/>
        <v>1</v>
      </c>
      <c r="G206" s="221">
        <v>1</v>
      </c>
      <c r="H206" s="30"/>
      <c r="I206" s="30"/>
      <c r="J206" s="30"/>
      <c r="K206" s="30"/>
      <c r="L206" s="30"/>
      <c r="M206" s="30"/>
      <c r="N206" s="165">
        <f t="shared" si="71"/>
        <v>1</v>
      </c>
      <c r="O206" s="304">
        <f t="shared" si="72"/>
        <v>0</v>
      </c>
      <c r="P206" s="459"/>
      <c r="Q206" s="357"/>
      <c r="R206" s="268"/>
      <c r="S206" s="342"/>
      <c r="T206" s="355">
        <f t="shared" si="68"/>
        <v>0</v>
      </c>
      <c r="U206" s="80"/>
      <c r="V206" s="104">
        <f>O206+COUNTA(Q206)-COUNTA(S206)</f>
        <v>0</v>
      </c>
      <c r="W206" s="5"/>
      <c r="X206" s="113"/>
      <c r="Y206" s="38"/>
      <c r="Z206" s="189"/>
      <c r="AA206" s="38"/>
      <c r="AB206" s="189"/>
      <c r="AC206" s="176">
        <f t="shared" si="67"/>
        <v>0</v>
      </c>
      <c r="AD206" s="177"/>
      <c r="AE206" s="176">
        <f>행정7급!Y237</f>
        <v>0</v>
      </c>
      <c r="AF206" s="173"/>
      <c r="AG206" s="178">
        <f t="shared" si="69"/>
        <v>0</v>
      </c>
    </row>
    <row r="207" spans="1:33" s="3" customFormat="1" ht="35.1" customHeight="1">
      <c r="A207" s="785"/>
      <c r="B207" s="318" t="s">
        <v>592</v>
      </c>
      <c r="C207" s="217" t="s">
        <v>493</v>
      </c>
      <c r="D207" s="275">
        <v>1</v>
      </c>
      <c r="E207" s="30"/>
      <c r="F207" s="290">
        <f t="shared" si="70"/>
        <v>1</v>
      </c>
      <c r="G207" s="221">
        <v>1</v>
      </c>
      <c r="H207" s="30"/>
      <c r="I207" s="30"/>
      <c r="J207" s="30"/>
      <c r="K207" s="30"/>
      <c r="L207" s="30"/>
      <c r="M207" s="30"/>
      <c r="N207" s="165">
        <f t="shared" si="71"/>
        <v>1</v>
      </c>
      <c r="O207" s="304">
        <f t="shared" si="72"/>
        <v>0</v>
      </c>
      <c r="P207" s="459"/>
      <c r="Q207" s="357"/>
      <c r="R207" s="268"/>
      <c r="S207" s="342"/>
      <c r="T207" s="343">
        <f t="shared" si="68"/>
        <v>0</v>
      </c>
      <c r="U207" s="80"/>
      <c r="V207" s="104">
        <f>O207+COUNTA(Q207)-COUNTA(S207)</f>
        <v>0</v>
      </c>
      <c r="W207" s="5"/>
      <c r="X207" s="113"/>
      <c r="Y207" s="38"/>
      <c r="Z207" s="189"/>
      <c r="AA207" s="38"/>
      <c r="AB207" s="189"/>
      <c r="AC207" s="176">
        <f t="shared" si="67"/>
        <v>0</v>
      </c>
      <c r="AD207" s="177"/>
      <c r="AE207" s="176">
        <f>행정7급!Y238</f>
        <v>0</v>
      </c>
      <c r="AF207" s="173"/>
      <c r="AG207" s="178">
        <f t="shared" si="69"/>
        <v>0</v>
      </c>
    </row>
    <row r="208" spans="1:33" s="3" customFormat="1" ht="35.1" customHeight="1">
      <c r="A208" s="748" t="s">
        <v>494</v>
      </c>
      <c r="B208" s="750" t="s">
        <v>593</v>
      </c>
      <c r="C208" s="706" t="s">
        <v>426</v>
      </c>
      <c r="D208" s="275">
        <v>24</v>
      </c>
      <c r="E208" s="30"/>
      <c r="F208" s="290">
        <f t="shared" si="70"/>
        <v>24</v>
      </c>
      <c r="G208" s="221">
        <v>24</v>
      </c>
      <c r="H208" s="30"/>
      <c r="I208" s="30"/>
      <c r="J208" s="30"/>
      <c r="K208" s="30"/>
      <c r="L208" s="30"/>
      <c r="M208" s="30">
        <v>-1</v>
      </c>
      <c r="N208" s="165">
        <f t="shared" si="71"/>
        <v>23</v>
      </c>
      <c r="O208" s="304">
        <f t="shared" si="72"/>
        <v>-1</v>
      </c>
      <c r="P208" s="459"/>
      <c r="Q208" s="341"/>
      <c r="R208" s="266"/>
      <c r="S208" s="342"/>
      <c r="T208" s="343">
        <f t="shared" si="68"/>
        <v>0</v>
      </c>
      <c r="U208" s="80"/>
      <c r="V208" s="104">
        <f>O208+COUNTA(Q208:Q212)-COUNTA(S208:S212)</f>
        <v>-1</v>
      </c>
      <c r="W208" s="5"/>
      <c r="X208" s="179">
        <f>사무운영!U84</f>
        <v>-1</v>
      </c>
      <c r="Y208" s="38"/>
      <c r="Z208" s="189"/>
      <c r="AA208" s="38"/>
      <c r="AB208" s="189"/>
      <c r="AC208" s="170">
        <f t="shared" si="67"/>
        <v>-2</v>
      </c>
      <c r="AD208" s="177"/>
      <c r="AE208" s="180">
        <f>행정7급!Y239</f>
        <v>-2</v>
      </c>
      <c r="AF208" s="173"/>
      <c r="AG208" s="174">
        <f t="shared" si="69"/>
        <v>-4</v>
      </c>
    </row>
    <row r="209" spans="1:33" s="3" customFormat="1" ht="35.1" customHeight="1">
      <c r="A209" s="749"/>
      <c r="B209" s="751"/>
      <c r="C209" s="707"/>
      <c r="D209" s="279"/>
      <c r="E209" s="49"/>
      <c r="F209" s="291"/>
      <c r="G209" s="220">
        <v>0</v>
      </c>
      <c r="H209" s="49"/>
      <c r="I209" s="49"/>
      <c r="J209" s="49"/>
      <c r="K209" s="49"/>
      <c r="L209" s="49"/>
      <c r="M209" s="49"/>
      <c r="N209" s="163"/>
      <c r="O209" s="305"/>
      <c r="P209" s="461"/>
      <c r="Q209" s="345"/>
      <c r="R209" s="267"/>
      <c r="S209" s="346"/>
      <c r="T209" s="347">
        <f t="shared" si="68"/>
        <v>0</v>
      </c>
      <c r="U209" s="79"/>
      <c r="V209" s="105"/>
      <c r="W209" s="5"/>
      <c r="X209" s="179"/>
      <c r="Y209" s="38"/>
      <c r="Z209" s="190"/>
      <c r="AA209" s="38"/>
      <c r="AB209" s="190"/>
      <c r="AC209" s="170">
        <f t="shared" si="67"/>
        <v>0</v>
      </c>
      <c r="AD209" s="177"/>
      <c r="AE209" s="170"/>
      <c r="AF209" s="173"/>
      <c r="AG209" s="174">
        <f t="shared" si="69"/>
        <v>0</v>
      </c>
    </row>
    <row r="210" spans="1:33" s="3" customFormat="1" ht="35.1" customHeight="1">
      <c r="A210" s="749"/>
      <c r="B210" s="751"/>
      <c r="C210" s="707"/>
      <c r="D210" s="279"/>
      <c r="E210" s="49"/>
      <c r="F210" s="291"/>
      <c r="G210" s="220">
        <v>0</v>
      </c>
      <c r="H210" s="49"/>
      <c r="I210" s="49"/>
      <c r="J210" s="49"/>
      <c r="K210" s="49"/>
      <c r="L210" s="49"/>
      <c r="M210" s="49"/>
      <c r="N210" s="163"/>
      <c r="O210" s="305"/>
      <c r="P210" s="461"/>
      <c r="Q210" s="345"/>
      <c r="R210" s="267"/>
      <c r="S210" s="346"/>
      <c r="T210" s="347">
        <f t="shared" si="68"/>
        <v>0</v>
      </c>
      <c r="U210" s="79"/>
      <c r="V210" s="105"/>
      <c r="W210" s="5"/>
      <c r="X210" s="179"/>
      <c r="Y210" s="38"/>
      <c r="Z210" s="190"/>
      <c r="AA210" s="38"/>
      <c r="AB210" s="190"/>
      <c r="AC210" s="170">
        <f t="shared" si="67"/>
        <v>0</v>
      </c>
      <c r="AD210" s="177"/>
      <c r="AE210" s="170"/>
      <c r="AF210" s="173"/>
      <c r="AG210" s="174">
        <f>SUM(AC210:AE210)</f>
        <v>0</v>
      </c>
    </row>
    <row r="211" spans="1:33" s="3" customFormat="1" ht="35.1" customHeight="1">
      <c r="A211" s="749"/>
      <c r="B211" s="751"/>
      <c r="C211" s="707"/>
      <c r="D211" s="279"/>
      <c r="E211" s="49"/>
      <c r="F211" s="291"/>
      <c r="G211" s="220">
        <v>0</v>
      </c>
      <c r="H211" s="49"/>
      <c r="I211" s="49"/>
      <c r="J211" s="49"/>
      <c r="K211" s="49"/>
      <c r="L211" s="49"/>
      <c r="M211" s="49"/>
      <c r="N211" s="163"/>
      <c r="O211" s="305"/>
      <c r="P211" s="461"/>
      <c r="Q211" s="345"/>
      <c r="R211" s="267"/>
      <c r="S211" s="346"/>
      <c r="T211" s="347">
        <f t="shared" si="68"/>
        <v>0</v>
      </c>
      <c r="U211" s="79"/>
      <c r="V211" s="105"/>
      <c r="W211" s="5"/>
      <c r="X211" s="179"/>
      <c r="Y211" s="38"/>
      <c r="Z211" s="190"/>
      <c r="AA211" s="38"/>
      <c r="AB211" s="190"/>
      <c r="AC211" s="170">
        <f t="shared" si="67"/>
        <v>0</v>
      </c>
      <c r="AD211" s="177"/>
      <c r="AE211" s="170"/>
      <c r="AF211" s="173"/>
      <c r="AG211" s="174">
        <f>SUM(AC211:AE211)</f>
        <v>0</v>
      </c>
    </row>
    <row r="212" spans="1:33" s="3" customFormat="1" ht="35.1" customHeight="1">
      <c r="A212" s="749"/>
      <c r="B212" s="753"/>
      <c r="C212" s="708"/>
      <c r="D212" s="279"/>
      <c r="E212" s="49"/>
      <c r="F212" s="291"/>
      <c r="G212" s="220">
        <v>0</v>
      </c>
      <c r="H212" s="49"/>
      <c r="I212" s="49"/>
      <c r="J212" s="49"/>
      <c r="K212" s="49"/>
      <c r="L212" s="49"/>
      <c r="M212" s="49"/>
      <c r="N212" s="163"/>
      <c r="O212" s="305"/>
      <c r="P212" s="461"/>
      <c r="Q212" s="345"/>
      <c r="R212" s="347"/>
      <c r="S212" s="346"/>
      <c r="T212" s="347">
        <f t="shared" si="68"/>
        <v>0</v>
      </c>
      <c r="U212" s="79"/>
      <c r="V212" s="105"/>
      <c r="W212" s="5"/>
      <c r="X212" s="179"/>
      <c r="Y212" s="38"/>
      <c r="Z212" s="190"/>
      <c r="AA212" s="38"/>
      <c r="AB212" s="190"/>
      <c r="AC212" s="170">
        <f t="shared" si="67"/>
        <v>0</v>
      </c>
      <c r="AD212" s="177"/>
      <c r="AE212" s="182"/>
      <c r="AF212" s="173"/>
      <c r="AG212" s="174">
        <f>SUM(AC212:AE212)</f>
        <v>0</v>
      </c>
    </row>
    <row r="213" spans="1:33" s="3" customFormat="1" ht="35.1" customHeight="1">
      <c r="A213" s="749"/>
      <c r="B213" s="661" t="s">
        <v>592</v>
      </c>
      <c r="C213" s="217" t="s">
        <v>496</v>
      </c>
      <c r="D213" s="275">
        <v>0</v>
      </c>
      <c r="E213" s="30"/>
      <c r="F213" s="290">
        <f>SUM(D213:E213)</f>
        <v>0</v>
      </c>
      <c r="G213" s="221">
        <v>0</v>
      </c>
      <c r="H213" s="30"/>
      <c r="I213" s="30"/>
      <c r="J213" s="30"/>
      <c r="K213" s="30"/>
      <c r="L213" s="30"/>
      <c r="M213" s="30"/>
      <c r="N213" s="165">
        <f>SUM(G213:M213)</f>
        <v>0</v>
      </c>
      <c r="O213" s="304">
        <f>N213-F213</f>
        <v>0</v>
      </c>
      <c r="P213" s="459"/>
      <c r="Q213" s="357"/>
      <c r="R213" s="268"/>
      <c r="S213" s="342"/>
      <c r="T213" s="355">
        <f t="shared" si="68"/>
        <v>0</v>
      </c>
      <c r="U213" s="80"/>
      <c r="V213" s="104">
        <f>O213+COUNTA(Q213)-COUNTA(S213)</f>
        <v>0</v>
      </c>
      <c r="W213" s="5"/>
      <c r="X213" s="113"/>
      <c r="Y213" s="38"/>
      <c r="Z213" s="189"/>
      <c r="AA213" s="38"/>
      <c r="AB213" s="189"/>
      <c r="AC213" s="176">
        <f t="shared" si="67"/>
        <v>0</v>
      </c>
      <c r="AD213" s="177"/>
      <c r="AE213" s="176">
        <f>행정7급!Y245</f>
        <v>0</v>
      </c>
      <c r="AF213" s="173"/>
      <c r="AG213" s="178">
        <f t="shared" si="69"/>
        <v>0</v>
      </c>
    </row>
    <row r="214" spans="1:33" s="3" customFormat="1" ht="35.1" customHeight="1">
      <c r="A214" s="749"/>
      <c r="B214" s="661" t="s">
        <v>592</v>
      </c>
      <c r="C214" s="219" t="s">
        <v>497</v>
      </c>
      <c r="D214" s="277">
        <v>0</v>
      </c>
      <c r="E214" s="32"/>
      <c r="F214" s="293">
        <f>SUM(D214:E214)</f>
        <v>0</v>
      </c>
      <c r="G214" s="223">
        <v>0</v>
      </c>
      <c r="H214" s="32"/>
      <c r="I214" s="32"/>
      <c r="J214" s="32"/>
      <c r="K214" s="32"/>
      <c r="L214" s="32"/>
      <c r="M214" s="32"/>
      <c r="N214" s="206">
        <f>SUM(G214:M214)</f>
        <v>0</v>
      </c>
      <c r="O214" s="307">
        <f>N214-F214</f>
        <v>0</v>
      </c>
      <c r="P214" s="429"/>
      <c r="Q214" s="354"/>
      <c r="R214" s="312"/>
      <c r="S214" s="359"/>
      <c r="T214" s="355">
        <f t="shared" si="68"/>
        <v>0</v>
      </c>
      <c r="U214" s="119"/>
      <c r="V214" s="106">
        <f>O214+COUNTA(Q214)-COUNTA(S214)</f>
        <v>0</v>
      </c>
      <c r="W214" s="5"/>
      <c r="X214" s="113">
        <f>사무운영!U86</f>
        <v>0</v>
      </c>
      <c r="Y214" s="38"/>
      <c r="Z214" s="191"/>
      <c r="AA214" s="38"/>
      <c r="AB214" s="191"/>
      <c r="AC214" s="176">
        <f t="shared" si="67"/>
        <v>0</v>
      </c>
      <c r="AD214" s="177"/>
      <c r="AE214" s="176">
        <f>행정7급!Y247</f>
        <v>0</v>
      </c>
      <c r="AF214" s="173"/>
      <c r="AG214" s="178">
        <f t="shared" si="69"/>
        <v>0</v>
      </c>
    </row>
    <row r="215" spans="1:33" s="3" customFormat="1" ht="35.1" customHeight="1">
      <c r="A215" s="785"/>
      <c r="B215" s="318" t="s">
        <v>592</v>
      </c>
      <c r="C215" s="217" t="s">
        <v>33</v>
      </c>
      <c r="D215" s="275">
        <v>0</v>
      </c>
      <c r="E215" s="30"/>
      <c r="F215" s="290">
        <f>SUM(D215:E215)</f>
        <v>0</v>
      </c>
      <c r="G215" s="221">
        <v>0</v>
      </c>
      <c r="H215" s="30"/>
      <c r="I215" s="30"/>
      <c r="J215" s="30"/>
      <c r="K215" s="30"/>
      <c r="L215" s="30"/>
      <c r="M215" s="30"/>
      <c r="N215" s="165">
        <f>SUM(G215:M215)</f>
        <v>0</v>
      </c>
      <c r="O215" s="304">
        <f>N215-F215</f>
        <v>0</v>
      </c>
      <c r="P215" s="429"/>
      <c r="Q215" s="354"/>
      <c r="R215" s="312"/>
      <c r="S215" s="359"/>
      <c r="T215" s="355">
        <f t="shared" si="68"/>
        <v>0</v>
      </c>
      <c r="U215" s="119"/>
      <c r="V215" s="104">
        <f>O215+COUNTA(Q215)-COUNTA(S215)</f>
        <v>0</v>
      </c>
      <c r="W215" s="5"/>
      <c r="X215" s="113"/>
      <c r="Y215" s="38"/>
      <c r="Z215" s="189"/>
      <c r="AA215" s="38"/>
      <c r="AB215" s="189"/>
      <c r="AC215" s="176">
        <f t="shared" si="67"/>
        <v>0</v>
      </c>
      <c r="AD215" s="177"/>
      <c r="AE215" s="176">
        <f>행정7급!Y248</f>
        <v>0</v>
      </c>
      <c r="AF215" s="173"/>
      <c r="AG215" s="178">
        <f t="shared" si="69"/>
        <v>0</v>
      </c>
    </row>
    <row r="216" spans="1:33" s="3" customFormat="1" ht="35.1" customHeight="1">
      <c r="A216" s="748" t="s">
        <v>498</v>
      </c>
      <c r="B216" s="750" t="s">
        <v>593</v>
      </c>
      <c r="C216" s="706" t="s">
        <v>426</v>
      </c>
      <c r="D216" s="275">
        <v>25</v>
      </c>
      <c r="E216" s="30"/>
      <c r="F216" s="290">
        <f>SUM(D216:E216)</f>
        <v>25</v>
      </c>
      <c r="G216" s="221">
        <v>25</v>
      </c>
      <c r="H216" s="30"/>
      <c r="I216" s="30"/>
      <c r="J216" s="30"/>
      <c r="K216" s="30"/>
      <c r="L216" s="30"/>
      <c r="M216" s="30">
        <v>-1</v>
      </c>
      <c r="N216" s="165">
        <f>SUM(G216:M216)</f>
        <v>24</v>
      </c>
      <c r="O216" s="304">
        <f>N216-F216</f>
        <v>-1</v>
      </c>
      <c r="P216" s="463"/>
      <c r="Q216" s="341"/>
      <c r="R216" s="310"/>
      <c r="S216" s="346"/>
      <c r="T216" s="347">
        <f t="shared" si="68"/>
        <v>0</v>
      </c>
      <c r="U216" s="79"/>
      <c r="V216" s="104">
        <f>O216+COUNTA(Q216:Q220)-COUNTA(S216:S220)</f>
        <v>-1</v>
      </c>
      <c r="W216" s="5"/>
      <c r="X216" s="179">
        <f>사무운영!U87</f>
        <v>0</v>
      </c>
      <c r="Y216" s="38"/>
      <c r="Z216" s="189"/>
      <c r="AA216" s="38"/>
      <c r="AB216" s="189"/>
      <c r="AC216" s="170">
        <f t="shared" si="67"/>
        <v>-1</v>
      </c>
      <c r="AD216" s="177"/>
      <c r="AE216" s="180">
        <f>행정7급!Y249</f>
        <v>0</v>
      </c>
      <c r="AF216" s="173"/>
      <c r="AG216" s="174">
        <f t="shared" si="69"/>
        <v>-1</v>
      </c>
    </row>
    <row r="217" spans="1:33" s="3" customFormat="1" ht="35.1" customHeight="1">
      <c r="A217" s="749"/>
      <c r="B217" s="751"/>
      <c r="C217" s="707"/>
      <c r="D217" s="279"/>
      <c r="E217" s="49"/>
      <c r="F217" s="291"/>
      <c r="G217" s="220">
        <v>0</v>
      </c>
      <c r="H217" s="49"/>
      <c r="I217" s="49"/>
      <c r="J217" s="49"/>
      <c r="K217" s="49"/>
      <c r="L217" s="49"/>
      <c r="M217" s="49"/>
      <c r="N217" s="163"/>
      <c r="O217" s="305"/>
      <c r="P217" s="464"/>
      <c r="Q217" s="345"/>
      <c r="R217" s="310"/>
      <c r="S217" s="346"/>
      <c r="T217" s="347">
        <f t="shared" si="68"/>
        <v>0</v>
      </c>
      <c r="U217" s="79"/>
      <c r="V217" s="105"/>
      <c r="W217" s="5"/>
      <c r="X217" s="179"/>
      <c r="Y217" s="38"/>
      <c r="Z217" s="190"/>
      <c r="AA217" s="38"/>
      <c r="AB217" s="190"/>
      <c r="AC217" s="170">
        <f t="shared" si="67"/>
        <v>0</v>
      </c>
      <c r="AD217" s="177"/>
      <c r="AE217" s="170"/>
      <c r="AF217" s="173"/>
      <c r="AG217" s="174">
        <f t="shared" si="69"/>
        <v>0</v>
      </c>
    </row>
    <row r="218" spans="1:33" s="3" customFormat="1" ht="35.1" customHeight="1">
      <c r="A218" s="749"/>
      <c r="B218" s="751"/>
      <c r="C218" s="707"/>
      <c r="D218" s="279"/>
      <c r="E218" s="49"/>
      <c r="F218" s="291"/>
      <c r="G218" s="220">
        <v>0</v>
      </c>
      <c r="H218" s="49"/>
      <c r="I218" s="49"/>
      <c r="J218" s="49"/>
      <c r="K218" s="49"/>
      <c r="L218" s="49"/>
      <c r="M218" s="49"/>
      <c r="N218" s="163"/>
      <c r="O218" s="305"/>
      <c r="P218" s="464"/>
      <c r="Q218" s="345"/>
      <c r="R218" s="267"/>
      <c r="S218" s="346"/>
      <c r="T218" s="347">
        <f t="shared" si="68"/>
        <v>0</v>
      </c>
      <c r="U218" s="79"/>
      <c r="V218" s="105"/>
      <c r="W218" s="5"/>
      <c r="X218" s="179"/>
      <c r="Y218" s="38"/>
      <c r="Z218" s="190"/>
      <c r="AA218" s="38"/>
      <c r="AB218" s="190"/>
      <c r="AC218" s="170">
        <f t="shared" si="67"/>
        <v>0</v>
      </c>
      <c r="AD218" s="177"/>
      <c r="AE218" s="170"/>
      <c r="AF218" s="173"/>
      <c r="AG218" s="174">
        <f>SUM(AC218:AE218)</f>
        <v>0</v>
      </c>
    </row>
    <row r="219" spans="1:33" s="3" customFormat="1" ht="35.1" customHeight="1">
      <c r="A219" s="749"/>
      <c r="B219" s="751"/>
      <c r="C219" s="707"/>
      <c r="D219" s="279"/>
      <c r="E219" s="49"/>
      <c r="F219" s="291"/>
      <c r="G219" s="220">
        <v>0</v>
      </c>
      <c r="H219" s="49"/>
      <c r="I219" s="49"/>
      <c r="J219" s="49"/>
      <c r="K219" s="49"/>
      <c r="L219" s="49"/>
      <c r="M219" s="49"/>
      <c r="N219" s="163"/>
      <c r="O219" s="305"/>
      <c r="P219" s="462"/>
      <c r="Q219" s="345"/>
      <c r="R219" s="108"/>
      <c r="S219" s="346"/>
      <c r="T219" s="347">
        <f t="shared" si="68"/>
        <v>0</v>
      </c>
      <c r="U219" s="79"/>
      <c r="V219" s="105"/>
      <c r="W219" s="5"/>
      <c r="X219" s="179"/>
      <c r="Y219" s="38"/>
      <c r="Z219" s="190"/>
      <c r="AA219" s="38"/>
      <c r="AB219" s="190"/>
      <c r="AC219" s="170">
        <f t="shared" si="67"/>
        <v>0</v>
      </c>
      <c r="AD219" s="177"/>
      <c r="AE219" s="170"/>
      <c r="AF219" s="173"/>
      <c r="AG219" s="174">
        <f>SUM(AC219:AE219)</f>
        <v>0</v>
      </c>
    </row>
    <row r="220" spans="1:33" s="3" customFormat="1" ht="35.1" customHeight="1">
      <c r="A220" s="749"/>
      <c r="B220" s="753"/>
      <c r="C220" s="708"/>
      <c r="D220" s="279"/>
      <c r="E220" s="49"/>
      <c r="F220" s="291"/>
      <c r="G220" s="220">
        <v>0</v>
      </c>
      <c r="H220" s="49"/>
      <c r="I220" s="49"/>
      <c r="J220" s="49"/>
      <c r="K220" s="49"/>
      <c r="L220" s="49"/>
      <c r="M220" s="49"/>
      <c r="N220" s="163"/>
      <c r="O220" s="305"/>
      <c r="P220" s="471"/>
      <c r="Q220" s="360"/>
      <c r="R220" s="267"/>
      <c r="S220" s="346"/>
      <c r="T220" s="347">
        <f t="shared" si="68"/>
        <v>0</v>
      </c>
      <c r="U220" s="79"/>
      <c r="V220" s="105"/>
      <c r="W220" s="5"/>
      <c r="X220" s="179"/>
      <c r="Y220" s="38"/>
      <c r="Z220" s="190"/>
      <c r="AA220" s="38"/>
      <c r="AB220" s="190"/>
      <c r="AC220" s="170">
        <f t="shared" si="67"/>
        <v>0</v>
      </c>
      <c r="AD220" s="177"/>
      <c r="AE220" s="182"/>
      <c r="AF220" s="173"/>
      <c r="AG220" s="174">
        <f t="shared" si="69"/>
        <v>0</v>
      </c>
    </row>
    <row r="221" spans="1:33" s="3" customFormat="1" ht="35.1" customHeight="1">
      <c r="A221" s="749"/>
      <c r="B221" s="661" t="s">
        <v>592</v>
      </c>
      <c r="C221" s="217" t="s">
        <v>34</v>
      </c>
      <c r="D221" s="275">
        <v>0</v>
      </c>
      <c r="E221" s="30"/>
      <c r="F221" s="290">
        <f>SUM(D221:E221)</f>
        <v>0</v>
      </c>
      <c r="G221" s="221"/>
      <c r="H221" s="30"/>
      <c r="I221" s="30"/>
      <c r="J221" s="30"/>
      <c r="K221" s="30"/>
      <c r="L221" s="30"/>
      <c r="M221" s="30"/>
      <c r="N221" s="165">
        <f>SUM(G221:M221)</f>
        <v>0</v>
      </c>
      <c r="O221" s="304">
        <f>N221-F221</f>
        <v>0</v>
      </c>
      <c r="P221" s="459"/>
      <c r="Q221" s="357"/>
      <c r="R221" s="268"/>
      <c r="S221" s="342"/>
      <c r="T221" s="355">
        <f t="shared" si="68"/>
        <v>0</v>
      </c>
      <c r="U221" s="80"/>
      <c r="V221" s="104">
        <f>O221+COUNTA(Q221)-COUNTA(S221)</f>
        <v>0</v>
      </c>
      <c r="W221" s="5"/>
      <c r="X221" s="113">
        <f>사무운영!U90</f>
        <v>0</v>
      </c>
      <c r="Y221" s="38"/>
      <c r="Z221" s="189"/>
      <c r="AA221" s="38"/>
      <c r="AB221" s="189"/>
      <c r="AC221" s="176">
        <f t="shared" si="67"/>
        <v>0</v>
      </c>
      <c r="AD221" s="177"/>
      <c r="AE221" s="176">
        <f>행정7급!Y257</f>
        <v>0</v>
      </c>
      <c r="AF221" s="173"/>
      <c r="AG221" s="178">
        <f t="shared" si="69"/>
        <v>0</v>
      </c>
    </row>
    <row r="222" spans="1:33" s="3" customFormat="1" ht="35.1" customHeight="1">
      <c r="A222" s="749"/>
      <c r="B222" s="661" t="s">
        <v>592</v>
      </c>
      <c r="C222" s="217" t="s">
        <v>499</v>
      </c>
      <c r="D222" s="275">
        <v>0</v>
      </c>
      <c r="E222" s="30"/>
      <c r="F222" s="290">
        <f>SUM(D222:E222)</f>
        <v>0</v>
      </c>
      <c r="G222" s="221">
        <v>0</v>
      </c>
      <c r="H222" s="30"/>
      <c r="I222" s="30"/>
      <c r="J222" s="30"/>
      <c r="K222" s="30"/>
      <c r="L222" s="30"/>
      <c r="M222" s="30"/>
      <c r="N222" s="165">
        <f>SUM(G222:M222)</f>
        <v>0</v>
      </c>
      <c r="O222" s="304">
        <f>N222-F222</f>
        <v>0</v>
      </c>
      <c r="P222" s="459"/>
      <c r="Q222" s="357"/>
      <c r="R222" s="268"/>
      <c r="S222" s="342"/>
      <c r="T222" s="355">
        <f t="shared" si="68"/>
        <v>0</v>
      </c>
      <c r="U222" s="80"/>
      <c r="V222" s="104">
        <f>O222+COUNTA(Q222)-COUNTA(S222)</f>
        <v>0</v>
      </c>
      <c r="W222" s="5"/>
      <c r="X222" s="113"/>
      <c r="Y222" s="38"/>
      <c r="Z222" s="189"/>
      <c r="AA222" s="38"/>
      <c r="AB222" s="189"/>
      <c r="AC222" s="176">
        <f t="shared" si="67"/>
        <v>0</v>
      </c>
      <c r="AD222" s="177"/>
      <c r="AE222" s="176">
        <f>행정7급!Y259</f>
        <v>0</v>
      </c>
      <c r="AF222" s="173"/>
      <c r="AG222" s="178">
        <f t="shared" si="69"/>
        <v>0</v>
      </c>
    </row>
    <row r="223" spans="1:33" s="3" customFormat="1" ht="35.1" customHeight="1">
      <c r="A223" s="749"/>
      <c r="B223" s="661" t="s">
        <v>592</v>
      </c>
      <c r="C223" s="217" t="s">
        <v>500</v>
      </c>
      <c r="D223" s="275">
        <v>1</v>
      </c>
      <c r="E223" s="30"/>
      <c r="F223" s="290">
        <f>SUM(D223:E223)</f>
        <v>1</v>
      </c>
      <c r="G223" s="221">
        <v>1</v>
      </c>
      <c r="H223" s="30"/>
      <c r="I223" s="30"/>
      <c r="J223" s="30"/>
      <c r="K223" s="30"/>
      <c r="L223" s="30"/>
      <c r="M223" s="30"/>
      <c r="N223" s="165">
        <f>SUM(G223:M223)</f>
        <v>1</v>
      </c>
      <c r="O223" s="304">
        <f>N223-F223</f>
        <v>0</v>
      </c>
      <c r="P223" s="459"/>
      <c r="Q223" s="341"/>
      <c r="R223" s="268"/>
      <c r="S223" s="342"/>
      <c r="T223" s="355">
        <f t="shared" si="68"/>
        <v>0</v>
      </c>
      <c r="U223" s="80"/>
      <c r="V223" s="104">
        <f>O223+COUNTA(Q223)-COUNTA(S223)</f>
        <v>0</v>
      </c>
      <c r="W223" s="5"/>
      <c r="X223" s="113"/>
      <c r="Y223" s="38"/>
      <c r="Z223" s="189"/>
      <c r="AA223" s="38"/>
      <c r="AB223" s="189"/>
      <c r="AC223" s="176">
        <f t="shared" si="67"/>
        <v>0</v>
      </c>
      <c r="AD223" s="177"/>
      <c r="AE223" s="176">
        <f>행정7급!Y261</f>
        <v>0</v>
      </c>
      <c r="AF223" s="173"/>
      <c r="AG223" s="178">
        <f t="shared" si="69"/>
        <v>0</v>
      </c>
    </row>
    <row r="224" spans="1:33" s="3" customFormat="1" ht="35.1" customHeight="1">
      <c r="A224" s="785"/>
      <c r="B224" s="318" t="s">
        <v>592</v>
      </c>
      <c r="C224" s="217" t="s">
        <v>501</v>
      </c>
      <c r="D224" s="275">
        <v>1</v>
      </c>
      <c r="E224" s="30"/>
      <c r="F224" s="290">
        <f>SUM(D224:E224)</f>
        <v>1</v>
      </c>
      <c r="G224" s="221">
        <v>1</v>
      </c>
      <c r="H224" s="30"/>
      <c r="I224" s="30"/>
      <c r="J224" s="30"/>
      <c r="K224" s="30"/>
      <c r="L224" s="30"/>
      <c r="M224" s="30"/>
      <c r="N224" s="165">
        <f>SUM(G224:M224)</f>
        <v>1</v>
      </c>
      <c r="O224" s="304">
        <f>N224-F224</f>
        <v>0</v>
      </c>
      <c r="P224" s="429"/>
      <c r="Q224" s="354"/>
      <c r="R224" s="268"/>
      <c r="S224" s="342"/>
      <c r="T224" s="355">
        <f t="shared" si="68"/>
        <v>0</v>
      </c>
      <c r="U224" s="80"/>
      <c r="V224" s="104">
        <f>O224+COUNTA(Q224)-COUNTA(S224)</f>
        <v>0</v>
      </c>
      <c r="W224" s="5"/>
      <c r="X224" s="113"/>
      <c r="Y224" s="38"/>
      <c r="Z224" s="189"/>
      <c r="AA224" s="38"/>
      <c r="AB224" s="189"/>
      <c r="AC224" s="176">
        <f t="shared" si="67"/>
        <v>0</v>
      </c>
      <c r="AD224" s="177"/>
      <c r="AE224" s="176">
        <f>행정7급!Y262</f>
        <v>0</v>
      </c>
      <c r="AF224" s="173"/>
      <c r="AG224" s="178">
        <f t="shared" si="69"/>
        <v>0</v>
      </c>
    </row>
    <row r="225" spans="1:33" s="3" customFormat="1" ht="35.1" customHeight="1">
      <c r="A225" s="748" t="s">
        <v>502</v>
      </c>
      <c r="B225" s="750" t="s">
        <v>593</v>
      </c>
      <c r="C225" s="706" t="s">
        <v>426</v>
      </c>
      <c r="D225" s="275">
        <v>25</v>
      </c>
      <c r="E225" s="30"/>
      <c r="F225" s="290">
        <f>SUM(D225:E225)</f>
        <v>25</v>
      </c>
      <c r="G225" s="221">
        <v>25</v>
      </c>
      <c r="H225" s="30"/>
      <c r="I225" s="30"/>
      <c r="J225" s="30"/>
      <c r="K225" s="30"/>
      <c r="L225" s="30"/>
      <c r="M225" s="30"/>
      <c r="N225" s="165">
        <f>SUM(G225:M225)</f>
        <v>25</v>
      </c>
      <c r="O225" s="304">
        <f>N225-F225</f>
        <v>0</v>
      </c>
      <c r="P225" s="599"/>
      <c r="Q225" s="583"/>
      <c r="R225" s="553"/>
      <c r="S225" s="555"/>
      <c r="T225" s="498">
        <f t="shared" si="68"/>
        <v>0</v>
      </c>
      <c r="U225" s="585"/>
      <c r="V225" s="104">
        <f>O225+COUNTA(Q225:Q230)-COUNTA(S225:S230)</f>
        <v>0</v>
      </c>
      <c r="W225" s="5"/>
      <c r="X225" s="179">
        <f>사무운영!U91</f>
        <v>-1</v>
      </c>
      <c r="Y225" s="38"/>
      <c r="Z225" s="189"/>
      <c r="AA225" s="38"/>
      <c r="AB225" s="189"/>
      <c r="AC225" s="170">
        <f t="shared" si="67"/>
        <v>-1</v>
      </c>
      <c r="AD225" s="177"/>
      <c r="AE225" s="180">
        <f>행정7급!Y263</f>
        <v>1</v>
      </c>
      <c r="AF225" s="173"/>
      <c r="AG225" s="174">
        <f t="shared" si="69"/>
        <v>0</v>
      </c>
    </row>
    <row r="226" spans="1:33" s="3" customFormat="1" ht="35.1" customHeight="1">
      <c r="A226" s="749"/>
      <c r="B226" s="751"/>
      <c r="C226" s="707"/>
      <c r="D226" s="279"/>
      <c r="E226" s="49"/>
      <c r="F226" s="291"/>
      <c r="G226" s="220">
        <v>0</v>
      </c>
      <c r="H226" s="49"/>
      <c r="I226" s="49"/>
      <c r="J226" s="49"/>
      <c r="K226" s="49"/>
      <c r="L226" s="49"/>
      <c r="M226" s="49"/>
      <c r="N226" s="163"/>
      <c r="O226" s="305"/>
      <c r="P226" s="464"/>
      <c r="Q226" s="345"/>
      <c r="R226" s="561"/>
      <c r="S226" s="562"/>
      <c r="T226" s="497">
        <f t="shared" si="68"/>
        <v>0</v>
      </c>
      <c r="U226" s="539"/>
      <c r="V226" s="105"/>
      <c r="W226" s="5"/>
      <c r="X226" s="179"/>
      <c r="Y226" s="38"/>
      <c r="Z226" s="190"/>
      <c r="AA226" s="38"/>
      <c r="AB226" s="190"/>
      <c r="AC226" s="170">
        <f t="shared" si="67"/>
        <v>0</v>
      </c>
      <c r="AD226" s="177"/>
      <c r="AE226" s="170"/>
      <c r="AF226" s="173"/>
      <c r="AG226" s="174">
        <f t="shared" si="69"/>
        <v>0</v>
      </c>
    </row>
    <row r="227" spans="1:33" s="3" customFormat="1" ht="35.1" customHeight="1">
      <c r="A227" s="749"/>
      <c r="B227" s="751"/>
      <c r="C227" s="707"/>
      <c r="D227" s="279"/>
      <c r="E227" s="49"/>
      <c r="F227" s="291"/>
      <c r="G227" s="220">
        <v>0</v>
      </c>
      <c r="H227" s="49"/>
      <c r="I227" s="49"/>
      <c r="J227" s="49"/>
      <c r="K227" s="49"/>
      <c r="L227" s="49"/>
      <c r="M227" s="49"/>
      <c r="N227" s="163"/>
      <c r="O227" s="305"/>
      <c r="P227" s="464"/>
      <c r="Q227" s="345"/>
      <c r="R227" s="310"/>
      <c r="S227" s="346"/>
      <c r="T227" s="347">
        <f t="shared" si="68"/>
        <v>0</v>
      </c>
      <c r="U227" s="79"/>
      <c r="V227" s="105"/>
      <c r="W227" s="5"/>
      <c r="X227" s="179"/>
      <c r="Y227" s="38"/>
      <c r="Z227" s="190"/>
      <c r="AA227" s="38"/>
      <c r="AB227" s="190"/>
      <c r="AC227" s="170">
        <f t="shared" si="67"/>
        <v>0</v>
      </c>
      <c r="AD227" s="177"/>
      <c r="AE227" s="170"/>
      <c r="AF227" s="173"/>
      <c r="AG227" s="174">
        <f t="shared" si="69"/>
        <v>0</v>
      </c>
    </row>
    <row r="228" spans="1:33" s="3" customFormat="1" ht="35.1" customHeight="1">
      <c r="A228" s="749"/>
      <c r="B228" s="751"/>
      <c r="C228" s="707"/>
      <c r="D228" s="279"/>
      <c r="E228" s="49"/>
      <c r="F228" s="291"/>
      <c r="G228" s="220"/>
      <c r="H228" s="49"/>
      <c r="I228" s="49"/>
      <c r="J228" s="49"/>
      <c r="K228" s="49"/>
      <c r="L228" s="49"/>
      <c r="M228" s="49"/>
      <c r="N228" s="163"/>
      <c r="O228" s="305"/>
      <c r="P228" s="464"/>
      <c r="Q228" s="345"/>
      <c r="R228" s="310"/>
      <c r="S228" s="346"/>
      <c r="T228" s="347">
        <f t="shared" si="68"/>
        <v>0</v>
      </c>
      <c r="U228" s="79"/>
      <c r="V228" s="105"/>
      <c r="W228" s="5"/>
      <c r="X228" s="179"/>
      <c r="Y228" s="38"/>
      <c r="Z228" s="190"/>
      <c r="AA228" s="38"/>
      <c r="AB228" s="190"/>
      <c r="AC228" s="170"/>
      <c r="AD228" s="177"/>
      <c r="AE228" s="170"/>
      <c r="AF228" s="173"/>
      <c r="AG228" s="174"/>
    </row>
    <row r="229" spans="1:33" s="3" customFormat="1" ht="35.1" customHeight="1">
      <c r="A229" s="749"/>
      <c r="B229" s="751"/>
      <c r="C229" s="707"/>
      <c r="D229" s="279"/>
      <c r="E229" s="49"/>
      <c r="F229" s="291"/>
      <c r="G229" s="220"/>
      <c r="H229" s="49"/>
      <c r="I229" s="49"/>
      <c r="J229" s="49"/>
      <c r="K229" s="49"/>
      <c r="L229" s="49"/>
      <c r="M229" s="49"/>
      <c r="N229" s="163"/>
      <c r="O229" s="305"/>
      <c r="P229" s="462"/>
      <c r="Q229" s="345"/>
      <c r="R229" s="310"/>
      <c r="S229" s="346"/>
      <c r="T229" s="347">
        <f t="shared" si="68"/>
        <v>0</v>
      </c>
      <c r="U229" s="79"/>
      <c r="V229" s="105"/>
      <c r="W229" s="5"/>
      <c r="X229" s="179"/>
      <c r="Y229" s="38"/>
      <c r="Z229" s="190"/>
      <c r="AA229" s="38"/>
      <c r="AB229" s="190"/>
      <c r="AC229" s="170"/>
      <c r="AD229" s="177"/>
      <c r="AE229" s="170"/>
      <c r="AF229" s="173"/>
      <c r="AG229" s="174"/>
    </row>
    <row r="230" spans="1:33" s="3" customFormat="1" ht="35.1" customHeight="1">
      <c r="A230" s="749"/>
      <c r="B230" s="753"/>
      <c r="C230" s="708"/>
      <c r="D230" s="279"/>
      <c r="E230" s="49"/>
      <c r="F230" s="291"/>
      <c r="G230" s="220"/>
      <c r="H230" s="49"/>
      <c r="I230" s="49"/>
      <c r="J230" s="49"/>
      <c r="K230" s="49"/>
      <c r="L230" s="49"/>
      <c r="M230" s="49"/>
      <c r="N230" s="163"/>
      <c r="O230" s="305"/>
      <c r="P230" s="462"/>
      <c r="Q230" s="345"/>
      <c r="R230" s="310"/>
      <c r="S230" s="346"/>
      <c r="T230" s="347">
        <f t="shared" si="68"/>
        <v>0</v>
      </c>
      <c r="U230" s="79"/>
      <c r="V230" s="105"/>
      <c r="W230" s="5"/>
      <c r="X230" s="179"/>
      <c r="Y230" s="38"/>
      <c r="Z230" s="190"/>
      <c r="AA230" s="38"/>
      <c r="AB230" s="190"/>
      <c r="AC230" s="170"/>
      <c r="AD230" s="177"/>
      <c r="AE230" s="182"/>
      <c r="AF230" s="173"/>
      <c r="AG230" s="174"/>
    </row>
    <row r="231" spans="1:33" s="3" customFormat="1" ht="35.1" customHeight="1">
      <c r="A231" s="749"/>
      <c r="B231" s="752" t="s">
        <v>591</v>
      </c>
      <c r="C231" s="706" t="s">
        <v>46</v>
      </c>
      <c r="D231" s="275">
        <v>1</v>
      </c>
      <c r="E231" s="30"/>
      <c r="F231" s="290">
        <f>SUM(D231:E231)</f>
        <v>1</v>
      </c>
      <c r="G231" s="221">
        <v>2</v>
      </c>
      <c r="H231" s="30"/>
      <c r="I231" s="30"/>
      <c r="J231" s="30"/>
      <c r="K231" s="30"/>
      <c r="L231" s="30"/>
      <c r="M231" s="30"/>
      <c r="N231" s="165">
        <f>SUM(G231:M231)</f>
        <v>2</v>
      </c>
      <c r="O231" s="304">
        <f>N231-F231</f>
        <v>1</v>
      </c>
      <c r="P231" s="463"/>
      <c r="Q231" s="341"/>
      <c r="R231" s="268"/>
      <c r="S231" s="342"/>
      <c r="T231" s="343">
        <f t="shared" si="68"/>
        <v>0</v>
      </c>
      <c r="U231" s="80"/>
      <c r="V231" s="104">
        <f>O231+COUNTA(Q231:Q232)-COUNTA(S231:S232)</f>
        <v>1</v>
      </c>
      <c r="W231" s="5"/>
      <c r="X231" s="175">
        <f>사무운영!U93</f>
        <v>-1</v>
      </c>
      <c r="Y231" s="38"/>
      <c r="Z231" s="189"/>
      <c r="AA231" s="38"/>
      <c r="AB231" s="189"/>
      <c r="AC231" s="180">
        <f t="shared" ref="AC231:AC239" si="73">V231+X231+Z231+AB231</f>
        <v>0</v>
      </c>
      <c r="AD231" s="177"/>
      <c r="AE231" s="180">
        <f>행정7급!Y273</f>
        <v>0</v>
      </c>
      <c r="AF231" s="173"/>
      <c r="AG231" s="181">
        <f>SUM(AC231:AE231)</f>
        <v>0</v>
      </c>
    </row>
    <row r="232" spans="1:33" s="3" customFormat="1" ht="35.1" customHeight="1">
      <c r="A232" s="749"/>
      <c r="B232" s="753"/>
      <c r="C232" s="708"/>
      <c r="D232" s="276"/>
      <c r="E232" s="31"/>
      <c r="F232" s="292"/>
      <c r="G232" s="222"/>
      <c r="H232" s="31"/>
      <c r="I232" s="31"/>
      <c r="J232" s="31"/>
      <c r="K232" s="31"/>
      <c r="L232" s="31"/>
      <c r="M232" s="31"/>
      <c r="N232" s="164"/>
      <c r="O232" s="306"/>
      <c r="P232" s="460"/>
      <c r="Q232" s="361"/>
      <c r="R232" s="366"/>
      <c r="S232" s="358"/>
      <c r="T232" s="356">
        <f t="shared" si="68"/>
        <v>0</v>
      </c>
      <c r="U232" s="367"/>
      <c r="V232" s="107"/>
      <c r="W232" s="5"/>
      <c r="X232" s="184"/>
      <c r="Y232" s="38"/>
      <c r="Z232" s="193"/>
      <c r="AA232" s="38"/>
      <c r="AB232" s="193"/>
      <c r="AC232" s="182">
        <f t="shared" si="73"/>
        <v>0</v>
      </c>
      <c r="AD232" s="177"/>
      <c r="AE232" s="182"/>
      <c r="AF232" s="173"/>
      <c r="AG232" s="183">
        <f t="shared" si="69"/>
        <v>0</v>
      </c>
    </row>
    <row r="233" spans="1:33" s="3" customFormat="1" ht="35.1" customHeight="1">
      <c r="A233" s="749"/>
      <c r="B233" s="318" t="s">
        <v>592</v>
      </c>
      <c r="C233" s="217" t="s">
        <v>35</v>
      </c>
      <c r="D233" s="275">
        <v>0</v>
      </c>
      <c r="E233" s="30"/>
      <c r="F233" s="290">
        <f>SUM(D233:E233)</f>
        <v>0</v>
      </c>
      <c r="G233" s="221"/>
      <c r="H233" s="30"/>
      <c r="I233" s="30"/>
      <c r="J233" s="30"/>
      <c r="K233" s="30"/>
      <c r="L233" s="30"/>
      <c r="M233" s="30"/>
      <c r="N233" s="165">
        <f>SUM(G233:M233)</f>
        <v>0</v>
      </c>
      <c r="O233" s="304">
        <f>N233-F233</f>
        <v>0</v>
      </c>
      <c r="P233" s="472"/>
      <c r="Q233" s="354"/>
      <c r="R233" s="268"/>
      <c r="S233" s="342"/>
      <c r="T233" s="355">
        <f t="shared" si="68"/>
        <v>0</v>
      </c>
      <c r="U233" s="80"/>
      <c r="V233" s="104">
        <f>O233+COUNTA(Q233)-COUNTA(S233)</f>
        <v>0</v>
      </c>
      <c r="W233" s="5"/>
      <c r="X233" s="179">
        <f>사무운영!U94</f>
        <v>0</v>
      </c>
      <c r="Y233" s="38"/>
      <c r="Z233" s="189"/>
      <c r="AA233" s="38"/>
      <c r="AB233" s="189"/>
      <c r="AC233" s="176">
        <f t="shared" si="73"/>
        <v>0</v>
      </c>
      <c r="AD233" s="177"/>
      <c r="AE233" s="176">
        <f>행정7급!Y274</f>
        <v>0</v>
      </c>
      <c r="AF233" s="173"/>
      <c r="AG233" s="178">
        <f t="shared" si="69"/>
        <v>0</v>
      </c>
    </row>
    <row r="234" spans="1:33" s="3" customFormat="1" ht="35.1" customHeight="1">
      <c r="A234" s="749"/>
      <c r="B234" s="661" t="s">
        <v>592</v>
      </c>
      <c r="C234" s="217" t="s">
        <v>503</v>
      </c>
      <c r="D234" s="275">
        <v>0</v>
      </c>
      <c r="E234" s="30"/>
      <c r="F234" s="290">
        <f>SUM(D234:E234)</f>
        <v>0</v>
      </c>
      <c r="G234" s="221">
        <v>0</v>
      </c>
      <c r="H234" s="30"/>
      <c r="I234" s="30"/>
      <c r="J234" s="30"/>
      <c r="K234" s="30"/>
      <c r="L234" s="30"/>
      <c r="M234" s="30"/>
      <c r="N234" s="165">
        <f>SUM(G234:M234)</f>
        <v>0</v>
      </c>
      <c r="O234" s="304">
        <f>N234-F234</f>
        <v>0</v>
      </c>
      <c r="P234" s="429"/>
      <c r="Q234" s="354"/>
      <c r="R234" s="268"/>
      <c r="S234" s="342"/>
      <c r="T234" s="343">
        <f t="shared" si="68"/>
        <v>0</v>
      </c>
      <c r="U234" s="80"/>
      <c r="V234" s="104">
        <f>O234+COUNTA(Q234)-COUNTA(S234)</f>
        <v>0</v>
      </c>
      <c r="W234" s="5"/>
      <c r="X234" s="113"/>
      <c r="Y234" s="38"/>
      <c r="Z234" s="189"/>
      <c r="AA234" s="38"/>
      <c r="AB234" s="189"/>
      <c r="AC234" s="176">
        <f t="shared" si="73"/>
        <v>0</v>
      </c>
      <c r="AD234" s="177"/>
      <c r="AE234" s="176">
        <f>행정7급!Y276</f>
        <v>0</v>
      </c>
      <c r="AF234" s="173"/>
      <c r="AG234" s="178">
        <f t="shared" si="69"/>
        <v>0</v>
      </c>
    </row>
    <row r="235" spans="1:33" s="3" customFormat="1" ht="35.1" customHeight="1">
      <c r="A235" s="749"/>
      <c r="B235" s="661" t="s">
        <v>592</v>
      </c>
      <c r="C235" s="217" t="s">
        <v>504</v>
      </c>
      <c r="D235" s="275">
        <v>1</v>
      </c>
      <c r="E235" s="30"/>
      <c r="F235" s="290">
        <f>SUM(D235:E235)</f>
        <v>1</v>
      </c>
      <c r="G235" s="221">
        <v>1</v>
      </c>
      <c r="H235" s="30"/>
      <c r="I235" s="30"/>
      <c r="J235" s="30"/>
      <c r="K235" s="30"/>
      <c r="L235" s="30"/>
      <c r="M235" s="30"/>
      <c r="N235" s="165">
        <f>SUM(G235:M235)</f>
        <v>1</v>
      </c>
      <c r="O235" s="304">
        <f>N235-F235</f>
        <v>0</v>
      </c>
      <c r="P235" s="464"/>
      <c r="Q235" s="345"/>
      <c r="R235" s="351"/>
      <c r="S235" s="359"/>
      <c r="T235" s="355">
        <f t="shared" si="68"/>
        <v>0</v>
      </c>
      <c r="U235" s="119"/>
      <c r="V235" s="104">
        <f>O235+COUNTA(Q235)-COUNTA(S235)</f>
        <v>0</v>
      </c>
      <c r="W235" s="5"/>
      <c r="X235" s="113"/>
      <c r="Y235" s="38"/>
      <c r="Z235" s="189"/>
      <c r="AA235" s="38"/>
      <c r="AB235" s="189"/>
      <c r="AC235" s="176">
        <f t="shared" si="73"/>
        <v>0</v>
      </c>
      <c r="AD235" s="177"/>
      <c r="AE235" s="176">
        <f>행정7급!Y277</f>
        <v>0</v>
      </c>
      <c r="AF235" s="173"/>
      <c r="AG235" s="178">
        <f t="shared" si="69"/>
        <v>0</v>
      </c>
    </row>
    <row r="236" spans="1:33" s="3" customFormat="1" ht="35.1" customHeight="1">
      <c r="A236" s="785"/>
      <c r="B236" s="318" t="s">
        <v>592</v>
      </c>
      <c r="C236" s="217" t="s">
        <v>584</v>
      </c>
      <c r="D236" s="275">
        <v>0</v>
      </c>
      <c r="E236" s="30"/>
      <c r="F236" s="290">
        <f>SUM(D236:E236)</f>
        <v>0</v>
      </c>
      <c r="G236" s="221">
        <v>0</v>
      </c>
      <c r="H236" s="30"/>
      <c r="I236" s="30"/>
      <c r="J236" s="30"/>
      <c r="K236" s="30"/>
      <c r="L236" s="30"/>
      <c r="M236" s="30"/>
      <c r="N236" s="165">
        <f>SUM(G236:M236)</f>
        <v>0</v>
      </c>
      <c r="O236" s="304">
        <f>N236-F236</f>
        <v>0</v>
      </c>
      <c r="P236" s="459"/>
      <c r="Q236" s="357"/>
      <c r="R236" s="268"/>
      <c r="S236" s="342"/>
      <c r="T236" s="343">
        <f t="shared" si="68"/>
        <v>0</v>
      </c>
      <c r="U236" s="80"/>
      <c r="V236" s="104">
        <f>O236+COUNTA(Q236)-COUNTA(S236)</f>
        <v>0</v>
      </c>
      <c r="W236" s="5"/>
      <c r="X236" s="113"/>
      <c r="Y236" s="38"/>
      <c r="Z236" s="189"/>
      <c r="AA236" s="38"/>
      <c r="AB236" s="189"/>
      <c r="AC236" s="176">
        <f t="shared" si="73"/>
        <v>0</v>
      </c>
      <c r="AD236" s="177"/>
      <c r="AE236" s="176">
        <f>행정7급!Y278</f>
        <v>0</v>
      </c>
      <c r="AF236" s="173"/>
      <c r="AG236" s="178">
        <f t="shared" si="69"/>
        <v>0</v>
      </c>
    </row>
    <row r="237" spans="1:33" s="3" customFormat="1" ht="35.1" customHeight="1">
      <c r="A237" s="748" t="s">
        <v>505</v>
      </c>
      <c r="B237" s="750" t="s">
        <v>593</v>
      </c>
      <c r="C237" s="706" t="s">
        <v>426</v>
      </c>
      <c r="D237" s="275">
        <v>33</v>
      </c>
      <c r="E237" s="30"/>
      <c r="F237" s="290">
        <f>SUM(D237:E237)</f>
        <v>33</v>
      </c>
      <c r="G237" s="221">
        <v>33</v>
      </c>
      <c r="H237" s="30"/>
      <c r="I237" s="30"/>
      <c r="J237" s="30"/>
      <c r="K237" s="30">
        <v>-1</v>
      </c>
      <c r="L237" s="30"/>
      <c r="M237" s="30"/>
      <c r="N237" s="165">
        <f>SUM(G237:M237)</f>
        <v>32</v>
      </c>
      <c r="O237" s="304">
        <f>N237-F237</f>
        <v>-1</v>
      </c>
      <c r="P237" s="458"/>
      <c r="Q237" s="341"/>
      <c r="R237" s="266"/>
      <c r="S237" s="342"/>
      <c r="T237" s="343">
        <f t="shared" si="68"/>
        <v>0</v>
      </c>
      <c r="U237" s="80"/>
      <c r="V237" s="100">
        <f>O237+COUNTA(Q237:Q242)-COUNTA(S237:S242)</f>
        <v>-1</v>
      </c>
      <c r="W237" s="5"/>
      <c r="X237" s="179">
        <f>사무운영!U95</f>
        <v>-1</v>
      </c>
      <c r="Y237" s="38"/>
      <c r="Z237" s="175"/>
      <c r="AA237" s="38"/>
      <c r="AB237" s="175"/>
      <c r="AC237" s="170">
        <f t="shared" si="73"/>
        <v>-2</v>
      </c>
      <c r="AD237" s="177"/>
      <c r="AE237" s="180">
        <f>행정7급!Y279</f>
        <v>1</v>
      </c>
      <c r="AF237" s="173"/>
      <c r="AG237" s="174">
        <f t="shared" si="69"/>
        <v>-1</v>
      </c>
    </row>
    <row r="238" spans="1:33" s="3" customFormat="1" ht="35.1" customHeight="1">
      <c r="A238" s="749"/>
      <c r="B238" s="751"/>
      <c r="C238" s="707"/>
      <c r="D238" s="279"/>
      <c r="E238" s="49"/>
      <c r="F238" s="291"/>
      <c r="G238" s="220">
        <v>0</v>
      </c>
      <c r="H238" s="49"/>
      <c r="I238" s="49"/>
      <c r="J238" s="49"/>
      <c r="K238" s="49"/>
      <c r="L238" s="49"/>
      <c r="M238" s="49"/>
      <c r="N238" s="163"/>
      <c r="O238" s="305"/>
      <c r="P238" s="595"/>
      <c r="Q238" s="612"/>
      <c r="R238" s="267"/>
      <c r="S238" s="346"/>
      <c r="T238" s="347">
        <f t="shared" si="68"/>
        <v>0</v>
      </c>
      <c r="U238" s="79"/>
      <c r="V238" s="103"/>
      <c r="W238" s="5"/>
      <c r="X238" s="179"/>
      <c r="Y238" s="38"/>
      <c r="Z238" s="179"/>
      <c r="AA238" s="38"/>
      <c r="AB238" s="179"/>
      <c r="AC238" s="170">
        <f t="shared" si="73"/>
        <v>0</v>
      </c>
      <c r="AD238" s="177"/>
      <c r="AE238" s="170"/>
      <c r="AF238" s="173"/>
      <c r="AG238" s="174">
        <f t="shared" si="69"/>
        <v>0</v>
      </c>
    </row>
    <row r="239" spans="1:33" s="3" customFormat="1" ht="35.1" customHeight="1">
      <c r="A239" s="749"/>
      <c r="B239" s="751"/>
      <c r="C239" s="707"/>
      <c r="D239" s="279"/>
      <c r="E239" s="49"/>
      <c r="F239" s="291"/>
      <c r="G239" s="220">
        <v>0</v>
      </c>
      <c r="H239" s="49"/>
      <c r="I239" s="49"/>
      <c r="J239" s="49"/>
      <c r="K239" s="49"/>
      <c r="L239" s="49"/>
      <c r="M239" s="49"/>
      <c r="N239" s="163"/>
      <c r="O239" s="305"/>
      <c r="P239" s="461"/>
      <c r="Q239" s="345"/>
      <c r="R239" s="267"/>
      <c r="S239" s="346"/>
      <c r="T239" s="347">
        <f t="shared" si="68"/>
        <v>0</v>
      </c>
      <c r="U239" s="79"/>
      <c r="V239" s="103"/>
      <c r="W239" s="5"/>
      <c r="X239" s="179"/>
      <c r="Y239" s="38"/>
      <c r="Z239" s="179"/>
      <c r="AA239" s="38"/>
      <c r="AB239" s="179"/>
      <c r="AC239" s="170">
        <f t="shared" si="73"/>
        <v>0</v>
      </c>
      <c r="AD239" s="177"/>
      <c r="AE239" s="170"/>
      <c r="AF239" s="173"/>
      <c r="AG239" s="174">
        <f t="shared" si="69"/>
        <v>0</v>
      </c>
    </row>
    <row r="240" spans="1:33" s="3" customFormat="1" ht="35.1" customHeight="1">
      <c r="A240" s="749"/>
      <c r="B240" s="751"/>
      <c r="C240" s="707"/>
      <c r="D240" s="279"/>
      <c r="E240" s="49"/>
      <c r="F240" s="291"/>
      <c r="G240" s="220"/>
      <c r="H240" s="49"/>
      <c r="I240" s="49"/>
      <c r="J240" s="49"/>
      <c r="K240" s="49"/>
      <c r="L240" s="49"/>
      <c r="M240" s="49"/>
      <c r="N240" s="163"/>
      <c r="O240" s="305"/>
      <c r="P240" s="461"/>
      <c r="Q240" s="345"/>
      <c r="R240" s="267"/>
      <c r="S240" s="346"/>
      <c r="T240" s="347">
        <f t="shared" si="68"/>
        <v>0</v>
      </c>
      <c r="U240" s="79"/>
      <c r="V240" s="103"/>
      <c r="W240" s="5"/>
      <c r="X240" s="179"/>
      <c r="Y240" s="38"/>
      <c r="Z240" s="179"/>
      <c r="AA240" s="38"/>
      <c r="AB240" s="179"/>
      <c r="AC240" s="170"/>
      <c r="AD240" s="177"/>
      <c r="AE240" s="170"/>
      <c r="AF240" s="173"/>
      <c r="AG240" s="174"/>
    </row>
    <row r="241" spans="1:33" s="3" customFormat="1" ht="35.1" customHeight="1">
      <c r="A241" s="749"/>
      <c r="B241" s="751"/>
      <c r="C241" s="707"/>
      <c r="D241" s="279"/>
      <c r="E241" s="49"/>
      <c r="F241" s="291"/>
      <c r="G241" s="220"/>
      <c r="H241" s="49"/>
      <c r="I241" s="49"/>
      <c r="J241" s="49"/>
      <c r="K241" s="49"/>
      <c r="L241" s="49"/>
      <c r="M241" s="49"/>
      <c r="N241" s="163"/>
      <c r="O241" s="305"/>
      <c r="P241" s="461"/>
      <c r="Q241" s="345"/>
      <c r="R241" s="267"/>
      <c r="S241" s="346"/>
      <c r="T241" s="347">
        <f t="shared" si="68"/>
        <v>0</v>
      </c>
      <c r="U241" s="79"/>
      <c r="V241" s="103"/>
      <c r="W241" s="5"/>
      <c r="X241" s="179"/>
      <c r="Y241" s="38"/>
      <c r="Z241" s="179"/>
      <c r="AA241" s="38"/>
      <c r="AB241" s="179"/>
      <c r="AC241" s="170"/>
      <c r="AD241" s="177"/>
      <c r="AE241" s="170"/>
      <c r="AF241" s="173"/>
      <c r="AG241" s="174"/>
    </row>
    <row r="242" spans="1:33" s="3" customFormat="1" ht="35.1" customHeight="1">
      <c r="A242" s="749"/>
      <c r="B242" s="753"/>
      <c r="C242" s="708"/>
      <c r="D242" s="279"/>
      <c r="E242" s="49"/>
      <c r="F242" s="291"/>
      <c r="G242" s="220"/>
      <c r="H242" s="49"/>
      <c r="I242" s="49"/>
      <c r="J242" s="49"/>
      <c r="K242" s="49"/>
      <c r="L242" s="49"/>
      <c r="M242" s="49"/>
      <c r="N242" s="163"/>
      <c r="O242" s="305"/>
      <c r="P242" s="471"/>
      <c r="Q242" s="360"/>
      <c r="R242" s="267"/>
      <c r="S242" s="346"/>
      <c r="T242" s="347">
        <f t="shared" si="68"/>
        <v>0</v>
      </c>
      <c r="U242" s="79"/>
      <c r="V242" s="103"/>
      <c r="W242" s="5"/>
      <c r="X242" s="179"/>
      <c r="Y242" s="38"/>
      <c r="Z242" s="179"/>
      <c r="AA242" s="38"/>
      <c r="AB242" s="179"/>
      <c r="AC242" s="170"/>
      <c r="AD242" s="177"/>
      <c r="AE242" s="182"/>
      <c r="AF242" s="173"/>
      <c r="AG242" s="174"/>
    </row>
    <row r="243" spans="1:33" s="3" customFormat="1" ht="35.1" customHeight="1">
      <c r="A243" s="749"/>
      <c r="B243" s="752" t="s">
        <v>591</v>
      </c>
      <c r="C243" s="706" t="s">
        <v>506</v>
      </c>
      <c r="D243" s="275">
        <v>2</v>
      </c>
      <c r="E243" s="30"/>
      <c r="F243" s="290">
        <f>SUM(D243:E243)</f>
        <v>2</v>
      </c>
      <c r="G243" s="221">
        <v>3</v>
      </c>
      <c r="H243" s="30"/>
      <c r="I243" s="30"/>
      <c r="J243" s="30"/>
      <c r="K243" s="30"/>
      <c r="L243" s="30"/>
      <c r="M243" s="30"/>
      <c r="N243" s="165">
        <f>SUM(G243:M243)</f>
        <v>3</v>
      </c>
      <c r="O243" s="304">
        <f>N243-F243</f>
        <v>1</v>
      </c>
      <c r="P243" s="459"/>
      <c r="Q243" s="357"/>
      <c r="R243" s="268"/>
      <c r="S243" s="342"/>
      <c r="T243" s="343">
        <f t="shared" si="68"/>
        <v>0</v>
      </c>
      <c r="U243" s="80"/>
      <c r="V243" s="100">
        <f>O243+COUNTA(Q243:Q244)-COUNTA(S243:S244)</f>
        <v>1</v>
      </c>
      <c r="W243" s="5"/>
      <c r="X243" s="175">
        <f>사무운영!U98</f>
        <v>-1</v>
      </c>
      <c r="Y243" s="38"/>
      <c r="Z243" s="175"/>
      <c r="AA243" s="38"/>
      <c r="AB243" s="175"/>
      <c r="AC243" s="180">
        <f t="shared" ref="AC243:AC253" si="74">V243+X243+Z243+AB243</f>
        <v>0</v>
      </c>
      <c r="AD243" s="177"/>
      <c r="AE243" s="180">
        <f>행정7급!Y288</f>
        <v>0</v>
      </c>
      <c r="AF243" s="173"/>
      <c r="AG243" s="181">
        <f t="shared" ref="AG243:AG302" si="75">SUM(AC243:AE243)</f>
        <v>0</v>
      </c>
    </row>
    <row r="244" spans="1:33" s="3" customFormat="1" ht="35.1" customHeight="1">
      <c r="A244" s="749"/>
      <c r="B244" s="753"/>
      <c r="C244" s="708"/>
      <c r="D244" s="276"/>
      <c r="E244" s="31"/>
      <c r="F244" s="292"/>
      <c r="G244" s="222">
        <v>0</v>
      </c>
      <c r="H244" s="31"/>
      <c r="I244" s="31"/>
      <c r="J244" s="31"/>
      <c r="K244" s="31"/>
      <c r="L244" s="31"/>
      <c r="M244" s="31"/>
      <c r="N244" s="164"/>
      <c r="O244" s="306"/>
      <c r="P244" s="460"/>
      <c r="Q244" s="361"/>
      <c r="R244" s="366"/>
      <c r="S244" s="358"/>
      <c r="T244" s="356">
        <f t="shared" si="68"/>
        <v>0</v>
      </c>
      <c r="U244" s="367"/>
      <c r="V244" s="102"/>
      <c r="W244" s="5"/>
      <c r="X244" s="184"/>
      <c r="Y244" s="38"/>
      <c r="Z244" s="184"/>
      <c r="AA244" s="38"/>
      <c r="AB244" s="184"/>
      <c r="AC244" s="182">
        <f t="shared" si="74"/>
        <v>0</v>
      </c>
      <c r="AD244" s="177"/>
      <c r="AE244" s="182"/>
      <c r="AF244" s="173"/>
      <c r="AG244" s="185">
        <f t="shared" si="75"/>
        <v>0</v>
      </c>
    </row>
    <row r="245" spans="1:33" s="3" customFormat="1" ht="35.1" customHeight="1">
      <c r="A245" s="749"/>
      <c r="B245" s="318" t="s">
        <v>591</v>
      </c>
      <c r="C245" s="219" t="s">
        <v>507</v>
      </c>
      <c r="D245" s="277">
        <v>1</v>
      </c>
      <c r="E245" s="32"/>
      <c r="F245" s="293">
        <f>SUM(D245:E245)</f>
        <v>1</v>
      </c>
      <c r="G245" s="223">
        <v>1</v>
      </c>
      <c r="H245" s="32"/>
      <c r="I245" s="32"/>
      <c r="J245" s="32"/>
      <c r="K245" s="32"/>
      <c r="L245" s="32"/>
      <c r="M245" s="32"/>
      <c r="N245" s="206">
        <f>SUM(G245:M245)</f>
        <v>1</v>
      </c>
      <c r="O245" s="307">
        <f>N245-F245</f>
        <v>0</v>
      </c>
      <c r="P245" s="464"/>
      <c r="Q245" s="345"/>
      <c r="R245" s="454"/>
      <c r="S245" s="359"/>
      <c r="T245" s="355">
        <f t="shared" si="68"/>
        <v>0</v>
      </c>
      <c r="U245" s="119"/>
      <c r="V245" s="101">
        <f>O245+COUNTA(Q245)-COUNTA(S245)</f>
        <v>0</v>
      </c>
      <c r="W245" s="5"/>
      <c r="X245" s="179"/>
      <c r="Y245" s="38"/>
      <c r="Z245" s="113"/>
      <c r="AA245" s="38"/>
      <c r="AB245" s="113"/>
      <c r="AC245" s="176">
        <f t="shared" si="74"/>
        <v>0</v>
      </c>
      <c r="AD245" s="177"/>
      <c r="AE245" s="176">
        <f>행정7급!Y289</f>
        <v>0</v>
      </c>
      <c r="AF245" s="173"/>
      <c r="AG245" s="188">
        <f t="shared" si="75"/>
        <v>0</v>
      </c>
    </row>
    <row r="246" spans="1:33" s="3" customFormat="1" ht="35.1" customHeight="1">
      <c r="A246" s="749"/>
      <c r="B246" s="661" t="s">
        <v>592</v>
      </c>
      <c r="C246" s="219" t="s">
        <v>508</v>
      </c>
      <c r="D246" s="277">
        <v>0</v>
      </c>
      <c r="E246" s="32"/>
      <c r="F246" s="293">
        <f>SUM(D246:E246)</f>
        <v>0</v>
      </c>
      <c r="G246" s="223">
        <v>0</v>
      </c>
      <c r="H246" s="32"/>
      <c r="I246" s="32"/>
      <c r="J246" s="32"/>
      <c r="K246" s="32"/>
      <c r="L246" s="32"/>
      <c r="M246" s="32"/>
      <c r="N246" s="206">
        <f>SUM(G246:M246)</f>
        <v>0</v>
      </c>
      <c r="O246" s="307">
        <f>N246-F246</f>
        <v>0</v>
      </c>
      <c r="P246" s="429"/>
      <c r="Q246" s="354"/>
      <c r="R246" s="455"/>
      <c r="S246" s="359"/>
      <c r="T246" s="355">
        <f t="shared" si="68"/>
        <v>0</v>
      </c>
      <c r="U246" s="119"/>
      <c r="V246" s="106">
        <f>O246+COUNTA(Q246)-COUNTA(S246)</f>
        <v>0</v>
      </c>
      <c r="W246" s="5"/>
      <c r="X246" s="113"/>
      <c r="Y246" s="38"/>
      <c r="Z246" s="191"/>
      <c r="AA246" s="38"/>
      <c r="AB246" s="191"/>
      <c r="AC246" s="176">
        <f t="shared" si="74"/>
        <v>0</v>
      </c>
      <c r="AD246" s="177"/>
      <c r="AE246" s="176">
        <f>행정7급!Y290</f>
        <v>0</v>
      </c>
      <c r="AF246" s="173"/>
      <c r="AG246" s="178">
        <f t="shared" si="75"/>
        <v>0</v>
      </c>
    </row>
    <row r="247" spans="1:33" s="3" customFormat="1" ht="35.1" customHeight="1">
      <c r="A247" s="749"/>
      <c r="B247" s="661" t="s">
        <v>592</v>
      </c>
      <c r="C247" s="217" t="s">
        <v>37</v>
      </c>
      <c r="D247" s="275">
        <v>1</v>
      </c>
      <c r="E247" s="30"/>
      <c r="F247" s="290">
        <f>SUM(D247:E247)</f>
        <v>1</v>
      </c>
      <c r="G247" s="221">
        <v>1</v>
      </c>
      <c r="H247" s="30"/>
      <c r="I247" s="30"/>
      <c r="J247" s="30"/>
      <c r="K247" s="30"/>
      <c r="L247" s="30"/>
      <c r="M247" s="30"/>
      <c r="N247" s="165">
        <f>SUM(G247:M247)</f>
        <v>1</v>
      </c>
      <c r="O247" s="304">
        <f>N247-F247</f>
        <v>0</v>
      </c>
      <c r="P247" s="467"/>
      <c r="Q247" s="341"/>
      <c r="R247" s="268"/>
      <c r="S247" s="342"/>
      <c r="T247" s="355">
        <f t="shared" si="68"/>
        <v>0</v>
      </c>
      <c r="U247" s="80"/>
      <c r="V247" s="104">
        <f>O247+COUNTA(Q247)-COUNTA(S247)</f>
        <v>0</v>
      </c>
      <c r="W247" s="5"/>
      <c r="X247" s="113">
        <f>사무운영!U100</f>
        <v>0</v>
      </c>
      <c r="Y247" s="38"/>
      <c r="Z247" s="189"/>
      <c r="AA247" s="38"/>
      <c r="AB247" s="189"/>
      <c r="AC247" s="176">
        <f t="shared" si="74"/>
        <v>0</v>
      </c>
      <c r="AD247" s="177"/>
      <c r="AE247" s="176">
        <f>행정7급!Y292</f>
        <v>0</v>
      </c>
      <c r="AF247" s="173"/>
      <c r="AG247" s="178">
        <f t="shared" si="75"/>
        <v>0</v>
      </c>
    </row>
    <row r="248" spans="1:33" s="3" customFormat="1" ht="35.1" customHeight="1">
      <c r="A248" s="785"/>
      <c r="B248" s="318" t="s">
        <v>592</v>
      </c>
      <c r="C248" s="217" t="s">
        <v>509</v>
      </c>
      <c r="D248" s="275">
        <v>1</v>
      </c>
      <c r="E248" s="30"/>
      <c r="F248" s="290">
        <f>SUM(D248:E248)</f>
        <v>1</v>
      </c>
      <c r="G248" s="221">
        <v>1</v>
      </c>
      <c r="H248" s="30"/>
      <c r="I248" s="30"/>
      <c r="J248" s="30"/>
      <c r="K248" s="30"/>
      <c r="L248" s="30"/>
      <c r="M248" s="30"/>
      <c r="N248" s="165">
        <f>SUM(G248:M248)</f>
        <v>1</v>
      </c>
      <c r="O248" s="304">
        <f>N248-F248</f>
        <v>0</v>
      </c>
      <c r="P248" s="429"/>
      <c r="Q248" s="350"/>
      <c r="R248" s="268"/>
      <c r="S248" s="342"/>
      <c r="T248" s="343">
        <f t="shared" si="68"/>
        <v>0</v>
      </c>
      <c r="U248" s="80"/>
      <c r="V248" s="104">
        <f>O248+COUNTA(Q248)-COUNTA(S248)</f>
        <v>0</v>
      </c>
      <c r="W248" s="5"/>
      <c r="X248" s="113"/>
      <c r="Y248" s="38"/>
      <c r="Z248" s="189"/>
      <c r="AA248" s="38"/>
      <c r="AB248" s="189"/>
      <c r="AC248" s="176">
        <f t="shared" si="74"/>
        <v>0</v>
      </c>
      <c r="AD248" s="177"/>
      <c r="AE248" s="176">
        <f>행정7급!Y294</f>
        <v>0</v>
      </c>
      <c r="AF248" s="173"/>
      <c r="AG248" s="178">
        <f t="shared" si="75"/>
        <v>0</v>
      </c>
    </row>
    <row r="249" spans="1:33" s="3" customFormat="1" ht="35.1" customHeight="1">
      <c r="A249" s="748" t="s">
        <v>510</v>
      </c>
      <c r="B249" s="750" t="s">
        <v>593</v>
      </c>
      <c r="C249" s="706" t="s">
        <v>426</v>
      </c>
      <c r="D249" s="275">
        <v>25</v>
      </c>
      <c r="E249" s="30"/>
      <c r="F249" s="290">
        <f>SUM(D249:E249)</f>
        <v>25</v>
      </c>
      <c r="G249" s="221">
        <v>24</v>
      </c>
      <c r="H249" s="30"/>
      <c r="I249" s="30"/>
      <c r="J249" s="30"/>
      <c r="K249" s="30"/>
      <c r="L249" s="30"/>
      <c r="M249" s="30">
        <v>-1</v>
      </c>
      <c r="N249" s="165">
        <f>SUM(G249:M249)</f>
        <v>23</v>
      </c>
      <c r="O249" s="304">
        <f>N249-F249</f>
        <v>-2</v>
      </c>
      <c r="P249" s="463"/>
      <c r="Q249" s="341"/>
      <c r="R249" s="553"/>
      <c r="S249" s="555"/>
      <c r="T249" s="498">
        <f t="shared" si="68"/>
        <v>0</v>
      </c>
      <c r="U249" s="543"/>
      <c r="V249" s="100">
        <f>O249+COUNTA(Q249:Q255)-COUNTA(S249:S255)</f>
        <v>-2</v>
      </c>
      <c r="W249" s="5"/>
      <c r="X249" s="179">
        <f>사무운영!U101</f>
        <v>3</v>
      </c>
      <c r="Y249" s="38"/>
      <c r="Z249" s="175"/>
      <c r="AA249" s="38"/>
      <c r="AB249" s="175"/>
      <c r="AC249" s="170">
        <f t="shared" si="74"/>
        <v>1</v>
      </c>
      <c r="AD249" s="177"/>
      <c r="AE249" s="180">
        <f>행정7급!Y295</f>
        <v>-1</v>
      </c>
      <c r="AF249" s="173"/>
      <c r="AG249" s="174">
        <f t="shared" si="75"/>
        <v>0</v>
      </c>
    </row>
    <row r="250" spans="1:33" s="3" customFormat="1" ht="35.1" customHeight="1">
      <c r="A250" s="749"/>
      <c r="B250" s="751"/>
      <c r="C250" s="707"/>
      <c r="D250" s="279"/>
      <c r="E250" s="49"/>
      <c r="F250" s="291"/>
      <c r="G250" s="220">
        <v>0</v>
      </c>
      <c r="H250" s="49"/>
      <c r="I250" s="49"/>
      <c r="J250" s="49"/>
      <c r="K250" s="49"/>
      <c r="L250" s="49"/>
      <c r="M250" s="49"/>
      <c r="N250" s="163"/>
      <c r="O250" s="305"/>
      <c r="P250" s="464"/>
      <c r="Q250" s="345"/>
      <c r="R250" s="310"/>
      <c r="S250" s="346"/>
      <c r="T250" s="347">
        <f t="shared" si="68"/>
        <v>0</v>
      </c>
      <c r="U250" s="79"/>
      <c r="V250" s="103"/>
      <c r="W250" s="5"/>
      <c r="X250" s="179"/>
      <c r="Y250" s="38"/>
      <c r="Z250" s="179"/>
      <c r="AA250" s="38"/>
      <c r="AB250" s="179"/>
      <c r="AC250" s="170">
        <f t="shared" si="74"/>
        <v>0</v>
      </c>
      <c r="AD250" s="177"/>
      <c r="AE250" s="170"/>
      <c r="AF250" s="173"/>
      <c r="AG250" s="174">
        <f t="shared" si="75"/>
        <v>0</v>
      </c>
    </row>
    <row r="251" spans="1:33" s="3" customFormat="1" ht="35.1" customHeight="1">
      <c r="A251" s="749"/>
      <c r="B251" s="751"/>
      <c r="C251" s="707"/>
      <c r="D251" s="279"/>
      <c r="E251" s="49"/>
      <c r="F251" s="291"/>
      <c r="G251" s="220">
        <v>0</v>
      </c>
      <c r="H251" s="49"/>
      <c r="I251" s="49"/>
      <c r="J251" s="49"/>
      <c r="K251" s="49"/>
      <c r="L251" s="49"/>
      <c r="M251" s="49"/>
      <c r="N251" s="163"/>
      <c r="O251" s="305"/>
      <c r="P251" s="464"/>
      <c r="Q251" s="345"/>
      <c r="R251" s="267"/>
      <c r="S251" s="346"/>
      <c r="T251" s="347">
        <f t="shared" si="68"/>
        <v>0</v>
      </c>
      <c r="U251" s="79"/>
      <c r="V251" s="103"/>
      <c r="W251" s="5"/>
      <c r="X251" s="179"/>
      <c r="Y251" s="38"/>
      <c r="Z251" s="179"/>
      <c r="AA251" s="38"/>
      <c r="AB251" s="179"/>
      <c r="AC251" s="170">
        <f t="shared" si="74"/>
        <v>0</v>
      </c>
      <c r="AD251" s="177"/>
      <c r="AE251" s="170"/>
      <c r="AF251" s="173"/>
      <c r="AG251" s="174">
        <f t="shared" si="75"/>
        <v>0</v>
      </c>
    </row>
    <row r="252" spans="1:33" s="3" customFormat="1" ht="35.1" customHeight="1">
      <c r="A252" s="749"/>
      <c r="B252" s="751"/>
      <c r="C252" s="707"/>
      <c r="D252" s="279">
        <v>0</v>
      </c>
      <c r="E252" s="49"/>
      <c r="F252" s="291">
        <f>SUM(D252:E252)</f>
        <v>0</v>
      </c>
      <c r="G252" s="220">
        <v>0</v>
      </c>
      <c r="H252" s="49"/>
      <c r="I252" s="49"/>
      <c r="J252" s="49"/>
      <c r="K252" s="49"/>
      <c r="L252" s="49"/>
      <c r="M252" s="49"/>
      <c r="N252" s="163">
        <f>SUM(G252:M252)</f>
        <v>0</v>
      </c>
      <c r="O252" s="305">
        <f t="shared" ref="O252:O261" si="76">N252-F252</f>
        <v>0</v>
      </c>
      <c r="P252" s="462"/>
      <c r="Q252" s="345"/>
      <c r="R252" s="267"/>
      <c r="S252" s="346"/>
      <c r="T252" s="347">
        <f t="shared" si="68"/>
        <v>0</v>
      </c>
      <c r="U252" s="79"/>
      <c r="V252" s="103"/>
      <c r="W252" s="5"/>
      <c r="X252" s="179"/>
      <c r="Y252" s="38"/>
      <c r="Z252" s="179"/>
      <c r="AA252" s="38"/>
      <c r="AB252" s="179"/>
      <c r="AC252" s="170">
        <f t="shared" si="74"/>
        <v>0</v>
      </c>
      <c r="AD252" s="177"/>
      <c r="AE252" s="170"/>
      <c r="AF252" s="173"/>
      <c r="AG252" s="174">
        <f t="shared" ref="AG252:AG255" si="77">SUM(AC252:AE252)</f>
        <v>0</v>
      </c>
    </row>
    <row r="253" spans="1:33" s="3" customFormat="1" ht="35.1" customHeight="1">
      <c r="A253" s="749"/>
      <c r="B253" s="751"/>
      <c r="C253" s="707"/>
      <c r="D253" s="279"/>
      <c r="E253" s="49"/>
      <c r="F253" s="291"/>
      <c r="G253" s="220">
        <v>0</v>
      </c>
      <c r="H253" s="49"/>
      <c r="I253" s="49"/>
      <c r="J253" s="49"/>
      <c r="K253" s="49"/>
      <c r="L253" s="49"/>
      <c r="M253" s="49"/>
      <c r="N253" s="163"/>
      <c r="O253" s="305">
        <f t="shared" si="76"/>
        <v>0</v>
      </c>
      <c r="P253" s="462"/>
      <c r="Q253" s="345"/>
      <c r="R253" s="347"/>
      <c r="S253" s="346"/>
      <c r="T253" s="347">
        <f t="shared" si="68"/>
        <v>0</v>
      </c>
      <c r="U253" s="79"/>
      <c r="V253" s="103"/>
      <c r="W253" s="5"/>
      <c r="X253" s="179"/>
      <c r="Y253" s="38"/>
      <c r="Z253" s="179"/>
      <c r="AA253" s="38"/>
      <c r="AB253" s="179"/>
      <c r="AC253" s="170">
        <f t="shared" si="74"/>
        <v>0</v>
      </c>
      <c r="AD253" s="177"/>
      <c r="AE253" s="170"/>
      <c r="AF253" s="173"/>
      <c r="AG253" s="174">
        <f t="shared" si="77"/>
        <v>0</v>
      </c>
    </row>
    <row r="254" spans="1:33" s="3" customFormat="1" ht="35.1" customHeight="1">
      <c r="A254" s="749"/>
      <c r="B254" s="751"/>
      <c r="C254" s="707"/>
      <c r="D254" s="279"/>
      <c r="E254" s="49"/>
      <c r="F254" s="291"/>
      <c r="G254" s="220"/>
      <c r="H254" s="49"/>
      <c r="I254" s="49"/>
      <c r="J254" s="49"/>
      <c r="K254" s="49"/>
      <c r="L254" s="49"/>
      <c r="M254" s="49"/>
      <c r="N254" s="163"/>
      <c r="O254" s="305"/>
      <c r="P254" s="462"/>
      <c r="Q254" s="345"/>
      <c r="R254" s="347"/>
      <c r="S254" s="346"/>
      <c r="T254" s="347">
        <f t="shared" si="68"/>
        <v>0</v>
      </c>
      <c r="U254" s="79"/>
      <c r="V254" s="103"/>
      <c r="W254" s="5"/>
      <c r="X254" s="179"/>
      <c r="Y254" s="38"/>
      <c r="Z254" s="179"/>
      <c r="AA254" s="38"/>
      <c r="AB254" s="179"/>
      <c r="AC254" s="170"/>
      <c r="AD254" s="177"/>
      <c r="AE254" s="170"/>
      <c r="AF254" s="173"/>
      <c r="AG254" s="174"/>
    </row>
    <row r="255" spans="1:33" s="3" customFormat="1" ht="35.1" customHeight="1">
      <c r="A255" s="749"/>
      <c r="B255" s="753"/>
      <c r="C255" s="708"/>
      <c r="D255" s="279"/>
      <c r="E255" s="49"/>
      <c r="F255" s="291"/>
      <c r="G255" s="220">
        <v>0</v>
      </c>
      <c r="H255" s="49"/>
      <c r="I255" s="49"/>
      <c r="J255" s="49"/>
      <c r="K255" s="49"/>
      <c r="L255" s="49"/>
      <c r="M255" s="49"/>
      <c r="N255" s="163">
        <f>SUM(G255:M255)</f>
        <v>0</v>
      </c>
      <c r="O255" s="305">
        <f t="shared" si="76"/>
        <v>0</v>
      </c>
      <c r="P255" s="462"/>
      <c r="Q255" s="345"/>
      <c r="R255" s="347"/>
      <c r="S255" s="346"/>
      <c r="T255" s="347">
        <f t="shared" si="68"/>
        <v>0</v>
      </c>
      <c r="U255" s="79"/>
      <c r="V255" s="103"/>
      <c r="W255" s="5"/>
      <c r="X255" s="179"/>
      <c r="Y255" s="38"/>
      <c r="Z255" s="179"/>
      <c r="AA255" s="38"/>
      <c r="AB255" s="179"/>
      <c r="AC255" s="170">
        <f t="shared" ref="AC255:AC287" si="78">V255+X255+Z255+AB255</f>
        <v>0</v>
      </c>
      <c r="AD255" s="177"/>
      <c r="AE255" s="182"/>
      <c r="AF255" s="173"/>
      <c r="AG255" s="174">
        <f t="shared" si="77"/>
        <v>0</v>
      </c>
    </row>
    <row r="256" spans="1:33" s="3" customFormat="1" ht="35.1" customHeight="1">
      <c r="A256" s="749"/>
      <c r="B256" s="661" t="s">
        <v>592</v>
      </c>
      <c r="C256" s="217" t="s">
        <v>511</v>
      </c>
      <c r="D256" s="275">
        <v>1</v>
      </c>
      <c r="E256" s="30"/>
      <c r="F256" s="290">
        <f t="shared" ref="F256:F261" si="79">SUM(D256:E256)</f>
        <v>1</v>
      </c>
      <c r="G256" s="221">
        <v>1</v>
      </c>
      <c r="H256" s="30"/>
      <c r="I256" s="30"/>
      <c r="J256" s="30"/>
      <c r="K256" s="30"/>
      <c r="L256" s="30"/>
      <c r="M256" s="30"/>
      <c r="N256" s="165">
        <f t="shared" ref="N256:N261" si="80">SUM(G256:M256)</f>
        <v>1</v>
      </c>
      <c r="O256" s="304">
        <f t="shared" si="76"/>
        <v>0</v>
      </c>
      <c r="P256" s="470"/>
      <c r="Q256" s="350"/>
      <c r="R256" s="268"/>
      <c r="S256" s="342"/>
      <c r="T256" s="343">
        <f t="shared" si="68"/>
        <v>0</v>
      </c>
      <c r="U256" s="374"/>
      <c r="V256" s="104">
        <f>O256+COUNTA(Q256)-COUNTA(S256)</f>
        <v>0</v>
      </c>
      <c r="W256" s="5"/>
      <c r="X256" s="113"/>
      <c r="Y256" s="38"/>
      <c r="Z256" s="189"/>
      <c r="AA256" s="38"/>
      <c r="AB256" s="189"/>
      <c r="AC256" s="176">
        <f t="shared" si="78"/>
        <v>0</v>
      </c>
      <c r="AD256" s="177"/>
      <c r="AE256" s="176">
        <f>행정7급!Y304</f>
        <v>0</v>
      </c>
      <c r="AF256" s="173"/>
      <c r="AG256" s="178">
        <f t="shared" si="75"/>
        <v>0</v>
      </c>
    </row>
    <row r="257" spans="1:33" s="3" customFormat="1" ht="35.1" customHeight="1">
      <c r="A257" s="749"/>
      <c r="B257" s="661" t="s">
        <v>592</v>
      </c>
      <c r="C257" s="217" t="s">
        <v>512</v>
      </c>
      <c r="D257" s="275">
        <v>1</v>
      </c>
      <c r="E257" s="30"/>
      <c r="F257" s="290">
        <f t="shared" si="79"/>
        <v>1</v>
      </c>
      <c r="G257" s="221">
        <v>1</v>
      </c>
      <c r="H257" s="30"/>
      <c r="I257" s="30"/>
      <c r="J257" s="30"/>
      <c r="K257" s="30"/>
      <c r="L257" s="30"/>
      <c r="M257" s="30"/>
      <c r="N257" s="165">
        <f t="shared" si="80"/>
        <v>1</v>
      </c>
      <c r="O257" s="304">
        <f t="shared" si="76"/>
        <v>0</v>
      </c>
      <c r="P257" s="463"/>
      <c r="Q257" s="341"/>
      <c r="R257" s="268"/>
      <c r="S257" s="342"/>
      <c r="T257" s="355">
        <f t="shared" si="68"/>
        <v>0</v>
      </c>
      <c r="U257" s="80"/>
      <c r="V257" s="104">
        <f>O257+COUNTA(Q257)-COUNTA(S257)</f>
        <v>0</v>
      </c>
      <c r="W257" s="5"/>
      <c r="X257" s="113"/>
      <c r="Y257" s="38"/>
      <c r="Z257" s="189"/>
      <c r="AA257" s="38"/>
      <c r="AB257" s="189"/>
      <c r="AC257" s="176">
        <f t="shared" si="78"/>
        <v>0</v>
      </c>
      <c r="AD257" s="177"/>
      <c r="AE257" s="176">
        <f>행정7급!Y305</f>
        <v>0</v>
      </c>
      <c r="AF257" s="173"/>
      <c r="AG257" s="178">
        <f t="shared" si="75"/>
        <v>0</v>
      </c>
    </row>
    <row r="258" spans="1:33" s="3" customFormat="1" ht="35.1" customHeight="1">
      <c r="A258" s="749"/>
      <c r="B258" s="661" t="s">
        <v>592</v>
      </c>
      <c r="C258" s="219" t="s">
        <v>513</v>
      </c>
      <c r="D258" s="277">
        <v>1</v>
      </c>
      <c r="E258" s="32"/>
      <c r="F258" s="293">
        <f t="shared" si="79"/>
        <v>1</v>
      </c>
      <c r="G258" s="223">
        <v>1</v>
      </c>
      <c r="H258" s="32"/>
      <c r="I258" s="32"/>
      <c r="J258" s="32"/>
      <c r="K258" s="32"/>
      <c r="L258" s="32"/>
      <c r="M258" s="32"/>
      <c r="N258" s="206">
        <f t="shared" si="80"/>
        <v>1</v>
      </c>
      <c r="O258" s="307">
        <f t="shared" si="76"/>
        <v>0</v>
      </c>
      <c r="P258" s="470"/>
      <c r="Q258" s="350"/>
      <c r="R258" s="312"/>
      <c r="S258" s="359"/>
      <c r="T258" s="355">
        <f t="shared" si="68"/>
        <v>0</v>
      </c>
      <c r="U258" s="119"/>
      <c r="V258" s="106">
        <f>O258+COUNTA(Q258)-COUNTA(S258)</f>
        <v>0</v>
      </c>
      <c r="W258" s="5"/>
      <c r="X258" s="113"/>
      <c r="Y258" s="38"/>
      <c r="Z258" s="191"/>
      <c r="AA258" s="38"/>
      <c r="AB258" s="191"/>
      <c r="AC258" s="176">
        <f t="shared" si="78"/>
        <v>0</v>
      </c>
      <c r="AD258" s="177"/>
      <c r="AE258" s="176">
        <f>행정7급!Y306</f>
        <v>0</v>
      </c>
      <c r="AF258" s="173"/>
      <c r="AG258" s="178">
        <f t="shared" si="75"/>
        <v>0</v>
      </c>
    </row>
    <row r="259" spans="1:33" s="3" customFormat="1" ht="35.1" customHeight="1">
      <c r="A259" s="749"/>
      <c r="B259" s="661" t="s">
        <v>592</v>
      </c>
      <c r="C259" s="217" t="s">
        <v>514</v>
      </c>
      <c r="D259" s="275">
        <v>1</v>
      </c>
      <c r="E259" s="30"/>
      <c r="F259" s="290">
        <f t="shared" si="79"/>
        <v>1</v>
      </c>
      <c r="G259" s="221">
        <v>1</v>
      </c>
      <c r="H259" s="30"/>
      <c r="I259" s="30"/>
      <c r="J259" s="30"/>
      <c r="K259" s="30"/>
      <c r="L259" s="30"/>
      <c r="M259" s="30"/>
      <c r="N259" s="165">
        <f t="shared" si="80"/>
        <v>1</v>
      </c>
      <c r="O259" s="304">
        <f t="shared" si="76"/>
        <v>0</v>
      </c>
      <c r="P259" s="463"/>
      <c r="Q259" s="341"/>
      <c r="R259" s="268"/>
      <c r="S259" s="342"/>
      <c r="T259" s="355">
        <f t="shared" si="68"/>
        <v>0</v>
      </c>
      <c r="U259" s="80"/>
      <c r="V259" s="104">
        <f>O259+COUNTA(Q259)-COUNTA(S259)</f>
        <v>0</v>
      </c>
      <c r="W259" s="5"/>
      <c r="X259" s="113"/>
      <c r="Y259" s="38"/>
      <c r="Z259" s="189"/>
      <c r="AA259" s="38"/>
      <c r="AB259" s="189"/>
      <c r="AC259" s="176">
        <f t="shared" si="78"/>
        <v>0</v>
      </c>
      <c r="AD259" s="177"/>
      <c r="AE259" s="176">
        <f>행정7급!Y307</f>
        <v>0</v>
      </c>
      <c r="AF259" s="173"/>
      <c r="AG259" s="178">
        <f t="shared" si="75"/>
        <v>0</v>
      </c>
    </row>
    <row r="260" spans="1:33" s="3" customFormat="1" ht="35.1" customHeight="1">
      <c r="A260" s="785"/>
      <c r="B260" s="318" t="s">
        <v>592</v>
      </c>
      <c r="C260" s="217" t="s">
        <v>515</v>
      </c>
      <c r="D260" s="275">
        <v>0</v>
      </c>
      <c r="E260" s="30"/>
      <c r="F260" s="290">
        <f t="shared" si="79"/>
        <v>0</v>
      </c>
      <c r="G260" s="221"/>
      <c r="H260" s="30"/>
      <c r="I260" s="30"/>
      <c r="J260" s="30"/>
      <c r="K260" s="30"/>
      <c r="L260" s="30"/>
      <c r="M260" s="30"/>
      <c r="N260" s="165">
        <f t="shared" si="80"/>
        <v>0</v>
      </c>
      <c r="O260" s="304">
        <f t="shared" si="76"/>
        <v>0</v>
      </c>
      <c r="P260" s="429"/>
      <c r="Q260" s="354"/>
      <c r="R260" s="268"/>
      <c r="S260" s="342"/>
      <c r="T260" s="343">
        <f t="shared" si="68"/>
        <v>0</v>
      </c>
      <c r="U260" s="80"/>
      <c r="V260" s="104">
        <f>O260+COUNTA(Q260)-COUNTA(S260)</f>
        <v>0</v>
      </c>
      <c r="W260" s="5"/>
      <c r="X260" s="113">
        <f>사무운영!U104</f>
        <v>0</v>
      </c>
      <c r="Y260" s="38"/>
      <c r="Z260" s="189"/>
      <c r="AA260" s="38"/>
      <c r="AB260" s="189"/>
      <c r="AC260" s="176">
        <f t="shared" si="78"/>
        <v>0</v>
      </c>
      <c r="AD260" s="177"/>
      <c r="AE260" s="176">
        <f>행정7급!Y308</f>
        <v>0</v>
      </c>
      <c r="AF260" s="173"/>
      <c r="AG260" s="178">
        <f t="shared" si="75"/>
        <v>0</v>
      </c>
    </row>
    <row r="261" spans="1:33" s="3" customFormat="1" ht="35.1" customHeight="1">
      <c r="A261" s="663" t="s">
        <v>516</v>
      </c>
      <c r="B261" s="649" t="s">
        <v>593</v>
      </c>
      <c r="C261" s="217" t="s">
        <v>426</v>
      </c>
      <c r="D261" s="275">
        <v>32</v>
      </c>
      <c r="E261" s="30"/>
      <c r="F261" s="290">
        <f t="shared" si="79"/>
        <v>32</v>
      </c>
      <c r="G261" s="221">
        <v>32</v>
      </c>
      <c r="H261" s="30"/>
      <c r="I261" s="30"/>
      <c r="J261" s="30"/>
      <c r="K261" s="30"/>
      <c r="L261" s="30"/>
      <c r="M261" s="30"/>
      <c r="N261" s="165">
        <f t="shared" si="80"/>
        <v>32</v>
      </c>
      <c r="O261" s="304">
        <f t="shared" si="76"/>
        <v>0</v>
      </c>
      <c r="P261" s="458"/>
      <c r="Q261" s="341"/>
      <c r="R261" s="266"/>
      <c r="S261" s="342"/>
      <c r="T261" s="343">
        <f t="shared" ref="T261:T324" si="81">IF(S261="",,"→")</f>
        <v>0</v>
      </c>
      <c r="U261" s="374"/>
      <c r="V261" s="100">
        <f>O261+COUNTA(Q261:Q267)-COUNTA(S261:S267)</f>
        <v>0</v>
      </c>
      <c r="W261" s="5"/>
      <c r="X261" s="179">
        <f>사무운영!U105</f>
        <v>-2</v>
      </c>
      <c r="Y261" s="38"/>
      <c r="Z261" s="175"/>
      <c r="AA261" s="38"/>
      <c r="AB261" s="175"/>
      <c r="AC261" s="170">
        <f t="shared" si="78"/>
        <v>-2</v>
      </c>
      <c r="AD261" s="177"/>
      <c r="AE261" s="180">
        <f>행정7급!Y309</f>
        <v>1</v>
      </c>
      <c r="AF261" s="173"/>
      <c r="AG261" s="174">
        <f t="shared" si="75"/>
        <v>-1</v>
      </c>
    </row>
    <row r="262" spans="1:33" s="3" customFormat="1" ht="35.1" customHeight="1">
      <c r="A262" s="664"/>
      <c r="B262" s="318"/>
      <c r="C262" s="256"/>
      <c r="D262" s="279"/>
      <c r="E262" s="49"/>
      <c r="F262" s="291"/>
      <c r="G262" s="220">
        <v>0</v>
      </c>
      <c r="H262" s="49"/>
      <c r="I262" s="49"/>
      <c r="J262" s="49"/>
      <c r="K262" s="49"/>
      <c r="L262" s="49"/>
      <c r="M262" s="49"/>
      <c r="N262" s="163"/>
      <c r="O262" s="305"/>
      <c r="P262" s="595"/>
      <c r="Q262" s="612"/>
      <c r="R262" s="310"/>
      <c r="S262" s="346"/>
      <c r="T262" s="347">
        <f t="shared" ref="T262" si="82">IF(S262="",,"→")</f>
        <v>0</v>
      </c>
      <c r="U262" s="79"/>
      <c r="V262" s="103"/>
      <c r="W262" s="5"/>
      <c r="X262" s="179"/>
      <c r="Y262" s="38"/>
      <c r="Z262" s="179"/>
      <c r="AA262" s="38"/>
      <c r="AB262" s="179"/>
      <c r="AC262" s="170">
        <f t="shared" si="78"/>
        <v>0</v>
      </c>
      <c r="AD262" s="177"/>
      <c r="AE262" s="170"/>
      <c r="AF262" s="173"/>
      <c r="AG262" s="174">
        <f t="shared" si="75"/>
        <v>0</v>
      </c>
    </row>
    <row r="263" spans="1:33" s="3" customFormat="1" ht="35.1" customHeight="1">
      <c r="A263" s="664"/>
      <c r="B263" s="318"/>
      <c r="C263" s="256"/>
      <c r="D263" s="279"/>
      <c r="E263" s="49"/>
      <c r="F263" s="291"/>
      <c r="G263" s="220">
        <v>0</v>
      </c>
      <c r="H263" s="49"/>
      <c r="I263" s="49"/>
      <c r="J263" s="49"/>
      <c r="K263" s="49"/>
      <c r="L263" s="49"/>
      <c r="M263" s="49"/>
      <c r="N263" s="163"/>
      <c r="O263" s="305"/>
      <c r="P263" s="464"/>
      <c r="Q263" s="345"/>
      <c r="R263" s="310"/>
      <c r="S263" s="346"/>
      <c r="T263" s="347">
        <f t="shared" si="81"/>
        <v>0</v>
      </c>
      <c r="U263" s="79"/>
      <c r="V263" s="103"/>
      <c r="W263" s="5"/>
      <c r="X263" s="179"/>
      <c r="Y263" s="38"/>
      <c r="Z263" s="179"/>
      <c r="AA263" s="38"/>
      <c r="AB263" s="179"/>
      <c r="AC263" s="170">
        <f t="shared" si="78"/>
        <v>0</v>
      </c>
      <c r="AD263" s="177"/>
      <c r="AE263" s="170"/>
      <c r="AF263" s="173"/>
      <c r="AG263" s="174">
        <f t="shared" si="75"/>
        <v>0</v>
      </c>
    </row>
    <row r="264" spans="1:33" s="3" customFormat="1" ht="35.1" customHeight="1">
      <c r="A264" s="664"/>
      <c r="B264" s="318"/>
      <c r="C264" s="256"/>
      <c r="D264" s="279"/>
      <c r="E264" s="49"/>
      <c r="F264" s="291"/>
      <c r="G264" s="220">
        <v>0</v>
      </c>
      <c r="H264" s="49"/>
      <c r="I264" s="49"/>
      <c r="J264" s="49"/>
      <c r="K264" s="49"/>
      <c r="L264" s="49"/>
      <c r="M264" s="49"/>
      <c r="N264" s="163"/>
      <c r="O264" s="305"/>
      <c r="P264" s="462"/>
      <c r="Q264" s="345"/>
      <c r="R264" s="310"/>
      <c r="S264" s="346"/>
      <c r="T264" s="347">
        <f t="shared" si="81"/>
        <v>0</v>
      </c>
      <c r="U264" s="79"/>
      <c r="V264" s="103"/>
      <c r="W264" s="5"/>
      <c r="X264" s="179"/>
      <c r="Y264" s="38"/>
      <c r="Z264" s="179"/>
      <c r="AA264" s="38"/>
      <c r="AB264" s="179"/>
      <c r="AC264" s="170">
        <f t="shared" si="78"/>
        <v>0</v>
      </c>
      <c r="AD264" s="177"/>
      <c r="AE264" s="170"/>
      <c r="AF264" s="173"/>
      <c r="AG264" s="174">
        <f>SUM(AC264:AE264)</f>
        <v>0</v>
      </c>
    </row>
    <row r="265" spans="1:33" s="3" customFormat="1" ht="35.1" customHeight="1">
      <c r="A265" s="664"/>
      <c r="B265" s="318"/>
      <c r="C265" s="256"/>
      <c r="D265" s="279"/>
      <c r="E265" s="49"/>
      <c r="F265" s="291"/>
      <c r="G265" s="220">
        <v>0</v>
      </c>
      <c r="H265" s="49"/>
      <c r="I265" s="49"/>
      <c r="J265" s="49"/>
      <c r="K265" s="49"/>
      <c r="L265" s="49"/>
      <c r="M265" s="49"/>
      <c r="N265" s="163"/>
      <c r="O265" s="305"/>
      <c r="P265" s="462"/>
      <c r="Q265" s="348"/>
      <c r="R265" s="267"/>
      <c r="S265" s="346"/>
      <c r="T265" s="347">
        <f t="shared" si="81"/>
        <v>0</v>
      </c>
      <c r="U265" s="79"/>
      <c r="V265" s="103"/>
      <c r="W265" s="5"/>
      <c r="X265" s="179"/>
      <c r="Y265" s="38"/>
      <c r="Z265" s="179"/>
      <c r="AA265" s="38"/>
      <c r="AB265" s="179"/>
      <c r="AC265" s="170">
        <f t="shared" si="78"/>
        <v>0</v>
      </c>
      <c r="AD265" s="177"/>
      <c r="AE265" s="170"/>
      <c r="AF265" s="173"/>
      <c r="AG265" s="174">
        <f>SUM(AC265:AE265)</f>
        <v>0</v>
      </c>
    </row>
    <row r="266" spans="1:33" s="3" customFormat="1" ht="35.1" customHeight="1">
      <c r="A266" s="664"/>
      <c r="B266" s="318"/>
      <c r="C266" s="256"/>
      <c r="D266" s="279"/>
      <c r="E266" s="49"/>
      <c r="F266" s="291"/>
      <c r="G266" s="220">
        <v>0</v>
      </c>
      <c r="H266" s="49"/>
      <c r="I266" s="49"/>
      <c r="J266" s="49"/>
      <c r="K266" s="49"/>
      <c r="L266" s="49"/>
      <c r="M266" s="49"/>
      <c r="N266" s="163"/>
      <c r="O266" s="305"/>
      <c r="P266" s="462"/>
      <c r="Q266" s="348"/>
      <c r="R266" s="267"/>
      <c r="S266" s="346"/>
      <c r="T266" s="347">
        <f t="shared" ref="T266" si="83">IF(S266="",,"→")</f>
        <v>0</v>
      </c>
      <c r="U266" s="79"/>
      <c r="V266" s="103"/>
      <c r="W266" s="5"/>
      <c r="X266" s="179"/>
      <c r="Y266" s="38"/>
      <c r="Z266" s="179"/>
      <c r="AA266" s="38"/>
      <c r="AB266" s="179"/>
      <c r="AC266" s="170">
        <f t="shared" ref="AC266" si="84">V266+X266+Z266+AB266</f>
        <v>0</v>
      </c>
      <c r="AD266" s="177"/>
      <c r="AE266" s="170"/>
      <c r="AF266" s="173"/>
      <c r="AG266" s="174">
        <f t="shared" ref="AG266" si="85">SUM(AC266:AE266)</f>
        <v>0</v>
      </c>
    </row>
    <row r="267" spans="1:33" s="3" customFormat="1" ht="35.1" customHeight="1">
      <c r="A267" s="664"/>
      <c r="B267" s="318"/>
      <c r="C267" s="218"/>
      <c r="D267" s="276"/>
      <c r="E267" s="31"/>
      <c r="F267" s="292"/>
      <c r="G267" s="222">
        <v>0</v>
      </c>
      <c r="H267" s="31"/>
      <c r="I267" s="31"/>
      <c r="J267" s="31"/>
      <c r="K267" s="31"/>
      <c r="L267" s="31"/>
      <c r="M267" s="31"/>
      <c r="N267" s="164"/>
      <c r="O267" s="306"/>
      <c r="P267" s="460"/>
      <c r="Q267" s="361"/>
      <c r="R267" s="366"/>
      <c r="S267" s="358"/>
      <c r="T267" s="356">
        <f t="shared" si="81"/>
        <v>0</v>
      </c>
      <c r="U267" s="367"/>
      <c r="V267" s="102"/>
      <c r="W267" s="5"/>
      <c r="X267" s="179"/>
      <c r="Y267" s="38"/>
      <c r="Z267" s="179"/>
      <c r="AA267" s="38"/>
      <c r="AB267" s="179"/>
      <c r="AC267" s="170">
        <f t="shared" si="78"/>
        <v>0</v>
      </c>
      <c r="AD267" s="177"/>
      <c r="AE267" s="182"/>
      <c r="AF267" s="173"/>
      <c r="AG267" s="174">
        <f t="shared" si="75"/>
        <v>0</v>
      </c>
    </row>
    <row r="268" spans="1:33" s="3" customFormat="1" ht="35.1" customHeight="1">
      <c r="A268" s="664"/>
      <c r="B268" s="661" t="s">
        <v>591</v>
      </c>
      <c r="C268" s="322" t="s">
        <v>572</v>
      </c>
      <c r="D268" s="277">
        <v>2</v>
      </c>
      <c r="E268" s="32"/>
      <c r="F268" s="293">
        <f t="shared" ref="F268:F276" si="86">SUM(D268:E268)</f>
        <v>2</v>
      </c>
      <c r="G268" s="223">
        <v>3</v>
      </c>
      <c r="H268" s="32"/>
      <c r="I268" s="32"/>
      <c r="J268" s="32"/>
      <c r="K268" s="32"/>
      <c r="L268" s="32"/>
      <c r="M268" s="32"/>
      <c r="N268" s="206">
        <f t="shared" ref="N268:N285" si="87">SUM(G268:M268)</f>
        <v>3</v>
      </c>
      <c r="O268" s="307">
        <f t="shared" ref="O268:O285" si="88">N268-F268</f>
        <v>1</v>
      </c>
      <c r="P268" s="429"/>
      <c r="Q268" s="350"/>
      <c r="R268" s="312"/>
      <c r="S268" s="359"/>
      <c r="T268" s="343">
        <f t="shared" si="81"/>
        <v>0</v>
      </c>
      <c r="U268" s="119"/>
      <c r="V268" s="106">
        <f t="shared" ref="V268:V274" si="89">O268+COUNTA(Q268)-COUNTA(S268)</f>
        <v>1</v>
      </c>
      <c r="W268" s="5"/>
      <c r="X268" s="113">
        <f>사무운영!U107</f>
        <v>-1</v>
      </c>
      <c r="Y268" s="38"/>
      <c r="Z268" s="191"/>
      <c r="AA268" s="38"/>
      <c r="AB268" s="191"/>
      <c r="AC268" s="176">
        <f t="shared" si="78"/>
        <v>0</v>
      </c>
      <c r="AD268" s="177"/>
      <c r="AE268" s="176">
        <f>행정7급!Y316</f>
        <v>0</v>
      </c>
      <c r="AF268" s="173"/>
      <c r="AG268" s="178">
        <f t="shared" si="75"/>
        <v>0</v>
      </c>
    </row>
    <row r="269" spans="1:33" s="3" customFormat="1" ht="35.1" customHeight="1">
      <c r="A269" s="664"/>
      <c r="B269" s="661" t="s">
        <v>591</v>
      </c>
      <c r="C269" s="219" t="s">
        <v>47</v>
      </c>
      <c r="D269" s="277">
        <v>1</v>
      </c>
      <c r="E269" s="32"/>
      <c r="F269" s="293">
        <f t="shared" si="86"/>
        <v>1</v>
      </c>
      <c r="G269" s="223">
        <v>2</v>
      </c>
      <c r="H269" s="32"/>
      <c r="I269" s="32"/>
      <c r="J269" s="32"/>
      <c r="K269" s="32"/>
      <c r="L269" s="32"/>
      <c r="M269" s="32"/>
      <c r="N269" s="206">
        <f t="shared" si="87"/>
        <v>2</v>
      </c>
      <c r="O269" s="307">
        <f t="shared" si="88"/>
        <v>1</v>
      </c>
      <c r="P269" s="462"/>
      <c r="Q269" s="345"/>
      <c r="R269" s="266"/>
      <c r="S269" s="342"/>
      <c r="T269" s="343">
        <f t="shared" si="81"/>
        <v>0</v>
      </c>
      <c r="U269" s="80"/>
      <c r="V269" s="106">
        <f t="shared" si="89"/>
        <v>1</v>
      </c>
      <c r="W269" s="5"/>
      <c r="X269" s="113">
        <f>사무운영!U109</f>
        <v>-1</v>
      </c>
      <c r="Y269" s="38"/>
      <c r="Z269" s="191"/>
      <c r="AA269" s="38"/>
      <c r="AB269" s="191"/>
      <c r="AC269" s="176">
        <f t="shared" si="78"/>
        <v>0</v>
      </c>
      <c r="AD269" s="177"/>
      <c r="AE269" s="176">
        <f>행정7급!Y317</f>
        <v>0</v>
      </c>
      <c r="AF269" s="173"/>
      <c r="AG269" s="178">
        <f t="shared" si="75"/>
        <v>0</v>
      </c>
    </row>
    <row r="270" spans="1:33" s="3" customFormat="1" ht="35.1" customHeight="1">
      <c r="A270" s="664"/>
      <c r="B270" s="661" t="s">
        <v>592</v>
      </c>
      <c r="C270" s="217" t="s">
        <v>518</v>
      </c>
      <c r="D270" s="275">
        <v>0</v>
      </c>
      <c r="E270" s="30"/>
      <c r="F270" s="290">
        <f t="shared" si="86"/>
        <v>0</v>
      </c>
      <c r="G270" s="221">
        <v>0</v>
      </c>
      <c r="H270" s="30"/>
      <c r="I270" s="30"/>
      <c r="J270" s="30"/>
      <c r="K270" s="30"/>
      <c r="L270" s="30"/>
      <c r="M270" s="30"/>
      <c r="N270" s="165">
        <f t="shared" si="87"/>
        <v>0</v>
      </c>
      <c r="O270" s="304">
        <f t="shared" si="88"/>
        <v>0</v>
      </c>
      <c r="P270" s="459"/>
      <c r="Q270" s="357"/>
      <c r="R270" s="268"/>
      <c r="S270" s="342"/>
      <c r="T270" s="355">
        <f t="shared" si="81"/>
        <v>0</v>
      </c>
      <c r="U270" s="80"/>
      <c r="V270" s="104">
        <f t="shared" si="89"/>
        <v>0</v>
      </c>
      <c r="W270" s="5"/>
      <c r="X270" s="113"/>
      <c r="Y270" s="38"/>
      <c r="Z270" s="189"/>
      <c r="AA270" s="38"/>
      <c r="AB270" s="189"/>
      <c r="AC270" s="176">
        <f t="shared" si="78"/>
        <v>0</v>
      </c>
      <c r="AD270" s="177"/>
      <c r="AE270" s="176">
        <f>행정7급!Y318</f>
        <v>0</v>
      </c>
      <c r="AF270" s="173"/>
      <c r="AG270" s="178">
        <f t="shared" si="75"/>
        <v>0</v>
      </c>
    </row>
    <row r="271" spans="1:33" s="3" customFormat="1" ht="35.1" customHeight="1">
      <c r="A271" s="664"/>
      <c r="B271" s="661" t="s">
        <v>592</v>
      </c>
      <c r="C271" s="219" t="s">
        <v>15</v>
      </c>
      <c r="D271" s="277">
        <v>0</v>
      </c>
      <c r="E271" s="32"/>
      <c r="F271" s="293">
        <f t="shared" si="86"/>
        <v>0</v>
      </c>
      <c r="G271" s="223">
        <v>0</v>
      </c>
      <c r="H271" s="32"/>
      <c r="I271" s="32"/>
      <c r="J271" s="32"/>
      <c r="K271" s="32"/>
      <c r="L271" s="32"/>
      <c r="M271" s="32"/>
      <c r="N271" s="206">
        <f t="shared" si="87"/>
        <v>0</v>
      </c>
      <c r="O271" s="307">
        <f t="shared" si="88"/>
        <v>0</v>
      </c>
      <c r="P271" s="429"/>
      <c r="Q271" s="354"/>
      <c r="R271" s="312"/>
      <c r="S271" s="359"/>
      <c r="T271" s="355">
        <f t="shared" si="81"/>
        <v>0</v>
      </c>
      <c r="U271" s="119"/>
      <c r="V271" s="106">
        <f t="shared" si="89"/>
        <v>0</v>
      </c>
      <c r="W271" s="5"/>
      <c r="X271" s="113"/>
      <c r="Y271" s="38"/>
      <c r="Z271" s="191"/>
      <c r="AA271" s="38"/>
      <c r="AB271" s="191"/>
      <c r="AC271" s="176">
        <f t="shared" si="78"/>
        <v>0</v>
      </c>
      <c r="AD271" s="177"/>
      <c r="AE271" s="176">
        <f>행정7급!Y320</f>
        <v>0</v>
      </c>
      <c r="AF271" s="173"/>
      <c r="AG271" s="178">
        <f t="shared" si="75"/>
        <v>0</v>
      </c>
    </row>
    <row r="272" spans="1:33" s="3" customFormat="1" ht="35.1" customHeight="1">
      <c r="A272" s="664"/>
      <c r="B272" s="661" t="s">
        <v>592</v>
      </c>
      <c r="C272" s="219" t="s">
        <v>38</v>
      </c>
      <c r="D272" s="277">
        <v>0</v>
      </c>
      <c r="E272" s="32"/>
      <c r="F272" s="293">
        <f t="shared" si="86"/>
        <v>0</v>
      </c>
      <c r="G272" s="223">
        <v>0</v>
      </c>
      <c r="H272" s="32"/>
      <c r="I272" s="32"/>
      <c r="J272" s="32"/>
      <c r="K272" s="32"/>
      <c r="L272" s="32"/>
      <c r="M272" s="32"/>
      <c r="N272" s="206">
        <f t="shared" si="87"/>
        <v>0</v>
      </c>
      <c r="O272" s="307">
        <f t="shared" si="88"/>
        <v>0</v>
      </c>
      <c r="P272" s="429"/>
      <c r="Q272" s="354"/>
      <c r="R272" s="312"/>
      <c r="S272" s="359"/>
      <c r="T272" s="355">
        <f t="shared" si="81"/>
        <v>0</v>
      </c>
      <c r="U272" s="119"/>
      <c r="V272" s="106">
        <f t="shared" si="89"/>
        <v>0</v>
      </c>
      <c r="W272" s="5"/>
      <c r="X272" s="113"/>
      <c r="Y272" s="38"/>
      <c r="Z272" s="191"/>
      <c r="AA272" s="38"/>
      <c r="AB272" s="191"/>
      <c r="AC272" s="176">
        <f t="shared" si="78"/>
        <v>0</v>
      </c>
      <c r="AD272" s="177"/>
      <c r="AE272" s="176">
        <f>행정7급!Y321</f>
        <v>0</v>
      </c>
      <c r="AF272" s="173"/>
      <c r="AG272" s="178">
        <f t="shared" si="75"/>
        <v>0</v>
      </c>
    </row>
    <row r="273" spans="1:33" s="3" customFormat="1" ht="35.1" customHeight="1">
      <c r="A273" s="664"/>
      <c r="B273" s="661" t="s">
        <v>592</v>
      </c>
      <c r="C273" s="217" t="s">
        <v>519</v>
      </c>
      <c r="D273" s="275"/>
      <c r="E273" s="30"/>
      <c r="F273" s="290">
        <f t="shared" si="86"/>
        <v>0</v>
      </c>
      <c r="G273" s="221">
        <v>1</v>
      </c>
      <c r="H273" s="30"/>
      <c r="I273" s="30"/>
      <c r="J273" s="30"/>
      <c r="K273" s="30"/>
      <c r="L273" s="30"/>
      <c r="M273" s="30"/>
      <c r="N273" s="165">
        <f t="shared" si="87"/>
        <v>1</v>
      </c>
      <c r="O273" s="304">
        <f t="shared" si="88"/>
        <v>1</v>
      </c>
      <c r="P273" s="459"/>
      <c r="Q273" s="357"/>
      <c r="R273" s="268"/>
      <c r="S273" s="342"/>
      <c r="T273" s="355">
        <f t="shared" si="81"/>
        <v>0</v>
      </c>
      <c r="U273" s="80"/>
      <c r="V273" s="104">
        <f t="shared" si="89"/>
        <v>1</v>
      </c>
      <c r="W273" s="5"/>
      <c r="X273" s="113">
        <f>사무운영!U110</f>
        <v>0</v>
      </c>
      <c r="Y273" s="38"/>
      <c r="Z273" s="189"/>
      <c r="AA273" s="38"/>
      <c r="AB273" s="189"/>
      <c r="AC273" s="176">
        <f t="shared" si="78"/>
        <v>1</v>
      </c>
      <c r="AD273" s="177"/>
      <c r="AE273" s="176">
        <f>행정7급!Y322</f>
        <v>-1</v>
      </c>
      <c r="AF273" s="173"/>
      <c r="AG273" s="178">
        <f t="shared" si="75"/>
        <v>0</v>
      </c>
    </row>
    <row r="274" spans="1:33" s="3" customFormat="1" ht="35.1" customHeight="1">
      <c r="A274" s="664"/>
      <c r="B274" s="318" t="s">
        <v>592</v>
      </c>
      <c r="C274" s="217" t="s">
        <v>39</v>
      </c>
      <c r="D274" s="275">
        <v>0</v>
      </c>
      <c r="E274" s="30"/>
      <c r="F274" s="290">
        <f t="shared" si="86"/>
        <v>0</v>
      </c>
      <c r="G274" s="221">
        <v>0</v>
      </c>
      <c r="H274" s="30"/>
      <c r="I274" s="30"/>
      <c r="J274" s="30"/>
      <c r="K274" s="30"/>
      <c r="L274" s="30"/>
      <c r="M274" s="30"/>
      <c r="N274" s="165">
        <f t="shared" si="87"/>
        <v>0</v>
      </c>
      <c r="O274" s="307">
        <f t="shared" si="88"/>
        <v>0</v>
      </c>
      <c r="P274" s="429"/>
      <c r="Q274" s="354"/>
      <c r="R274" s="268"/>
      <c r="S274" s="342"/>
      <c r="T274" s="343">
        <f t="shared" si="81"/>
        <v>0</v>
      </c>
      <c r="U274" s="80"/>
      <c r="V274" s="104">
        <f t="shared" si="89"/>
        <v>0</v>
      </c>
      <c r="W274" s="5"/>
      <c r="X274" s="113"/>
      <c r="Y274" s="38"/>
      <c r="Z274" s="189"/>
      <c r="AA274" s="38"/>
      <c r="AB274" s="189"/>
      <c r="AC274" s="176">
        <f t="shared" si="78"/>
        <v>0</v>
      </c>
      <c r="AD274" s="177"/>
      <c r="AE274" s="176">
        <f>행정7급!Y323</f>
        <v>0</v>
      </c>
      <c r="AF274" s="173"/>
      <c r="AG274" s="178">
        <f t="shared" si="75"/>
        <v>0</v>
      </c>
    </row>
    <row r="275" spans="1:33" s="3" customFormat="1" ht="35.1" customHeight="1">
      <c r="A275" s="748" t="s">
        <v>520</v>
      </c>
      <c r="B275" s="750" t="s">
        <v>593</v>
      </c>
      <c r="C275" s="706" t="s">
        <v>426</v>
      </c>
      <c r="D275" s="275">
        <v>19</v>
      </c>
      <c r="E275" s="30"/>
      <c r="F275" s="290">
        <f t="shared" si="86"/>
        <v>19</v>
      </c>
      <c r="G275" s="221">
        <v>19</v>
      </c>
      <c r="H275" s="30"/>
      <c r="I275" s="30"/>
      <c r="J275" s="30"/>
      <c r="K275" s="30"/>
      <c r="L275" s="30"/>
      <c r="M275" s="30"/>
      <c r="N275" s="165">
        <f t="shared" si="87"/>
        <v>19</v>
      </c>
      <c r="O275" s="305">
        <f>N275-F275</f>
        <v>0</v>
      </c>
      <c r="P275" s="467"/>
      <c r="Q275" s="341"/>
      <c r="R275" s="266"/>
      <c r="S275" s="342"/>
      <c r="T275" s="343">
        <f t="shared" si="81"/>
        <v>0</v>
      </c>
      <c r="U275" s="80"/>
      <c r="V275" s="104">
        <f>O275+COUNTA(Q275:Q279)-COUNTA(S275:S279)</f>
        <v>0</v>
      </c>
      <c r="W275" s="5"/>
      <c r="X275" s="179">
        <f>사무운영!U111</f>
        <v>1</v>
      </c>
      <c r="Y275" s="38"/>
      <c r="Z275" s="189"/>
      <c r="AA275" s="38"/>
      <c r="AB275" s="189"/>
      <c r="AC275" s="170">
        <f t="shared" si="78"/>
        <v>1</v>
      </c>
      <c r="AD275" s="177"/>
      <c r="AE275" s="180">
        <f>행정7급!Y325</f>
        <v>-1</v>
      </c>
      <c r="AF275" s="173"/>
      <c r="AG275" s="174">
        <f t="shared" si="75"/>
        <v>0</v>
      </c>
    </row>
    <row r="276" spans="1:33" s="3" customFormat="1" ht="35.1" customHeight="1">
      <c r="A276" s="749"/>
      <c r="B276" s="751"/>
      <c r="C276" s="707"/>
      <c r="D276" s="279">
        <v>0</v>
      </c>
      <c r="E276" s="49"/>
      <c r="F276" s="291">
        <f t="shared" si="86"/>
        <v>0</v>
      </c>
      <c r="G276" s="220">
        <v>0</v>
      </c>
      <c r="H276" s="49"/>
      <c r="I276" s="49"/>
      <c r="J276" s="49"/>
      <c r="K276" s="49"/>
      <c r="L276" s="49"/>
      <c r="M276" s="49"/>
      <c r="N276" s="163">
        <f t="shared" si="87"/>
        <v>0</v>
      </c>
      <c r="O276" s="305">
        <f t="shared" si="88"/>
        <v>0</v>
      </c>
      <c r="P276" s="464"/>
      <c r="Q276" s="345"/>
      <c r="R276" s="310"/>
      <c r="S276" s="346"/>
      <c r="T276" s="347">
        <f t="shared" si="81"/>
        <v>0</v>
      </c>
      <c r="U276" s="79"/>
      <c r="V276" s="105"/>
      <c r="W276" s="5"/>
      <c r="X276" s="179"/>
      <c r="Y276" s="38"/>
      <c r="Z276" s="190"/>
      <c r="AA276" s="38"/>
      <c r="AB276" s="190"/>
      <c r="AC276" s="170">
        <f t="shared" si="78"/>
        <v>0</v>
      </c>
      <c r="AD276" s="177"/>
      <c r="AE276" s="170"/>
      <c r="AF276" s="173"/>
      <c r="AG276" s="174">
        <f t="shared" si="75"/>
        <v>0</v>
      </c>
    </row>
    <row r="277" spans="1:33" s="3" customFormat="1" ht="35.1" customHeight="1">
      <c r="A277" s="749"/>
      <c r="B277" s="751"/>
      <c r="C277" s="707"/>
      <c r="D277" s="279"/>
      <c r="E277" s="49"/>
      <c r="F277" s="291"/>
      <c r="G277" s="220"/>
      <c r="H277" s="49"/>
      <c r="I277" s="49"/>
      <c r="J277" s="49"/>
      <c r="K277" s="49"/>
      <c r="L277" s="49"/>
      <c r="M277" s="49"/>
      <c r="N277" s="163"/>
      <c r="O277" s="305">
        <f>N277-F277</f>
        <v>0</v>
      </c>
      <c r="P277" s="462"/>
      <c r="Q277" s="345"/>
      <c r="R277" s="310"/>
      <c r="S277" s="346"/>
      <c r="T277" s="347">
        <f t="shared" si="81"/>
        <v>0</v>
      </c>
      <c r="U277" s="79"/>
      <c r="V277" s="105"/>
      <c r="W277" s="5"/>
      <c r="X277" s="179"/>
      <c r="Y277" s="38"/>
      <c r="Z277" s="190"/>
      <c r="AA277" s="38"/>
      <c r="AB277" s="190"/>
      <c r="AC277" s="170">
        <f t="shared" si="78"/>
        <v>0</v>
      </c>
      <c r="AD277" s="177"/>
      <c r="AE277" s="170"/>
      <c r="AF277" s="173"/>
      <c r="AG277" s="174">
        <f>SUM(AC277:AE277)</f>
        <v>0</v>
      </c>
    </row>
    <row r="278" spans="1:33" s="3" customFormat="1" ht="35.1" customHeight="1">
      <c r="A278" s="749"/>
      <c r="B278" s="751"/>
      <c r="C278" s="707"/>
      <c r="D278" s="279">
        <v>0</v>
      </c>
      <c r="E278" s="49"/>
      <c r="F278" s="291">
        <f t="shared" ref="F278:F285" si="90">SUM(D278:E278)</f>
        <v>0</v>
      </c>
      <c r="G278" s="220">
        <v>0</v>
      </c>
      <c r="H278" s="49"/>
      <c r="I278" s="49"/>
      <c r="J278" s="49"/>
      <c r="K278" s="49"/>
      <c r="L278" s="49"/>
      <c r="M278" s="49"/>
      <c r="N278" s="163">
        <f>SUM(G278:M278)</f>
        <v>0</v>
      </c>
      <c r="O278" s="305">
        <f>N278-F278</f>
        <v>0</v>
      </c>
      <c r="P278" s="462"/>
      <c r="Q278" s="345"/>
      <c r="R278" s="108"/>
      <c r="S278" s="346"/>
      <c r="T278" s="347">
        <f t="shared" si="81"/>
        <v>0</v>
      </c>
      <c r="U278" s="79"/>
      <c r="V278" s="105"/>
      <c r="W278" s="5"/>
      <c r="X278" s="179"/>
      <c r="Y278" s="38"/>
      <c r="Z278" s="190"/>
      <c r="AA278" s="38"/>
      <c r="AB278" s="190"/>
      <c r="AC278" s="170">
        <f t="shared" si="78"/>
        <v>0</v>
      </c>
      <c r="AD278" s="177"/>
      <c r="AE278" s="170"/>
      <c r="AF278" s="173"/>
      <c r="AG278" s="174">
        <f>SUM(AC278:AE278)</f>
        <v>0</v>
      </c>
    </row>
    <row r="279" spans="1:33" s="3" customFormat="1" ht="35.1" customHeight="1">
      <c r="A279" s="749"/>
      <c r="B279" s="753"/>
      <c r="C279" s="708"/>
      <c r="D279" s="279">
        <v>0</v>
      </c>
      <c r="E279" s="49"/>
      <c r="F279" s="291">
        <f t="shared" si="90"/>
        <v>0</v>
      </c>
      <c r="G279" s="220">
        <v>0</v>
      </c>
      <c r="H279" s="49"/>
      <c r="I279" s="49"/>
      <c r="J279" s="49"/>
      <c r="K279" s="49"/>
      <c r="L279" s="49"/>
      <c r="M279" s="49"/>
      <c r="N279" s="163">
        <f>SUM(G279:M279)</f>
        <v>0</v>
      </c>
      <c r="O279" s="305">
        <f>N279-F279</f>
        <v>0</v>
      </c>
      <c r="P279" s="462"/>
      <c r="Q279" s="345"/>
      <c r="R279" s="311"/>
      <c r="S279" s="358"/>
      <c r="T279" s="356">
        <f t="shared" si="81"/>
        <v>0</v>
      </c>
      <c r="U279" s="367"/>
      <c r="V279" s="105"/>
      <c r="W279" s="5"/>
      <c r="X279" s="179"/>
      <c r="Y279" s="38"/>
      <c r="Z279" s="190"/>
      <c r="AA279" s="38"/>
      <c r="AB279" s="190"/>
      <c r="AC279" s="170">
        <f t="shared" si="78"/>
        <v>0</v>
      </c>
      <c r="AD279" s="177"/>
      <c r="AE279" s="182"/>
      <c r="AF279" s="173"/>
      <c r="AG279" s="174">
        <f>SUM(AC279:AE279)</f>
        <v>0</v>
      </c>
    </row>
    <row r="280" spans="1:33" s="3" customFormat="1" ht="35.1" customHeight="1">
      <c r="A280" s="749"/>
      <c r="B280" s="661" t="s">
        <v>592</v>
      </c>
      <c r="C280" s="219" t="s">
        <v>521</v>
      </c>
      <c r="D280" s="277">
        <v>0</v>
      </c>
      <c r="E280" s="32"/>
      <c r="F280" s="293">
        <f t="shared" si="90"/>
        <v>0</v>
      </c>
      <c r="G280" s="223"/>
      <c r="H280" s="32"/>
      <c r="I280" s="32"/>
      <c r="J280" s="32"/>
      <c r="K280" s="32"/>
      <c r="L280" s="32"/>
      <c r="M280" s="32"/>
      <c r="N280" s="206">
        <f t="shared" si="87"/>
        <v>0</v>
      </c>
      <c r="O280" s="307">
        <f t="shared" si="88"/>
        <v>0</v>
      </c>
      <c r="P280" s="429"/>
      <c r="Q280" s="354"/>
      <c r="R280" s="355"/>
      <c r="S280" s="359"/>
      <c r="T280" s="355">
        <f t="shared" si="81"/>
        <v>0</v>
      </c>
      <c r="U280" s="119"/>
      <c r="V280" s="106">
        <f>O280+COUNTA(Q280)-COUNTA(S280)</f>
        <v>0</v>
      </c>
      <c r="W280" s="5"/>
      <c r="X280" s="113"/>
      <c r="Y280" s="38"/>
      <c r="Z280" s="191"/>
      <c r="AA280" s="38"/>
      <c r="AB280" s="191"/>
      <c r="AC280" s="180">
        <f t="shared" si="78"/>
        <v>0</v>
      </c>
      <c r="AD280" s="177"/>
      <c r="AE280" s="176">
        <f>행정7급!Y334</f>
        <v>0</v>
      </c>
      <c r="AF280" s="173"/>
      <c r="AG280" s="181">
        <f t="shared" si="75"/>
        <v>0</v>
      </c>
    </row>
    <row r="281" spans="1:33" s="3" customFormat="1" ht="35.1" customHeight="1">
      <c r="A281" s="749"/>
      <c r="B281" s="661" t="s">
        <v>592</v>
      </c>
      <c r="C281" s="219" t="s">
        <v>40</v>
      </c>
      <c r="D281" s="277">
        <v>1</v>
      </c>
      <c r="E281" s="32"/>
      <c r="F281" s="293">
        <f t="shared" si="90"/>
        <v>1</v>
      </c>
      <c r="G281" s="223">
        <v>1</v>
      </c>
      <c r="H281" s="32"/>
      <c r="I281" s="32"/>
      <c r="J281" s="32"/>
      <c r="K281" s="32"/>
      <c r="L281" s="32"/>
      <c r="M281" s="32"/>
      <c r="N281" s="206">
        <f t="shared" si="87"/>
        <v>1</v>
      </c>
      <c r="O281" s="307">
        <f t="shared" si="88"/>
        <v>0</v>
      </c>
      <c r="P281" s="463"/>
      <c r="Q281" s="341"/>
      <c r="R281" s="266"/>
      <c r="S281" s="342"/>
      <c r="T281" s="343">
        <f t="shared" si="81"/>
        <v>0</v>
      </c>
      <c r="U281" s="119"/>
      <c r="V281" s="106">
        <f>O281+COUNTA(Q281)-COUNTA(S281)</f>
        <v>0</v>
      </c>
      <c r="W281" s="5"/>
      <c r="X281" s="113"/>
      <c r="Y281" s="38"/>
      <c r="Z281" s="191"/>
      <c r="AA281" s="38"/>
      <c r="AB281" s="191"/>
      <c r="AC281" s="176">
        <f t="shared" si="78"/>
        <v>0</v>
      </c>
      <c r="AD281" s="177"/>
      <c r="AE281" s="176">
        <f>행정7급!Y335</f>
        <v>0</v>
      </c>
      <c r="AF281" s="173"/>
      <c r="AG281" s="188">
        <f t="shared" si="75"/>
        <v>0</v>
      </c>
    </row>
    <row r="282" spans="1:33" s="3" customFormat="1" ht="35.1" customHeight="1">
      <c r="A282" s="749"/>
      <c r="B282" s="661" t="s">
        <v>592</v>
      </c>
      <c r="C282" s="217" t="s">
        <v>522</v>
      </c>
      <c r="D282" s="275">
        <v>1</v>
      </c>
      <c r="E282" s="30"/>
      <c r="F282" s="290">
        <f t="shared" si="90"/>
        <v>1</v>
      </c>
      <c r="G282" s="221">
        <v>1</v>
      </c>
      <c r="H282" s="30"/>
      <c r="I282" s="30"/>
      <c r="J282" s="30"/>
      <c r="K282" s="30"/>
      <c r="L282" s="30"/>
      <c r="M282" s="30"/>
      <c r="N282" s="165">
        <f t="shared" si="87"/>
        <v>1</v>
      </c>
      <c r="O282" s="304">
        <f t="shared" si="88"/>
        <v>0</v>
      </c>
      <c r="P282" s="614"/>
      <c r="Q282" s="642"/>
      <c r="R282" s="586"/>
      <c r="S282" s="555"/>
      <c r="T282" s="496">
        <f t="shared" si="81"/>
        <v>0</v>
      </c>
      <c r="U282" s="543"/>
      <c r="V282" s="104">
        <f>O282+COUNTA(Q282)-COUNTA(S282)</f>
        <v>0</v>
      </c>
      <c r="W282" s="5"/>
      <c r="X282" s="113"/>
      <c r="Y282" s="38"/>
      <c r="Z282" s="189"/>
      <c r="AA282" s="38"/>
      <c r="AB282" s="189"/>
      <c r="AC282" s="170">
        <f t="shared" si="78"/>
        <v>0</v>
      </c>
      <c r="AD282" s="177"/>
      <c r="AE282" s="176">
        <f>행정7급!Y336</f>
        <v>0</v>
      </c>
      <c r="AF282" s="173"/>
      <c r="AG282" s="174">
        <f t="shared" si="75"/>
        <v>0</v>
      </c>
    </row>
    <row r="283" spans="1:33" s="3" customFormat="1" ht="35.1" customHeight="1">
      <c r="A283" s="749"/>
      <c r="B283" s="661" t="s">
        <v>592</v>
      </c>
      <c r="C283" s="217" t="s">
        <v>523</v>
      </c>
      <c r="D283" s="275">
        <v>0</v>
      </c>
      <c r="E283" s="30"/>
      <c r="F283" s="290">
        <f t="shared" si="90"/>
        <v>0</v>
      </c>
      <c r="G283" s="221">
        <v>0</v>
      </c>
      <c r="H283" s="30"/>
      <c r="I283" s="30"/>
      <c r="J283" s="30"/>
      <c r="K283" s="30"/>
      <c r="L283" s="30"/>
      <c r="M283" s="30"/>
      <c r="N283" s="165">
        <f>SUM(G283:M283)</f>
        <v>0</v>
      </c>
      <c r="O283" s="304">
        <f>N283-F283</f>
        <v>0</v>
      </c>
      <c r="P283" s="459"/>
      <c r="Q283" s="357"/>
      <c r="R283" s="268"/>
      <c r="S283" s="342"/>
      <c r="T283" s="355">
        <f t="shared" si="81"/>
        <v>0</v>
      </c>
      <c r="U283" s="80"/>
      <c r="V283" s="104">
        <f>O283+COUNTA(Q283)-COUNTA(S283)</f>
        <v>0</v>
      </c>
      <c r="W283" s="5"/>
      <c r="X283" s="113"/>
      <c r="Y283" s="38"/>
      <c r="Z283" s="189"/>
      <c r="AA283" s="38"/>
      <c r="AB283" s="189"/>
      <c r="AC283" s="176">
        <f t="shared" si="78"/>
        <v>0</v>
      </c>
      <c r="AD283" s="177"/>
      <c r="AE283" s="176">
        <f>행정7급!Y337</f>
        <v>0</v>
      </c>
      <c r="AF283" s="173"/>
      <c r="AG283" s="178">
        <f>SUM(AC283:AE283)</f>
        <v>0</v>
      </c>
    </row>
    <row r="284" spans="1:33" s="3" customFormat="1" ht="35.1" customHeight="1">
      <c r="A284" s="785"/>
      <c r="B284" s="318" t="s">
        <v>592</v>
      </c>
      <c r="C284" s="217" t="s">
        <v>218</v>
      </c>
      <c r="D284" s="275">
        <v>0</v>
      </c>
      <c r="E284" s="30"/>
      <c r="F284" s="290">
        <f t="shared" si="90"/>
        <v>0</v>
      </c>
      <c r="G284" s="221"/>
      <c r="H284" s="30"/>
      <c r="I284" s="30"/>
      <c r="J284" s="30"/>
      <c r="K284" s="30"/>
      <c r="L284" s="30"/>
      <c r="M284" s="30"/>
      <c r="N284" s="165">
        <f t="shared" si="87"/>
        <v>0</v>
      </c>
      <c r="O284" s="304">
        <f t="shared" si="88"/>
        <v>0</v>
      </c>
      <c r="P284" s="459"/>
      <c r="Q284" s="357"/>
      <c r="R284" s="268"/>
      <c r="S284" s="342"/>
      <c r="T284" s="343">
        <f t="shared" si="81"/>
        <v>0</v>
      </c>
      <c r="U284" s="80"/>
      <c r="V284" s="104">
        <f>O284+COUNTA(Q284)-COUNTA(S284)</f>
        <v>0</v>
      </c>
      <c r="W284" s="5"/>
      <c r="X284" s="113"/>
      <c r="Y284" s="38"/>
      <c r="Z284" s="189"/>
      <c r="AA284" s="38"/>
      <c r="AB284" s="189"/>
      <c r="AC284" s="176">
        <f t="shared" si="78"/>
        <v>0</v>
      </c>
      <c r="AD284" s="177"/>
      <c r="AE284" s="176">
        <f>행정7급!Y338</f>
        <v>0</v>
      </c>
      <c r="AF284" s="173"/>
      <c r="AG284" s="178">
        <f t="shared" si="75"/>
        <v>0</v>
      </c>
    </row>
    <row r="285" spans="1:33" s="3" customFormat="1" ht="35.1" customHeight="1">
      <c r="A285" s="748" t="s">
        <v>524</v>
      </c>
      <c r="B285" s="750" t="s">
        <v>593</v>
      </c>
      <c r="C285" s="706" t="s">
        <v>426</v>
      </c>
      <c r="D285" s="275">
        <v>21</v>
      </c>
      <c r="E285" s="30"/>
      <c r="F285" s="290">
        <f t="shared" si="90"/>
        <v>21</v>
      </c>
      <c r="G285" s="221">
        <v>20</v>
      </c>
      <c r="H285" s="30"/>
      <c r="I285" s="30"/>
      <c r="J285" s="30"/>
      <c r="K285" s="30"/>
      <c r="L285" s="30"/>
      <c r="M285" s="30"/>
      <c r="N285" s="165">
        <f t="shared" si="87"/>
        <v>20</v>
      </c>
      <c r="O285" s="304">
        <f t="shared" si="88"/>
        <v>-1</v>
      </c>
      <c r="P285" s="463"/>
      <c r="Q285" s="341"/>
      <c r="R285" s="586"/>
      <c r="S285" s="555"/>
      <c r="T285" s="498">
        <f t="shared" si="81"/>
        <v>0</v>
      </c>
      <c r="U285" s="543"/>
      <c r="V285" s="104">
        <f>O285+COUNTA(Q285:Q291)-COUNTA(S285:S291)</f>
        <v>-1</v>
      </c>
      <c r="W285" s="5"/>
      <c r="X285" s="179">
        <f>사무운영!U113</f>
        <v>0</v>
      </c>
      <c r="Y285" s="38"/>
      <c r="Z285" s="189"/>
      <c r="AA285" s="38"/>
      <c r="AB285" s="189"/>
      <c r="AC285" s="170">
        <f t="shared" si="78"/>
        <v>-1</v>
      </c>
      <c r="AD285" s="177"/>
      <c r="AE285" s="180">
        <f>행정7급!Y339</f>
        <v>-1</v>
      </c>
      <c r="AF285" s="173"/>
      <c r="AG285" s="181">
        <f t="shared" si="75"/>
        <v>-2</v>
      </c>
    </row>
    <row r="286" spans="1:33" s="3" customFormat="1" ht="35.1" customHeight="1">
      <c r="A286" s="749"/>
      <c r="B286" s="751"/>
      <c r="C286" s="707"/>
      <c r="D286" s="279"/>
      <c r="E286" s="49"/>
      <c r="F286" s="291"/>
      <c r="G286" s="220">
        <v>0</v>
      </c>
      <c r="H286" s="49"/>
      <c r="I286" s="49"/>
      <c r="J286" s="49"/>
      <c r="K286" s="49"/>
      <c r="L286" s="49"/>
      <c r="M286" s="49"/>
      <c r="N286" s="163"/>
      <c r="O286" s="305"/>
      <c r="P286" s="462"/>
      <c r="Q286" s="345"/>
      <c r="R286" s="267"/>
      <c r="S286" s="346"/>
      <c r="T286" s="347">
        <f t="shared" si="81"/>
        <v>0</v>
      </c>
      <c r="U286" s="79"/>
      <c r="V286" s="105"/>
      <c r="W286" s="5"/>
      <c r="X286" s="179"/>
      <c r="Y286" s="38"/>
      <c r="Z286" s="190"/>
      <c r="AA286" s="38"/>
      <c r="AB286" s="190"/>
      <c r="AC286" s="170">
        <f t="shared" si="78"/>
        <v>0</v>
      </c>
      <c r="AD286" s="177"/>
      <c r="AE286" s="170"/>
      <c r="AF286" s="173"/>
      <c r="AG286" s="174">
        <f t="shared" si="75"/>
        <v>0</v>
      </c>
    </row>
    <row r="287" spans="1:33" s="3" customFormat="1" ht="35.1" customHeight="1">
      <c r="A287" s="749"/>
      <c r="B287" s="751"/>
      <c r="C287" s="707"/>
      <c r="D287" s="279"/>
      <c r="E287" s="49"/>
      <c r="F287" s="291"/>
      <c r="G287" s="220">
        <v>0</v>
      </c>
      <c r="H287" s="49"/>
      <c r="I287" s="49"/>
      <c r="J287" s="49"/>
      <c r="K287" s="49"/>
      <c r="L287" s="49"/>
      <c r="M287" s="49"/>
      <c r="N287" s="163"/>
      <c r="O287" s="305"/>
      <c r="P287" s="462"/>
      <c r="Q287" s="345"/>
      <c r="R287" s="267"/>
      <c r="S287" s="346"/>
      <c r="T287" s="347">
        <f t="shared" si="81"/>
        <v>0</v>
      </c>
      <c r="U287" s="79"/>
      <c r="V287" s="105"/>
      <c r="W287" s="5"/>
      <c r="X287" s="179"/>
      <c r="Y287" s="38"/>
      <c r="Z287" s="190"/>
      <c r="AA287" s="38"/>
      <c r="AB287" s="190"/>
      <c r="AC287" s="170">
        <f t="shared" si="78"/>
        <v>0</v>
      </c>
      <c r="AD287" s="177"/>
      <c r="AE287" s="170"/>
      <c r="AF287" s="173"/>
      <c r="AG287" s="174">
        <f>SUM(AC287:AE287)</f>
        <v>0</v>
      </c>
    </row>
    <row r="288" spans="1:33" s="3" customFormat="1" ht="35.1" customHeight="1">
      <c r="A288" s="749"/>
      <c r="B288" s="751"/>
      <c r="C288" s="707"/>
      <c r="D288" s="279"/>
      <c r="E288" s="49"/>
      <c r="F288" s="291"/>
      <c r="G288" s="220">
        <v>0</v>
      </c>
      <c r="H288" s="49"/>
      <c r="I288" s="49"/>
      <c r="J288" s="49"/>
      <c r="K288" s="49"/>
      <c r="L288" s="49"/>
      <c r="M288" s="49"/>
      <c r="N288" s="163"/>
      <c r="O288" s="305"/>
      <c r="P288" s="462"/>
      <c r="Q288" s="345"/>
      <c r="R288" s="347"/>
      <c r="S288" s="346"/>
      <c r="T288" s="347">
        <f t="shared" si="81"/>
        <v>0</v>
      </c>
      <c r="U288" s="79"/>
      <c r="V288" s="105"/>
      <c r="W288" s="5"/>
      <c r="X288" s="179"/>
      <c r="Y288" s="38"/>
      <c r="Z288" s="190"/>
      <c r="AA288" s="38"/>
      <c r="AB288" s="190"/>
      <c r="AC288" s="170">
        <f t="shared" ref="AC288:AC309" si="91">V288+X288+Z288+AB288</f>
        <v>0</v>
      </c>
      <c r="AD288" s="177"/>
      <c r="AE288" s="170"/>
      <c r="AF288" s="173"/>
      <c r="AG288" s="174">
        <f>SUM(AC288:AE288)</f>
        <v>0</v>
      </c>
    </row>
    <row r="289" spans="1:33" s="3" customFormat="1" ht="35.1" customHeight="1">
      <c r="A289" s="749"/>
      <c r="B289" s="751"/>
      <c r="C289" s="707"/>
      <c r="D289" s="279"/>
      <c r="E289" s="49"/>
      <c r="F289" s="291"/>
      <c r="G289" s="220">
        <v>0</v>
      </c>
      <c r="H289" s="49"/>
      <c r="I289" s="49"/>
      <c r="J289" s="49"/>
      <c r="K289" s="49"/>
      <c r="L289" s="49"/>
      <c r="M289" s="49"/>
      <c r="N289" s="163"/>
      <c r="O289" s="305"/>
      <c r="P289" s="462"/>
      <c r="Q289" s="345"/>
      <c r="R289" s="347"/>
      <c r="S289" s="346"/>
      <c r="T289" s="347">
        <f t="shared" si="81"/>
        <v>0</v>
      </c>
      <c r="U289" s="79"/>
      <c r="V289" s="105"/>
      <c r="W289" s="5"/>
      <c r="X289" s="179"/>
      <c r="Y289" s="38"/>
      <c r="Z289" s="190"/>
      <c r="AA289" s="38"/>
      <c r="AB289" s="190"/>
      <c r="AC289" s="170">
        <f t="shared" si="91"/>
        <v>0</v>
      </c>
      <c r="AD289" s="177"/>
      <c r="AE289" s="170"/>
      <c r="AF289" s="173"/>
      <c r="AG289" s="174">
        <f t="shared" si="75"/>
        <v>0</v>
      </c>
    </row>
    <row r="290" spans="1:33" s="3" customFormat="1" ht="35.1" customHeight="1">
      <c r="A290" s="749"/>
      <c r="B290" s="751"/>
      <c r="C290" s="707"/>
      <c r="D290" s="279"/>
      <c r="E290" s="49"/>
      <c r="F290" s="291"/>
      <c r="G290" s="220">
        <v>0</v>
      </c>
      <c r="H290" s="49"/>
      <c r="I290" s="49"/>
      <c r="J290" s="49"/>
      <c r="K290" s="49"/>
      <c r="L290" s="49"/>
      <c r="M290" s="49"/>
      <c r="N290" s="163"/>
      <c r="O290" s="305"/>
      <c r="P290" s="462"/>
      <c r="Q290" s="348"/>
      <c r="R290" s="267"/>
      <c r="S290" s="346"/>
      <c r="T290" s="347">
        <f t="shared" si="81"/>
        <v>0</v>
      </c>
      <c r="U290" s="79"/>
      <c r="V290" s="105"/>
      <c r="W290" s="5"/>
      <c r="X290" s="179"/>
      <c r="Y290" s="38"/>
      <c r="Z290" s="190"/>
      <c r="AA290" s="38"/>
      <c r="AB290" s="190"/>
      <c r="AC290" s="170">
        <f t="shared" si="91"/>
        <v>0</v>
      </c>
      <c r="AD290" s="177"/>
      <c r="AE290" s="170"/>
      <c r="AF290" s="173"/>
      <c r="AG290" s="174">
        <f t="shared" si="75"/>
        <v>0</v>
      </c>
    </row>
    <row r="291" spans="1:33" s="3" customFormat="1" ht="35.1" customHeight="1">
      <c r="A291" s="749"/>
      <c r="B291" s="753"/>
      <c r="C291" s="708"/>
      <c r="D291" s="279"/>
      <c r="E291" s="49"/>
      <c r="F291" s="291"/>
      <c r="G291" s="220">
        <v>0</v>
      </c>
      <c r="H291" s="49"/>
      <c r="I291" s="49"/>
      <c r="J291" s="49"/>
      <c r="K291" s="49"/>
      <c r="L291" s="49"/>
      <c r="M291" s="49"/>
      <c r="N291" s="163"/>
      <c r="O291" s="305"/>
      <c r="P291" s="462"/>
      <c r="Q291" s="348"/>
      <c r="R291" s="366"/>
      <c r="S291" s="358"/>
      <c r="T291" s="356">
        <f t="shared" si="81"/>
        <v>0</v>
      </c>
      <c r="U291" s="367"/>
      <c r="V291" s="105"/>
      <c r="W291" s="5"/>
      <c r="X291" s="179"/>
      <c r="Y291" s="38"/>
      <c r="Z291" s="190"/>
      <c r="AA291" s="38"/>
      <c r="AB291" s="190"/>
      <c r="AC291" s="170">
        <f t="shared" si="91"/>
        <v>0</v>
      </c>
      <c r="AD291" s="177"/>
      <c r="AE291" s="182"/>
      <c r="AF291" s="173"/>
      <c r="AG291" s="183">
        <f t="shared" si="75"/>
        <v>0</v>
      </c>
    </row>
    <row r="292" spans="1:33" s="3" customFormat="1" ht="35.1" customHeight="1">
      <c r="A292" s="749"/>
      <c r="B292" s="661" t="s">
        <v>591</v>
      </c>
      <c r="C292" s="219" t="s">
        <v>579</v>
      </c>
      <c r="D292" s="277">
        <v>1</v>
      </c>
      <c r="E292" s="32"/>
      <c r="F292" s="293">
        <f t="shared" ref="F292" si="92">SUM(D292:E292)</f>
        <v>1</v>
      </c>
      <c r="G292" s="223">
        <v>0</v>
      </c>
      <c r="H292" s="32"/>
      <c r="I292" s="32"/>
      <c r="J292" s="32"/>
      <c r="K292" s="32"/>
      <c r="L292" s="32"/>
      <c r="M292" s="32"/>
      <c r="N292" s="206">
        <f t="shared" ref="N292" si="93">SUM(G292:M292)</f>
        <v>0</v>
      </c>
      <c r="O292" s="307">
        <f t="shared" ref="O292" si="94">N292-F292</f>
        <v>-1</v>
      </c>
      <c r="P292" s="429"/>
      <c r="Q292" s="354"/>
      <c r="R292" s="312"/>
      <c r="S292" s="359"/>
      <c r="T292" s="355">
        <f t="shared" si="81"/>
        <v>0</v>
      </c>
      <c r="U292" s="119"/>
      <c r="V292" s="106">
        <f>O292+COUNTA(Q292)-COUNTA(S292)</f>
        <v>-1</v>
      </c>
      <c r="W292" s="5"/>
      <c r="X292" s="113"/>
      <c r="Y292" s="38"/>
      <c r="Z292" s="191"/>
      <c r="AA292" s="38"/>
      <c r="AB292" s="191"/>
      <c r="AC292" s="176">
        <f t="shared" ref="AC292" si="95">V292+X292+Z292+AB292</f>
        <v>-1</v>
      </c>
      <c r="AD292" s="177"/>
      <c r="AE292" s="176">
        <f>행정7급!Y345</f>
        <v>0</v>
      </c>
      <c r="AF292" s="173"/>
      <c r="AG292" s="178">
        <f t="shared" ref="AG292" si="96">SUM(AC292:AE292)</f>
        <v>-1</v>
      </c>
    </row>
    <row r="293" spans="1:33" s="3" customFormat="1" ht="35.1" customHeight="1">
      <c r="A293" s="749"/>
      <c r="B293" s="661" t="s">
        <v>592</v>
      </c>
      <c r="C293" s="217" t="s">
        <v>525</v>
      </c>
      <c r="D293" s="275">
        <v>1</v>
      </c>
      <c r="E293" s="30"/>
      <c r="F293" s="290">
        <f t="shared" ref="F293:F300" si="97">SUM(D293:E293)</f>
        <v>1</v>
      </c>
      <c r="G293" s="221">
        <v>1</v>
      </c>
      <c r="H293" s="30"/>
      <c r="I293" s="30"/>
      <c r="J293" s="30"/>
      <c r="K293" s="30"/>
      <c r="L293" s="30"/>
      <c r="M293" s="30"/>
      <c r="N293" s="165">
        <f t="shared" ref="N293:N300" si="98">SUM(G293:M293)</f>
        <v>1</v>
      </c>
      <c r="O293" s="304">
        <f t="shared" ref="O293:O300" si="99">N293-F293</f>
        <v>0</v>
      </c>
      <c r="P293" s="459"/>
      <c r="Q293" s="357"/>
      <c r="R293" s="268"/>
      <c r="S293" s="342"/>
      <c r="T293" s="355">
        <f t="shared" si="81"/>
        <v>0</v>
      </c>
      <c r="U293" s="80"/>
      <c r="V293" s="104">
        <f>O293+COUNTA(Q293)-COUNTA(S293)</f>
        <v>0</v>
      </c>
      <c r="W293" s="5"/>
      <c r="X293" s="113"/>
      <c r="Y293" s="38"/>
      <c r="Z293" s="189"/>
      <c r="AA293" s="38"/>
      <c r="AB293" s="189"/>
      <c r="AC293" s="176">
        <f t="shared" si="91"/>
        <v>0</v>
      </c>
      <c r="AD293" s="177"/>
      <c r="AE293" s="176">
        <f>행정7급!Y346</f>
        <v>0</v>
      </c>
      <c r="AF293" s="173"/>
      <c r="AG293" s="178">
        <f t="shared" si="75"/>
        <v>0</v>
      </c>
    </row>
    <row r="294" spans="1:33" s="3" customFormat="1" ht="35.1" customHeight="1">
      <c r="A294" s="749"/>
      <c r="B294" s="661" t="s">
        <v>592</v>
      </c>
      <c r="C294" s="219" t="s">
        <v>526</v>
      </c>
      <c r="D294" s="277">
        <v>0</v>
      </c>
      <c r="E294" s="32"/>
      <c r="F294" s="293">
        <f t="shared" si="97"/>
        <v>0</v>
      </c>
      <c r="G294" s="223">
        <v>0</v>
      </c>
      <c r="H294" s="32"/>
      <c r="I294" s="32"/>
      <c r="J294" s="32"/>
      <c r="K294" s="32"/>
      <c r="L294" s="32"/>
      <c r="M294" s="32"/>
      <c r="N294" s="206">
        <f t="shared" si="98"/>
        <v>0</v>
      </c>
      <c r="O294" s="307">
        <f t="shared" si="99"/>
        <v>0</v>
      </c>
      <c r="P294" s="429"/>
      <c r="Q294" s="354"/>
      <c r="R294" s="312"/>
      <c r="S294" s="359"/>
      <c r="T294" s="355">
        <f t="shared" si="81"/>
        <v>0</v>
      </c>
      <c r="U294" s="119"/>
      <c r="V294" s="106">
        <f>O294+COUNTA(Q294)-COUNTA(S294)</f>
        <v>0</v>
      </c>
      <c r="W294" s="5"/>
      <c r="X294" s="113"/>
      <c r="Y294" s="38"/>
      <c r="Z294" s="191"/>
      <c r="AA294" s="38"/>
      <c r="AB294" s="191"/>
      <c r="AC294" s="176">
        <f t="shared" si="91"/>
        <v>0</v>
      </c>
      <c r="AD294" s="177"/>
      <c r="AE294" s="176">
        <f>행정7급!Y347</f>
        <v>0</v>
      </c>
      <c r="AF294" s="173"/>
      <c r="AG294" s="178">
        <f t="shared" si="75"/>
        <v>0</v>
      </c>
    </row>
    <row r="295" spans="1:33" s="3" customFormat="1" ht="35.1" customHeight="1">
      <c r="A295" s="749"/>
      <c r="B295" s="661" t="s">
        <v>592</v>
      </c>
      <c r="C295" s="217" t="s">
        <v>527</v>
      </c>
      <c r="D295" s="275">
        <v>0</v>
      </c>
      <c r="E295" s="30"/>
      <c r="F295" s="290">
        <f t="shared" si="97"/>
        <v>0</v>
      </c>
      <c r="G295" s="221">
        <v>0</v>
      </c>
      <c r="H295" s="30"/>
      <c r="I295" s="30"/>
      <c r="J295" s="30"/>
      <c r="K295" s="30"/>
      <c r="L295" s="30"/>
      <c r="M295" s="30"/>
      <c r="N295" s="165">
        <f t="shared" si="98"/>
        <v>0</v>
      </c>
      <c r="O295" s="304">
        <f t="shared" si="99"/>
        <v>0</v>
      </c>
      <c r="P295" s="459"/>
      <c r="Q295" s="357"/>
      <c r="R295" s="268"/>
      <c r="S295" s="342"/>
      <c r="T295" s="355">
        <f t="shared" si="81"/>
        <v>0</v>
      </c>
      <c r="U295" s="80"/>
      <c r="V295" s="104">
        <f>O295+COUNTA(Q295)-COUNTA(S295)</f>
        <v>0</v>
      </c>
      <c r="W295" s="5"/>
      <c r="X295" s="113"/>
      <c r="Y295" s="38"/>
      <c r="Z295" s="189"/>
      <c r="AA295" s="38"/>
      <c r="AB295" s="189"/>
      <c r="AC295" s="176">
        <f t="shared" si="91"/>
        <v>0</v>
      </c>
      <c r="AD295" s="177"/>
      <c r="AE295" s="176">
        <f>행정7급!Y349</f>
        <v>0</v>
      </c>
      <c r="AF295" s="173"/>
      <c r="AG295" s="178">
        <f t="shared" si="75"/>
        <v>0</v>
      </c>
    </row>
    <row r="296" spans="1:33" s="3" customFormat="1" ht="35.1" customHeight="1">
      <c r="A296" s="785"/>
      <c r="B296" s="318" t="s">
        <v>592</v>
      </c>
      <c r="C296" s="219" t="s">
        <v>528</v>
      </c>
      <c r="D296" s="277">
        <v>0</v>
      </c>
      <c r="E296" s="32"/>
      <c r="F296" s="293">
        <f t="shared" si="97"/>
        <v>0</v>
      </c>
      <c r="G296" s="223"/>
      <c r="H296" s="32"/>
      <c r="I296" s="32"/>
      <c r="J296" s="32"/>
      <c r="K296" s="32"/>
      <c r="L296" s="32"/>
      <c r="M296" s="32"/>
      <c r="N296" s="206">
        <f t="shared" si="98"/>
        <v>0</v>
      </c>
      <c r="O296" s="307">
        <f t="shared" si="99"/>
        <v>0</v>
      </c>
      <c r="P296" s="429"/>
      <c r="Q296" s="354"/>
      <c r="R296" s="312"/>
      <c r="S296" s="359"/>
      <c r="T296" s="355">
        <f t="shared" si="81"/>
        <v>0</v>
      </c>
      <c r="U296" s="119"/>
      <c r="V296" s="106">
        <f>O296+COUNTA(Q296)-COUNTA(S296)</f>
        <v>0</v>
      </c>
      <c r="W296" s="5"/>
      <c r="X296" s="113"/>
      <c r="Y296" s="38"/>
      <c r="Z296" s="191"/>
      <c r="AA296" s="38"/>
      <c r="AB296" s="191"/>
      <c r="AC296" s="176">
        <f t="shared" si="91"/>
        <v>0</v>
      </c>
      <c r="AD296" s="177"/>
      <c r="AE296" s="176">
        <f>행정7급!Y350</f>
        <v>0</v>
      </c>
      <c r="AF296" s="173"/>
      <c r="AG296" s="178">
        <f t="shared" si="75"/>
        <v>0</v>
      </c>
    </row>
    <row r="297" spans="1:33" s="3" customFormat="1" ht="35.1" customHeight="1">
      <c r="A297" s="748" t="s">
        <v>529</v>
      </c>
      <c r="B297" s="750" t="s">
        <v>593</v>
      </c>
      <c r="C297" s="706" t="s">
        <v>426</v>
      </c>
      <c r="D297" s="275">
        <v>23</v>
      </c>
      <c r="E297" s="30"/>
      <c r="F297" s="290">
        <f t="shared" si="97"/>
        <v>23</v>
      </c>
      <c r="G297" s="221">
        <v>23</v>
      </c>
      <c r="H297" s="30"/>
      <c r="I297" s="30"/>
      <c r="J297" s="30"/>
      <c r="K297" s="30"/>
      <c r="L297" s="30">
        <v>1</v>
      </c>
      <c r="M297" s="30"/>
      <c r="N297" s="165">
        <f t="shared" si="98"/>
        <v>24</v>
      </c>
      <c r="O297" s="304">
        <f t="shared" si="99"/>
        <v>1</v>
      </c>
      <c r="P297" s="463"/>
      <c r="Q297" s="341"/>
      <c r="R297" s="268"/>
      <c r="S297" s="346"/>
      <c r="T297" s="347">
        <f t="shared" si="81"/>
        <v>0</v>
      </c>
      <c r="U297" s="79"/>
      <c r="V297" s="104">
        <f>O297+COUNTA(Q297:Q299)-COUNTA(S297:S299)</f>
        <v>1</v>
      </c>
      <c r="W297" s="5"/>
      <c r="X297" s="179">
        <f>사무운영!U115</f>
        <v>-1</v>
      </c>
      <c r="Y297" s="38"/>
      <c r="Z297" s="189"/>
      <c r="AA297" s="38"/>
      <c r="AB297" s="189"/>
      <c r="AC297" s="170">
        <f t="shared" si="91"/>
        <v>0</v>
      </c>
      <c r="AD297" s="177"/>
      <c r="AE297" s="180">
        <f>행정7급!Y351</f>
        <v>-2</v>
      </c>
      <c r="AF297" s="173"/>
      <c r="AG297" s="174">
        <f t="shared" si="75"/>
        <v>-2</v>
      </c>
    </row>
    <row r="298" spans="1:33" s="3" customFormat="1" ht="35.1" customHeight="1">
      <c r="A298" s="749"/>
      <c r="B298" s="751"/>
      <c r="C298" s="707"/>
      <c r="D298" s="279">
        <v>0</v>
      </c>
      <c r="E298" s="49"/>
      <c r="F298" s="291">
        <f t="shared" ref="F298" si="100">SUM(D298:E298)</f>
        <v>0</v>
      </c>
      <c r="G298" s="220">
        <v>0</v>
      </c>
      <c r="H298" s="49"/>
      <c r="I298" s="49"/>
      <c r="J298" s="49"/>
      <c r="K298" s="49"/>
      <c r="L298" s="49"/>
      <c r="M298" s="49"/>
      <c r="N298" s="163">
        <f t="shared" ref="N298" si="101">SUM(G298:M298)</f>
        <v>0</v>
      </c>
      <c r="O298" s="305">
        <f t="shared" ref="O298" si="102">N298-F298</f>
        <v>0</v>
      </c>
      <c r="P298" s="464"/>
      <c r="Q298" s="345"/>
      <c r="R298" s="267"/>
      <c r="S298" s="346"/>
      <c r="T298" s="347">
        <f t="shared" ref="T298" si="103">IF(S298="",,"→")</f>
        <v>0</v>
      </c>
      <c r="U298" s="79"/>
      <c r="V298" s="103"/>
      <c r="W298" s="5"/>
      <c r="X298" s="179"/>
      <c r="Y298" s="38"/>
      <c r="Z298" s="179"/>
      <c r="AA298" s="38"/>
      <c r="AB298" s="179"/>
      <c r="AC298" s="170">
        <f t="shared" ref="AC298" si="104">V298+X298+Z298+AB298</f>
        <v>0</v>
      </c>
      <c r="AD298" s="177"/>
      <c r="AE298" s="170"/>
      <c r="AF298" s="173"/>
      <c r="AG298" s="174">
        <f t="shared" ref="AG298" si="105">SUM(AC298:AE298)</f>
        <v>0</v>
      </c>
    </row>
    <row r="299" spans="1:33" s="3" customFormat="1" ht="35.1" customHeight="1">
      <c r="A299" s="664"/>
      <c r="B299" s="318"/>
      <c r="C299" s="256"/>
      <c r="D299" s="279">
        <v>0</v>
      </c>
      <c r="E299" s="49"/>
      <c r="F299" s="291">
        <f t="shared" si="97"/>
        <v>0</v>
      </c>
      <c r="G299" s="220">
        <v>0</v>
      </c>
      <c r="H299" s="49"/>
      <c r="I299" s="49"/>
      <c r="J299" s="49"/>
      <c r="K299" s="49"/>
      <c r="L299" s="49"/>
      <c r="M299" s="49"/>
      <c r="N299" s="163">
        <f t="shared" si="98"/>
        <v>0</v>
      </c>
      <c r="O299" s="305">
        <f t="shared" si="99"/>
        <v>0</v>
      </c>
      <c r="P299" s="464"/>
      <c r="Q299" s="345"/>
      <c r="R299" s="267"/>
      <c r="S299" s="346"/>
      <c r="T299" s="347">
        <f t="shared" si="81"/>
        <v>0</v>
      </c>
      <c r="U299" s="79"/>
      <c r="V299" s="103"/>
      <c r="W299" s="5"/>
      <c r="X299" s="179"/>
      <c r="Y299" s="38"/>
      <c r="Z299" s="179"/>
      <c r="AA299" s="38"/>
      <c r="AB299" s="179"/>
      <c r="AC299" s="170">
        <f t="shared" si="91"/>
        <v>0</v>
      </c>
      <c r="AD299" s="177"/>
      <c r="AE299" s="182"/>
      <c r="AF299" s="173"/>
      <c r="AG299" s="174">
        <f t="shared" si="75"/>
        <v>0</v>
      </c>
    </row>
    <row r="300" spans="1:33" s="3" customFormat="1" ht="35.1" customHeight="1">
      <c r="A300" s="664"/>
      <c r="B300" s="752" t="s">
        <v>591</v>
      </c>
      <c r="C300" s="706" t="s">
        <v>530</v>
      </c>
      <c r="D300" s="275">
        <v>2</v>
      </c>
      <c r="E300" s="30"/>
      <c r="F300" s="290">
        <f t="shared" si="97"/>
        <v>2</v>
      </c>
      <c r="G300" s="221">
        <v>2</v>
      </c>
      <c r="H300" s="30"/>
      <c r="I300" s="30"/>
      <c r="J300" s="30"/>
      <c r="K300" s="30"/>
      <c r="L300" s="30"/>
      <c r="M300" s="30">
        <v>-1</v>
      </c>
      <c r="N300" s="165">
        <f t="shared" si="98"/>
        <v>1</v>
      </c>
      <c r="O300" s="304">
        <f t="shared" si="99"/>
        <v>-1</v>
      </c>
      <c r="P300" s="463"/>
      <c r="Q300" s="341"/>
      <c r="R300" s="268"/>
      <c r="S300" s="342"/>
      <c r="T300" s="343">
        <f t="shared" si="81"/>
        <v>0</v>
      </c>
      <c r="U300" s="80"/>
      <c r="V300" s="104">
        <f>O300+COUNTA(Q300:Q301)-COUNTA(S300:S301)</f>
        <v>-1</v>
      </c>
      <c r="W300" s="5"/>
      <c r="X300" s="175">
        <f>사무운영!U117</f>
        <v>0</v>
      </c>
      <c r="Y300" s="38"/>
      <c r="Z300" s="189"/>
      <c r="AA300" s="38"/>
      <c r="AB300" s="189"/>
      <c r="AC300" s="180">
        <f t="shared" si="91"/>
        <v>-1</v>
      </c>
      <c r="AD300" s="177"/>
      <c r="AE300" s="180">
        <f>행정7급!Y358</f>
        <v>0</v>
      </c>
      <c r="AF300" s="173"/>
      <c r="AG300" s="181">
        <f t="shared" si="75"/>
        <v>-1</v>
      </c>
    </row>
    <row r="301" spans="1:33" s="3" customFormat="1" ht="35.1" customHeight="1">
      <c r="A301" s="664"/>
      <c r="B301" s="753"/>
      <c r="C301" s="708"/>
      <c r="D301" s="276"/>
      <c r="E301" s="31"/>
      <c r="F301" s="292"/>
      <c r="G301" s="222">
        <v>0</v>
      </c>
      <c r="H301" s="31"/>
      <c r="I301" s="31"/>
      <c r="J301" s="31"/>
      <c r="K301" s="31"/>
      <c r="L301" s="31"/>
      <c r="M301" s="31"/>
      <c r="N301" s="164"/>
      <c r="O301" s="306"/>
      <c r="P301" s="460"/>
      <c r="Q301" s="361"/>
      <c r="R301" s="366"/>
      <c r="S301" s="358"/>
      <c r="T301" s="356">
        <f t="shared" si="81"/>
        <v>0</v>
      </c>
      <c r="U301" s="367"/>
      <c r="V301" s="107"/>
      <c r="W301" s="5"/>
      <c r="X301" s="184"/>
      <c r="Y301" s="38"/>
      <c r="Z301" s="193"/>
      <c r="AA301" s="38"/>
      <c r="AB301" s="193"/>
      <c r="AC301" s="182">
        <f t="shared" si="91"/>
        <v>0</v>
      </c>
      <c r="AD301" s="177"/>
      <c r="AE301" s="182"/>
      <c r="AF301" s="173"/>
      <c r="AG301" s="185">
        <f t="shared" si="75"/>
        <v>0</v>
      </c>
    </row>
    <row r="302" spans="1:33" s="3" customFormat="1" ht="35.1" customHeight="1">
      <c r="A302" s="664"/>
      <c r="B302" s="318" t="s">
        <v>591</v>
      </c>
      <c r="C302" s="219" t="s">
        <v>532</v>
      </c>
      <c r="D302" s="277">
        <v>1</v>
      </c>
      <c r="E302" s="32"/>
      <c r="F302" s="293">
        <f>SUM(D302:E302)</f>
        <v>1</v>
      </c>
      <c r="G302" s="223">
        <v>2</v>
      </c>
      <c r="H302" s="32"/>
      <c r="I302" s="32"/>
      <c r="J302" s="32"/>
      <c r="K302" s="32"/>
      <c r="L302" s="32"/>
      <c r="M302" s="32"/>
      <c r="N302" s="206">
        <f>SUM(G302:M302)</f>
        <v>2</v>
      </c>
      <c r="O302" s="307">
        <f>N302-F302</f>
        <v>1</v>
      </c>
      <c r="P302" s="461"/>
      <c r="Q302" s="345"/>
      <c r="R302" s="312"/>
      <c r="S302" s="359"/>
      <c r="T302" s="355">
        <f t="shared" si="81"/>
        <v>0</v>
      </c>
      <c r="U302" s="119"/>
      <c r="V302" s="106">
        <f>O302+COUNTA(Q302)-COUNTA(S302)</f>
        <v>1</v>
      </c>
      <c r="W302" s="5"/>
      <c r="X302" s="179">
        <f>사무운영!U118</f>
        <v>-1</v>
      </c>
      <c r="Y302" s="38"/>
      <c r="Z302" s="191"/>
      <c r="AA302" s="38"/>
      <c r="AB302" s="191"/>
      <c r="AC302" s="176">
        <f t="shared" si="91"/>
        <v>0</v>
      </c>
      <c r="AD302" s="177"/>
      <c r="AE302" s="176">
        <f>행정7급!Y360</f>
        <v>0</v>
      </c>
      <c r="AF302" s="173"/>
      <c r="AG302" s="188">
        <f t="shared" si="75"/>
        <v>0</v>
      </c>
    </row>
    <row r="303" spans="1:33" s="3" customFormat="1" ht="35.1" customHeight="1">
      <c r="A303" s="664"/>
      <c r="B303" s="661" t="s">
        <v>592</v>
      </c>
      <c r="C303" s="219" t="s">
        <v>533</v>
      </c>
      <c r="D303" s="277">
        <v>0</v>
      </c>
      <c r="E303" s="32"/>
      <c r="F303" s="293">
        <f>SUM(D303:E303)</f>
        <v>0</v>
      </c>
      <c r="G303" s="223">
        <v>0</v>
      </c>
      <c r="H303" s="32"/>
      <c r="I303" s="32"/>
      <c r="J303" s="32"/>
      <c r="K303" s="32"/>
      <c r="L303" s="32"/>
      <c r="M303" s="32"/>
      <c r="N303" s="206">
        <f>SUM(G303:M303)</f>
        <v>0</v>
      </c>
      <c r="O303" s="307">
        <f>N303-F303</f>
        <v>0</v>
      </c>
      <c r="P303" s="429"/>
      <c r="Q303" s="354"/>
      <c r="R303" s="312"/>
      <c r="S303" s="359"/>
      <c r="T303" s="355">
        <f t="shared" si="81"/>
        <v>0</v>
      </c>
      <c r="U303" s="119"/>
      <c r="V303" s="106">
        <f>O303+COUNTA(Q303)-COUNTA(S303)</f>
        <v>0</v>
      </c>
      <c r="W303" s="5"/>
      <c r="X303" s="113"/>
      <c r="Y303" s="38"/>
      <c r="Z303" s="191"/>
      <c r="AA303" s="38"/>
      <c r="AB303" s="191"/>
      <c r="AC303" s="176">
        <f t="shared" si="91"/>
        <v>0</v>
      </c>
      <c r="AD303" s="177"/>
      <c r="AE303" s="176">
        <f>행정7급!Y362</f>
        <v>0</v>
      </c>
      <c r="AF303" s="173"/>
      <c r="AG303" s="178">
        <f t="shared" ref="AG303:AG347" si="106">SUM(AC303:AE303)</f>
        <v>0</v>
      </c>
    </row>
    <row r="304" spans="1:33" s="3" customFormat="1" ht="35.1" customHeight="1">
      <c r="A304" s="664"/>
      <c r="B304" s="661" t="s">
        <v>592</v>
      </c>
      <c r="C304" s="217" t="s">
        <v>534</v>
      </c>
      <c r="D304" s="275">
        <v>1</v>
      </c>
      <c r="E304" s="30"/>
      <c r="F304" s="290">
        <f>SUM(D304:E304)</f>
        <v>1</v>
      </c>
      <c r="G304" s="221">
        <v>1</v>
      </c>
      <c r="H304" s="30"/>
      <c r="I304" s="30"/>
      <c r="J304" s="30"/>
      <c r="K304" s="30"/>
      <c r="L304" s="30"/>
      <c r="M304" s="30"/>
      <c r="N304" s="165">
        <f>SUM(G304:M304)</f>
        <v>1</v>
      </c>
      <c r="O304" s="304">
        <f>N304-F304</f>
        <v>0</v>
      </c>
      <c r="P304" s="459"/>
      <c r="Q304" s="357"/>
      <c r="R304" s="268"/>
      <c r="S304" s="342"/>
      <c r="T304" s="355">
        <f t="shared" si="81"/>
        <v>0</v>
      </c>
      <c r="U304" s="80"/>
      <c r="V304" s="104">
        <f>O304+COUNTA(Q304)-COUNTA(S304)</f>
        <v>0</v>
      </c>
      <c r="W304" s="5"/>
      <c r="X304" s="113"/>
      <c r="Y304" s="38"/>
      <c r="Z304" s="189"/>
      <c r="AA304" s="38"/>
      <c r="AB304" s="189"/>
      <c r="AC304" s="176">
        <f t="shared" si="91"/>
        <v>0</v>
      </c>
      <c r="AD304" s="177"/>
      <c r="AE304" s="176">
        <f>행정7급!Y363</f>
        <v>0</v>
      </c>
      <c r="AF304" s="173"/>
      <c r="AG304" s="178">
        <f t="shared" si="106"/>
        <v>0</v>
      </c>
    </row>
    <row r="305" spans="1:33" s="3" customFormat="1" ht="35.1" customHeight="1">
      <c r="A305" s="664"/>
      <c r="B305" s="318" t="s">
        <v>592</v>
      </c>
      <c r="C305" s="219" t="s">
        <v>535</v>
      </c>
      <c r="D305" s="277">
        <v>1</v>
      </c>
      <c r="E305" s="32"/>
      <c r="F305" s="293">
        <f>SUM(D305:E305)</f>
        <v>1</v>
      </c>
      <c r="G305" s="223">
        <v>1</v>
      </c>
      <c r="H305" s="32"/>
      <c r="I305" s="32"/>
      <c r="J305" s="32"/>
      <c r="K305" s="32"/>
      <c r="L305" s="32"/>
      <c r="M305" s="32"/>
      <c r="N305" s="206">
        <f>SUM(G305:M305)</f>
        <v>1</v>
      </c>
      <c r="O305" s="307">
        <f>N305-F305</f>
        <v>0</v>
      </c>
      <c r="P305" s="429"/>
      <c r="Q305" s="354"/>
      <c r="R305" s="312"/>
      <c r="S305" s="359"/>
      <c r="T305" s="355">
        <f t="shared" si="81"/>
        <v>0</v>
      </c>
      <c r="U305" s="119"/>
      <c r="V305" s="106">
        <f>O305+COUNTA(Q305)-COUNTA(S305)</f>
        <v>0</v>
      </c>
      <c r="W305" s="5"/>
      <c r="X305" s="113"/>
      <c r="Y305" s="38"/>
      <c r="Z305" s="191"/>
      <c r="AA305" s="38"/>
      <c r="AB305" s="191"/>
      <c r="AC305" s="176">
        <f t="shared" si="91"/>
        <v>0</v>
      </c>
      <c r="AD305" s="177"/>
      <c r="AE305" s="176">
        <f>행정7급!Y364</f>
        <v>0</v>
      </c>
      <c r="AF305" s="173"/>
      <c r="AG305" s="178">
        <f t="shared" si="106"/>
        <v>0</v>
      </c>
    </row>
    <row r="306" spans="1:33" s="3" customFormat="1" ht="35.1" customHeight="1">
      <c r="A306" s="748" t="s">
        <v>536</v>
      </c>
      <c r="B306" s="750" t="s">
        <v>593</v>
      </c>
      <c r="C306" s="706" t="s">
        <v>426</v>
      </c>
      <c r="D306" s="275">
        <v>35</v>
      </c>
      <c r="E306" s="30"/>
      <c r="F306" s="290">
        <f>SUM(D306:E306)</f>
        <v>35</v>
      </c>
      <c r="G306" s="221">
        <v>35</v>
      </c>
      <c r="H306" s="30"/>
      <c r="I306" s="30"/>
      <c r="J306" s="30"/>
      <c r="K306" s="30">
        <v>-1</v>
      </c>
      <c r="L306" s="30"/>
      <c r="M306" s="30"/>
      <c r="N306" s="165">
        <f>SUM(G306:M306)</f>
        <v>34</v>
      </c>
      <c r="O306" s="304">
        <f>N306-F306</f>
        <v>-1</v>
      </c>
      <c r="P306" s="598"/>
      <c r="Q306" s="612"/>
      <c r="R306" s="586"/>
      <c r="S306" s="562"/>
      <c r="T306" s="498">
        <f t="shared" si="81"/>
        <v>0</v>
      </c>
      <c r="U306" s="587"/>
      <c r="V306" s="104">
        <f>O306+COUNTA(Q306:Q317)-COUNTA(S306:S317)</f>
        <v>-1</v>
      </c>
      <c r="W306" s="5"/>
      <c r="X306" s="179">
        <f>사무운영!U119</f>
        <v>0</v>
      </c>
      <c r="Y306" s="38"/>
      <c r="Z306" s="189"/>
      <c r="AA306" s="38"/>
      <c r="AB306" s="189"/>
      <c r="AC306" s="170">
        <f t="shared" si="91"/>
        <v>-1</v>
      </c>
      <c r="AD306" s="177"/>
      <c r="AE306" s="180">
        <f>행정7급!Y365</f>
        <v>-1</v>
      </c>
      <c r="AF306" s="173"/>
      <c r="AG306" s="174">
        <f t="shared" si="106"/>
        <v>-2</v>
      </c>
    </row>
    <row r="307" spans="1:33" s="3" customFormat="1" ht="35.1" customHeight="1">
      <c r="A307" s="749"/>
      <c r="B307" s="751"/>
      <c r="C307" s="707"/>
      <c r="D307" s="279"/>
      <c r="E307" s="49"/>
      <c r="F307" s="291"/>
      <c r="G307" s="220">
        <v>0</v>
      </c>
      <c r="H307" s="49"/>
      <c r="I307" s="49"/>
      <c r="J307" s="49"/>
      <c r="K307" s="49"/>
      <c r="L307" s="49"/>
      <c r="M307" s="49"/>
      <c r="N307" s="163"/>
      <c r="O307" s="305"/>
      <c r="P307" s="461"/>
      <c r="Q307" s="345"/>
      <c r="R307" s="267"/>
      <c r="S307" s="346"/>
      <c r="T307" s="347">
        <f t="shared" si="81"/>
        <v>0</v>
      </c>
      <c r="U307" s="79"/>
      <c r="V307" s="105"/>
      <c r="W307" s="5"/>
      <c r="X307" s="179"/>
      <c r="Y307" s="38"/>
      <c r="Z307" s="190"/>
      <c r="AA307" s="38"/>
      <c r="AB307" s="190"/>
      <c r="AC307" s="170">
        <f t="shared" si="91"/>
        <v>0</v>
      </c>
      <c r="AD307" s="177"/>
      <c r="AE307" s="170"/>
      <c r="AF307" s="173"/>
      <c r="AG307" s="174">
        <f t="shared" si="106"/>
        <v>0</v>
      </c>
    </row>
    <row r="308" spans="1:33" s="3" customFormat="1" ht="35.1" customHeight="1">
      <c r="A308" s="749"/>
      <c r="B308" s="751"/>
      <c r="C308" s="707"/>
      <c r="D308" s="279"/>
      <c r="E308" s="49"/>
      <c r="F308" s="291"/>
      <c r="G308" s="220">
        <v>0</v>
      </c>
      <c r="H308" s="49"/>
      <c r="I308" s="49"/>
      <c r="J308" s="49"/>
      <c r="K308" s="49"/>
      <c r="L308" s="49"/>
      <c r="M308" s="49"/>
      <c r="N308" s="163"/>
      <c r="O308" s="305"/>
      <c r="P308" s="462"/>
      <c r="Q308" s="345"/>
      <c r="R308" s="108"/>
      <c r="S308" s="346"/>
      <c r="T308" s="347">
        <f t="shared" si="81"/>
        <v>0</v>
      </c>
      <c r="U308" s="79"/>
      <c r="V308" s="105"/>
      <c r="W308" s="5"/>
      <c r="X308" s="179"/>
      <c r="Y308" s="38"/>
      <c r="Z308" s="190"/>
      <c r="AA308" s="38"/>
      <c r="AB308" s="190"/>
      <c r="AC308" s="170">
        <f t="shared" si="91"/>
        <v>0</v>
      </c>
      <c r="AD308" s="177"/>
      <c r="AE308" s="170"/>
      <c r="AF308" s="173"/>
      <c r="AG308" s="174">
        <f t="shared" si="106"/>
        <v>0</v>
      </c>
    </row>
    <row r="309" spans="1:33" s="3" customFormat="1" ht="35.1" customHeight="1">
      <c r="A309" s="749"/>
      <c r="B309" s="751"/>
      <c r="C309" s="707"/>
      <c r="D309" s="279"/>
      <c r="E309" s="49"/>
      <c r="F309" s="291"/>
      <c r="G309" s="220">
        <v>0</v>
      </c>
      <c r="H309" s="49"/>
      <c r="I309" s="49"/>
      <c r="J309" s="49"/>
      <c r="K309" s="49"/>
      <c r="L309" s="49"/>
      <c r="M309" s="49"/>
      <c r="N309" s="163"/>
      <c r="O309" s="305"/>
      <c r="P309" s="462"/>
      <c r="Q309" s="345"/>
      <c r="R309" s="267"/>
      <c r="S309" s="346"/>
      <c r="T309" s="347">
        <f t="shared" si="81"/>
        <v>0</v>
      </c>
      <c r="U309" s="79"/>
      <c r="V309" s="105"/>
      <c r="W309" s="5"/>
      <c r="X309" s="179"/>
      <c r="Y309" s="38"/>
      <c r="Z309" s="190"/>
      <c r="AA309" s="38"/>
      <c r="AB309" s="190"/>
      <c r="AC309" s="170">
        <f t="shared" si="91"/>
        <v>0</v>
      </c>
      <c r="AD309" s="177"/>
      <c r="AE309" s="170"/>
      <c r="AF309" s="173"/>
      <c r="AG309" s="174">
        <f t="shared" si="106"/>
        <v>0</v>
      </c>
    </row>
    <row r="310" spans="1:33" s="3" customFormat="1" ht="35.1" customHeight="1">
      <c r="A310" s="749"/>
      <c r="B310" s="751"/>
      <c r="C310" s="707"/>
      <c r="D310" s="279"/>
      <c r="E310" s="49"/>
      <c r="F310" s="291"/>
      <c r="G310" s="220"/>
      <c r="H310" s="49"/>
      <c r="I310" s="49"/>
      <c r="J310" s="49"/>
      <c r="K310" s="49"/>
      <c r="L310" s="49"/>
      <c r="M310" s="49"/>
      <c r="N310" s="163"/>
      <c r="O310" s="305"/>
      <c r="P310" s="462"/>
      <c r="Q310" s="345"/>
      <c r="R310" s="267"/>
      <c r="S310" s="346"/>
      <c r="T310" s="347">
        <f t="shared" si="81"/>
        <v>0</v>
      </c>
      <c r="U310" s="79"/>
      <c r="V310" s="105"/>
      <c r="W310" s="5"/>
      <c r="X310" s="179"/>
      <c r="Y310" s="38"/>
      <c r="Z310" s="190"/>
      <c r="AA310" s="38"/>
      <c r="AB310" s="190"/>
      <c r="AC310" s="170"/>
      <c r="AD310" s="177"/>
      <c r="AE310" s="170"/>
      <c r="AF310" s="173"/>
      <c r="AG310" s="174"/>
    </row>
    <row r="311" spans="1:33" s="3" customFormat="1" ht="35.1" customHeight="1">
      <c r="A311" s="749"/>
      <c r="B311" s="751"/>
      <c r="C311" s="707"/>
      <c r="D311" s="279"/>
      <c r="E311" s="49"/>
      <c r="F311" s="291"/>
      <c r="G311" s="220"/>
      <c r="H311" s="49"/>
      <c r="I311" s="49"/>
      <c r="J311" s="49"/>
      <c r="K311" s="49"/>
      <c r="L311" s="49"/>
      <c r="M311" s="49"/>
      <c r="N311" s="163"/>
      <c r="O311" s="305"/>
      <c r="P311" s="462"/>
      <c r="Q311" s="345"/>
      <c r="R311" s="267"/>
      <c r="S311" s="346"/>
      <c r="T311" s="347">
        <f t="shared" si="81"/>
        <v>0</v>
      </c>
      <c r="U311" s="79"/>
      <c r="V311" s="105"/>
      <c r="W311" s="5"/>
      <c r="X311" s="179"/>
      <c r="Y311" s="38"/>
      <c r="Z311" s="190"/>
      <c r="AA311" s="38"/>
      <c r="AB311" s="190"/>
      <c r="AC311" s="170"/>
      <c r="AD311" s="177"/>
      <c r="AE311" s="170"/>
      <c r="AF311" s="173"/>
      <c r="AG311" s="174"/>
    </row>
    <row r="312" spans="1:33" s="3" customFormat="1" ht="35.1" customHeight="1">
      <c r="A312" s="749"/>
      <c r="B312" s="751"/>
      <c r="C312" s="707"/>
      <c r="D312" s="279"/>
      <c r="E312" s="49"/>
      <c r="F312" s="291"/>
      <c r="G312" s="220"/>
      <c r="H312" s="49"/>
      <c r="I312" s="49"/>
      <c r="J312" s="49"/>
      <c r="K312" s="49"/>
      <c r="L312" s="49"/>
      <c r="M312" s="49"/>
      <c r="N312" s="163"/>
      <c r="O312" s="305"/>
      <c r="P312" s="462"/>
      <c r="Q312" s="345"/>
      <c r="R312" s="267"/>
      <c r="S312" s="346"/>
      <c r="T312" s="347">
        <f t="shared" si="81"/>
        <v>0</v>
      </c>
      <c r="U312" s="79"/>
      <c r="V312" s="105"/>
      <c r="W312" s="5"/>
      <c r="X312" s="179"/>
      <c r="Y312" s="38"/>
      <c r="Z312" s="190"/>
      <c r="AA312" s="38"/>
      <c r="AB312" s="190"/>
      <c r="AC312" s="170"/>
      <c r="AD312" s="177"/>
      <c r="AE312" s="170"/>
      <c r="AF312" s="173"/>
      <c r="AG312" s="174"/>
    </row>
    <row r="313" spans="1:33" s="3" customFormat="1" ht="35.1" customHeight="1">
      <c r="A313" s="749"/>
      <c r="B313" s="751"/>
      <c r="C313" s="707"/>
      <c r="D313" s="279"/>
      <c r="E313" s="49"/>
      <c r="F313" s="291"/>
      <c r="G313" s="220"/>
      <c r="H313" s="49"/>
      <c r="I313" s="49"/>
      <c r="J313" s="49"/>
      <c r="K313" s="49"/>
      <c r="L313" s="49"/>
      <c r="M313" s="49"/>
      <c r="N313" s="163"/>
      <c r="O313" s="305"/>
      <c r="P313" s="462"/>
      <c r="Q313" s="345"/>
      <c r="R313" s="267"/>
      <c r="S313" s="346"/>
      <c r="T313" s="347">
        <f t="shared" si="81"/>
        <v>0</v>
      </c>
      <c r="U313" s="79"/>
      <c r="V313" s="105"/>
      <c r="W313" s="5"/>
      <c r="X313" s="179"/>
      <c r="Y313" s="38"/>
      <c r="Z313" s="190"/>
      <c r="AA313" s="38"/>
      <c r="AB313" s="190"/>
      <c r="AC313" s="170"/>
      <c r="AD313" s="177"/>
      <c r="AE313" s="170"/>
      <c r="AF313" s="173"/>
      <c r="AG313" s="174"/>
    </row>
    <row r="314" spans="1:33" s="3" customFormat="1" ht="35.1" customHeight="1">
      <c r="A314" s="749"/>
      <c r="B314" s="751"/>
      <c r="C314" s="707"/>
      <c r="D314" s="279"/>
      <c r="E314" s="49"/>
      <c r="F314" s="291"/>
      <c r="G314" s="220"/>
      <c r="H314" s="49"/>
      <c r="I314" s="49"/>
      <c r="J314" s="49"/>
      <c r="K314" s="49"/>
      <c r="L314" s="49"/>
      <c r="M314" s="49"/>
      <c r="N314" s="163"/>
      <c r="O314" s="305"/>
      <c r="P314" s="462"/>
      <c r="Q314" s="345"/>
      <c r="R314" s="267"/>
      <c r="S314" s="346"/>
      <c r="T314" s="347">
        <f t="shared" si="81"/>
        <v>0</v>
      </c>
      <c r="U314" s="79"/>
      <c r="V314" s="105"/>
      <c r="W314" s="5"/>
      <c r="X314" s="179"/>
      <c r="Y314" s="38"/>
      <c r="Z314" s="190"/>
      <c r="AA314" s="38"/>
      <c r="AB314" s="190"/>
      <c r="AC314" s="170"/>
      <c r="AD314" s="177"/>
      <c r="AE314" s="170"/>
      <c r="AF314" s="173"/>
      <c r="AG314" s="174"/>
    </row>
    <row r="315" spans="1:33" s="3" customFormat="1" ht="35.1" customHeight="1">
      <c r="A315" s="749"/>
      <c r="B315" s="751"/>
      <c r="C315" s="707"/>
      <c r="D315" s="279"/>
      <c r="E315" s="49"/>
      <c r="F315" s="291"/>
      <c r="G315" s="220"/>
      <c r="H315" s="49"/>
      <c r="I315" s="49"/>
      <c r="J315" s="49"/>
      <c r="K315" s="49"/>
      <c r="L315" s="49"/>
      <c r="M315" s="49"/>
      <c r="N315" s="163"/>
      <c r="O315" s="305"/>
      <c r="P315" s="462"/>
      <c r="Q315" s="345"/>
      <c r="R315" s="267"/>
      <c r="S315" s="346"/>
      <c r="T315" s="347">
        <f t="shared" si="81"/>
        <v>0</v>
      </c>
      <c r="U315" s="79"/>
      <c r="V315" s="105"/>
      <c r="W315" s="5"/>
      <c r="X315" s="179"/>
      <c r="Y315" s="38"/>
      <c r="Z315" s="190"/>
      <c r="AA315" s="38"/>
      <c r="AB315" s="190"/>
      <c r="AC315" s="170"/>
      <c r="AD315" s="177"/>
      <c r="AE315" s="170"/>
      <c r="AF315" s="173"/>
      <c r="AG315" s="174"/>
    </row>
    <row r="316" spans="1:33" s="3" customFormat="1" ht="35.1" customHeight="1">
      <c r="A316" s="749"/>
      <c r="B316" s="751"/>
      <c r="C316" s="707"/>
      <c r="D316" s="279"/>
      <c r="E316" s="49"/>
      <c r="F316" s="291"/>
      <c r="G316" s="220"/>
      <c r="H316" s="49"/>
      <c r="I316" s="49"/>
      <c r="J316" s="49"/>
      <c r="K316" s="49"/>
      <c r="L316" s="49"/>
      <c r="M316" s="49"/>
      <c r="N316" s="163"/>
      <c r="O316" s="305"/>
      <c r="P316" s="462"/>
      <c r="Q316" s="345"/>
      <c r="R316" s="267"/>
      <c r="S316" s="346"/>
      <c r="T316" s="347">
        <f t="shared" si="81"/>
        <v>0</v>
      </c>
      <c r="U316" s="79"/>
      <c r="V316" s="105"/>
      <c r="W316" s="5"/>
      <c r="X316" s="179"/>
      <c r="Y316" s="38"/>
      <c r="Z316" s="190"/>
      <c r="AA316" s="38"/>
      <c r="AB316" s="190"/>
      <c r="AC316" s="170"/>
      <c r="AD316" s="177"/>
      <c r="AE316" s="170"/>
      <c r="AF316" s="173"/>
      <c r="AG316" s="174"/>
    </row>
    <row r="317" spans="1:33" s="3" customFormat="1" ht="35.1" customHeight="1">
      <c r="A317" s="749"/>
      <c r="B317" s="753"/>
      <c r="C317" s="708"/>
      <c r="D317" s="279"/>
      <c r="E317" s="49"/>
      <c r="F317" s="291"/>
      <c r="G317" s="220"/>
      <c r="H317" s="49"/>
      <c r="I317" s="49"/>
      <c r="J317" s="49"/>
      <c r="K317" s="49"/>
      <c r="L317" s="49"/>
      <c r="M317" s="49"/>
      <c r="N317" s="163"/>
      <c r="O317" s="305"/>
      <c r="P317" s="460"/>
      <c r="Q317" s="360"/>
      <c r="R317" s="267"/>
      <c r="S317" s="346"/>
      <c r="T317" s="347">
        <f t="shared" si="81"/>
        <v>0</v>
      </c>
      <c r="U317" s="79"/>
      <c r="V317" s="105"/>
      <c r="W317" s="5"/>
      <c r="X317" s="179"/>
      <c r="Y317" s="38"/>
      <c r="Z317" s="190"/>
      <c r="AA317" s="38"/>
      <c r="AB317" s="190"/>
      <c r="AC317" s="170"/>
      <c r="AD317" s="177"/>
      <c r="AE317" s="182"/>
      <c r="AF317" s="173"/>
      <c r="AG317" s="174"/>
    </row>
    <row r="318" spans="1:33" s="3" customFormat="1" ht="35.1" customHeight="1">
      <c r="A318" s="749"/>
      <c r="B318" s="661" t="s">
        <v>592</v>
      </c>
      <c r="C318" s="219" t="s">
        <v>531</v>
      </c>
      <c r="D318" s="277">
        <v>1</v>
      </c>
      <c r="E318" s="32"/>
      <c r="F318" s="293">
        <f t="shared" ref="F318:F324" si="107">SUM(D318:E318)</f>
        <v>1</v>
      </c>
      <c r="G318" s="223">
        <v>1</v>
      </c>
      <c r="H318" s="32"/>
      <c r="I318" s="32"/>
      <c r="J318" s="32"/>
      <c r="K318" s="32"/>
      <c r="L318" s="32"/>
      <c r="M318" s="32"/>
      <c r="N318" s="206">
        <f t="shared" ref="N318:N324" si="108">SUM(G318:M318)</f>
        <v>1</v>
      </c>
      <c r="O318" s="307">
        <f t="shared" ref="O318:O324" si="109">N318-F318</f>
        <v>0</v>
      </c>
      <c r="P318" s="429"/>
      <c r="Q318" s="350"/>
      <c r="R318" s="312"/>
      <c r="S318" s="359"/>
      <c r="T318" s="355">
        <f t="shared" si="81"/>
        <v>0</v>
      </c>
      <c r="U318" s="119"/>
      <c r="V318" s="106">
        <f t="shared" ref="V318:V323" si="110">O318+COUNTA(Q318)-COUNTA(S318)</f>
        <v>0</v>
      </c>
      <c r="W318" s="5"/>
      <c r="X318" s="113"/>
      <c r="Y318" s="38"/>
      <c r="Z318" s="191"/>
      <c r="AA318" s="38"/>
      <c r="AB318" s="191"/>
      <c r="AC318" s="176">
        <f t="shared" ref="AC318:AC347" si="111">V318+X318+Z318+AB318</f>
        <v>0</v>
      </c>
      <c r="AD318" s="177"/>
      <c r="AE318" s="176">
        <f>행정7급!Y372</f>
        <v>-1</v>
      </c>
      <c r="AF318" s="173"/>
      <c r="AG318" s="178">
        <f t="shared" si="106"/>
        <v>-1</v>
      </c>
    </row>
    <row r="319" spans="1:33" s="3" customFormat="1" ht="35.1" customHeight="1">
      <c r="A319" s="749"/>
      <c r="B319" s="661" t="s">
        <v>592</v>
      </c>
      <c r="C319" s="219" t="s">
        <v>537</v>
      </c>
      <c r="D319" s="277">
        <v>0</v>
      </c>
      <c r="E319" s="32"/>
      <c r="F319" s="293">
        <f t="shared" si="107"/>
        <v>0</v>
      </c>
      <c r="G319" s="223">
        <v>0</v>
      </c>
      <c r="H319" s="32"/>
      <c r="I319" s="32"/>
      <c r="J319" s="32"/>
      <c r="K319" s="32"/>
      <c r="L319" s="32"/>
      <c r="M319" s="32"/>
      <c r="N319" s="206">
        <f t="shared" si="108"/>
        <v>0</v>
      </c>
      <c r="O319" s="307">
        <f t="shared" si="109"/>
        <v>0</v>
      </c>
      <c r="P319" s="462"/>
      <c r="Q319" s="345"/>
      <c r="R319" s="312"/>
      <c r="S319" s="359"/>
      <c r="T319" s="355">
        <f t="shared" si="81"/>
        <v>0</v>
      </c>
      <c r="U319" s="119"/>
      <c r="V319" s="106">
        <f t="shared" si="110"/>
        <v>0</v>
      </c>
      <c r="W319" s="5"/>
      <c r="X319" s="113">
        <f>사무운영!U121</f>
        <v>0</v>
      </c>
      <c r="Y319" s="38"/>
      <c r="Z319" s="191"/>
      <c r="AA319" s="38"/>
      <c r="AB319" s="191"/>
      <c r="AC319" s="176">
        <f t="shared" si="111"/>
        <v>0</v>
      </c>
      <c r="AD319" s="177"/>
      <c r="AE319" s="176">
        <f>행정7급!Y373</f>
        <v>0</v>
      </c>
      <c r="AF319" s="173"/>
      <c r="AG319" s="178">
        <f t="shared" si="106"/>
        <v>0</v>
      </c>
    </row>
    <row r="320" spans="1:33" s="3" customFormat="1" ht="35.1" customHeight="1">
      <c r="A320" s="749"/>
      <c r="B320" s="661" t="s">
        <v>592</v>
      </c>
      <c r="C320" s="283" t="s">
        <v>538</v>
      </c>
      <c r="D320" s="275">
        <v>0</v>
      </c>
      <c r="E320" s="30"/>
      <c r="F320" s="290">
        <f t="shared" si="107"/>
        <v>0</v>
      </c>
      <c r="G320" s="221"/>
      <c r="H320" s="30"/>
      <c r="I320" s="30"/>
      <c r="J320" s="30"/>
      <c r="K320" s="30"/>
      <c r="L320" s="30"/>
      <c r="M320" s="30"/>
      <c r="N320" s="165">
        <f t="shared" si="108"/>
        <v>0</v>
      </c>
      <c r="O320" s="304">
        <f t="shared" si="109"/>
        <v>0</v>
      </c>
      <c r="P320" s="429"/>
      <c r="Q320" s="354"/>
      <c r="R320" s="268"/>
      <c r="S320" s="342"/>
      <c r="T320" s="355">
        <f t="shared" si="81"/>
        <v>0</v>
      </c>
      <c r="U320" s="80"/>
      <c r="V320" s="104">
        <f t="shared" si="110"/>
        <v>0</v>
      </c>
      <c r="W320" s="5"/>
      <c r="X320" s="113">
        <f>사무운영!U122</f>
        <v>0</v>
      </c>
      <c r="Y320" s="38"/>
      <c r="Z320" s="189"/>
      <c r="AA320" s="38"/>
      <c r="AB320" s="189"/>
      <c r="AC320" s="176">
        <f t="shared" si="111"/>
        <v>0</v>
      </c>
      <c r="AD320" s="177"/>
      <c r="AE320" s="176">
        <f>행정7급!Y375</f>
        <v>0</v>
      </c>
      <c r="AF320" s="173"/>
      <c r="AG320" s="178">
        <f t="shared" si="106"/>
        <v>0</v>
      </c>
    </row>
    <row r="321" spans="1:33" s="3" customFormat="1" ht="35.1" customHeight="1">
      <c r="A321" s="749"/>
      <c r="B321" s="661" t="s">
        <v>592</v>
      </c>
      <c r="C321" s="217" t="s">
        <v>539</v>
      </c>
      <c r="D321" s="275">
        <v>0</v>
      </c>
      <c r="E321" s="30"/>
      <c r="F321" s="290">
        <f t="shared" si="107"/>
        <v>0</v>
      </c>
      <c r="G321" s="221"/>
      <c r="H321" s="30"/>
      <c r="I321" s="30"/>
      <c r="J321" s="30"/>
      <c r="K321" s="30"/>
      <c r="L321" s="30"/>
      <c r="M321" s="30"/>
      <c r="N321" s="165">
        <f t="shared" si="108"/>
        <v>0</v>
      </c>
      <c r="O321" s="304">
        <f t="shared" si="109"/>
        <v>0</v>
      </c>
      <c r="P321" s="459"/>
      <c r="Q321" s="357"/>
      <c r="R321" s="268"/>
      <c r="S321" s="342"/>
      <c r="T321" s="355">
        <f t="shared" si="81"/>
        <v>0</v>
      </c>
      <c r="U321" s="80"/>
      <c r="V321" s="104">
        <f t="shared" si="110"/>
        <v>0</v>
      </c>
      <c r="W321" s="5"/>
      <c r="X321" s="113"/>
      <c r="Y321" s="38"/>
      <c r="Z321" s="189"/>
      <c r="AA321" s="38"/>
      <c r="AB321" s="189"/>
      <c r="AC321" s="176">
        <f t="shared" si="111"/>
        <v>0</v>
      </c>
      <c r="AD321" s="177"/>
      <c r="AE321" s="176">
        <f>행정7급!Y376</f>
        <v>0</v>
      </c>
      <c r="AF321" s="173"/>
      <c r="AG321" s="178">
        <f t="shared" si="106"/>
        <v>0</v>
      </c>
    </row>
    <row r="322" spans="1:33" s="3" customFormat="1" ht="35.1" customHeight="1">
      <c r="A322" s="749"/>
      <c r="B322" s="661" t="s">
        <v>592</v>
      </c>
      <c r="C322" s="219" t="s">
        <v>540</v>
      </c>
      <c r="D322" s="277">
        <v>0</v>
      </c>
      <c r="E322" s="32"/>
      <c r="F322" s="293">
        <f t="shared" si="107"/>
        <v>0</v>
      </c>
      <c r="G322" s="223"/>
      <c r="H322" s="32"/>
      <c r="I322" s="32"/>
      <c r="J322" s="32"/>
      <c r="K322" s="32"/>
      <c r="L322" s="32"/>
      <c r="M322" s="32"/>
      <c r="N322" s="206">
        <f t="shared" si="108"/>
        <v>0</v>
      </c>
      <c r="O322" s="307">
        <f t="shared" si="109"/>
        <v>0</v>
      </c>
      <c r="P322" s="429"/>
      <c r="Q322" s="354"/>
      <c r="R322" s="312"/>
      <c r="S322" s="359"/>
      <c r="T322" s="355">
        <f t="shared" si="81"/>
        <v>0</v>
      </c>
      <c r="U322" s="119"/>
      <c r="V322" s="106">
        <f t="shared" si="110"/>
        <v>0</v>
      </c>
      <c r="W322" s="5"/>
      <c r="X322" s="113"/>
      <c r="Y322" s="38"/>
      <c r="Z322" s="191"/>
      <c r="AA322" s="38"/>
      <c r="AB322" s="191"/>
      <c r="AC322" s="176">
        <f t="shared" si="111"/>
        <v>0</v>
      </c>
      <c r="AD322" s="177"/>
      <c r="AE322" s="176">
        <f>행정7급!Y377</f>
        <v>0</v>
      </c>
      <c r="AF322" s="173"/>
      <c r="AG322" s="178">
        <f t="shared" si="106"/>
        <v>0</v>
      </c>
    </row>
    <row r="323" spans="1:33" s="3" customFormat="1" ht="35.1" customHeight="1">
      <c r="A323" s="785"/>
      <c r="B323" s="318" t="s">
        <v>592</v>
      </c>
      <c r="C323" s="219" t="s">
        <v>541</v>
      </c>
      <c r="D323" s="275">
        <v>0</v>
      </c>
      <c r="E323" s="30"/>
      <c r="F323" s="290">
        <f t="shared" si="107"/>
        <v>0</v>
      </c>
      <c r="G323" s="221">
        <v>0</v>
      </c>
      <c r="H323" s="30"/>
      <c r="I323" s="30"/>
      <c r="J323" s="30"/>
      <c r="K323" s="30"/>
      <c r="L323" s="30"/>
      <c r="M323" s="30"/>
      <c r="N323" s="165">
        <f t="shared" si="108"/>
        <v>0</v>
      </c>
      <c r="O323" s="304">
        <f t="shared" si="109"/>
        <v>0</v>
      </c>
      <c r="P323" s="459"/>
      <c r="Q323" s="357"/>
      <c r="R323" s="268"/>
      <c r="S323" s="342"/>
      <c r="T323" s="355">
        <f t="shared" si="81"/>
        <v>0</v>
      </c>
      <c r="U323" s="80"/>
      <c r="V323" s="104">
        <f t="shared" si="110"/>
        <v>0</v>
      </c>
      <c r="W323" s="5"/>
      <c r="X323" s="113"/>
      <c r="Y323" s="38"/>
      <c r="Z323" s="189"/>
      <c r="AA323" s="38"/>
      <c r="AB323" s="189"/>
      <c r="AC323" s="176">
        <f t="shared" si="111"/>
        <v>0</v>
      </c>
      <c r="AD323" s="177"/>
      <c r="AE323" s="176">
        <f>행정7급!Y378</f>
        <v>0</v>
      </c>
      <c r="AF323" s="173"/>
      <c r="AG323" s="178">
        <f t="shared" si="106"/>
        <v>0</v>
      </c>
    </row>
    <row r="324" spans="1:33" s="3" customFormat="1" ht="35.1" customHeight="1">
      <c r="A324" s="748" t="s">
        <v>542</v>
      </c>
      <c r="B324" s="750" t="s">
        <v>593</v>
      </c>
      <c r="C324" s="706" t="s">
        <v>426</v>
      </c>
      <c r="D324" s="275">
        <v>20</v>
      </c>
      <c r="E324" s="30"/>
      <c r="F324" s="290">
        <f t="shared" si="107"/>
        <v>20</v>
      </c>
      <c r="G324" s="221">
        <v>21</v>
      </c>
      <c r="H324" s="30"/>
      <c r="I324" s="30"/>
      <c r="J324" s="30">
        <v>-1</v>
      </c>
      <c r="K324" s="30"/>
      <c r="L324" s="30"/>
      <c r="M324" s="30"/>
      <c r="N324" s="165">
        <f t="shared" si="108"/>
        <v>20</v>
      </c>
      <c r="O324" s="304">
        <f t="shared" si="109"/>
        <v>0</v>
      </c>
      <c r="P324" s="599"/>
      <c r="Q324" s="583"/>
      <c r="R324" s="266"/>
      <c r="S324" s="342"/>
      <c r="T324" s="347">
        <f t="shared" si="81"/>
        <v>0</v>
      </c>
      <c r="U324" s="80"/>
      <c r="V324" s="104">
        <f>O324+COUNTA(Q324:Q331)-COUNTA(S324:S331)</f>
        <v>0</v>
      </c>
      <c r="W324" s="5"/>
      <c r="X324" s="179">
        <f>사무운영!U123</f>
        <v>-2</v>
      </c>
      <c r="Y324" s="38"/>
      <c r="Z324" s="189"/>
      <c r="AA324" s="38"/>
      <c r="AB324" s="189"/>
      <c r="AC324" s="170">
        <f t="shared" si="111"/>
        <v>-2</v>
      </c>
      <c r="AD324" s="177"/>
      <c r="AE324" s="180">
        <f>행정7급!Y379</f>
        <v>-1</v>
      </c>
      <c r="AF324" s="173"/>
      <c r="AG324" s="174">
        <f t="shared" si="106"/>
        <v>-3</v>
      </c>
    </row>
    <row r="325" spans="1:33" s="3" customFormat="1" ht="35.1" customHeight="1">
      <c r="A325" s="749"/>
      <c r="B325" s="751"/>
      <c r="C325" s="707"/>
      <c r="D325" s="279"/>
      <c r="E325" s="49"/>
      <c r="F325" s="291"/>
      <c r="G325" s="220">
        <v>0</v>
      </c>
      <c r="H325" s="49"/>
      <c r="I325" s="49"/>
      <c r="J325" s="49"/>
      <c r="K325" s="49"/>
      <c r="L325" s="49"/>
      <c r="M325" s="49"/>
      <c r="N325" s="163"/>
      <c r="O325" s="305"/>
      <c r="P325" s="464"/>
      <c r="Q325" s="345"/>
      <c r="R325" s="267"/>
      <c r="S325" s="346"/>
      <c r="T325" s="347">
        <f t="shared" ref="T325:T327" si="112">IF(S325="",,"→")</f>
        <v>0</v>
      </c>
      <c r="U325" s="79"/>
      <c r="V325" s="105"/>
      <c r="W325" s="5"/>
      <c r="X325" s="179"/>
      <c r="Y325" s="38"/>
      <c r="Z325" s="190"/>
      <c r="AA325" s="38"/>
      <c r="AB325" s="190"/>
      <c r="AC325" s="170">
        <f t="shared" si="111"/>
        <v>0</v>
      </c>
      <c r="AD325" s="177"/>
      <c r="AE325" s="170"/>
      <c r="AF325" s="173"/>
      <c r="AG325" s="174">
        <f t="shared" si="106"/>
        <v>0</v>
      </c>
    </row>
    <row r="326" spans="1:33" s="3" customFormat="1" ht="35.1" customHeight="1">
      <c r="A326" s="749"/>
      <c r="B326" s="751"/>
      <c r="C326" s="707"/>
      <c r="D326" s="279"/>
      <c r="E326" s="49"/>
      <c r="F326" s="291"/>
      <c r="G326" s="220">
        <v>0</v>
      </c>
      <c r="H326" s="49"/>
      <c r="I326" s="49"/>
      <c r="J326" s="49"/>
      <c r="K326" s="49"/>
      <c r="L326" s="49"/>
      <c r="M326" s="49"/>
      <c r="N326" s="163"/>
      <c r="O326" s="305"/>
      <c r="P326" s="462"/>
      <c r="Q326" s="345"/>
      <c r="R326" s="267"/>
      <c r="S326" s="346"/>
      <c r="T326" s="347">
        <f t="shared" si="112"/>
        <v>0</v>
      </c>
      <c r="U326" s="79"/>
      <c r="V326" s="105"/>
      <c r="W326" s="5"/>
      <c r="X326" s="179"/>
      <c r="Y326" s="38"/>
      <c r="Z326" s="190"/>
      <c r="AA326" s="38"/>
      <c r="AB326" s="190"/>
      <c r="AC326" s="170">
        <f t="shared" si="111"/>
        <v>0</v>
      </c>
      <c r="AD326" s="177"/>
      <c r="AE326" s="170"/>
      <c r="AF326" s="173"/>
      <c r="AG326" s="174">
        <f t="shared" si="106"/>
        <v>0</v>
      </c>
    </row>
    <row r="327" spans="1:33" s="3" customFormat="1" ht="35.1" customHeight="1">
      <c r="A327" s="749"/>
      <c r="B327" s="751"/>
      <c r="C327" s="707"/>
      <c r="D327" s="279"/>
      <c r="E327" s="49"/>
      <c r="F327" s="291"/>
      <c r="G327" s="220">
        <v>0</v>
      </c>
      <c r="H327" s="49"/>
      <c r="I327" s="49"/>
      <c r="J327" s="49"/>
      <c r="K327" s="49"/>
      <c r="L327" s="49"/>
      <c r="M327" s="49"/>
      <c r="N327" s="163"/>
      <c r="O327" s="305"/>
      <c r="P327" s="462"/>
      <c r="Q327" s="345"/>
      <c r="R327" s="267"/>
      <c r="S327" s="346"/>
      <c r="T327" s="347">
        <f t="shared" si="112"/>
        <v>0</v>
      </c>
      <c r="U327" s="79"/>
      <c r="V327" s="105"/>
      <c r="W327" s="5"/>
      <c r="X327" s="179"/>
      <c r="Y327" s="38"/>
      <c r="Z327" s="190"/>
      <c r="AA327" s="38"/>
      <c r="AB327" s="190"/>
      <c r="AC327" s="170">
        <f t="shared" ref="AC327:AC330" si="113">V327+X327+Z327+AB327</f>
        <v>0</v>
      </c>
      <c r="AD327" s="177"/>
      <c r="AE327" s="170"/>
      <c r="AF327" s="173"/>
      <c r="AG327" s="174">
        <f>SUM(AC327:AE327)</f>
        <v>0</v>
      </c>
    </row>
    <row r="328" spans="1:33" s="3" customFormat="1" ht="35.1" customHeight="1">
      <c r="A328" s="749"/>
      <c r="B328" s="751"/>
      <c r="C328" s="707"/>
      <c r="D328" s="279"/>
      <c r="E328" s="49"/>
      <c r="F328" s="291"/>
      <c r="G328" s="220">
        <v>0</v>
      </c>
      <c r="H328" s="49"/>
      <c r="I328" s="49"/>
      <c r="J328" s="49"/>
      <c r="K328" s="49"/>
      <c r="L328" s="49"/>
      <c r="M328" s="49"/>
      <c r="N328" s="163"/>
      <c r="O328" s="305"/>
      <c r="P328" s="462"/>
      <c r="Q328" s="345"/>
      <c r="R328" s="267"/>
      <c r="S328" s="346"/>
      <c r="T328" s="347">
        <f t="shared" ref="T328:T329" si="114">IF(S328="",,"→")</f>
        <v>0</v>
      </c>
      <c r="U328" s="79"/>
      <c r="V328" s="105"/>
      <c r="W328" s="5"/>
      <c r="X328" s="179"/>
      <c r="Y328" s="38"/>
      <c r="Z328" s="190"/>
      <c r="AA328" s="38"/>
      <c r="AB328" s="190"/>
      <c r="AC328" s="170">
        <f t="shared" si="113"/>
        <v>0</v>
      </c>
      <c r="AD328" s="177"/>
      <c r="AE328" s="170"/>
      <c r="AF328" s="173"/>
      <c r="AG328" s="174">
        <f t="shared" ref="AG328" si="115">SUM(AC328:AE328)</f>
        <v>0</v>
      </c>
    </row>
    <row r="329" spans="1:33" s="3" customFormat="1" ht="35.1" customHeight="1">
      <c r="A329" s="749"/>
      <c r="B329" s="751"/>
      <c r="C329" s="707"/>
      <c r="D329" s="279"/>
      <c r="E329" s="49"/>
      <c r="F329" s="291"/>
      <c r="G329" s="220">
        <v>0</v>
      </c>
      <c r="H329" s="49"/>
      <c r="I329" s="49"/>
      <c r="J329" s="49"/>
      <c r="K329" s="49"/>
      <c r="L329" s="49"/>
      <c r="M329" s="49"/>
      <c r="N329" s="163"/>
      <c r="O329" s="305"/>
      <c r="P329" s="462"/>
      <c r="Q329" s="345"/>
      <c r="R329" s="267"/>
      <c r="S329" s="346"/>
      <c r="T329" s="347">
        <f t="shared" si="114"/>
        <v>0</v>
      </c>
      <c r="U329" s="79"/>
      <c r="V329" s="105"/>
      <c r="W329" s="5"/>
      <c r="X329" s="179"/>
      <c r="Y329" s="38"/>
      <c r="Z329" s="190"/>
      <c r="AA329" s="38"/>
      <c r="AB329" s="190"/>
      <c r="AC329" s="170">
        <f t="shared" ref="AC329" si="116">V329+X329+Z329+AB329</f>
        <v>0</v>
      </c>
      <c r="AD329" s="177"/>
      <c r="AE329" s="170"/>
      <c r="AF329" s="173"/>
      <c r="AG329" s="174">
        <f>SUM(AC329:AE329)</f>
        <v>0</v>
      </c>
    </row>
    <row r="330" spans="1:33" s="3" customFormat="1" ht="35.1" customHeight="1">
      <c r="A330" s="749"/>
      <c r="B330" s="751"/>
      <c r="C330" s="707"/>
      <c r="D330" s="279"/>
      <c r="E330" s="49"/>
      <c r="F330" s="291"/>
      <c r="G330" s="220">
        <v>0</v>
      </c>
      <c r="H330" s="49"/>
      <c r="I330" s="49"/>
      <c r="J330" s="49"/>
      <c r="K330" s="49"/>
      <c r="L330" s="49"/>
      <c r="M330" s="49"/>
      <c r="N330" s="163"/>
      <c r="O330" s="305"/>
      <c r="P330" s="462"/>
      <c r="Q330" s="345"/>
      <c r="R330" s="267"/>
      <c r="S330" s="346"/>
      <c r="T330" s="347">
        <f t="shared" ref="T330" si="117">IF(S330="",,"→")</f>
        <v>0</v>
      </c>
      <c r="U330" s="79"/>
      <c r="V330" s="105"/>
      <c r="W330" s="5"/>
      <c r="X330" s="179"/>
      <c r="Y330" s="38"/>
      <c r="Z330" s="190"/>
      <c r="AA330" s="38"/>
      <c r="AB330" s="190"/>
      <c r="AC330" s="170">
        <f t="shared" si="113"/>
        <v>0</v>
      </c>
      <c r="AD330" s="177"/>
      <c r="AE330" s="170"/>
      <c r="AF330" s="173"/>
      <c r="AG330" s="174">
        <f>SUM(AC330:AE330)</f>
        <v>0</v>
      </c>
    </row>
    <row r="331" spans="1:33" s="3" customFormat="1" ht="35.1" customHeight="1">
      <c r="A331" s="749"/>
      <c r="B331" s="753"/>
      <c r="C331" s="708"/>
      <c r="D331" s="279"/>
      <c r="E331" s="49"/>
      <c r="F331" s="291"/>
      <c r="G331" s="220">
        <v>0</v>
      </c>
      <c r="H331" s="49"/>
      <c r="I331" s="49"/>
      <c r="J331" s="49"/>
      <c r="K331" s="49"/>
      <c r="L331" s="49"/>
      <c r="M331" s="49"/>
      <c r="N331" s="163"/>
      <c r="O331" s="305"/>
      <c r="P331" s="460"/>
      <c r="Q331" s="360"/>
      <c r="R331" s="267"/>
      <c r="S331" s="346"/>
      <c r="T331" s="347">
        <f t="shared" ref="T331:T347" si="118">IF(S331="",,"→")</f>
        <v>0</v>
      </c>
      <c r="U331" s="79"/>
      <c r="V331" s="105"/>
      <c r="W331" s="5"/>
      <c r="X331" s="179"/>
      <c r="Y331" s="38"/>
      <c r="Z331" s="190"/>
      <c r="AA331" s="38"/>
      <c r="AB331" s="190"/>
      <c r="AC331" s="170">
        <f t="shared" si="111"/>
        <v>0</v>
      </c>
      <c r="AD331" s="177"/>
      <c r="AE331" s="182"/>
      <c r="AF331" s="173"/>
      <c r="AG331" s="174">
        <f>SUM(AC331:AE331)</f>
        <v>0</v>
      </c>
    </row>
    <row r="332" spans="1:33" s="3" customFormat="1" ht="35.1" customHeight="1">
      <c r="A332" s="749"/>
      <c r="B332" s="661" t="s">
        <v>592</v>
      </c>
      <c r="C332" s="219" t="s">
        <v>517</v>
      </c>
      <c r="D332" s="277">
        <v>0</v>
      </c>
      <c r="E332" s="32"/>
      <c r="F332" s="293">
        <f>SUM(D332:E332)</f>
        <v>0</v>
      </c>
      <c r="G332" s="223"/>
      <c r="H332" s="32"/>
      <c r="I332" s="32"/>
      <c r="J332" s="32"/>
      <c r="K332" s="32"/>
      <c r="L332" s="32"/>
      <c r="M332" s="32"/>
      <c r="N332" s="206">
        <f>SUM(G332:M332)</f>
        <v>0</v>
      </c>
      <c r="O332" s="307">
        <f>N332-F332</f>
        <v>0</v>
      </c>
      <c r="P332" s="429"/>
      <c r="Q332" s="354"/>
      <c r="R332" s="312"/>
      <c r="S332" s="359"/>
      <c r="T332" s="355">
        <f t="shared" si="118"/>
        <v>0</v>
      </c>
      <c r="U332" s="119"/>
      <c r="V332" s="106">
        <f>O332+COUNTA(Q332)-COUNTA(S332)</f>
        <v>0</v>
      </c>
      <c r="W332" s="5"/>
      <c r="X332" s="113"/>
      <c r="Y332" s="38"/>
      <c r="Z332" s="191"/>
      <c r="AA332" s="38"/>
      <c r="AB332" s="191"/>
      <c r="AC332" s="176">
        <f t="shared" si="111"/>
        <v>0</v>
      </c>
      <c r="AD332" s="177"/>
      <c r="AE332" s="176">
        <f>행정7급!Y383</f>
        <v>0</v>
      </c>
      <c r="AF332" s="173"/>
      <c r="AG332" s="178">
        <f t="shared" si="106"/>
        <v>0</v>
      </c>
    </row>
    <row r="333" spans="1:33" s="3" customFormat="1" ht="35.1" customHeight="1">
      <c r="A333" s="749"/>
      <c r="B333" s="661" t="s">
        <v>592</v>
      </c>
      <c r="C333" s="219" t="s">
        <v>543</v>
      </c>
      <c r="D333" s="277">
        <v>1</v>
      </c>
      <c r="E333" s="32"/>
      <c r="F333" s="293">
        <f>SUM(D333:E333)</f>
        <v>1</v>
      </c>
      <c r="G333" s="223">
        <v>1</v>
      </c>
      <c r="H333" s="32"/>
      <c r="I333" s="32"/>
      <c r="J333" s="32"/>
      <c r="K333" s="32"/>
      <c r="L333" s="32"/>
      <c r="M333" s="32"/>
      <c r="N333" s="206">
        <f>SUM(G333:M333)</f>
        <v>1</v>
      </c>
      <c r="O333" s="307">
        <f>N333-F333</f>
        <v>0</v>
      </c>
      <c r="P333" s="429"/>
      <c r="Q333" s="354"/>
      <c r="R333" s="312"/>
      <c r="S333" s="359"/>
      <c r="T333" s="355">
        <f t="shared" si="118"/>
        <v>0</v>
      </c>
      <c r="U333" s="119"/>
      <c r="V333" s="106">
        <f>O333+COUNTA(Q333)-COUNTA(S333)</f>
        <v>0</v>
      </c>
      <c r="W333" s="5"/>
      <c r="X333" s="113"/>
      <c r="Y333" s="38"/>
      <c r="Z333" s="191"/>
      <c r="AA333" s="38"/>
      <c r="AB333" s="191"/>
      <c r="AC333" s="176">
        <f t="shared" si="111"/>
        <v>0</v>
      </c>
      <c r="AD333" s="177"/>
      <c r="AE333" s="176">
        <f>행정7급!Y384</f>
        <v>0</v>
      </c>
      <c r="AF333" s="173"/>
      <c r="AG333" s="178">
        <f t="shared" si="106"/>
        <v>0</v>
      </c>
    </row>
    <row r="334" spans="1:33" s="3" customFormat="1" ht="35.1" customHeight="1">
      <c r="A334" s="785"/>
      <c r="B334" s="318" t="s">
        <v>592</v>
      </c>
      <c r="C334" s="217" t="s">
        <v>544</v>
      </c>
      <c r="D334" s="275">
        <v>0</v>
      </c>
      <c r="E334" s="30"/>
      <c r="F334" s="290">
        <f>SUM(D334:E334)</f>
        <v>0</v>
      </c>
      <c r="G334" s="221">
        <v>0</v>
      </c>
      <c r="H334" s="30"/>
      <c r="I334" s="30"/>
      <c r="J334" s="30"/>
      <c r="K334" s="30"/>
      <c r="L334" s="30"/>
      <c r="M334" s="30"/>
      <c r="N334" s="165">
        <f>SUM(G334:M334)</f>
        <v>0</v>
      </c>
      <c r="O334" s="304">
        <f>N334-F334</f>
        <v>0</v>
      </c>
      <c r="P334" s="459"/>
      <c r="Q334" s="357"/>
      <c r="R334" s="268"/>
      <c r="S334" s="342"/>
      <c r="T334" s="355">
        <f t="shared" si="118"/>
        <v>0</v>
      </c>
      <c r="U334" s="80"/>
      <c r="V334" s="104">
        <f>O334+COUNTA(Q334)-COUNTA(S334)</f>
        <v>0</v>
      </c>
      <c r="W334" s="5"/>
      <c r="X334" s="113"/>
      <c r="Y334" s="38"/>
      <c r="Z334" s="189"/>
      <c r="AA334" s="38"/>
      <c r="AB334" s="189"/>
      <c r="AC334" s="176">
        <f t="shared" si="111"/>
        <v>0</v>
      </c>
      <c r="AD334" s="177"/>
      <c r="AE334" s="176">
        <f>행정7급!Y385</f>
        <v>0</v>
      </c>
      <c r="AF334" s="173"/>
      <c r="AG334" s="178">
        <f t="shared" si="106"/>
        <v>0</v>
      </c>
    </row>
    <row r="335" spans="1:33" s="3" customFormat="1" ht="35.1" customHeight="1">
      <c r="A335" s="663" t="s">
        <v>545</v>
      </c>
      <c r="B335" s="649" t="s">
        <v>593</v>
      </c>
      <c r="C335" s="217" t="s">
        <v>426</v>
      </c>
      <c r="D335" s="275">
        <v>35</v>
      </c>
      <c r="E335" s="30"/>
      <c r="F335" s="290">
        <f>SUM(D335:E335)</f>
        <v>35</v>
      </c>
      <c r="G335" s="221">
        <v>34</v>
      </c>
      <c r="H335" s="30"/>
      <c r="I335" s="30"/>
      <c r="J335" s="30"/>
      <c r="K335" s="30"/>
      <c r="L335" s="30"/>
      <c r="M335" s="30"/>
      <c r="N335" s="165">
        <f>SUM(G335:M335)</f>
        <v>34</v>
      </c>
      <c r="O335" s="304">
        <f>N335-F335</f>
        <v>-1</v>
      </c>
      <c r="P335" s="598"/>
      <c r="Q335" s="583"/>
      <c r="R335" s="268"/>
      <c r="S335" s="342"/>
      <c r="T335" s="347">
        <f t="shared" si="118"/>
        <v>0</v>
      </c>
      <c r="U335" s="80"/>
      <c r="V335" s="104">
        <f>O335+COUNTA(Q335:Q341)-COUNTA(S335:S341)</f>
        <v>-1</v>
      </c>
      <c r="W335" s="5"/>
      <c r="X335" s="179">
        <f>사무운영!U125</f>
        <v>-2</v>
      </c>
      <c r="Y335" s="38"/>
      <c r="Z335" s="189"/>
      <c r="AA335" s="38"/>
      <c r="AB335" s="189"/>
      <c r="AC335" s="170">
        <f t="shared" si="111"/>
        <v>-3</v>
      </c>
      <c r="AD335" s="177"/>
      <c r="AE335" s="180">
        <f>행정7급!Y386</f>
        <v>0</v>
      </c>
      <c r="AF335" s="173"/>
      <c r="AG335" s="174">
        <f t="shared" si="106"/>
        <v>-3</v>
      </c>
    </row>
    <row r="336" spans="1:33" s="3" customFormat="1" ht="35.1" customHeight="1">
      <c r="A336" s="664"/>
      <c r="B336" s="318"/>
      <c r="C336" s="256"/>
      <c r="D336" s="279"/>
      <c r="E336" s="49"/>
      <c r="F336" s="291"/>
      <c r="G336" s="220">
        <v>0</v>
      </c>
      <c r="H336" s="49"/>
      <c r="I336" s="49"/>
      <c r="J336" s="49"/>
      <c r="K336" s="49"/>
      <c r="L336" s="49"/>
      <c r="M336" s="49"/>
      <c r="N336" s="163"/>
      <c r="O336" s="305"/>
      <c r="P336" s="595"/>
      <c r="Q336" s="612"/>
      <c r="R336" s="267"/>
      <c r="S336" s="346"/>
      <c r="T336" s="347">
        <f t="shared" si="118"/>
        <v>0</v>
      </c>
      <c r="U336" s="79"/>
      <c r="V336" s="105"/>
      <c r="W336" s="5"/>
      <c r="X336" s="179"/>
      <c r="Y336" s="38"/>
      <c r="Z336" s="190"/>
      <c r="AA336" s="38"/>
      <c r="AB336" s="190"/>
      <c r="AC336" s="170">
        <f t="shared" si="111"/>
        <v>0</v>
      </c>
      <c r="AD336" s="177"/>
      <c r="AE336" s="170"/>
      <c r="AF336" s="173"/>
      <c r="AG336" s="174">
        <f t="shared" si="106"/>
        <v>0</v>
      </c>
    </row>
    <row r="337" spans="1:33" s="3" customFormat="1" ht="35.1" customHeight="1">
      <c r="A337" s="664"/>
      <c r="B337" s="318"/>
      <c r="C337" s="256"/>
      <c r="D337" s="279"/>
      <c r="E337" s="49"/>
      <c r="F337" s="291"/>
      <c r="G337" s="220">
        <v>0</v>
      </c>
      <c r="H337" s="49"/>
      <c r="I337" s="49"/>
      <c r="J337" s="49"/>
      <c r="K337" s="49"/>
      <c r="L337" s="49"/>
      <c r="M337" s="49"/>
      <c r="N337" s="163"/>
      <c r="O337" s="305"/>
      <c r="P337" s="595"/>
      <c r="Q337" s="612"/>
      <c r="R337" s="267"/>
      <c r="S337" s="346"/>
      <c r="T337" s="347">
        <f t="shared" si="118"/>
        <v>0</v>
      </c>
      <c r="U337" s="79"/>
      <c r="V337" s="105"/>
      <c r="W337" s="5"/>
      <c r="X337" s="179"/>
      <c r="Y337" s="38"/>
      <c r="Z337" s="190"/>
      <c r="AA337" s="38"/>
      <c r="AB337" s="190"/>
      <c r="AC337" s="170">
        <f t="shared" ref="AC337:AC338" si="119">V337+X337+Z337+AB337</f>
        <v>0</v>
      </c>
      <c r="AD337" s="177"/>
      <c r="AE337" s="170"/>
      <c r="AF337" s="173"/>
      <c r="AG337" s="174">
        <f t="shared" ref="AG337" si="120">SUM(AC337:AE337)</f>
        <v>0</v>
      </c>
    </row>
    <row r="338" spans="1:33" s="3" customFormat="1" ht="35.1" customHeight="1">
      <c r="A338" s="664"/>
      <c r="B338" s="318"/>
      <c r="C338" s="256"/>
      <c r="D338" s="279"/>
      <c r="E338" s="49"/>
      <c r="F338" s="291"/>
      <c r="G338" s="220">
        <v>0</v>
      </c>
      <c r="H338" s="49"/>
      <c r="I338" s="49"/>
      <c r="J338" s="49"/>
      <c r="K338" s="49"/>
      <c r="L338" s="49"/>
      <c r="M338" s="49"/>
      <c r="N338" s="163"/>
      <c r="O338" s="305"/>
      <c r="P338" s="595"/>
      <c r="Q338" s="612"/>
      <c r="R338" s="267"/>
      <c r="S338" s="346"/>
      <c r="T338" s="347">
        <f t="shared" ref="T338" si="121">IF(S338="",,"→")</f>
        <v>0</v>
      </c>
      <c r="U338" s="79"/>
      <c r="V338" s="105"/>
      <c r="W338" s="5"/>
      <c r="X338" s="179"/>
      <c r="Y338" s="38"/>
      <c r="Z338" s="190"/>
      <c r="AA338" s="38"/>
      <c r="AB338" s="190"/>
      <c r="AC338" s="170">
        <f t="shared" si="119"/>
        <v>0</v>
      </c>
      <c r="AD338" s="177"/>
      <c r="AE338" s="170"/>
      <c r="AF338" s="173"/>
      <c r="AG338" s="174">
        <f>SUM(AC338:AE338)</f>
        <v>0</v>
      </c>
    </row>
    <row r="339" spans="1:33" s="3" customFormat="1" ht="35.1" customHeight="1">
      <c r="A339" s="664"/>
      <c r="B339" s="318"/>
      <c r="C339" s="256"/>
      <c r="D339" s="279"/>
      <c r="E339" s="49"/>
      <c r="F339" s="291"/>
      <c r="G339" s="220">
        <v>0</v>
      </c>
      <c r="H339" s="49"/>
      <c r="I339" s="49"/>
      <c r="J339" s="49"/>
      <c r="K339" s="49"/>
      <c r="L339" s="49"/>
      <c r="M339" s="49"/>
      <c r="N339" s="163"/>
      <c r="O339" s="305"/>
      <c r="P339" s="595"/>
      <c r="Q339" s="612"/>
      <c r="R339" s="267"/>
      <c r="S339" s="346"/>
      <c r="T339" s="347">
        <f t="shared" si="118"/>
        <v>0</v>
      </c>
      <c r="U339" s="79"/>
      <c r="V339" s="105"/>
      <c r="W339" s="5"/>
      <c r="X339" s="179"/>
      <c r="Y339" s="38"/>
      <c r="Z339" s="190"/>
      <c r="AA339" s="38"/>
      <c r="AB339" s="190"/>
      <c r="AC339" s="170">
        <f t="shared" si="111"/>
        <v>0</v>
      </c>
      <c r="AD339" s="177"/>
      <c r="AE339" s="170"/>
      <c r="AF339" s="173"/>
      <c r="AG339" s="174">
        <f t="shared" si="106"/>
        <v>0</v>
      </c>
    </row>
    <row r="340" spans="1:33" s="3" customFormat="1" ht="35.1" customHeight="1">
      <c r="A340" s="664"/>
      <c r="B340" s="318"/>
      <c r="C340" s="256"/>
      <c r="D340" s="279"/>
      <c r="E340" s="49"/>
      <c r="F340" s="291"/>
      <c r="G340" s="220">
        <v>0</v>
      </c>
      <c r="H340" s="49"/>
      <c r="I340" s="49"/>
      <c r="J340" s="49"/>
      <c r="K340" s="49"/>
      <c r="L340" s="49"/>
      <c r="M340" s="49"/>
      <c r="N340" s="163"/>
      <c r="O340" s="305"/>
      <c r="P340" s="461"/>
      <c r="Q340" s="345"/>
      <c r="R340" s="267"/>
      <c r="S340" s="346"/>
      <c r="T340" s="347">
        <f t="shared" si="118"/>
        <v>0</v>
      </c>
      <c r="U340" s="79"/>
      <c r="V340" s="105"/>
      <c r="W340" s="5"/>
      <c r="X340" s="179"/>
      <c r="Y340" s="38"/>
      <c r="Z340" s="190"/>
      <c r="AA340" s="38"/>
      <c r="AB340" s="190"/>
      <c r="AC340" s="170">
        <f t="shared" si="111"/>
        <v>0</v>
      </c>
      <c r="AD340" s="177"/>
      <c r="AE340" s="170"/>
      <c r="AF340" s="173"/>
      <c r="AG340" s="174">
        <f>SUM(AC340:AE340)</f>
        <v>0</v>
      </c>
    </row>
    <row r="341" spans="1:33" s="3" customFormat="1" ht="35.1" customHeight="1">
      <c r="A341" s="664"/>
      <c r="B341" s="318"/>
      <c r="C341" s="256"/>
      <c r="D341" s="279"/>
      <c r="E341" s="49"/>
      <c r="F341" s="291"/>
      <c r="G341" s="220">
        <v>0</v>
      </c>
      <c r="H341" s="49"/>
      <c r="I341" s="49"/>
      <c r="J341" s="49"/>
      <c r="K341" s="49"/>
      <c r="L341" s="49"/>
      <c r="M341" s="49"/>
      <c r="N341" s="163"/>
      <c r="O341" s="305"/>
      <c r="P341" s="462"/>
      <c r="Q341" s="345"/>
      <c r="R341" s="311"/>
      <c r="S341" s="358"/>
      <c r="T341" s="356">
        <f t="shared" si="118"/>
        <v>0</v>
      </c>
      <c r="U341" s="367"/>
      <c r="V341" s="105"/>
      <c r="W341" s="5"/>
      <c r="X341" s="179"/>
      <c r="Y341" s="38"/>
      <c r="Z341" s="190"/>
      <c r="AA341" s="38"/>
      <c r="AB341" s="190"/>
      <c r="AC341" s="170">
        <f t="shared" si="111"/>
        <v>0</v>
      </c>
      <c r="AD341" s="177"/>
      <c r="AE341" s="182"/>
      <c r="AF341" s="173"/>
      <c r="AG341" s="174">
        <f>SUM(AC341:AE341)</f>
        <v>0</v>
      </c>
    </row>
    <row r="342" spans="1:33" s="3" customFormat="1" ht="35.1" customHeight="1">
      <c r="A342" s="664"/>
      <c r="B342" s="661" t="s">
        <v>592</v>
      </c>
      <c r="C342" s="219" t="s">
        <v>546</v>
      </c>
      <c r="D342" s="277">
        <v>1</v>
      </c>
      <c r="E342" s="32"/>
      <c r="F342" s="293">
        <f t="shared" ref="F342:F347" si="122">SUM(D342:E342)</f>
        <v>1</v>
      </c>
      <c r="G342" s="223">
        <v>1</v>
      </c>
      <c r="H342" s="32"/>
      <c r="I342" s="32"/>
      <c r="J342" s="32"/>
      <c r="K342" s="32"/>
      <c r="L342" s="32"/>
      <c r="M342" s="32"/>
      <c r="N342" s="206">
        <f t="shared" ref="N342:N347" si="123">SUM(G342:M342)</f>
        <v>1</v>
      </c>
      <c r="O342" s="307">
        <f t="shared" ref="O342:O347" si="124">N342-F342</f>
        <v>0</v>
      </c>
      <c r="P342" s="429"/>
      <c r="Q342" s="350"/>
      <c r="R342" s="312"/>
      <c r="S342" s="359"/>
      <c r="T342" s="355">
        <f t="shared" si="118"/>
        <v>0</v>
      </c>
      <c r="U342" s="119"/>
      <c r="V342" s="106">
        <f>O342+COUNTA(Q342)-COUNTA(Q342)</f>
        <v>0</v>
      </c>
      <c r="W342" s="5"/>
      <c r="X342" s="113"/>
      <c r="Y342" s="38"/>
      <c r="Z342" s="191"/>
      <c r="AA342" s="38"/>
      <c r="AB342" s="191"/>
      <c r="AC342" s="176">
        <f t="shared" si="111"/>
        <v>0</v>
      </c>
      <c r="AD342" s="177"/>
      <c r="AE342" s="176">
        <f>행정7급!Y395</f>
        <v>0</v>
      </c>
      <c r="AF342" s="173"/>
      <c r="AG342" s="188">
        <f t="shared" si="106"/>
        <v>0</v>
      </c>
    </row>
    <row r="343" spans="1:33" s="3" customFormat="1" ht="35.1" customHeight="1">
      <c r="A343" s="664"/>
      <c r="B343" s="661" t="s">
        <v>592</v>
      </c>
      <c r="C343" s="219" t="s">
        <v>547</v>
      </c>
      <c r="D343" s="277">
        <v>1</v>
      </c>
      <c r="E343" s="32"/>
      <c r="F343" s="293">
        <f t="shared" si="122"/>
        <v>1</v>
      </c>
      <c r="G343" s="223">
        <v>1</v>
      </c>
      <c r="H343" s="32"/>
      <c r="I343" s="32"/>
      <c r="J343" s="32"/>
      <c r="K343" s="32"/>
      <c r="L343" s="32"/>
      <c r="M343" s="32"/>
      <c r="N343" s="206">
        <f t="shared" si="123"/>
        <v>1</v>
      </c>
      <c r="O343" s="307">
        <f t="shared" si="124"/>
        <v>0</v>
      </c>
      <c r="P343" s="470"/>
      <c r="Q343" s="350"/>
      <c r="R343" s="312"/>
      <c r="S343" s="359"/>
      <c r="T343" s="355">
        <f t="shared" si="118"/>
        <v>0</v>
      </c>
      <c r="U343" s="119"/>
      <c r="V343" s="106">
        <f>O343+COUNTA(Q343)-COUNTA(S343)</f>
        <v>0</v>
      </c>
      <c r="W343" s="5"/>
      <c r="X343" s="113"/>
      <c r="Y343" s="38"/>
      <c r="Z343" s="191"/>
      <c r="AA343" s="38"/>
      <c r="AB343" s="191"/>
      <c r="AC343" s="176">
        <f t="shared" si="111"/>
        <v>0</v>
      </c>
      <c r="AD343" s="177"/>
      <c r="AE343" s="176">
        <f>행정7급!Y396</f>
        <v>0</v>
      </c>
      <c r="AF343" s="173"/>
      <c r="AG343" s="178">
        <f t="shared" si="106"/>
        <v>0</v>
      </c>
    </row>
    <row r="344" spans="1:33" s="3" customFormat="1" ht="35.1" customHeight="1">
      <c r="A344" s="664"/>
      <c r="B344" s="661" t="s">
        <v>592</v>
      </c>
      <c r="C344" s="217" t="s">
        <v>548</v>
      </c>
      <c r="D344" s="275">
        <v>0</v>
      </c>
      <c r="E344" s="30"/>
      <c r="F344" s="290">
        <f t="shared" si="122"/>
        <v>0</v>
      </c>
      <c r="G344" s="221"/>
      <c r="H344" s="30"/>
      <c r="I344" s="30"/>
      <c r="J344" s="30"/>
      <c r="K344" s="30"/>
      <c r="L344" s="30"/>
      <c r="M344" s="30"/>
      <c r="N344" s="165">
        <f t="shared" si="123"/>
        <v>0</v>
      </c>
      <c r="O344" s="304">
        <f t="shared" si="124"/>
        <v>0</v>
      </c>
      <c r="P344" s="459"/>
      <c r="Q344" s="357"/>
      <c r="R344" s="268"/>
      <c r="S344" s="346"/>
      <c r="T344" s="355">
        <f t="shared" si="118"/>
        <v>0</v>
      </c>
      <c r="U344" s="80"/>
      <c r="V344" s="106"/>
      <c r="W344" s="5"/>
      <c r="X344" s="113"/>
      <c r="Y344" s="38"/>
      <c r="Z344" s="189"/>
      <c r="AA344" s="38"/>
      <c r="AB344" s="189"/>
      <c r="AC344" s="176">
        <f t="shared" si="111"/>
        <v>0</v>
      </c>
      <c r="AD344" s="177"/>
      <c r="AE344" s="176">
        <f>행정7급!Y397</f>
        <v>0</v>
      </c>
      <c r="AF344" s="173"/>
      <c r="AG344" s="178">
        <f t="shared" si="106"/>
        <v>0</v>
      </c>
    </row>
    <row r="345" spans="1:33" s="3" customFormat="1" ht="35.1" customHeight="1">
      <c r="A345" s="664"/>
      <c r="B345" s="661" t="s">
        <v>592</v>
      </c>
      <c r="C345" s="217" t="s">
        <v>549</v>
      </c>
      <c r="D345" s="275">
        <v>1</v>
      </c>
      <c r="E345" s="30"/>
      <c r="F345" s="290">
        <f t="shared" si="122"/>
        <v>1</v>
      </c>
      <c r="G345" s="221">
        <v>1</v>
      </c>
      <c r="H345" s="30"/>
      <c r="I345" s="30"/>
      <c r="J345" s="30"/>
      <c r="K345" s="30"/>
      <c r="L345" s="30"/>
      <c r="M345" s="30"/>
      <c r="N345" s="165">
        <f t="shared" si="123"/>
        <v>1</v>
      </c>
      <c r="O345" s="304">
        <f t="shared" si="124"/>
        <v>0</v>
      </c>
      <c r="P345" s="459"/>
      <c r="Q345" s="357"/>
      <c r="R345" s="268"/>
      <c r="S345" s="342"/>
      <c r="T345" s="355">
        <f t="shared" si="118"/>
        <v>0</v>
      </c>
      <c r="U345" s="80"/>
      <c r="V345" s="104">
        <f>O345+COUNTA(Q345)-COUNTA(S345)</f>
        <v>0</v>
      </c>
      <c r="W345" s="5"/>
      <c r="X345" s="113"/>
      <c r="Y345" s="38"/>
      <c r="Z345" s="189"/>
      <c r="AA345" s="38"/>
      <c r="AB345" s="189"/>
      <c r="AC345" s="176">
        <f t="shared" si="111"/>
        <v>0</v>
      </c>
      <c r="AD345" s="177"/>
      <c r="AE345" s="176">
        <f>행정7급!Y398</f>
        <v>0</v>
      </c>
      <c r="AF345" s="173"/>
      <c r="AG345" s="178">
        <f t="shared" si="106"/>
        <v>0</v>
      </c>
    </row>
    <row r="346" spans="1:33" s="3" customFormat="1" ht="35.1" customHeight="1">
      <c r="A346" s="664"/>
      <c r="B346" s="661" t="s">
        <v>592</v>
      </c>
      <c r="C346" s="219" t="s">
        <v>550</v>
      </c>
      <c r="D346" s="277">
        <v>0</v>
      </c>
      <c r="E346" s="32"/>
      <c r="F346" s="293">
        <f t="shared" si="122"/>
        <v>0</v>
      </c>
      <c r="G346" s="223">
        <v>0</v>
      </c>
      <c r="H346" s="32"/>
      <c r="I346" s="32"/>
      <c r="J346" s="32"/>
      <c r="K346" s="32"/>
      <c r="L346" s="32"/>
      <c r="M346" s="32"/>
      <c r="N346" s="206">
        <f t="shared" si="123"/>
        <v>0</v>
      </c>
      <c r="O346" s="307">
        <f t="shared" si="124"/>
        <v>0</v>
      </c>
      <c r="P346" s="429"/>
      <c r="Q346" s="354"/>
      <c r="R346" s="312"/>
      <c r="S346" s="359"/>
      <c r="T346" s="355">
        <f t="shared" si="118"/>
        <v>0</v>
      </c>
      <c r="U346" s="119"/>
      <c r="V346" s="106">
        <f>O346+COUNTA(Q346)-COUNTA(S346)</f>
        <v>0</v>
      </c>
      <c r="W346" s="5"/>
      <c r="X346" s="113"/>
      <c r="Y346" s="38"/>
      <c r="Z346" s="191"/>
      <c r="AA346" s="38"/>
      <c r="AB346" s="191"/>
      <c r="AC346" s="176">
        <f t="shared" si="111"/>
        <v>0</v>
      </c>
      <c r="AD346" s="177"/>
      <c r="AE346" s="176">
        <f>행정7급!Y399</f>
        <v>0</v>
      </c>
      <c r="AF346" s="173"/>
      <c r="AG346" s="178">
        <f t="shared" si="106"/>
        <v>0</v>
      </c>
    </row>
    <row r="347" spans="1:33" s="3" customFormat="1" ht="35.1" customHeight="1" thickBot="1">
      <c r="A347" s="665"/>
      <c r="B347" s="662" t="s">
        <v>592</v>
      </c>
      <c r="C347" s="319" t="s">
        <v>551</v>
      </c>
      <c r="D347" s="502">
        <v>0</v>
      </c>
      <c r="E347" s="195"/>
      <c r="F347" s="486">
        <f t="shared" si="122"/>
        <v>0</v>
      </c>
      <c r="G347" s="320">
        <v>0</v>
      </c>
      <c r="H347" s="195"/>
      <c r="I347" s="195"/>
      <c r="J347" s="195"/>
      <c r="K347" s="195"/>
      <c r="L347" s="195"/>
      <c r="M347" s="195"/>
      <c r="N347" s="309">
        <f t="shared" si="123"/>
        <v>0</v>
      </c>
      <c r="O347" s="316">
        <f t="shared" si="124"/>
        <v>0</v>
      </c>
      <c r="P347" s="473"/>
      <c r="Q347" s="379"/>
      <c r="R347" s="456"/>
      <c r="S347" s="380"/>
      <c r="T347" s="381">
        <f t="shared" si="118"/>
        <v>0</v>
      </c>
      <c r="U347" s="382"/>
      <c r="V347" s="168">
        <f>O347+COUNTA(Q347)-COUNTA(S347)</f>
        <v>0</v>
      </c>
      <c r="W347" s="488"/>
      <c r="X347" s="197"/>
      <c r="Y347" s="232"/>
      <c r="Z347" s="198"/>
      <c r="AA347" s="196"/>
      <c r="AB347" s="198"/>
      <c r="AC347" s="199">
        <f t="shared" si="111"/>
        <v>0</v>
      </c>
      <c r="AD347" s="177"/>
      <c r="AE347" s="199">
        <f>행정7급!Y400</f>
        <v>0</v>
      </c>
      <c r="AF347" s="173"/>
      <c r="AG347" s="200">
        <f t="shared" si="106"/>
        <v>0</v>
      </c>
    </row>
    <row r="348" spans="1:33" ht="20.100000000000001" customHeight="1">
      <c r="P348" s="2" t="s">
        <v>552</v>
      </c>
      <c r="Q348" s="122">
        <f>COUNTIF(Q6:Q347,"전직자")</f>
        <v>0</v>
      </c>
      <c r="R348" s="21" t="s">
        <v>553</v>
      </c>
      <c r="T348" s="21"/>
      <c r="U348" s="125" t="str">
        <f>COUNTIF(U6:U347,"7급승진")&amp;"명"</f>
        <v>0명</v>
      </c>
    </row>
    <row r="349" spans="1:33" ht="20.100000000000001" customHeight="1">
      <c r="P349" s="2" t="s">
        <v>485</v>
      </c>
      <c r="Q349" s="122">
        <f>COUNTIF(Q6:Q347,"신규자")</f>
        <v>0</v>
      </c>
      <c r="R349" s="21" t="s">
        <v>554</v>
      </c>
      <c r="U349" s="125" t="str">
        <f>COUNTIF(U7:U348,"본청전입")&amp;"명"</f>
        <v>0명</v>
      </c>
    </row>
    <row r="350" spans="1:33" ht="20.100000000000001" customHeight="1"/>
    <row r="351" spans="1:33" ht="20.100000000000001" customHeight="1"/>
    <row r="352" spans="1:33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</sheetData>
  <mergeCells count="113">
    <mergeCell ref="C21:C22"/>
    <mergeCell ref="C19:C20"/>
    <mergeCell ref="C17:C18"/>
    <mergeCell ref="C14:C15"/>
    <mergeCell ref="C12:C13"/>
    <mergeCell ref="C32:C33"/>
    <mergeCell ref="C30:C31"/>
    <mergeCell ref="C28:C29"/>
    <mergeCell ref="C26:C27"/>
    <mergeCell ref="C23:C25"/>
    <mergeCell ref="C324:C331"/>
    <mergeCell ref="B324:B331"/>
    <mergeCell ref="A324:A334"/>
    <mergeCell ref="C47:C49"/>
    <mergeCell ref="C36:C39"/>
    <mergeCell ref="C300:C301"/>
    <mergeCell ref="B300:B301"/>
    <mergeCell ref="C306:C317"/>
    <mergeCell ref="B306:B317"/>
    <mergeCell ref="A306:A323"/>
    <mergeCell ref="C285:C291"/>
    <mergeCell ref="B285:B291"/>
    <mergeCell ref="A285:A296"/>
    <mergeCell ref="C297:C298"/>
    <mergeCell ref="B297:B298"/>
    <mergeCell ref="A297:A298"/>
    <mergeCell ref="C249:C255"/>
    <mergeCell ref="B249:B255"/>
    <mergeCell ref="A249:A260"/>
    <mergeCell ref="C275:C279"/>
    <mergeCell ref="B275:B279"/>
    <mergeCell ref="A275:A284"/>
    <mergeCell ref="C237:C242"/>
    <mergeCell ref="B237:B242"/>
    <mergeCell ref="C243:C244"/>
    <mergeCell ref="B243:B244"/>
    <mergeCell ref="A237:A248"/>
    <mergeCell ref="C225:C230"/>
    <mergeCell ref="B225:B230"/>
    <mergeCell ref="C231:C232"/>
    <mergeCell ref="B231:B232"/>
    <mergeCell ref="A225:A236"/>
    <mergeCell ref="C208:C212"/>
    <mergeCell ref="B208:B212"/>
    <mergeCell ref="A208:A215"/>
    <mergeCell ref="C216:C220"/>
    <mergeCell ref="B216:B220"/>
    <mergeCell ref="A216:A224"/>
    <mergeCell ref="C191:C192"/>
    <mergeCell ref="B191:B192"/>
    <mergeCell ref="C199:C204"/>
    <mergeCell ref="B199:B204"/>
    <mergeCell ref="A199:A207"/>
    <mergeCell ref="C182:C183"/>
    <mergeCell ref="B182:B183"/>
    <mergeCell ref="C186:C187"/>
    <mergeCell ref="B186:B187"/>
    <mergeCell ref="A178:A185"/>
    <mergeCell ref="A186:A187"/>
    <mergeCell ref="C172:C174"/>
    <mergeCell ref="B172:B174"/>
    <mergeCell ref="A172:A177"/>
    <mergeCell ref="C178:C181"/>
    <mergeCell ref="B178:B181"/>
    <mergeCell ref="C163:C166"/>
    <mergeCell ref="B163:B166"/>
    <mergeCell ref="A163:A171"/>
    <mergeCell ref="C167:C169"/>
    <mergeCell ref="B167:B169"/>
    <mergeCell ref="C139:C150"/>
    <mergeCell ref="B139:B150"/>
    <mergeCell ref="A139:A150"/>
    <mergeCell ref="C151:C153"/>
    <mergeCell ref="B151:B153"/>
    <mergeCell ref="C116:C117"/>
    <mergeCell ref="B116:B117"/>
    <mergeCell ref="C118:C127"/>
    <mergeCell ref="B118:B127"/>
    <mergeCell ref="A118:A138"/>
    <mergeCell ref="A89:A113"/>
    <mergeCell ref="B89:B104"/>
    <mergeCell ref="C89:C104"/>
    <mergeCell ref="C106:C107"/>
    <mergeCell ref="B106:B107"/>
    <mergeCell ref="C55:C71"/>
    <mergeCell ref="C72:C73"/>
    <mergeCell ref="B72:B73"/>
    <mergeCell ref="B75:B76"/>
    <mergeCell ref="C75:C76"/>
    <mergeCell ref="A6:A35"/>
    <mergeCell ref="A36:A39"/>
    <mergeCell ref="B36:B39"/>
    <mergeCell ref="B47:B49"/>
    <mergeCell ref="A55:A76"/>
    <mergeCell ref="B55:B71"/>
    <mergeCell ref="A5:C5"/>
    <mergeCell ref="A1:AG1"/>
    <mergeCell ref="U2:V2"/>
    <mergeCell ref="A3:C4"/>
    <mergeCell ref="D3:F3"/>
    <mergeCell ref="G3:N3"/>
    <mergeCell ref="O3:O4"/>
    <mergeCell ref="P3:Q4"/>
    <mergeCell ref="R3:U4"/>
    <mergeCell ref="V3:V4"/>
    <mergeCell ref="X3:X4"/>
    <mergeCell ref="Z3:Z4"/>
    <mergeCell ref="AB3:AB4"/>
    <mergeCell ref="AC3:AC4"/>
    <mergeCell ref="AE3:AE4"/>
    <mergeCell ref="AG3:AG4"/>
    <mergeCell ref="C10:C11"/>
    <mergeCell ref="C8:C9"/>
  </mergeCells>
  <phoneticPr fontId="3" type="noConversion"/>
  <conditionalFormatting sqref="R164:S164">
    <cfRule type="duplicateValues" dxfId="1" priority="2"/>
  </conditionalFormatting>
  <conditionalFormatting sqref="P96:Q96">
    <cfRule type="duplicateValues" dxfId="0" priority="1"/>
  </conditionalFormatting>
  <printOptions horizontalCentered="1"/>
  <pageMargins left="0.39370078740157483" right="0.39370078740157483" top="0.78740157480314965" bottom="0.78740157480314965" header="0.39370078740157483" footer="0.39370078740157483"/>
  <pageSetup paperSize="12" scale="48" fitToHeight="0" orientation="portrait" cellComments="asDisplayed" r:id="rId1"/>
  <headerFooter>
    <oddFooter>&amp;P페이지</oddFooter>
  </headerFooter>
  <ignoredErrors>
    <ignoredError sqref="AG14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129"/>
  <sheetViews>
    <sheetView showGridLines="0" showZeros="0" view="pageBreakPreview" zoomScale="90" zoomScaleNormal="100" zoomScaleSheetLayoutView="90" workbookViewId="0">
      <pane xSplit="3" ySplit="5" topLeftCell="D91" activePane="bottomRight" state="frozen"/>
      <selection activeCell="M206" sqref="M206"/>
      <selection pane="topRight" activeCell="M206" sqref="M206"/>
      <selection pane="bottomLeft" activeCell="M206" sqref="M206"/>
      <selection pane="bottomRight" activeCell="O114" sqref="O114"/>
    </sheetView>
  </sheetViews>
  <sheetFormatPr defaultRowHeight="39.950000000000003" customHeight="1"/>
  <cols>
    <col min="1" max="2" width="5.125" style="2" customWidth="1"/>
    <col min="3" max="3" width="15.625" style="2" customWidth="1"/>
    <col min="4" max="4" width="5.625" style="2" customWidth="1"/>
    <col min="5" max="5" width="5.375" style="2" customWidth="1"/>
    <col min="6" max="7" width="5.625" style="2" customWidth="1"/>
    <col min="8" max="12" width="5.25" style="2" customWidth="1"/>
    <col min="13" max="14" width="5.625" style="2" customWidth="1"/>
    <col min="15" max="15" width="15.625" style="2" customWidth="1"/>
    <col min="16" max="16" width="8.125" style="21" customWidth="1"/>
    <col min="17" max="17" width="15.625" style="2" customWidth="1"/>
    <col min="18" max="18" width="7" style="2" customWidth="1"/>
    <col min="19" max="19" width="3.75" style="2" customWidth="1"/>
    <col min="20" max="20" width="12.625" style="2" customWidth="1"/>
    <col min="21" max="21" width="8.625" style="2" customWidth="1"/>
    <col min="22" max="22" width="1.625" style="2" customWidth="1"/>
    <col min="23" max="23" width="8.625" style="2" customWidth="1"/>
    <col min="24" max="24" width="1.625" style="2" customWidth="1"/>
    <col min="25" max="25" width="8.625" style="2" customWidth="1"/>
    <col min="26" max="16384" width="9" style="2"/>
  </cols>
  <sheetData>
    <row r="1" spans="1:25" s="237" customFormat="1" ht="44.25" customHeight="1">
      <c r="A1" s="788" t="s">
        <v>555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  <c r="S1" s="788"/>
      <c r="T1" s="788"/>
      <c r="U1" s="788"/>
      <c r="V1" s="788"/>
      <c r="W1" s="788"/>
      <c r="X1" s="788"/>
      <c r="Y1" s="788"/>
    </row>
    <row r="2" spans="1:25" ht="21.75" customHeight="1">
      <c r="A2" s="1"/>
      <c r="B2" s="1"/>
      <c r="T2" s="793"/>
      <c r="U2" s="793"/>
    </row>
    <row r="3" spans="1:25" ht="35.1" customHeight="1">
      <c r="A3" s="794" t="s">
        <v>556</v>
      </c>
      <c r="B3" s="795"/>
      <c r="C3" s="796"/>
      <c r="D3" s="800" t="s">
        <v>557</v>
      </c>
      <c r="E3" s="801"/>
      <c r="F3" s="802"/>
      <c r="G3" s="803" t="s">
        <v>17</v>
      </c>
      <c r="H3" s="801"/>
      <c r="I3" s="801"/>
      <c r="J3" s="801"/>
      <c r="K3" s="801"/>
      <c r="L3" s="801"/>
      <c r="M3" s="804"/>
      <c r="N3" s="805" t="s">
        <v>18</v>
      </c>
      <c r="O3" s="806" t="s">
        <v>0</v>
      </c>
      <c r="P3" s="807"/>
      <c r="Q3" s="807" t="s">
        <v>1</v>
      </c>
      <c r="R3" s="807"/>
      <c r="S3" s="807"/>
      <c r="T3" s="807"/>
      <c r="U3" s="808" t="s">
        <v>19</v>
      </c>
      <c r="W3" s="789" t="s">
        <v>558</v>
      </c>
      <c r="Y3" s="789" t="s">
        <v>559</v>
      </c>
    </row>
    <row r="4" spans="1:25" ht="35.1" customHeight="1">
      <c r="A4" s="797"/>
      <c r="B4" s="798"/>
      <c r="C4" s="799"/>
      <c r="D4" s="269" t="s">
        <v>16</v>
      </c>
      <c r="E4" s="24" t="s">
        <v>560</v>
      </c>
      <c r="F4" s="287" t="s">
        <v>561</v>
      </c>
      <c r="G4" s="285" t="s">
        <v>17</v>
      </c>
      <c r="H4" s="25" t="s">
        <v>562</v>
      </c>
      <c r="I4" s="25" t="s">
        <v>563</v>
      </c>
      <c r="J4" s="25" t="s">
        <v>564</v>
      </c>
      <c r="K4" s="25" t="s">
        <v>236</v>
      </c>
      <c r="L4" s="25" t="s">
        <v>565</v>
      </c>
      <c r="M4" s="238" t="s">
        <v>561</v>
      </c>
      <c r="N4" s="764"/>
      <c r="O4" s="739"/>
      <c r="P4" s="740"/>
      <c r="Q4" s="740"/>
      <c r="R4" s="740"/>
      <c r="S4" s="740"/>
      <c r="T4" s="740"/>
      <c r="U4" s="809"/>
      <c r="W4" s="771"/>
      <c r="Y4" s="771"/>
    </row>
    <row r="5" spans="1:25" s="3" customFormat="1" ht="35.1" customHeight="1">
      <c r="A5" s="790" t="s">
        <v>238</v>
      </c>
      <c r="B5" s="791"/>
      <c r="C5" s="792"/>
      <c r="D5" s="270">
        <f t="shared" ref="D5:N5" si="0">SUM(D6:D127)</f>
        <v>193</v>
      </c>
      <c r="E5" s="14">
        <f t="shared" si="0"/>
        <v>0</v>
      </c>
      <c r="F5" s="288">
        <f t="shared" si="0"/>
        <v>193</v>
      </c>
      <c r="G5" s="286">
        <f t="shared" si="0"/>
        <v>190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14">
        <f t="shared" si="0"/>
        <v>190</v>
      </c>
      <c r="N5" s="302">
        <f t="shared" si="0"/>
        <v>-3</v>
      </c>
      <c r="O5" s="265">
        <f>COUNTA(P6:P127)</f>
        <v>0</v>
      </c>
      <c r="P5" s="511" t="s">
        <v>566</v>
      </c>
      <c r="Q5" s="15">
        <f>COUNTA(R6:R127)</f>
        <v>0</v>
      </c>
      <c r="R5" s="17" t="s">
        <v>566</v>
      </c>
      <c r="S5" s="17"/>
      <c r="T5" s="16"/>
      <c r="U5" s="18">
        <f>SUM(U6:U127)</f>
        <v>-3</v>
      </c>
      <c r="W5" s="112">
        <f>SUM(W6:W127)</f>
        <v>-23</v>
      </c>
      <c r="X5" s="5"/>
      <c r="Y5" s="112">
        <f>SUM(Y6:Y127)</f>
        <v>-26</v>
      </c>
    </row>
    <row r="6" spans="1:25" s="3" customFormat="1" ht="35.1" customHeight="1">
      <c r="A6" s="26" t="s">
        <v>2</v>
      </c>
      <c r="B6" s="668"/>
      <c r="C6" s="321" t="s">
        <v>25</v>
      </c>
      <c r="D6" s="624">
        <v>1</v>
      </c>
      <c r="E6" s="48"/>
      <c r="F6" s="289">
        <f>SUM(D6:E6)</f>
        <v>1</v>
      </c>
      <c r="G6" s="476">
        <v>1</v>
      </c>
      <c r="H6" s="48"/>
      <c r="I6" s="48"/>
      <c r="J6" s="48"/>
      <c r="K6" s="48"/>
      <c r="L6" s="48"/>
      <c r="M6" s="205">
        <f t="shared" ref="M6:M16" si="1">SUM(G6:L6)</f>
        <v>1</v>
      </c>
      <c r="N6" s="303">
        <f t="shared" ref="N6:N70" si="2">M6-F6</f>
        <v>0</v>
      </c>
      <c r="O6" s="312"/>
      <c r="P6" s="359"/>
      <c r="Q6" s="630"/>
      <c r="R6" s="631"/>
      <c r="S6" s="391">
        <f t="shared" ref="S6:S87" si="3">IF(R6="",,"→")</f>
        <v>0</v>
      </c>
      <c r="T6" s="442"/>
      <c r="U6" s="4">
        <f t="shared" ref="U6:U14" si="4">N6+COUNTA(P6)-COUNTA(R6)</f>
        <v>0</v>
      </c>
      <c r="V6" s="120"/>
      <c r="W6" s="113">
        <f>행정8·9급!V6</f>
        <v>1</v>
      </c>
      <c r="X6" s="230"/>
      <c r="Y6" s="113">
        <f>U6+W6</f>
        <v>1</v>
      </c>
    </row>
    <row r="7" spans="1:25" s="3" customFormat="1" ht="35.1" customHeight="1">
      <c r="A7" s="27"/>
      <c r="B7" s="669"/>
      <c r="C7" s="215" t="s">
        <v>24</v>
      </c>
      <c r="D7" s="275">
        <v>0</v>
      </c>
      <c r="E7" s="30"/>
      <c r="F7" s="290">
        <f t="shared" ref="F7:F61" si="5">SUM(D7:E7)</f>
        <v>0</v>
      </c>
      <c r="G7" s="221"/>
      <c r="H7" s="30"/>
      <c r="I7" s="30"/>
      <c r="J7" s="30"/>
      <c r="K7" s="30"/>
      <c r="L7" s="30"/>
      <c r="M7" s="206">
        <f t="shared" si="1"/>
        <v>0</v>
      </c>
      <c r="N7" s="307">
        <f t="shared" si="2"/>
        <v>0</v>
      </c>
      <c r="O7" s="268"/>
      <c r="P7" s="341"/>
      <c r="Q7" s="37"/>
      <c r="R7" s="451"/>
      <c r="S7" s="343">
        <f t="shared" si="3"/>
        <v>0</v>
      </c>
      <c r="T7" s="74"/>
      <c r="U7" s="9">
        <f t="shared" si="4"/>
        <v>0</v>
      </c>
      <c r="V7" s="120"/>
      <c r="W7" s="113">
        <f>행정8·9급!V7</f>
        <v>0</v>
      </c>
      <c r="X7" s="231"/>
      <c r="Y7" s="113">
        <f t="shared" ref="Y7:Y68" si="6">U7+W7</f>
        <v>0</v>
      </c>
    </row>
    <row r="8" spans="1:25" s="3" customFormat="1" ht="35.1" customHeight="1">
      <c r="A8" s="27"/>
      <c r="B8" s="669"/>
      <c r="C8" s="322" t="s">
        <v>54</v>
      </c>
      <c r="D8" s="277">
        <v>0</v>
      </c>
      <c r="E8" s="32"/>
      <c r="F8" s="293">
        <f t="shared" si="5"/>
        <v>0</v>
      </c>
      <c r="G8" s="223">
        <v>1</v>
      </c>
      <c r="H8" s="32"/>
      <c r="I8" s="32"/>
      <c r="J8" s="32"/>
      <c r="K8" s="32"/>
      <c r="L8" s="32"/>
      <c r="M8" s="206">
        <f t="shared" si="1"/>
        <v>1</v>
      </c>
      <c r="N8" s="307">
        <f t="shared" si="2"/>
        <v>1</v>
      </c>
      <c r="O8" s="312"/>
      <c r="P8" s="350"/>
      <c r="Q8" s="40"/>
      <c r="R8" s="402"/>
      <c r="S8" s="355">
        <f t="shared" si="3"/>
        <v>0</v>
      </c>
      <c r="T8" s="443"/>
      <c r="U8" s="10">
        <f t="shared" si="4"/>
        <v>1</v>
      </c>
      <c r="V8" s="120"/>
      <c r="W8" s="113">
        <f>행정8·9급!V8</f>
        <v>-1</v>
      </c>
      <c r="X8" s="231"/>
      <c r="Y8" s="113">
        <f t="shared" si="6"/>
        <v>0</v>
      </c>
    </row>
    <row r="9" spans="1:25" s="3" customFormat="1" ht="35.1" customHeight="1">
      <c r="A9" s="27"/>
      <c r="B9" s="669"/>
      <c r="C9" s="322" t="s">
        <v>55</v>
      </c>
      <c r="D9" s="277">
        <v>1</v>
      </c>
      <c r="E9" s="32"/>
      <c r="F9" s="293">
        <f t="shared" si="5"/>
        <v>1</v>
      </c>
      <c r="G9" s="223">
        <v>1</v>
      </c>
      <c r="H9" s="32"/>
      <c r="I9" s="32"/>
      <c r="J9" s="32"/>
      <c r="K9" s="32"/>
      <c r="L9" s="32"/>
      <c r="M9" s="206">
        <f t="shared" si="1"/>
        <v>1</v>
      </c>
      <c r="N9" s="307">
        <f t="shared" si="2"/>
        <v>0</v>
      </c>
      <c r="O9" s="312"/>
      <c r="P9" s="350"/>
      <c r="Q9" s="37"/>
      <c r="R9" s="375"/>
      <c r="S9" s="355">
        <f t="shared" si="3"/>
        <v>0</v>
      </c>
      <c r="T9" s="443"/>
      <c r="U9" s="10">
        <f t="shared" si="4"/>
        <v>0</v>
      </c>
      <c r="V9" s="120"/>
      <c r="W9" s="113">
        <f>행정8·9급!V10</f>
        <v>0</v>
      </c>
      <c r="X9" s="231"/>
      <c r="Y9" s="113">
        <f t="shared" si="6"/>
        <v>0</v>
      </c>
    </row>
    <row r="10" spans="1:25" s="3" customFormat="1" ht="35.1" customHeight="1">
      <c r="A10" s="27"/>
      <c r="B10" s="669"/>
      <c r="C10" s="322" t="s">
        <v>576</v>
      </c>
      <c r="D10" s="277">
        <v>0</v>
      </c>
      <c r="E10" s="32"/>
      <c r="F10" s="293">
        <f t="shared" si="5"/>
        <v>0</v>
      </c>
      <c r="G10" s="223"/>
      <c r="H10" s="32"/>
      <c r="I10" s="32"/>
      <c r="J10" s="32"/>
      <c r="K10" s="32"/>
      <c r="L10" s="32"/>
      <c r="M10" s="206">
        <f t="shared" si="1"/>
        <v>0</v>
      </c>
      <c r="N10" s="307">
        <f t="shared" si="2"/>
        <v>0</v>
      </c>
      <c r="O10" s="268"/>
      <c r="P10" s="342"/>
      <c r="Q10" s="40"/>
      <c r="R10" s="402"/>
      <c r="S10" s="355">
        <f t="shared" si="3"/>
        <v>0</v>
      </c>
      <c r="T10" s="443"/>
      <c r="U10" s="10">
        <f t="shared" si="4"/>
        <v>0</v>
      </c>
      <c r="V10" s="120"/>
      <c r="W10" s="113">
        <f>행정8·9급!V12</f>
        <v>0</v>
      </c>
      <c r="X10" s="231"/>
      <c r="Y10" s="113">
        <f t="shared" si="6"/>
        <v>0</v>
      </c>
    </row>
    <row r="11" spans="1:25" s="3" customFormat="1" ht="35.1" customHeight="1">
      <c r="A11" s="27"/>
      <c r="B11" s="669"/>
      <c r="C11" s="322" t="s">
        <v>77</v>
      </c>
      <c r="D11" s="277">
        <v>0</v>
      </c>
      <c r="E11" s="32"/>
      <c r="F11" s="293">
        <f t="shared" si="5"/>
        <v>0</v>
      </c>
      <c r="G11" s="223">
        <v>0</v>
      </c>
      <c r="H11" s="32"/>
      <c r="I11" s="32"/>
      <c r="J11" s="32"/>
      <c r="K11" s="32"/>
      <c r="L11" s="32"/>
      <c r="M11" s="206">
        <f t="shared" si="1"/>
        <v>0</v>
      </c>
      <c r="N11" s="307">
        <f t="shared" si="2"/>
        <v>0</v>
      </c>
      <c r="O11" s="312"/>
      <c r="P11" s="350"/>
      <c r="Q11" s="40"/>
      <c r="R11" s="402"/>
      <c r="S11" s="355">
        <f t="shared" si="3"/>
        <v>0</v>
      </c>
      <c r="T11" s="443"/>
      <c r="U11" s="10">
        <f t="shared" si="4"/>
        <v>0</v>
      </c>
      <c r="V11" s="120"/>
      <c r="W11" s="113">
        <f>행정8·9급!V14</f>
        <v>0</v>
      </c>
      <c r="X11" s="231"/>
      <c r="Y11" s="113">
        <f t="shared" si="6"/>
        <v>0</v>
      </c>
    </row>
    <row r="12" spans="1:25" s="3" customFormat="1" ht="35.1" customHeight="1">
      <c r="A12" s="27"/>
      <c r="B12" s="669"/>
      <c r="C12" s="322" t="s">
        <v>3</v>
      </c>
      <c r="D12" s="277">
        <v>0</v>
      </c>
      <c r="E12" s="32"/>
      <c r="F12" s="293">
        <f t="shared" si="5"/>
        <v>0</v>
      </c>
      <c r="G12" s="223">
        <v>1</v>
      </c>
      <c r="H12" s="32"/>
      <c r="I12" s="32"/>
      <c r="J12" s="32"/>
      <c r="K12" s="32"/>
      <c r="L12" s="32"/>
      <c r="M12" s="206">
        <f t="shared" si="1"/>
        <v>1</v>
      </c>
      <c r="N12" s="307">
        <f t="shared" si="2"/>
        <v>1</v>
      </c>
      <c r="O12" s="312"/>
      <c r="P12" s="350"/>
      <c r="Q12" s="40"/>
      <c r="R12" s="402"/>
      <c r="S12" s="355">
        <f t="shared" si="3"/>
        <v>0</v>
      </c>
      <c r="T12" s="443"/>
      <c r="U12" s="10">
        <f t="shared" si="4"/>
        <v>1</v>
      </c>
      <c r="V12" s="120"/>
      <c r="W12" s="113">
        <f>행정8·9급!V16</f>
        <v>-1</v>
      </c>
      <c r="X12" s="231"/>
      <c r="Y12" s="113">
        <f t="shared" si="6"/>
        <v>0</v>
      </c>
    </row>
    <row r="13" spans="1:25" s="3" customFormat="1" ht="35.1" customHeight="1">
      <c r="A13" s="27"/>
      <c r="B13" s="669"/>
      <c r="C13" s="322" t="s">
        <v>26</v>
      </c>
      <c r="D13" s="277">
        <v>0</v>
      </c>
      <c r="E13" s="32"/>
      <c r="F13" s="293">
        <f t="shared" si="5"/>
        <v>0</v>
      </c>
      <c r="G13" s="223">
        <v>1</v>
      </c>
      <c r="H13" s="32"/>
      <c r="I13" s="32"/>
      <c r="J13" s="32"/>
      <c r="K13" s="32"/>
      <c r="L13" s="32"/>
      <c r="M13" s="206">
        <f t="shared" si="1"/>
        <v>1</v>
      </c>
      <c r="N13" s="307">
        <f t="shared" si="2"/>
        <v>1</v>
      </c>
      <c r="O13" s="268"/>
      <c r="P13" s="342"/>
      <c r="Q13" s="40"/>
      <c r="R13" s="402"/>
      <c r="S13" s="355">
        <f t="shared" si="3"/>
        <v>0</v>
      </c>
      <c r="T13" s="443"/>
      <c r="U13" s="10">
        <f t="shared" si="4"/>
        <v>1</v>
      </c>
      <c r="V13" s="120"/>
      <c r="W13" s="113">
        <f>행정8·9급!V17</f>
        <v>0</v>
      </c>
      <c r="X13" s="231"/>
      <c r="Y13" s="113">
        <f t="shared" si="6"/>
        <v>1</v>
      </c>
    </row>
    <row r="14" spans="1:25" s="3" customFormat="1" ht="35.1" customHeight="1">
      <c r="A14" s="27"/>
      <c r="B14" s="669"/>
      <c r="C14" s="322" t="s">
        <v>48</v>
      </c>
      <c r="D14" s="277">
        <v>0</v>
      </c>
      <c r="E14" s="32"/>
      <c r="F14" s="293">
        <f t="shared" si="5"/>
        <v>0</v>
      </c>
      <c r="G14" s="223">
        <v>1</v>
      </c>
      <c r="H14" s="32"/>
      <c r="I14" s="32"/>
      <c r="J14" s="32"/>
      <c r="K14" s="32"/>
      <c r="L14" s="32"/>
      <c r="M14" s="206">
        <f t="shared" si="1"/>
        <v>1</v>
      </c>
      <c r="N14" s="307">
        <f t="shared" si="2"/>
        <v>1</v>
      </c>
      <c r="O14" s="268"/>
      <c r="P14" s="342"/>
      <c r="Q14" s="40"/>
      <c r="R14" s="402"/>
      <c r="S14" s="355">
        <f t="shared" si="3"/>
        <v>0</v>
      </c>
      <c r="T14" s="443"/>
      <c r="U14" s="10">
        <f t="shared" si="4"/>
        <v>1</v>
      </c>
      <c r="V14" s="120"/>
      <c r="W14" s="113">
        <f>행정8·9급!V19</f>
        <v>-1</v>
      </c>
      <c r="X14" s="231"/>
      <c r="Y14" s="113">
        <f t="shared" si="6"/>
        <v>0</v>
      </c>
    </row>
    <row r="15" spans="1:25" s="3" customFormat="1" ht="35.1" customHeight="1">
      <c r="A15" s="27"/>
      <c r="B15" s="669"/>
      <c r="C15" s="215" t="s">
        <v>577</v>
      </c>
      <c r="D15" s="275"/>
      <c r="E15" s="30"/>
      <c r="F15" s="290"/>
      <c r="G15" s="221"/>
      <c r="H15" s="30"/>
      <c r="I15" s="30"/>
      <c r="J15" s="30"/>
      <c r="K15" s="30"/>
      <c r="L15" s="30"/>
      <c r="M15" s="165"/>
      <c r="N15" s="304">
        <f t="shared" si="2"/>
        <v>0</v>
      </c>
      <c r="O15" s="268"/>
      <c r="P15" s="342"/>
      <c r="Q15" s="37"/>
      <c r="R15" s="451"/>
      <c r="S15" s="343">
        <f t="shared" si="3"/>
        <v>0</v>
      </c>
      <c r="T15" s="74"/>
      <c r="U15" s="9"/>
      <c r="V15" s="120"/>
      <c r="W15" s="113">
        <f>행정8·9급!V21</f>
        <v>1</v>
      </c>
      <c r="X15" s="231"/>
      <c r="Y15" s="113">
        <f t="shared" si="6"/>
        <v>1</v>
      </c>
    </row>
    <row r="16" spans="1:25" s="3" customFormat="1" ht="35.1" customHeight="1">
      <c r="A16" s="27"/>
      <c r="B16" s="669"/>
      <c r="C16" s="215" t="s">
        <v>4</v>
      </c>
      <c r="D16" s="275">
        <v>1</v>
      </c>
      <c r="E16" s="30"/>
      <c r="F16" s="290">
        <f t="shared" si="5"/>
        <v>1</v>
      </c>
      <c r="G16" s="221">
        <v>3</v>
      </c>
      <c r="H16" s="30"/>
      <c r="I16" s="30"/>
      <c r="J16" s="30"/>
      <c r="K16" s="30"/>
      <c r="L16" s="30"/>
      <c r="M16" s="165">
        <f t="shared" si="1"/>
        <v>3</v>
      </c>
      <c r="N16" s="304">
        <f t="shared" si="2"/>
        <v>2</v>
      </c>
      <c r="O16" s="632"/>
      <c r="P16" s="341"/>
      <c r="Q16" s="37"/>
      <c r="R16" s="451"/>
      <c r="S16" s="353">
        <f t="shared" si="3"/>
        <v>0</v>
      </c>
      <c r="T16" s="444"/>
      <c r="U16" s="9">
        <f>N16+COUNTA(P16:P17)-COUNTA(R16:R17)</f>
        <v>2</v>
      </c>
      <c r="V16" s="120"/>
      <c r="W16" s="175">
        <f>행정8·9급!V23</f>
        <v>-2</v>
      </c>
      <c r="X16" s="231"/>
      <c r="Y16" s="175">
        <f t="shared" si="6"/>
        <v>0</v>
      </c>
    </row>
    <row r="17" spans="1:25" s="3" customFormat="1" ht="35.1" customHeight="1">
      <c r="A17" s="27"/>
      <c r="B17" s="669"/>
      <c r="C17" s="216"/>
      <c r="D17" s="276"/>
      <c r="E17" s="31"/>
      <c r="F17" s="292"/>
      <c r="G17" s="222"/>
      <c r="H17" s="31"/>
      <c r="I17" s="31"/>
      <c r="J17" s="31"/>
      <c r="K17" s="31"/>
      <c r="L17" s="31"/>
      <c r="M17" s="164"/>
      <c r="N17" s="306">
        <f t="shared" si="2"/>
        <v>0</v>
      </c>
      <c r="O17" s="366"/>
      <c r="P17" s="360"/>
      <c r="Q17" s="39"/>
      <c r="R17" s="452"/>
      <c r="S17" s="356">
        <f t="shared" si="3"/>
        <v>0</v>
      </c>
      <c r="T17" s="41"/>
      <c r="U17" s="8"/>
      <c r="V17" s="120"/>
      <c r="W17" s="184"/>
      <c r="X17" s="231"/>
      <c r="Y17" s="184">
        <f t="shared" si="6"/>
        <v>0</v>
      </c>
    </row>
    <row r="18" spans="1:25" s="3" customFormat="1" ht="35.1" customHeight="1">
      <c r="A18" s="27"/>
      <c r="B18" s="669"/>
      <c r="C18" s="322" t="s">
        <v>78</v>
      </c>
      <c r="D18" s="277">
        <v>0</v>
      </c>
      <c r="E18" s="32"/>
      <c r="F18" s="293">
        <f t="shared" si="5"/>
        <v>0</v>
      </c>
      <c r="G18" s="223"/>
      <c r="H18" s="32"/>
      <c r="I18" s="32"/>
      <c r="J18" s="32"/>
      <c r="K18" s="32"/>
      <c r="L18" s="32"/>
      <c r="M18" s="206">
        <f t="shared" ref="M18:M28" si="7">SUM(G18:L18)</f>
        <v>0</v>
      </c>
      <c r="N18" s="307">
        <f t="shared" si="2"/>
        <v>0</v>
      </c>
      <c r="O18" s="312"/>
      <c r="P18" s="350"/>
      <c r="Q18" s="40"/>
      <c r="R18" s="402"/>
      <c r="S18" s="355">
        <f t="shared" si="3"/>
        <v>0</v>
      </c>
      <c r="T18" s="443"/>
      <c r="U18" s="10">
        <f t="shared" ref="U18:U23" si="8">N18+COUNTA(P18)-COUNTA(R18)</f>
        <v>0</v>
      </c>
      <c r="V18" s="120"/>
      <c r="W18" s="113">
        <f>행정8·9급!V26</f>
        <v>0</v>
      </c>
      <c r="X18" s="231"/>
      <c r="Y18" s="113">
        <f t="shared" si="6"/>
        <v>0</v>
      </c>
    </row>
    <row r="19" spans="1:25" s="3" customFormat="1" ht="35.1" customHeight="1">
      <c r="A19" s="27"/>
      <c r="B19" s="669"/>
      <c r="C19" s="322" t="s">
        <v>5</v>
      </c>
      <c r="D19" s="277">
        <v>0</v>
      </c>
      <c r="E19" s="32"/>
      <c r="F19" s="293">
        <f t="shared" si="5"/>
        <v>0</v>
      </c>
      <c r="G19" s="223"/>
      <c r="H19" s="32"/>
      <c r="I19" s="32"/>
      <c r="J19" s="32"/>
      <c r="K19" s="32"/>
      <c r="L19" s="32"/>
      <c r="M19" s="206">
        <f t="shared" si="7"/>
        <v>0</v>
      </c>
      <c r="N19" s="307">
        <f t="shared" si="2"/>
        <v>0</v>
      </c>
      <c r="O19" s="312"/>
      <c r="P19" s="350"/>
      <c r="Q19" s="40"/>
      <c r="R19" s="402"/>
      <c r="S19" s="355">
        <f t="shared" si="3"/>
        <v>0</v>
      </c>
      <c r="T19" s="443"/>
      <c r="U19" s="10">
        <f t="shared" si="8"/>
        <v>0</v>
      </c>
      <c r="V19" s="120"/>
      <c r="W19" s="113">
        <f>행정8·9급!V28</f>
        <v>0</v>
      </c>
      <c r="X19" s="231"/>
      <c r="Y19" s="113">
        <f t="shared" si="6"/>
        <v>0</v>
      </c>
    </row>
    <row r="20" spans="1:25" s="3" customFormat="1" ht="35.1" customHeight="1">
      <c r="A20" s="27"/>
      <c r="B20" s="669"/>
      <c r="C20" s="323" t="s">
        <v>206</v>
      </c>
      <c r="D20" s="277">
        <v>0</v>
      </c>
      <c r="E20" s="32"/>
      <c r="F20" s="293">
        <f>SUM(D20:E20)</f>
        <v>0</v>
      </c>
      <c r="G20" s="223"/>
      <c r="H20" s="32"/>
      <c r="I20" s="32"/>
      <c r="J20" s="32"/>
      <c r="K20" s="32"/>
      <c r="L20" s="32"/>
      <c r="M20" s="206">
        <f>SUM(G20:L20)</f>
        <v>0</v>
      </c>
      <c r="N20" s="307">
        <f t="shared" si="2"/>
        <v>0</v>
      </c>
      <c r="O20" s="312"/>
      <c r="P20" s="350"/>
      <c r="Q20" s="40"/>
      <c r="R20" s="402"/>
      <c r="S20" s="355">
        <f t="shared" si="3"/>
        <v>0</v>
      </c>
      <c r="T20" s="443"/>
      <c r="U20" s="10">
        <f t="shared" si="8"/>
        <v>0</v>
      </c>
      <c r="V20" s="120"/>
      <c r="W20" s="113">
        <f>행정8·9급!V30</f>
        <v>0</v>
      </c>
      <c r="X20" s="231"/>
      <c r="Y20" s="113">
        <f t="shared" si="6"/>
        <v>0</v>
      </c>
    </row>
    <row r="21" spans="1:25" s="3" customFormat="1" ht="35.1" customHeight="1">
      <c r="A21" s="27"/>
      <c r="B21" s="669"/>
      <c r="C21" s="322" t="s">
        <v>6</v>
      </c>
      <c r="D21" s="277">
        <v>0</v>
      </c>
      <c r="E21" s="32"/>
      <c r="F21" s="293">
        <f t="shared" si="5"/>
        <v>0</v>
      </c>
      <c r="G21" s="223"/>
      <c r="H21" s="32"/>
      <c r="I21" s="32"/>
      <c r="J21" s="32"/>
      <c r="K21" s="32"/>
      <c r="L21" s="32"/>
      <c r="M21" s="206">
        <f t="shared" si="7"/>
        <v>0</v>
      </c>
      <c r="N21" s="307">
        <f t="shared" si="2"/>
        <v>0</v>
      </c>
      <c r="O21" s="312"/>
      <c r="P21" s="350"/>
      <c r="Q21" s="40"/>
      <c r="R21" s="402"/>
      <c r="S21" s="355">
        <f t="shared" si="3"/>
        <v>0</v>
      </c>
      <c r="T21" s="443"/>
      <c r="U21" s="10">
        <f t="shared" si="8"/>
        <v>0</v>
      </c>
      <c r="V21" s="120"/>
      <c r="W21" s="113">
        <f>행정8·9급!V32</f>
        <v>0</v>
      </c>
      <c r="X21" s="231"/>
      <c r="Y21" s="113">
        <f t="shared" si="6"/>
        <v>0</v>
      </c>
    </row>
    <row r="22" spans="1:25" s="3" customFormat="1" ht="35.1" customHeight="1">
      <c r="A22" s="27"/>
      <c r="B22" s="669"/>
      <c r="C22" s="322" t="s">
        <v>7</v>
      </c>
      <c r="D22" s="277">
        <v>0</v>
      </c>
      <c r="E22" s="32"/>
      <c r="F22" s="293">
        <f t="shared" si="5"/>
        <v>0</v>
      </c>
      <c r="G22" s="223">
        <v>1</v>
      </c>
      <c r="H22" s="32"/>
      <c r="I22" s="32"/>
      <c r="J22" s="32"/>
      <c r="K22" s="32"/>
      <c r="L22" s="32"/>
      <c r="M22" s="206">
        <f t="shared" si="7"/>
        <v>1</v>
      </c>
      <c r="N22" s="307">
        <f t="shared" si="2"/>
        <v>1</v>
      </c>
      <c r="O22" s="312"/>
      <c r="P22" s="350"/>
      <c r="Q22" s="40"/>
      <c r="R22" s="402"/>
      <c r="S22" s="355">
        <f t="shared" si="3"/>
        <v>0</v>
      </c>
      <c r="T22" s="443"/>
      <c r="U22" s="10">
        <f t="shared" si="8"/>
        <v>1</v>
      </c>
      <c r="V22" s="120"/>
      <c r="W22" s="113">
        <f>행정8·9급!V34</f>
        <v>-1</v>
      </c>
      <c r="X22" s="231"/>
      <c r="Y22" s="113">
        <f t="shared" si="6"/>
        <v>0</v>
      </c>
    </row>
    <row r="23" spans="1:25" s="3" customFormat="1" ht="35.1" customHeight="1">
      <c r="A23" s="28"/>
      <c r="B23" s="670"/>
      <c r="C23" s="322" t="s">
        <v>424</v>
      </c>
      <c r="D23" s="277">
        <v>1</v>
      </c>
      <c r="E23" s="32"/>
      <c r="F23" s="293">
        <f t="shared" si="5"/>
        <v>1</v>
      </c>
      <c r="G23" s="223">
        <v>1</v>
      </c>
      <c r="H23" s="32"/>
      <c r="I23" s="32"/>
      <c r="J23" s="32"/>
      <c r="K23" s="32"/>
      <c r="L23" s="32"/>
      <c r="M23" s="206">
        <f t="shared" si="7"/>
        <v>1</v>
      </c>
      <c r="N23" s="307">
        <f t="shared" si="2"/>
        <v>0</v>
      </c>
      <c r="O23" s="312"/>
      <c r="P23" s="350"/>
      <c r="Q23" s="40"/>
      <c r="R23" s="402"/>
      <c r="S23" s="355">
        <f t="shared" si="3"/>
        <v>0</v>
      </c>
      <c r="T23" s="443"/>
      <c r="U23" s="10">
        <f t="shared" si="8"/>
        <v>0</v>
      </c>
      <c r="V23" s="120"/>
      <c r="W23" s="113">
        <f>행정8·9급!V35</f>
        <v>0</v>
      </c>
      <c r="X23" s="231"/>
      <c r="Y23" s="113">
        <f t="shared" si="6"/>
        <v>0</v>
      </c>
    </row>
    <row r="24" spans="1:25" s="3" customFormat="1" ht="35.1" customHeight="1">
      <c r="A24" s="29" t="s">
        <v>425</v>
      </c>
      <c r="B24" s="671" t="s">
        <v>593</v>
      </c>
      <c r="C24" s="215" t="s">
        <v>426</v>
      </c>
      <c r="D24" s="275">
        <v>13</v>
      </c>
      <c r="E24" s="30"/>
      <c r="F24" s="290">
        <f t="shared" si="5"/>
        <v>13</v>
      </c>
      <c r="G24" s="221">
        <v>13</v>
      </c>
      <c r="H24" s="30"/>
      <c r="I24" s="30"/>
      <c r="J24" s="30"/>
      <c r="K24" s="30"/>
      <c r="L24" s="30"/>
      <c r="M24" s="165">
        <f>SUM(G24:L24)</f>
        <v>13</v>
      </c>
      <c r="N24" s="304">
        <f t="shared" si="2"/>
        <v>0</v>
      </c>
      <c r="O24" s="268"/>
      <c r="P24" s="357"/>
      <c r="Q24" s="37"/>
      <c r="R24" s="451"/>
      <c r="S24" s="343">
        <f t="shared" si="3"/>
        <v>0</v>
      </c>
      <c r="T24" s="74"/>
      <c r="U24" s="9">
        <f>N24+COUNTA(P24:P27)-COUNTA(R24:R27)</f>
        <v>0</v>
      </c>
      <c r="V24" s="120"/>
      <c r="W24" s="175">
        <f>행정8·9급!V36</f>
        <v>-1</v>
      </c>
      <c r="X24" s="231"/>
      <c r="Y24" s="175">
        <f t="shared" si="6"/>
        <v>-1</v>
      </c>
    </row>
    <row r="25" spans="1:25" s="3" customFormat="1" ht="35.1" customHeight="1">
      <c r="A25" s="27"/>
      <c r="B25" s="669"/>
      <c r="C25" s="324"/>
      <c r="D25" s="279"/>
      <c r="E25" s="49"/>
      <c r="F25" s="291"/>
      <c r="G25" s="220"/>
      <c r="H25" s="49"/>
      <c r="I25" s="49"/>
      <c r="J25" s="49"/>
      <c r="K25" s="49"/>
      <c r="L25" s="49"/>
      <c r="M25" s="163"/>
      <c r="N25" s="305">
        <f t="shared" si="2"/>
        <v>0</v>
      </c>
      <c r="O25" s="633"/>
      <c r="P25" s="612"/>
      <c r="Q25" s="56"/>
      <c r="R25" s="431"/>
      <c r="S25" s="347">
        <f t="shared" si="3"/>
        <v>0</v>
      </c>
      <c r="T25" s="445"/>
      <c r="U25" s="6"/>
      <c r="V25" s="120"/>
      <c r="W25" s="179">
        <f>행정8·9급!V25</f>
        <v>0</v>
      </c>
      <c r="X25" s="231"/>
      <c r="Y25" s="179">
        <f t="shared" si="6"/>
        <v>0</v>
      </c>
    </row>
    <row r="26" spans="1:25" s="3" customFormat="1" ht="35.1" customHeight="1">
      <c r="A26" s="27"/>
      <c r="B26" s="669"/>
      <c r="C26" s="324"/>
      <c r="D26" s="279"/>
      <c r="E26" s="49"/>
      <c r="F26" s="291"/>
      <c r="G26" s="220"/>
      <c r="H26" s="49"/>
      <c r="I26" s="49"/>
      <c r="J26" s="49"/>
      <c r="K26" s="49"/>
      <c r="L26" s="49"/>
      <c r="M26" s="163">
        <f t="shared" ref="M26" si="9">SUM(G26:L26)</f>
        <v>0</v>
      </c>
      <c r="N26" s="305">
        <f t="shared" ref="N26" si="10">M26-F26</f>
        <v>0</v>
      </c>
      <c r="O26" s="633"/>
      <c r="P26" s="612"/>
      <c r="Q26" s="56"/>
      <c r="R26" s="431"/>
      <c r="S26" s="347">
        <f t="shared" ref="S26" si="11">IF(R26="",,"→")</f>
        <v>0</v>
      </c>
      <c r="T26" s="445"/>
      <c r="U26" s="6"/>
      <c r="V26" s="120"/>
      <c r="W26" s="179"/>
      <c r="X26" s="231"/>
      <c r="Y26" s="179">
        <f t="shared" ref="Y26" si="12">U26+W26</f>
        <v>0</v>
      </c>
    </row>
    <row r="27" spans="1:25" s="3" customFormat="1" ht="35.1" customHeight="1">
      <c r="A27" s="27"/>
      <c r="B27" s="669"/>
      <c r="C27" s="216"/>
      <c r="D27" s="276"/>
      <c r="E27" s="31"/>
      <c r="F27" s="292"/>
      <c r="G27" s="222"/>
      <c r="H27" s="31"/>
      <c r="I27" s="31"/>
      <c r="J27" s="31"/>
      <c r="K27" s="31"/>
      <c r="L27" s="31"/>
      <c r="M27" s="164">
        <f t="shared" si="7"/>
        <v>0</v>
      </c>
      <c r="N27" s="306">
        <f t="shared" si="2"/>
        <v>0</v>
      </c>
      <c r="O27" s="267"/>
      <c r="P27" s="345"/>
      <c r="Q27" s="39"/>
      <c r="R27" s="452"/>
      <c r="S27" s="356">
        <f t="shared" si="3"/>
        <v>0</v>
      </c>
      <c r="T27" s="41"/>
      <c r="U27" s="8"/>
      <c r="V27" s="38"/>
      <c r="W27" s="184"/>
      <c r="X27" s="231"/>
      <c r="Y27" s="184">
        <f t="shared" si="6"/>
        <v>0</v>
      </c>
    </row>
    <row r="28" spans="1:25" s="3" customFormat="1" ht="35.1" customHeight="1">
      <c r="A28" s="27"/>
      <c r="B28" s="673" t="s">
        <v>591</v>
      </c>
      <c r="C28" s="215" t="s">
        <v>8</v>
      </c>
      <c r="D28" s="275">
        <v>2</v>
      </c>
      <c r="E28" s="30"/>
      <c r="F28" s="290">
        <f>SUM(D28:E28)</f>
        <v>2</v>
      </c>
      <c r="G28" s="221">
        <v>2</v>
      </c>
      <c r="H28" s="30"/>
      <c r="I28" s="30"/>
      <c r="J28" s="30"/>
      <c r="K28" s="30"/>
      <c r="L28" s="30"/>
      <c r="M28" s="165">
        <f t="shared" si="7"/>
        <v>2</v>
      </c>
      <c r="N28" s="304">
        <f t="shared" si="2"/>
        <v>0</v>
      </c>
      <c r="O28" s="268"/>
      <c r="P28" s="341"/>
      <c r="Q28" s="37"/>
      <c r="R28" s="451"/>
      <c r="S28" s="343">
        <f t="shared" si="3"/>
        <v>0</v>
      </c>
      <c r="T28" s="74"/>
      <c r="U28" s="9">
        <f>N28+COUNTA(P28:P29)-COUNTA(R28:R29)</f>
        <v>0</v>
      </c>
      <c r="V28" s="120"/>
      <c r="W28" s="175">
        <f>행정8·9급!V47</f>
        <v>2</v>
      </c>
      <c r="X28" s="231"/>
      <c r="Y28" s="175">
        <f t="shared" si="6"/>
        <v>2</v>
      </c>
    </row>
    <row r="29" spans="1:25" s="3" customFormat="1" ht="35.1" customHeight="1">
      <c r="A29" s="27"/>
      <c r="B29" s="674"/>
      <c r="C29" s="216"/>
      <c r="D29" s="276"/>
      <c r="E29" s="31"/>
      <c r="F29" s="292"/>
      <c r="G29" s="222"/>
      <c r="H29" s="31"/>
      <c r="I29" s="31"/>
      <c r="J29" s="31"/>
      <c r="K29" s="31"/>
      <c r="L29" s="31"/>
      <c r="M29" s="164"/>
      <c r="N29" s="306">
        <f t="shared" si="2"/>
        <v>0</v>
      </c>
      <c r="O29" s="366"/>
      <c r="P29" s="360"/>
      <c r="Q29" s="39"/>
      <c r="R29" s="452"/>
      <c r="S29" s="356">
        <f t="shared" si="3"/>
        <v>0</v>
      </c>
      <c r="T29" s="41"/>
      <c r="U29" s="8"/>
      <c r="V29" s="120"/>
      <c r="W29" s="184"/>
      <c r="X29" s="231"/>
      <c r="Y29" s="184">
        <f t="shared" si="6"/>
        <v>0</v>
      </c>
    </row>
    <row r="30" spans="1:25" s="3" customFormat="1" ht="35.1" customHeight="1">
      <c r="A30" s="27"/>
      <c r="B30" s="669" t="s">
        <v>592</v>
      </c>
      <c r="C30" s="322" t="s">
        <v>9</v>
      </c>
      <c r="D30" s="277">
        <v>1</v>
      </c>
      <c r="E30" s="32"/>
      <c r="F30" s="293">
        <f t="shared" si="5"/>
        <v>1</v>
      </c>
      <c r="G30" s="223">
        <v>1</v>
      </c>
      <c r="H30" s="32"/>
      <c r="I30" s="32"/>
      <c r="J30" s="32"/>
      <c r="K30" s="32"/>
      <c r="L30" s="32"/>
      <c r="M30" s="206">
        <f>SUM(G30:L30)</f>
        <v>1</v>
      </c>
      <c r="N30" s="307">
        <f t="shared" si="2"/>
        <v>0</v>
      </c>
      <c r="O30" s="312"/>
      <c r="P30" s="350"/>
      <c r="Q30" s="40"/>
      <c r="R30" s="402"/>
      <c r="S30" s="355">
        <f t="shared" si="3"/>
        <v>0</v>
      </c>
      <c r="T30" s="446"/>
      <c r="U30" s="10">
        <f>N30+COUNTA(P30)-COUNTA(R30)</f>
        <v>0</v>
      </c>
      <c r="V30" s="120"/>
      <c r="W30" s="113">
        <f>행정8·9급!V50</f>
        <v>0</v>
      </c>
      <c r="X30" s="231"/>
      <c r="Y30" s="113">
        <f t="shared" si="6"/>
        <v>0</v>
      </c>
    </row>
    <row r="31" spans="1:25" s="3" customFormat="1" ht="35.1" customHeight="1">
      <c r="A31" s="29" t="s">
        <v>567</v>
      </c>
      <c r="B31" s="671" t="s">
        <v>593</v>
      </c>
      <c r="C31" s="215" t="s">
        <v>426</v>
      </c>
      <c r="D31" s="275">
        <v>17</v>
      </c>
      <c r="E31" s="30"/>
      <c r="F31" s="290">
        <f t="shared" si="5"/>
        <v>17</v>
      </c>
      <c r="G31" s="221">
        <v>13</v>
      </c>
      <c r="H31" s="30"/>
      <c r="I31" s="30"/>
      <c r="J31" s="30"/>
      <c r="K31" s="30"/>
      <c r="L31" s="30"/>
      <c r="M31" s="165">
        <f>SUM(G31:L31)</f>
        <v>13</v>
      </c>
      <c r="N31" s="304">
        <f t="shared" si="2"/>
        <v>-4</v>
      </c>
      <c r="O31" s="560"/>
      <c r="P31" s="562"/>
      <c r="Q31" s="37"/>
      <c r="R31" s="451"/>
      <c r="S31" s="343">
        <f t="shared" si="3"/>
        <v>0</v>
      </c>
      <c r="T31" s="74"/>
      <c r="U31" s="9">
        <f>N31+COUNTA(P31:P33)-COUNTA(R31:R33)</f>
        <v>-4</v>
      </c>
      <c r="V31" s="120"/>
      <c r="W31" s="175">
        <f>행정8·9급!V55</f>
        <v>2</v>
      </c>
      <c r="X31" s="231"/>
      <c r="Y31" s="175">
        <f t="shared" si="6"/>
        <v>-2</v>
      </c>
    </row>
    <row r="32" spans="1:25" s="3" customFormat="1" ht="35.1" customHeight="1">
      <c r="A32" s="27"/>
      <c r="B32" s="669"/>
      <c r="C32" s="324"/>
      <c r="D32" s="279"/>
      <c r="E32" s="49"/>
      <c r="F32" s="291"/>
      <c r="G32" s="220"/>
      <c r="H32" s="49"/>
      <c r="I32" s="49"/>
      <c r="J32" s="49"/>
      <c r="K32" s="49"/>
      <c r="L32" s="49"/>
      <c r="M32" s="163">
        <f>SUM(G32:L32)</f>
        <v>0</v>
      </c>
      <c r="N32" s="305">
        <f t="shared" si="2"/>
        <v>0</v>
      </c>
      <c r="O32" s="267"/>
      <c r="P32" s="348"/>
      <c r="Q32" s="56"/>
      <c r="R32" s="431"/>
      <c r="S32" s="347">
        <f t="shared" si="3"/>
        <v>0</v>
      </c>
      <c r="T32" s="445"/>
      <c r="U32" s="6"/>
      <c r="V32" s="120"/>
      <c r="W32" s="179">
        <f>행정8·9급!V31</f>
        <v>0</v>
      </c>
      <c r="X32" s="231"/>
      <c r="Y32" s="179">
        <f t="shared" si="6"/>
        <v>0</v>
      </c>
    </row>
    <row r="33" spans="1:25" s="3" customFormat="1" ht="35.1" customHeight="1">
      <c r="A33" s="27"/>
      <c r="B33" s="669"/>
      <c r="C33" s="216"/>
      <c r="D33" s="276"/>
      <c r="E33" s="31"/>
      <c r="F33" s="292"/>
      <c r="G33" s="222"/>
      <c r="H33" s="31"/>
      <c r="I33" s="31"/>
      <c r="J33" s="31"/>
      <c r="K33" s="31"/>
      <c r="L33" s="31"/>
      <c r="M33" s="164">
        <f>SUM(G33:L33)</f>
        <v>0</v>
      </c>
      <c r="N33" s="306">
        <f t="shared" si="2"/>
        <v>0</v>
      </c>
      <c r="O33" s="366"/>
      <c r="P33" s="361"/>
      <c r="Q33" s="56"/>
      <c r="R33" s="393"/>
      <c r="S33" s="356">
        <f t="shared" si="3"/>
        <v>0</v>
      </c>
      <c r="T33" s="41"/>
      <c r="U33" s="8"/>
      <c r="V33" s="120"/>
      <c r="W33" s="184"/>
      <c r="X33" s="231"/>
      <c r="Y33" s="184">
        <f t="shared" si="6"/>
        <v>0</v>
      </c>
    </row>
    <row r="34" spans="1:25" s="3" customFormat="1" ht="35.1" customHeight="1">
      <c r="A34" s="27"/>
      <c r="B34" s="673" t="s">
        <v>591</v>
      </c>
      <c r="C34" s="257" t="s">
        <v>568</v>
      </c>
      <c r="D34" s="275">
        <v>3</v>
      </c>
      <c r="E34" s="30"/>
      <c r="F34" s="290">
        <f>SUM(D34:E34)</f>
        <v>3</v>
      </c>
      <c r="G34" s="221">
        <v>2</v>
      </c>
      <c r="H34" s="30"/>
      <c r="I34" s="30"/>
      <c r="J34" s="30"/>
      <c r="K34" s="30"/>
      <c r="L34" s="30"/>
      <c r="M34" s="165">
        <f>SUM(G34:L34)</f>
        <v>2</v>
      </c>
      <c r="N34" s="304">
        <f t="shared" si="2"/>
        <v>-1</v>
      </c>
      <c r="O34" s="268"/>
      <c r="P34" s="342"/>
      <c r="Q34" s="560"/>
      <c r="R34" s="588"/>
      <c r="S34" s="498">
        <f t="shared" si="3"/>
        <v>0</v>
      </c>
      <c r="T34" s="589"/>
      <c r="U34" s="9">
        <f>N34+COUNTA(P34:P35)-COUNTA(R34:R35)</f>
        <v>-1</v>
      </c>
      <c r="V34" s="120"/>
      <c r="W34" s="175">
        <f>행정8·9급!V72</f>
        <v>0</v>
      </c>
      <c r="X34" s="231"/>
      <c r="Y34" s="175">
        <f t="shared" si="6"/>
        <v>-1</v>
      </c>
    </row>
    <row r="35" spans="1:25" s="3" customFormat="1" ht="35.1" customHeight="1">
      <c r="A35" s="27"/>
      <c r="B35" s="669"/>
      <c r="C35" s="317"/>
      <c r="D35" s="279"/>
      <c r="E35" s="49"/>
      <c r="F35" s="291"/>
      <c r="G35" s="220"/>
      <c r="H35" s="49"/>
      <c r="I35" s="49"/>
      <c r="J35" s="49"/>
      <c r="K35" s="49"/>
      <c r="L35" s="49"/>
      <c r="M35" s="164"/>
      <c r="N35" s="306">
        <f t="shared" si="2"/>
        <v>0</v>
      </c>
      <c r="O35" s="267"/>
      <c r="P35" s="348"/>
      <c r="Q35" s="56"/>
      <c r="R35" s="431"/>
      <c r="S35" s="347">
        <f t="shared" si="3"/>
        <v>0</v>
      </c>
      <c r="T35" s="445"/>
      <c r="U35" s="6"/>
      <c r="V35" s="120"/>
      <c r="W35" s="184"/>
      <c r="X35" s="231"/>
      <c r="Y35" s="184">
        <f t="shared" si="6"/>
        <v>0</v>
      </c>
    </row>
    <row r="36" spans="1:25" s="3" customFormat="1" ht="35.1" customHeight="1">
      <c r="A36" s="29" t="s">
        <v>569</v>
      </c>
      <c r="B36" s="671" t="s">
        <v>593</v>
      </c>
      <c r="C36" s="215" t="s">
        <v>426</v>
      </c>
      <c r="D36" s="275">
        <v>13</v>
      </c>
      <c r="E36" s="30"/>
      <c r="F36" s="290">
        <f t="shared" si="5"/>
        <v>13</v>
      </c>
      <c r="G36" s="221">
        <v>12</v>
      </c>
      <c r="H36" s="30"/>
      <c r="I36" s="30"/>
      <c r="J36" s="30"/>
      <c r="K36" s="30"/>
      <c r="L36" s="30"/>
      <c r="M36" s="165">
        <f>SUM(G36:L36)</f>
        <v>12</v>
      </c>
      <c r="N36" s="304">
        <f t="shared" si="2"/>
        <v>-1</v>
      </c>
      <c r="O36" s="268"/>
      <c r="P36" s="341"/>
      <c r="Q36" s="37"/>
      <c r="R36" s="451"/>
      <c r="S36" s="343">
        <f t="shared" si="3"/>
        <v>0</v>
      </c>
      <c r="T36" s="447"/>
      <c r="U36" s="12">
        <f>N36+COUNTA(P36:P41)-COUNTA(R36:R41)</f>
        <v>-1</v>
      </c>
      <c r="V36" s="120"/>
      <c r="W36" s="175">
        <f>행정8·9급!V89</f>
        <v>-1</v>
      </c>
      <c r="X36" s="231"/>
      <c r="Y36" s="175">
        <f t="shared" si="6"/>
        <v>-2</v>
      </c>
    </row>
    <row r="37" spans="1:25" s="3" customFormat="1" ht="35.1" customHeight="1">
      <c r="A37" s="27"/>
      <c r="B37" s="669"/>
      <c r="C37" s="324"/>
      <c r="D37" s="279"/>
      <c r="E37" s="49"/>
      <c r="F37" s="291"/>
      <c r="G37" s="220"/>
      <c r="H37" s="49"/>
      <c r="I37" s="49"/>
      <c r="J37" s="49"/>
      <c r="K37" s="49"/>
      <c r="L37" s="49"/>
      <c r="M37" s="163"/>
      <c r="N37" s="305">
        <f t="shared" si="2"/>
        <v>0</v>
      </c>
      <c r="O37" s="267"/>
      <c r="P37" s="345"/>
      <c r="Q37" s="56"/>
      <c r="R37" s="431"/>
      <c r="S37" s="347">
        <f t="shared" si="3"/>
        <v>0</v>
      </c>
      <c r="T37" s="448"/>
      <c r="U37" s="6"/>
      <c r="V37" s="120"/>
      <c r="W37" s="179">
        <f>행정8·9급!V35</f>
        <v>0</v>
      </c>
      <c r="X37" s="231"/>
      <c r="Y37" s="179">
        <f t="shared" si="6"/>
        <v>0</v>
      </c>
    </row>
    <row r="38" spans="1:25" s="3" customFormat="1" ht="35.1" customHeight="1">
      <c r="A38" s="27"/>
      <c r="B38" s="669"/>
      <c r="C38" s="324"/>
      <c r="D38" s="279"/>
      <c r="E38" s="49"/>
      <c r="F38" s="291"/>
      <c r="G38" s="220"/>
      <c r="H38" s="49"/>
      <c r="I38" s="49"/>
      <c r="J38" s="49"/>
      <c r="K38" s="49"/>
      <c r="L38" s="49"/>
      <c r="M38" s="163"/>
      <c r="N38" s="305">
        <f t="shared" si="2"/>
        <v>0</v>
      </c>
      <c r="O38" s="267"/>
      <c r="P38" s="345"/>
      <c r="Q38" s="56"/>
      <c r="R38" s="431"/>
      <c r="S38" s="347">
        <f t="shared" si="3"/>
        <v>0</v>
      </c>
      <c r="T38" s="448"/>
      <c r="U38" s="6"/>
      <c r="V38" s="120"/>
      <c r="W38" s="179"/>
      <c r="X38" s="231"/>
      <c r="Y38" s="179">
        <f t="shared" si="6"/>
        <v>0</v>
      </c>
    </row>
    <row r="39" spans="1:25" s="3" customFormat="1" ht="35.1" customHeight="1">
      <c r="A39" s="27"/>
      <c r="B39" s="669"/>
      <c r="C39" s="324"/>
      <c r="D39" s="279"/>
      <c r="E39" s="49"/>
      <c r="F39" s="291"/>
      <c r="G39" s="220"/>
      <c r="H39" s="49"/>
      <c r="I39" s="49"/>
      <c r="J39" s="49"/>
      <c r="K39" s="49"/>
      <c r="L39" s="49"/>
      <c r="M39" s="163">
        <f t="shared" ref="M39:M43" si="13">SUM(G39:L39)</f>
        <v>0</v>
      </c>
      <c r="N39" s="305">
        <f t="shared" si="2"/>
        <v>0</v>
      </c>
      <c r="O39" s="267"/>
      <c r="P39" s="345"/>
      <c r="Q39" s="56"/>
      <c r="R39" s="431"/>
      <c r="S39" s="347">
        <f t="shared" si="3"/>
        <v>0</v>
      </c>
      <c r="T39" s="448"/>
      <c r="U39" s="6"/>
      <c r="V39" s="120"/>
      <c r="W39" s="179">
        <f>행정8·9급!V42</f>
        <v>0</v>
      </c>
      <c r="X39" s="231"/>
      <c r="Y39" s="179">
        <f t="shared" si="6"/>
        <v>0</v>
      </c>
    </row>
    <row r="40" spans="1:25" s="3" customFormat="1" ht="35.1" customHeight="1">
      <c r="A40" s="27"/>
      <c r="B40" s="669"/>
      <c r="C40" s="324"/>
      <c r="D40" s="279"/>
      <c r="E40" s="49"/>
      <c r="F40" s="291"/>
      <c r="G40" s="220"/>
      <c r="H40" s="49"/>
      <c r="I40" s="49"/>
      <c r="J40" s="49"/>
      <c r="K40" s="49"/>
      <c r="L40" s="49"/>
      <c r="M40" s="163">
        <f t="shared" si="13"/>
        <v>0</v>
      </c>
      <c r="N40" s="305">
        <f t="shared" si="2"/>
        <v>0</v>
      </c>
      <c r="O40" s="267"/>
      <c r="P40" s="345"/>
      <c r="Q40" s="56"/>
      <c r="R40" s="431"/>
      <c r="S40" s="347">
        <f t="shared" si="3"/>
        <v>0</v>
      </c>
      <c r="T40" s="448"/>
      <c r="U40" s="6"/>
      <c r="V40" s="120"/>
      <c r="W40" s="179">
        <f>행정8·9급!V43</f>
        <v>0</v>
      </c>
      <c r="X40" s="231"/>
      <c r="Y40" s="179">
        <f t="shared" si="6"/>
        <v>0</v>
      </c>
    </row>
    <row r="41" spans="1:25" s="3" customFormat="1" ht="35.1" customHeight="1">
      <c r="A41" s="27"/>
      <c r="B41" s="669"/>
      <c r="C41" s="216"/>
      <c r="D41" s="276"/>
      <c r="E41" s="31"/>
      <c r="F41" s="292"/>
      <c r="G41" s="222"/>
      <c r="H41" s="31"/>
      <c r="I41" s="31"/>
      <c r="J41" s="31"/>
      <c r="K41" s="31"/>
      <c r="L41" s="31"/>
      <c r="M41" s="164">
        <f t="shared" si="13"/>
        <v>0</v>
      </c>
      <c r="N41" s="306">
        <f t="shared" si="2"/>
        <v>0</v>
      </c>
      <c r="O41" s="366"/>
      <c r="P41" s="360"/>
      <c r="Q41" s="39"/>
      <c r="R41" s="452"/>
      <c r="S41" s="356">
        <f t="shared" si="3"/>
        <v>0</v>
      </c>
      <c r="T41" s="449"/>
      <c r="U41" s="8"/>
      <c r="V41" s="120"/>
      <c r="W41" s="184">
        <f>행정8·9급!V44</f>
        <v>0</v>
      </c>
      <c r="X41" s="231"/>
      <c r="Y41" s="184">
        <f t="shared" si="6"/>
        <v>0</v>
      </c>
    </row>
    <row r="42" spans="1:25" s="3" customFormat="1" ht="35.1" customHeight="1">
      <c r="A42" s="27"/>
      <c r="B42" s="675" t="s">
        <v>592</v>
      </c>
      <c r="C42" s="322" t="s">
        <v>50</v>
      </c>
      <c r="D42" s="277">
        <v>0</v>
      </c>
      <c r="E42" s="32"/>
      <c r="F42" s="293">
        <f t="shared" si="5"/>
        <v>0</v>
      </c>
      <c r="G42" s="223"/>
      <c r="H42" s="32"/>
      <c r="I42" s="32"/>
      <c r="J42" s="32"/>
      <c r="K42" s="32"/>
      <c r="L42" s="32"/>
      <c r="M42" s="206">
        <f t="shared" si="13"/>
        <v>0</v>
      </c>
      <c r="N42" s="307">
        <f t="shared" si="2"/>
        <v>0</v>
      </c>
      <c r="O42" s="312"/>
      <c r="P42" s="350"/>
      <c r="Q42" s="40"/>
      <c r="R42" s="402"/>
      <c r="S42" s="355">
        <f t="shared" si="3"/>
        <v>0</v>
      </c>
      <c r="T42" s="443"/>
      <c r="U42" s="11">
        <f>N42+COUNTA(P42)-COUNTA(R42)</f>
        <v>0</v>
      </c>
      <c r="V42" s="120"/>
      <c r="W42" s="113">
        <f>행정8·9급!V108</f>
        <v>0</v>
      </c>
      <c r="X42" s="231"/>
      <c r="Y42" s="113">
        <f t="shared" si="6"/>
        <v>0</v>
      </c>
    </row>
    <row r="43" spans="1:25" s="3" customFormat="1" ht="35.1" customHeight="1">
      <c r="A43" s="29" t="s">
        <v>459</v>
      </c>
      <c r="B43" s="671" t="s">
        <v>593</v>
      </c>
      <c r="C43" s="215" t="s">
        <v>426</v>
      </c>
      <c r="D43" s="275">
        <v>9</v>
      </c>
      <c r="E43" s="30"/>
      <c r="F43" s="290">
        <f t="shared" si="5"/>
        <v>9</v>
      </c>
      <c r="G43" s="221">
        <v>16</v>
      </c>
      <c r="H43" s="30"/>
      <c r="I43" s="30"/>
      <c r="J43" s="30"/>
      <c r="K43" s="30"/>
      <c r="L43" s="30"/>
      <c r="M43" s="165">
        <f t="shared" si="13"/>
        <v>16</v>
      </c>
      <c r="N43" s="304">
        <f t="shared" si="2"/>
        <v>7</v>
      </c>
      <c r="O43" s="508"/>
      <c r="P43" s="564"/>
      <c r="Q43" s="37"/>
      <c r="R43" s="451"/>
      <c r="S43" s="343">
        <f t="shared" si="3"/>
        <v>0</v>
      </c>
      <c r="T43" s="74"/>
      <c r="U43" s="12">
        <f>N43+COUNTA(P43:P45)-COUNTA(R43:R45)</f>
        <v>7</v>
      </c>
      <c r="V43" s="120"/>
      <c r="W43" s="175">
        <f>행정8·9급!V118</f>
        <v>-9</v>
      </c>
      <c r="X43" s="231"/>
      <c r="Y43" s="175">
        <f t="shared" si="6"/>
        <v>-2</v>
      </c>
    </row>
    <row r="44" spans="1:25" s="3" customFormat="1" ht="35.1" customHeight="1">
      <c r="A44" s="27"/>
      <c r="B44" s="669"/>
      <c r="C44" s="324"/>
      <c r="D44" s="279"/>
      <c r="E44" s="49"/>
      <c r="F44" s="291"/>
      <c r="G44" s="220"/>
      <c r="H44" s="49"/>
      <c r="I44" s="49"/>
      <c r="J44" s="49"/>
      <c r="K44" s="49"/>
      <c r="L44" s="49"/>
      <c r="M44" s="163"/>
      <c r="N44" s="305">
        <f t="shared" si="2"/>
        <v>0</v>
      </c>
      <c r="O44" s="267"/>
      <c r="P44" s="345"/>
      <c r="Q44" s="56"/>
      <c r="R44" s="431"/>
      <c r="S44" s="347">
        <f t="shared" si="3"/>
        <v>0</v>
      </c>
      <c r="T44" s="445"/>
      <c r="U44" s="6"/>
      <c r="V44" s="120"/>
      <c r="W44" s="179"/>
      <c r="X44" s="231"/>
      <c r="Y44" s="179">
        <f t="shared" si="6"/>
        <v>0</v>
      </c>
    </row>
    <row r="45" spans="1:25" s="3" customFormat="1" ht="35.1" customHeight="1">
      <c r="A45" s="27"/>
      <c r="B45" s="669"/>
      <c r="C45" s="216"/>
      <c r="D45" s="276"/>
      <c r="E45" s="31"/>
      <c r="F45" s="292"/>
      <c r="G45" s="222"/>
      <c r="H45" s="31"/>
      <c r="I45" s="31"/>
      <c r="J45" s="31"/>
      <c r="K45" s="31"/>
      <c r="L45" s="31"/>
      <c r="M45" s="164">
        <f t="shared" ref="M45:M55" si="14">SUM(G45:L45)</f>
        <v>0</v>
      </c>
      <c r="N45" s="306">
        <f t="shared" si="2"/>
        <v>0</v>
      </c>
      <c r="O45" s="366"/>
      <c r="P45" s="361"/>
      <c r="Q45" s="39"/>
      <c r="R45" s="452"/>
      <c r="S45" s="356">
        <f t="shared" si="3"/>
        <v>0</v>
      </c>
      <c r="T45" s="41"/>
      <c r="U45" s="8"/>
      <c r="V45" s="120"/>
      <c r="W45" s="184">
        <f>행정8·9급!V48</f>
        <v>0</v>
      </c>
      <c r="X45" s="231"/>
      <c r="Y45" s="184">
        <f t="shared" si="6"/>
        <v>0</v>
      </c>
    </row>
    <row r="46" spans="1:25" s="3" customFormat="1" ht="35.1" customHeight="1">
      <c r="A46" s="27"/>
      <c r="B46" s="673" t="s">
        <v>591</v>
      </c>
      <c r="C46" s="215" t="s">
        <v>570</v>
      </c>
      <c r="D46" s="275">
        <v>2</v>
      </c>
      <c r="E46" s="30"/>
      <c r="F46" s="290">
        <f t="shared" si="5"/>
        <v>2</v>
      </c>
      <c r="G46" s="221">
        <v>2</v>
      </c>
      <c r="H46" s="30"/>
      <c r="I46" s="30"/>
      <c r="J46" s="30"/>
      <c r="K46" s="30"/>
      <c r="L46" s="30"/>
      <c r="M46" s="165">
        <f t="shared" si="14"/>
        <v>2</v>
      </c>
      <c r="N46" s="304">
        <f t="shared" si="2"/>
        <v>0</v>
      </c>
      <c r="O46" s="268"/>
      <c r="P46" s="341"/>
      <c r="Q46" s="37"/>
      <c r="R46" s="451"/>
      <c r="S46" s="343">
        <f t="shared" si="3"/>
        <v>0</v>
      </c>
      <c r="T46" s="74"/>
      <c r="U46" s="12">
        <f>N46+COUNTA(P46:P47)-COUNTA(R46:R47)</f>
        <v>0</v>
      </c>
      <c r="V46" s="120"/>
      <c r="W46" s="175">
        <f>행정8·9급!V128</f>
        <v>0</v>
      </c>
      <c r="X46" s="231"/>
      <c r="Y46" s="175">
        <f t="shared" si="6"/>
        <v>0</v>
      </c>
    </row>
    <row r="47" spans="1:25" s="3" customFormat="1" ht="35.1" customHeight="1">
      <c r="A47" s="27"/>
      <c r="B47" s="674"/>
      <c r="C47" s="216"/>
      <c r="D47" s="276"/>
      <c r="E47" s="31"/>
      <c r="F47" s="292"/>
      <c r="G47" s="222"/>
      <c r="H47" s="31"/>
      <c r="I47" s="31"/>
      <c r="J47" s="31"/>
      <c r="K47" s="31"/>
      <c r="L47" s="31"/>
      <c r="M47" s="164">
        <f t="shared" si="14"/>
        <v>0</v>
      </c>
      <c r="N47" s="306">
        <f t="shared" si="2"/>
        <v>0</v>
      </c>
      <c r="O47" s="366"/>
      <c r="P47" s="360"/>
      <c r="Q47" s="39"/>
      <c r="R47" s="452"/>
      <c r="S47" s="356">
        <f t="shared" si="3"/>
        <v>0</v>
      </c>
      <c r="T47" s="41"/>
      <c r="U47" s="13"/>
      <c r="V47" s="120"/>
      <c r="W47" s="184">
        <f>행정8·9급!V50</f>
        <v>0</v>
      </c>
      <c r="X47" s="231"/>
      <c r="Y47" s="184">
        <f t="shared" si="6"/>
        <v>0</v>
      </c>
    </row>
    <row r="48" spans="1:25" s="3" customFormat="1" ht="35.1" customHeight="1">
      <c r="A48" s="27"/>
      <c r="B48" s="669" t="s">
        <v>591</v>
      </c>
      <c r="C48" s="215" t="s">
        <v>10</v>
      </c>
      <c r="D48" s="275">
        <v>4</v>
      </c>
      <c r="E48" s="30"/>
      <c r="F48" s="290">
        <f t="shared" si="5"/>
        <v>4</v>
      </c>
      <c r="G48" s="221">
        <v>5</v>
      </c>
      <c r="H48" s="30"/>
      <c r="I48" s="30"/>
      <c r="J48" s="30"/>
      <c r="K48" s="30"/>
      <c r="L48" s="30"/>
      <c r="M48" s="165">
        <f t="shared" si="14"/>
        <v>5</v>
      </c>
      <c r="N48" s="304">
        <f t="shared" si="2"/>
        <v>1</v>
      </c>
      <c r="O48" s="268"/>
      <c r="P48" s="342"/>
      <c r="Q48" s="508"/>
      <c r="R48" s="509"/>
      <c r="S48" s="490">
        <f t="shared" si="3"/>
        <v>0</v>
      </c>
      <c r="T48" s="510"/>
      <c r="U48" s="12">
        <f>N48+COUNTA(P48:P51)-COUNTA(R48:R51)</f>
        <v>1</v>
      </c>
      <c r="V48" s="120"/>
      <c r="W48" s="175">
        <f>행정8·9급!V129</f>
        <v>-1</v>
      </c>
      <c r="X48" s="231"/>
      <c r="Y48" s="175">
        <f t="shared" si="6"/>
        <v>0</v>
      </c>
    </row>
    <row r="49" spans="1:25" s="3" customFormat="1" ht="35.1" customHeight="1">
      <c r="A49" s="27"/>
      <c r="B49" s="669"/>
      <c r="C49" s="324"/>
      <c r="D49" s="279"/>
      <c r="E49" s="49"/>
      <c r="F49" s="291"/>
      <c r="G49" s="220"/>
      <c r="H49" s="49"/>
      <c r="I49" s="49"/>
      <c r="J49" s="49"/>
      <c r="K49" s="49"/>
      <c r="L49" s="49"/>
      <c r="M49" s="163">
        <f t="shared" si="14"/>
        <v>0</v>
      </c>
      <c r="N49" s="305">
        <f t="shared" si="2"/>
        <v>0</v>
      </c>
      <c r="O49" s="267"/>
      <c r="P49" s="348"/>
      <c r="Q49" s="56"/>
      <c r="R49" s="431"/>
      <c r="S49" s="347">
        <f t="shared" si="3"/>
        <v>0</v>
      </c>
      <c r="T49" s="445"/>
      <c r="U49" s="7"/>
      <c r="V49" s="120"/>
      <c r="W49" s="179">
        <f>행정8·9급!V52</f>
        <v>0</v>
      </c>
      <c r="X49" s="231"/>
      <c r="Y49" s="179">
        <f t="shared" si="6"/>
        <v>0</v>
      </c>
    </row>
    <row r="50" spans="1:25" s="3" customFormat="1" ht="35.1" customHeight="1">
      <c r="A50" s="27"/>
      <c r="B50" s="669"/>
      <c r="C50" s="324"/>
      <c r="D50" s="279"/>
      <c r="E50" s="49"/>
      <c r="F50" s="291"/>
      <c r="G50" s="220"/>
      <c r="H50" s="49"/>
      <c r="I50" s="49"/>
      <c r="J50" s="49"/>
      <c r="K50" s="49"/>
      <c r="L50" s="49"/>
      <c r="M50" s="163">
        <f t="shared" si="14"/>
        <v>0</v>
      </c>
      <c r="N50" s="305">
        <f t="shared" si="2"/>
        <v>0</v>
      </c>
      <c r="O50" s="267"/>
      <c r="P50" s="348"/>
      <c r="Q50" s="56"/>
      <c r="R50" s="431"/>
      <c r="S50" s="347">
        <f t="shared" si="3"/>
        <v>0</v>
      </c>
      <c r="T50" s="445"/>
      <c r="U50" s="7"/>
      <c r="V50" s="120"/>
      <c r="W50" s="179">
        <f>행정8·9급!V53</f>
        <v>0</v>
      </c>
      <c r="X50" s="231"/>
      <c r="Y50" s="179">
        <f t="shared" si="6"/>
        <v>0</v>
      </c>
    </row>
    <row r="51" spans="1:25" s="3" customFormat="1" ht="35.1" customHeight="1">
      <c r="A51" s="27"/>
      <c r="B51" s="669"/>
      <c r="C51" s="216"/>
      <c r="D51" s="276"/>
      <c r="E51" s="31"/>
      <c r="F51" s="292"/>
      <c r="G51" s="222"/>
      <c r="H51" s="31"/>
      <c r="I51" s="31"/>
      <c r="J51" s="31"/>
      <c r="K51" s="31"/>
      <c r="L51" s="31"/>
      <c r="M51" s="164">
        <f t="shared" si="14"/>
        <v>0</v>
      </c>
      <c r="N51" s="306">
        <f t="shared" si="2"/>
        <v>0</v>
      </c>
      <c r="O51" s="366"/>
      <c r="P51" s="361"/>
      <c r="Q51" s="39"/>
      <c r="R51" s="452"/>
      <c r="S51" s="356">
        <f t="shared" si="3"/>
        <v>0</v>
      </c>
      <c r="T51" s="41"/>
      <c r="U51" s="13"/>
      <c r="V51" s="120"/>
      <c r="W51" s="184">
        <f>행정8·9급!V54</f>
        <v>0</v>
      </c>
      <c r="X51" s="231"/>
      <c r="Y51" s="184">
        <f t="shared" si="6"/>
        <v>0</v>
      </c>
    </row>
    <row r="52" spans="1:25" s="3" customFormat="1" ht="35.1" customHeight="1">
      <c r="A52" s="27"/>
      <c r="B52" s="675" t="s">
        <v>591</v>
      </c>
      <c r="C52" s="322" t="s">
        <v>21</v>
      </c>
      <c r="D52" s="277">
        <v>2</v>
      </c>
      <c r="E52" s="32"/>
      <c r="F52" s="293">
        <f t="shared" si="5"/>
        <v>2</v>
      </c>
      <c r="G52" s="223">
        <v>2</v>
      </c>
      <c r="H52" s="32"/>
      <c r="I52" s="32"/>
      <c r="J52" s="32"/>
      <c r="K52" s="32"/>
      <c r="L52" s="32"/>
      <c r="M52" s="206">
        <f t="shared" si="14"/>
        <v>2</v>
      </c>
      <c r="N52" s="307">
        <f t="shared" si="2"/>
        <v>0</v>
      </c>
      <c r="O52" s="312"/>
      <c r="P52" s="350"/>
      <c r="Q52" s="40"/>
      <c r="R52" s="402"/>
      <c r="S52" s="355">
        <f t="shared" si="3"/>
        <v>0</v>
      </c>
      <c r="T52" s="443"/>
      <c r="U52" s="11">
        <f>N52+COUNTA(P52)-COUNTA(R52)</f>
        <v>0</v>
      </c>
      <c r="V52" s="120"/>
      <c r="W52" s="113">
        <f>행정8·9급!V130</f>
        <v>0</v>
      </c>
      <c r="X52" s="231"/>
      <c r="Y52" s="113">
        <f t="shared" si="6"/>
        <v>0</v>
      </c>
    </row>
    <row r="53" spans="1:25" s="3" customFormat="1" ht="35.1" customHeight="1">
      <c r="A53" s="27"/>
      <c r="B53" s="675" t="s">
        <v>592</v>
      </c>
      <c r="C53" s="322" t="s">
        <v>495</v>
      </c>
      <c r="D53" s="277">
        <v>0</v>
      </c>
      <c r="E53" s="32"/>
      <c r="F53" s="293">
        <f t="shared" si="5"/>
        <v>0</v>
      </c>
      <c r="G53" s="223"/>
      <c r="H53" s="32"/>
      <c r="I53" s="32"/>
      <c r="J53" s="32"/>
      <c r="K53" s="32"/>
      <c r="L53" s="32"/>
      <c r="M53" s="206">
        <f t="shared" si="14"/>
        <v>0</v>
      </c>
      <c r="N53" s="307">
        <f t="shared" si="2"/>
        <v>0</v>
      </c>
      <c r="O53" s="312"/>
      <c r="P53" s="359"/>
      <c r="Q53" s="40"/>
      <c r="R53" s="402"/>
      <c r="S53" s="355">
        <f t="shared" si="3"/>
        <v>0</v>
      </c>
      <c r="T53" s="443"/>
      <c r="U53" s="11">
        <f>N53+COUNTA(P53)-COUNTA(R53)</f>
        <v>0</v>
      </c>
      <c r="V53" s="120"/>
      <c r="W53" s="113">
        <f>행정8·9급!V133</f>
        <v>0</v>
      </c>
      <c r="X53" s="231"/>
      <c r="Y53" s="113">
        <f t="shared" si="6"/>
        <v>0</v>
      </c>
    </row>
    <row r="54" spans="1:25" s="3" customFormat="1" ht="35.1" customHeight="1">
      <c r="A54" s="27"/>
      <c r="B54" s="669" t="s">
        <v>592</v>
      </c>
      <c r="C54" s="322" t="s">
        <v>51</v>
      </c>
      <c r="D54" s="277">
        <v>0</v>
      </c>
      <c r="E54" s="32"/>
      <c r="F54" s="293">
        <f t="shared" si="5"/>
        <v>0</v>
      </c>
      <c r="G54" s="223"/>
      <c r="H54" s="32"/>
      <c r="I54" s="32"/>
      <c r="J54" s="32"/>
      <c r="K54" s="32"/>
      <c r="L54" s="32"/>
      <c r="M54" s="206">
        <f t="shared" si="14"/>
        <v>0</v>
      </c>
      <c r="N54" s="307">
        <f t="shared" si="2"/>
        <v>0</v>
      </c>
      <c r="O54" s="312"/>
      <c r="P54" s="350"/>
      <c r="Q54" s="40"/>
      <c r="R54" s="402"/>
      <c r="S54" s="355">
        <f t="shared" si="3"/>
        <v>0</v>
      </c>
      <c r="T54" s="443"/>
      <c r="U54" s="11">
        <f>N54+COUNTA(P54)-COUNTA(R54)</f>
        <v>0</v>
      </c>
      <c r="V54" s="120"/>
      <c r="W54" s="113">
        <f>행정8·9급!V136</f>
        <v>0</v>
      </c>
      <c r="X54" s="231"/>
      <c r="Y54" s="113">
        <f t="shared" si="6"/>
        <v>0</v>
      </c>
    </row>
    <row r="55" spans="1:25" s="3" customFormat="1" ht="35.1" customHeight="1">
      <c r="A55" s="29" t="s">
        <v>469</v>
      </c>
      <c r="B55" s="671" t="s">
        <v>593</v>
      </c>
      <c r="C55" s="215" t="s">
        <v>426</v>
      </c>
      <c r="D55" s="275">
        <v>5</v>
      </c>
      <c r="E55" s="30"/>
      <c r="F55" s="290">
        <f t="shared" si="5"/>
        <v>5</v>
      </c>
      <c r="G55" s="221">
        <v>4</v>
      </c>
      <c r="H55" s="30"/>
      <c r="I55" s="30"/>
      <c r="J55" s="30"/>
      <c r="K55" s="30"/>
      <c r="L55" s="30"/>
      <c r="M55" s="165">
        <f t="shared" si="14"/>
        <v>4</v>
      </c>
      <c r="N55" s="304">
        <f t="shared" si="2"/>
        <v>-1</v>
      </c>
      <c r="O55" s="267"/>
      <c r="P55" s="345"/>
      <c r="Q55" s="37"/>
      <c r="R55" s="451"/>
      <c r="S55" s="343">
        <f t="shared" si="3"/>
        <v>0</v>
      </c>
      <c r="T55" s="74"/>
      <c r="U55" s="12">
        <f>N55+COUNTA(P55:P57)-COUNTA(R55:R57)</f>
        <v>-1</v>
      </c>
      <c r="V55" s="120"/>
      <c r="W55" s="175">
        <f>행정8·9급!V139</f>
        <v>0</v>
      </c>
      <c r="X55" s="231"/>
      <c r="Y55" s="175">
        <f t="shared" si="6"/>
        <v>-1</v>
      </c>
    </row>
    <row r="56" spans="1:25" s="3" customFormat="1" ht="35.1" customHeight="1">
      <c r="A56" s="27"/>
      <c r="B56" s="669"/>
      <c r="C56" s="324"/>
      <c r="D56" s="279"/>
      <c r="E56" s="49"/>
      <c r="F56" s="291"/>
      <c r="G56" s="220"/>
      <c r="H56" s="49"/>
      <c r="I56" s="49"/>
      <c r="J56" s="49"/>
      <c r="K56" s="49"/>
      <c r="L56" s="49"/>
      <c r="M56" s="163"/>
      <c r="N56" s="305">
        <f t="shared" si="2"/>
        <v>0</v>
      </c>
      <c r="O56" s="267"/>
      <c r="P56" s="345"/>
      <c r="Q56" s="56"/>
      <c r="R56" s="431"/>
      <c r="S56" s="347">
        <f t="shared" si="3"/>
        <v>0</v>
      </c>
      <c r="T56" s="445"/>
      <c r="U56" s="6"/>
      <c r="V56" s="120"/>
      <c r="W56" s="179">
        <f>행정8·9급!V59</f>
        <v>0</v>
      </c>
      <c r="X56" s="231"/>
      <c r="Y56" s="179">
        <f t="shared" si="6"/>
        <v>0</v>
      </c>
    </row>
    <row r="57" spans="1:25" s="3" customFormat="1" ht="35.1" customHeight="1">
      <c r="A57" s="27"/>
      <c r="B57" s="669"/>
      <c r="C57" s="216"/>
      <c r="D57" s="276"/>
      <c r="E57" s="31"/>
      <c r="F57" s="292"/>
      <c r="G57" s="222"/>
      <c r="H57" s="31"/>
      <c r="I57" s="31"/>
      <c r="J57" s="31"/>
      <c r="K57" s="31"/>
      <c r="L57" s="31"/>
      <c r="M57" s="164">
        <f t="shared" ref="M57:M75" si="15">SUM(G57:L57)</f>
        <v>0</v>
      </c>
      <c r="N57" s="306">
        <f t="shared" si="2"/>
        <v>0</v>
      </c>
      <c r="O57" s="366"/>
      <c r="P57" s="360"/>
      <c r="Q57" s="39"/>
      <c r="R57" s="452"/>
      <c r="S57" s="356">
        <f t="shared" si="3"/>
        <v>0</v>
      </c>
      <c r="T57" s="41"/>
      <c r="U57" s="8"/>
      <c r="V57" s="120"/>
      <c r="W57" s="184">
        <f>행정8·9급!V60</f>
        <v>0</v>
      </c>
      <c r="X57" s="231"/>
      <c r="Y57" s="184">
        <f t="shared" si="6"/>
        <v>0</v>
      </c>
    </row>
    <row r="58" spans="1:25" s="3" customFormat="1" ht="35.1" customHeight="1">
      <c r="A58" s="27"/>
      <c r="B58" s="675" t="s">
        <v>591</v>
      </c>
      <c r="C58" s="322" t="s">
        <v>11</v>
      </c>
      <c r="D58" s="277">
        <v>1</v>
      </c>
      <c r="E58" s="32"/>
      <c r="F58" s="293">
        <f>SUM(D58:E58)</f>
        <v>1</v>
      </c>
      <c r="G58" s="223">
        <v>0</v>
      </c>
      <c r="H58" s="32"/>
      <c r="I58" s="32"/>
      <c r="J58" s="32"/>
      <c r="K58" s="32"/>
      <c r="L58" s="32"/>
      <c r="M58" s="206">
        <f t="shared" si="15"/>
        <v>0</v>
      </c>
      <c r="N58" s="307">
        <f t="shared" si="2"/>
        <v>-1</v>
      </c>
      <c r="O58" s="312"/>
      <c r="P58" s="350"/>
      <c r="Q58" s="37"/>
      <c r="R58" s="451"/>
      <c r="S58" s="355">
        <f t="shared" si="3"/>
        <v>0</v>
      </c>
      <c r="T58" s="443"/>
      <c r="U58" s="11">
        <f>N58+COUNTA(P58)-COUNTA(R58)</f>
        <v>-1</v>
      </c>
      <c r="V58" s="120"/>
      <c r="W58" s="113">
        <f>행정8·9급!V151</f>
        <v>1</v>
      </c>
      <c r="X58" s="231"/>
      <c r="Y58" s="113">
        <f t="shared" si="6"/>
        <v>0</v>
      </c>
    </row>
    <row r="59" spans="1:25" s="3" customFormat="1" ht="35.1" customHeight="1">
      <c r="A59" s="27"/>
      <c r="B59" s="675" t="s">
        <v>591</v>
      </c>
      <c r="C59" s="322" t="s">
        <v>45</v>
      </c>
      <c r="D59" s="277">
        <v>0</v>
      </c>
      <c r="E59" s="32"/>
      <c r="F59" s="293">
        <f t="shared" si="5"/>
        <v>0</v>
      </c>
      <c r="G59" s="223"/>
      <c r="H59" s="32"/>
      <c r="I59" s="32"/>
      <c r="J59" s="32"/>
      <c r="K59" s="32"/>
      <c r="L59" s="32"/>
      <c r="M59" s="206">
        <f t="shared" si="15"/>
        <v>0</v>
      </c>
      <c r="N59" s="307">
        <f t="shared" si="2"/>
        <v>0</v>
      </c>
      <c r="O59" s="312"/>
      <c r="P59" s="350"/>
      <c r="Q59" s="40"/>
      <c r="R59" s="402"/>
      <c r="S59" s="347">
        <f t="shared" si="3"/>
        <v>0</v>
      </c>
      <c r="T59" s="445"/>
      <c r="U59" s="11">
        <f>N59+COUNTA(P59)-COUNTA(R59)</f>
        <v>0</v>
      </c>
      <c r="V59" s="120"/>
      <c r="W59" s="113">
        <f>행정8·9급!V154</f>
        <v>0</v>
      </c>
      <c r="X59" s="231"/>
      <c r="Y59" s="113">
        <f t="shared" si="6"/>
        <v>0</v>
      </c>
    </row>
    <row r="60" spans="1:25" s="3" customFormat="1" ht="35.1" customHeight="1">
      <c r="A60" s="27"/>
      <c r="B60" s="669" t="s">
        <v>592</v>
      </c>
      <c r="C60" s="322" t="s">
        <v>571</v>
      </c>
      <c r="D60" s="277">
        <v>0</v>
      </c>
      <c r="E60" s="32"/>
      <c r="F60" s="293">
        <f t="shared" si="5"/>
        <v>0</v>
      </c>
      <c r="G60" s="223"/>
      <c r="H60" s="32"/>
      <c r="I60" s="32"/>
      <c r="J60" s="32"/>
      <c r="K60" s="32"/>
      <c r="L60" s="32"/>
      <c r="M60" s="206">
        <f t="shared" si="15"/>
        <v>0</v>
      </c>
      <c r="N60" s="307">
        <f t="shared" si="2"/>
        <v>0</v>
      </c>
      <c r="O60" s="312"/>
      <c r="P60" s="359"/>
      <c r="Q60" s="40"/>
      <c r="R60" s="402"/>
      <c r="S60" s="355">
        <f t="shared" si="3"/>
        <v>0</v>
      </c>
      <c r="T60" s="443"/>
      <c r="U60" s="11">
        <f>N60+COUNTA(P60)-COUNTA(R60)</f>
        <v>0</v>
      </c>
      <c r="V60" s="120"/>
      <c r="W60" s="113">
        <f>행정8·9급!V160</f>
        <v>0</v>
      </c>
      <c r="X60" s="231"/>
      <c r="Y60" s="113">
        <f t="shared" si="6"/>
        <v>0</v>
      </c>
    </row>
    <row r="61" spans="1:25" s="3" customFormat="1" ht="35.1" customHeight="1">
      <c r="A61" s="29" t="s">
        <v>478</v>
      </c>
      <c r="B61" s="671" t="s">
        <v>593</v>
      </c>
      <c r="C61" s="215" t="s">
        <v>426</v>
      </c>
      <c r="D61" s="275">
        <v>5</v>
      </c>
      <c r="E61" s="30"/>
      <c r="F61" s="290">
        <f t="shared" si="5"/>
        <v>5</v>
      </c>
      <c r="G61" s="221">
        <v>7</v>
      </c>
      <c r="H61" s="30"/>
      <c r="I61" s="30"/>
      <c r="J61" s="30"/>
      <c r="K61" s="30"/>
      <c r="L61" s="30"/>
      <c r="M61" s="165">
        <f t="shared" si="15"/>
        <v>7</v>
      </c>
      <c r="N61" s="304">
        <f t="shared" si="2"/>
        <v>2</v>
      </c>
      <c r="O61" s="268"/>
      <c r="P61" s="341"/>
      <c r="Q61" s="37"/>
      <c r="R61" s="451"/>
      <c r="S61" s="343">
        <f t="shared" ref="S61" si="16">IF(R61="",,"→")</f>
        <v>0</v>
      </c>
      <c r="T61" s="74"/>
      <c r="U61" s="12">
        <f>N61+COUNTA(P61:P65)-COUNTA(R61:R65)</f>
        <v>2</v>
      </c>
      <c r="V61" s="120"/>
      <c r="W61" s="175">
        <f>행정8·9급!V163</f>
        <v>-3</v>
      </c>
      <c r="X61" s="231"/>
      <c r="Y61" s="175">
        <f t="shared" si="6"/>
        <v>-1</v>
      </c>
    </row>
    <row r="62" spans="1:25" s="3" customFormat="1" ht="35.1" customHeight="1">
      <c r="A62" s="27"/>
      <c r="B62" s="669"/>
      <c r="C62" s="324"/>
      <c r="D62" s="279"/>
      <c r="E62" s="49"/>
      <c r="F62" s="291"/>
      <c r="G62" s="220"/>
      <c r="H62" s="49"/>
      <c r="I62" s="49"/>
      <c r="J62" s="49"/>
      <c r="K62" s="49"/>
      <c r="L62" s="49"/>
      <c r="M62" s="163">
        <f>SUM(G62:L62)</f>
        <v>0</v>
      </c>
      <c r="N62" s="305">
        <f t="shared" si="2"/>
        <v>0</v>
      </c>
      <c r="O62" s="267"/>
      <c r="P62" s="348"/>
      <c r="Q62" s="56"/>
      <c r="R62" s="431"/>
      <c r="S62" s="347">
        <f t="shared" si="3"/>
        <v>0</v>
      </c>
      <c r="T62" s="445"/>
      <c r="U62" s="7"/>
      <c r="V62" s="120"/>
      <c r="W62" s="179">
        <f>행정8·9급!V65</f>
        <v>0</v>
      </c>
      <c r="X62" s="231"/>
      <c r="Y62" s="179">
        <f t="shared" si="6"/>
        <v>0</v>
      </c>
    </row>
    <row r="63" spans="1:25" s="3" customFormat="1" ht="35.1" customHeight="1">
      <c r="A63" s="27"/>
      <c r="B63" s="669"/>
      <c r="C63" s="324"/>
      <c r="D63" s="279"/>
      <c r="E63" s="49"/>
      <c r="F63" s="291"/>
      <c r="G63" s="220"/>
      <c r="H63" s="49"/>
      <c r="I63" s="49"/>
      <c r="J63" s="49"/>
      <c r="K63" s="49"/>
      <c r="L63" s="49"/>
      <c r="M63" s="163">
        <f>SUM(G63:L63)</f>
        <v>0</v>
      </c>
      <c r="N63" s="305">
        <f t="shared" si="2"/>
        <v>0</v>
      </c>
      <c r="O63" s="267"/>
      <c r="P63" s="348"/>
      <c r="Q63" s="56"/>
      <c r="R63" s="431"/>
      <c r="S63" s="347">
        <f t="shared" si="3"/>
        <v>0</v>
      </c>
      <c r="T63" s="445"/>
      <c r="U63" s="7"/>
      <c r="V63" s="120"/>
      <c r="W63" s="179">
        <f>행정8·9급!V66</f>
        <v>0</v>
      </c>
      <c r="X63" s="231"/>
      <c r="Y63" s="179">
        <f t="shared" si="6"/>
        <v>0</v>
      </c>
    </row>
    <row r="64" spans="1:25" s="3" customFormat="1" ht="35.1" customHeight="1">
      <c r="A64" s="27"/>
      <c r="B64" s="669"/>
      <c r="C64" s="324"/>
      <c r="D64" s="279"/>
      <c r="E64" s="49"/>
      <c r="F64" s="291"/>
      <c r="G64" s="220"/>
      <c r="H64" s="49"/>
      <c r="I64" s="49"/>
      <c r="J64" s="49"/>
      <c r="K64" s="49"/>
      <c r="L64" s="49"/>
      <c r="M64" s="163">
        <f>SUM(G64:L64)</f>
        <v>0</v>
      </c>
      <c r="N64" s="305">
        <f t="shared" si="2"/>
        <v>0</v>
      </c>
      <c r="O64" s="267"/>
      <c r="P64" s="348"/>
      <c r="Q64" s="56"/>
      <c r="R64" s="431"/>
      <c r="S64" s="347">
        <f t="shared" si="3"/>
        <v>0</v>
      </c>
      <c r="T64" s="445"/>
      <c r="U64" s="7"/>
      <c r="V64" s="120"/>
      <c r="W64" s="179">
        <f>행정8·9급!V67</f>
        <v>0</v>
      </c>
      <c r="X64" s="231"/>
      <c r="Y64" s="179">
        <f t="shared" si="6"/>
        <v>0</v>
      </c>
    </row>
    <row r="65" spans="1:25" s="3" customFormat="1" ht="35.1" customHeight="1">
      <c r="A65" s="27"/>
      <c r="B65" s="669"/>
      <c r="C65" s="216"/>
      <c r="D65" s="276"/>
      <c r="E65" s="31"/>
      <c r="F65" s="292"/>
      <c r="G65" s="222"/>
      <c r="H65" s="31"/>
      <c r="I65" s="31"/>
      <c r="J65" s="31"/>
      <c r="K65" s="31"/>
      <c r="L65" s="31"/>
      <c r="M65" s="164">
        <f t="shared" si="15"/>
        <v>0</v>
      </c>
      <c r="N65" s="306">
        <f t="shared" si="2"/>
        <v>0</v>
      </c>
      <c r="O65" s="267"/>
      <c r="P65" s="345"/>
      <c r="Q65" s="39"/>
      <c r="R65" s="452"/>
      <c r="S65" s="356">
        <f t="shared" si="3"/>
        <v>0</v>
      </c>
      <c r="T65" s="41"/>
      <c r="U65" s="13"/>
      <c r="V65" s="120"/>
      <c r="W65" s="184">
        <f>행정8·9급!V68</f>
        <v>0</v>
      </c>
      <c r="X65" s="231"/>
      <c r="Y65" s="184">
        <f t="shared" si="6"/>
        <v>0</v>
      </c>
    </row>
    <row r="66" spans="1:25" s="3" customFormat="1" ht="35.1" customHeight="1">
      <c r="A66" s="27"/>
      <c r="B66" s="673" t="s">
        <v>591</v>
      </c>
      <c r="C66" s="215" t="s">
        <v>12</v>
      </c>
      <c r="D66" s="275">
        <v>4</v>
      </c>
      <c r="E66" s="30"/>
      <c r="F66" s="290">
        <f>SUM(D66:E66)</f>
        <v>4</v>
      </c>
      <c r="G66" s="221">
        <v>3</v>
      </c>
      <c r="H66" s="30"/>
      <c r="I66" s="30"/>
      <c r="J66" s="30"/>
      <c r="K66" s="30"/>
      <c r="L66" s="30"/>
      <c r="M66" s="165">
        <f>SUM(G66:L66)</f>
        <v>3</v>
      </c>
      <c r="N66" s="304">
        <f t="shared" si="2"/>
        <v>-1</v>
      </c>
      <c r="O66" s="559"/>
      <c r="P66" s="583"/>
      <c r="Q66" s="37"/>
      <c r="R66" s="451"/>
      <c r="S66" s="343">
        <f t="shared" si="3"/>
        <v>0</v>
      </c>
      <c r="T66" s="74"/>
      <c r="U66" s="12">
        <f>N66+COUNTA(P66:P68)-COUNTA(R66:R68)</f>
        <v>-1</v>
      </c>
      <c r="V66" s="120"/>
      <c r="W66" s="175">
        <f>행정8·9급!V167</f>
        <v>1</v>
      </c>
      <c r="X66" s="231"/>
      <c r="Y66" s="175">
        <f t="shared" si="6"/>
        <v>0</v>
      </c>
    </row>
    <row r="67" spans="1:25" s="3" customFormat="1" ht="35.1" customHeight="1">
      <c r="A67" s="27"/>
      <c r="B67" s="676"/>
      <c r="C67" s="324"/>
      <c r="D67" s="279"/>
      <c r="E67" s="49"/>
      <c r="F67" s="291"/>
      <c r="G67" s="220"/>
      <c r="H67" s="49"/>
      <c r="I67" s="49"/>
      <c r="J67" s="49"/>
      <c r="K67" s="49"/>
      <c r="L67" s="49"/>
      <c r="M67" s="163"/>
      <c r="N67" s="305">
        <f t="shared" si="2"/>
        <v>0</v>
      </c>
      <c r="O67" s="267"/>
      <c r="P67" s="345"/>
      <c r="Q67" s="56"/>
      <c r="R67" s="431"/>
      <c r="S67" s="347">
        <f t="shared" si="3"/>
        <v>0</v>
      </c>
      <c r="T67" s="445"/>
      <c r="U67" s="7"/>
      <c r="V67" s="120"/>
      <c r="W67" s="179">
        <f>행정8·9급!V70</f>
        <v>0</v>
      </c>
      <c r="X67" s="231"/>
      <c r="Y67" s="179">
        <f t="shared" si="6"/>
        <v>0</v>
      </c>
    </row>
    <row r="68" spans="1:25" s="3" customFormat="1" ht="35.1" customHeight="1">
      <c r="A68" s="27"/>
      <c r="B68" s="674"/>
      <c r="C68" s="216"/>
      <c r="D68" s="276"/>
      <c r="E68" s="31"/>
      <c r="F68" s="292"/>
      <c r="G68" s="222"/>
      <c r="H68" s="31"/>
      <c r="I68" s="31"/>
      <c r="J68" s="31"/>
      <c r="K68" s="31"/>
      <c r="L68" s="31"/>
      <c r="M68" s="164"/>
      <c r="N68" s="306">
        <f t="shared" si="2"/>
        <v>0</v>
      </c>
      <c r="O68" s="366"/>
      <c r="P68" s="360"/>
      <c r="Q68" s="39"/>
      <c r="R68" s="452"/>
      <c r="S68" s="356">
        <f t="shared" si="3"/>
        <v>0</v>
      </c>
      <c r="T68" s="41"/>
      <c r="U68" s="13"/>
      <c r="V68" s="120"/>
      <c r="W68" s="184">
        <f>행정8·9급!V71</f>
        <v>0</v>
      </c>
      <c r="X68" s="231"/>
      <c r="Y68" s="184">
        <f t="shared" si="6"/>
        <v>0</v>
      </c>
    </row>
    <row r="69" spans="1:25" s="3" customFormat="1" ht="35.1" customHeight="1">
      <c r="A69" s="28"/>
      <c r="B69" s="670" t="s">
        <v>592</v>
      </c>
      <c r="C69" s="322" t="s">
        <v>52</v>
      </c>
      <c r="D69" s="277">
        <v>0</v>
      </c>
      <c r="E69" s="32"/>
      <c r="F69" s="293">
        <f t="shared" ref="F69:F101" si="17">SUM(D69:E69)</f>
        <v>0</v>
      </c>
      <c r="G69" s="223"/>
      <c r="H69" s="32"/>
      <c r="I69" s="32"/>
      <c r="J69" s="32"/>
      <c r="K69" s="32"/>
      <c r="L69" s="32"/>
      <c r="M69" s="206">
        <f t="shared" si="15"/>
        <v>0</v>
      </c>
      <c r="N69" s="307">
        <f t="shared" si="2"/>
        <v>0</v>
      </c>
      <c r="O69" s="312"/>
      <c r="P69" s="350"/>
      <c r="Q69" s="40"/>
      <c r="R69" s="402"/>
      <c r="S69" s="355">
        <f t="shared" si="3"/>
        <v>0</v>
      </c>
      <c r="T69" s="443"/>
      <c r="U69" s="11">
        <f>N69+COUNTA(P69)-COUNTA(R69)</f>
        <v>0</v>
      </c>
      <c r="V69" s="120"/>
      <c r="W69" s="113">
        <f>행정8·9급!V171</f>
        <v>0</v>
      </c>
      <c r="X69" s="231"/>
      <c r="Y69" s="113">
        <f t="shared" ref="Y69:Y125" si="18">U69+W69</f>
        <v>0</v>
      </c>
    </row>
    <row r="70" spans="1:25" s="3" customFormat="1" ht="35.1" customHeight="1">
      <c r="A70" s="29" t="s">
        <v>481</v>
      </c>
      <c r="B70" s="671" t="s">
        <v>593</v>
      </c>
      <c r="C70" s="215" t="s">
        <v>426</v>
      </c>
      <c r="D70" s="275">
        <v>6</v>
      </c>
      <c r="E70" s="30"/>
      <c r="F70" s="290">
        <f t="shared" si="17"/>
        <v>6</v>
      </c>
      <c r="G70" s="221">
        <v>7</v>
      </c>
      <c r="H70" s="30"/>
      <c r="I70" s="30"/>
      <c r="J70" s="30"/>
      <c r="K70" s="30"/>
      <c r="L70" s="30"/>
      <c r="M70" s="165">
        <f t="shared" si="15"/>
        <v>7</v>
      </c>
      <c r="N70" s="304">
        <f t="shared" si="2"/>
        <v>1</v>
      </c>
      <c r="O70" s="268"/>
      <c r="P70" s="341"/>
      <c r="Q70" s="37"/>
      <c r="R70" s="451"/>
      <c r="S70" s="343">
        <f t="shared" si="3"/>
        <v>0</v>
      </c>
      <c r="T70" s="74"/>
      <c r="U70" s="12">
        <f>N70+COUNTA(P70:P71)-COUNTA(R70:R71)</f>
        <v>1</v>
      </c>
      <c r="V70" s="120"/>
      <c r="W70" s="175">
        <f>행정8·9급!V172</f>
        <v>-4</v>
      </c>
      <c r="X70" s="231"/>
      <c r="Y70" s="175">
        <f t="shared" si="18"/>
        <v>-3</v>
      </c>
    </row>
    <row r="71" spans="1:25" s="3" customFormat="1" ht="35.1" customHeight="1">
      <c r="A71" s="28"/>
      <c r="B71" s="670"/>
      <c r="C71" s="216"/>
      <c r="D71" s="276"/>
      <c r="E71" s="31"/>
      <c r="F71" s="292"/>
      <c r="G71" s="222"/>
      <c r="H71" s="31"/>
      <c r="I71" s="31"/>
      <c r="J71" s="31"/>
      <c r="K71" s="31"/>
      <c r="L71" s="31"/>
      <c r="M71" s="164">
        <f t="shared" si="15"/>
        <v>0</v>
      </c>
      <c r="N71" s="306">
        <f t="shared" ref="N71:N127" si="19">M71-F71</f>
        <v>0</v>
      </c>
      <c r="O71" s="366"/>
      <c r="P71" s="360"/>
      <c r="Q71" s="39"/>
      <c r="R71" s="452"/>
      <c r="S71" s="356">
        <f t="shared" si="3"/>
        <v>0</v>
      </c>
      <c r="T71" s="41"/>
      <c r="U71" s="13"/>
      <c r="V71" s="120"/>
      <c r="W71" s="184">
        <f>행정8·9급!V74</f>
        <v>0</v>
      </c>
      <c r="X71" s="231"/>
      <c r="Y71" s="184">
        <f t="shared" si="18"/>
        <v>0</v>
      </c>
    </row>
    <row r="72" spans="1:25" s="3" customFormat="1" ht="35.1" customHeight="1">
      <c r="A72" s="29" t="s">
        <v>134</v>
      </c>
      <c r="B72" s="671" t="s">
        <v>593</v>
      </c>
      <c r="C72" s="215" t="s">
        <v>20</v>
      </c>
      <c r="D72" s="275">
        <v>3</v>
      </c>
      <c r="E72" s="30"/>
      <c r="F72" s="290">
        <f t="shared" si="17"/>
        <v>3</v>
      </c>
      <c r="G72" s="221">
        <v>5</v>
      </c>
      <c r="H72" s="30"/>
      <c r="I72" s="30"/>
      <c r="J72" s="30"/>
      <c r="K72" s="30"/>
      <c r="L72" s="30"/>
      <c r="M72" s="165">
        <f t="shared" si="15"/>
        <v>5</v>
      </c>
      <c r="N72" s="304">
        <f t="shared" si="19"/>
        <v>2</v>
      </c>
      <c r="O72" s="268"/>
      <c r="P72" s="341"/>
      <c r="Q72" s="37"/>
      <c r="R72" s="451"/>
      <c r="S72" s="343">
        <f t="shared" si="3"/>
        <v>0</v>
      </c>
      <c r="T72" s="74"/>
      <c r="U72" s="12">
        <f>N72+COUNTA(P72:P73)-COUNTA(R72:R73)</f>
        <v>2</v>
      </c>
      <c r="V72" s="120"/>
      <c r="W72" s="175">
        <f>행정8·9급!V178</f>
        <v>-1</v>
      </c>
      <c r="X72" s="231"/>
      <c r="Y72" s="175">
        <f t="shared" si="18"/>
        <v>1</v>
      </c>
    </row>
    <row r="73" spans="1:25" s="3" customFormat="1" ht="35.1" customHeight="1">
      <c r="A73" s="27"/>
      <c r="B73" s="669"/>
      <c r="C73" s="216"/>
      <c r="D73" s="276"/>
      <c r="E73" s="31"/>
      <c r="F73" s="292"/>
      <c r="G73" s="222"/>
      <c r="H73" s="31"/>
      <c r="I73" s="31"/>
      <c r="J73" s="31"/>
      <c r="K73" s="31"/>
      <c r="L73" s="31"/>
      <c r="M73" s="164">
        <f t="shared" si="15"/>
        <v>0</v>
      </c>
      <c r="N73" s="306">
        <f t="shared" si="19"/>
        <v>0</v>
      </c>
      <c r="O73" s="366"/>
      <c r="P73" s="360"/>
      <c r="Q73" s="39"/>
      <c r="R73" s="452"/>
      <c r="S73" s="356">
        <f t="shared" si="3"/>
        <v>0</v>
      </c>
      <c r="T73" s="41"/>
      <c r="U73" s="13"/>
      <c r="V73" s="120"/>
      <c r="W73" s="184">
        <f>행정8·9급!V76</f>
        <v>0</v>
      </c>
      <c r="X73" s="231"/>
      <c r="Y73" s="184">
        <f t="shared" si="18"/>
        <v>0</v>
      </c>
    </row>
    <row r="74" spans="1:25" s="3" customFormat="1" ht="35.1" customHeight="1">
      <c r="A74" s="27"/>
      <c r="B74" s="675" t="s">
        <v>591</v>
      </c>
      <c r="C74" s="325" t="s">
        <v>62</v>
      </c>
      <c r="D74" s="277">
        <v>0</v>
      </c>
      <c r="E74" s="32"/>
      <c r="F74" s="293">
        <f t="shared" si="17"/>
        <v>0</v>
      </c>
      <c r="G74" s="223"/>
      <c r="H74" s="32"/>
      <c r="I74" s="32"/>
      <c r="J74" s="32"/>
      <c r="K74" s="32"/>
      <c r="L74" s="32"/>
      <c r="M74" s="206">
        <f t="shared" si="15"/>
        <v>0</v>
      </c>
      <c r="N74" s="307">
        <f t="shared" si="19"/>
        <v>0</v>
      </c>
      <c r="O74" s="312"/>
      <c r="P74" s="350"/>
      <c r="Q74" s="40"/>
      <c r="R74" s="402"/>
      <c r="S74" s="355">
        <f t="shared" si="3"/>
        <v>0</v>
      </c>
      <c r="T74" s="443"/>
      <c r="U74" s="11">
        <f>N74+COUNTA(P74)-COUNTA(R74)</f>
        <v>0</v>
      </c>
      <c r="V74" s="120"/>
      <c r="W74" s="113">
        <f>행정8·9급!V182</f>
        <v>0</v>
      </c>
      <c r="X74" s="231"/>
      <c r="Y74" s="113">
        <f t="shared" si="18"/>
        <v>0</v>
      </c>
    </row>
    <row r="75" spans="1:25" s="3" customFormat="1" ht="35.1" customHeight="1">
      <c r="A75" s="29" t="s">
        <v>59</v>
      </c>
      <c r="B75" s="671" t="s">
        <v>593</v>
      </c>
      <c r="C75" s="215" t="s">
        <v>20</v>
      </c>
      <c r="D75" s="275">
        <v>6</v>
      </c>
      <c r="E75" s="30"/>
      <c r="F75" s="290">
        <f t="shared" si="17"/>
        <v>6</v>
      </c>
      <c r="G75" s="221">
        <v>3</v>
      </c>
      <c r="H75" s="30"/>
      <c r="I75" s="30"/>
      <c r="J75" s="30"/>
      <c r="K75" s="30"/>
      <c r="L75" s="30"/>
      <c r="M75" s="165">
        <f t="shared" si="15"/>
        <v>3</v>
      </c>
      <c r="N75" s="304">
        <f t="shared" si="19"/>
        <v>-3</v>
      </c>
      <c r="O75" s="268"/>
      <c r="P75" s="342"/>
      <c r="Q75" s="37"/>
      <c r="R75" s="451"/>
      <c r="S75" s="343">
        <f t="shared" si="3"/>
        <v>0</v>
      </c>
      <c r="T75" s="74"/>
      <c r="U75" s="12">
        <f>N75+COUNTA(P75:P78)-COUNTA(R75:R78)</f>
        <v>-3</v>
      </c>
      <c r="V75" s="120"/>
      <c r="W75" s="175">
        <f>행정8·9급!V186</f>
        <v>0</v>
      </c>
      <c r="X75" s="231"/>
      <c r="Y75" s="175">
        <f t="shared" si="18"/>
        <v>-3</v>
      </c>
    </row>
    <row r="76" spans="1:25" s="3" customFormat="1" ht="35.1" customHeight="1">
      <c r="A76" s="27"/>
      <c r="B76" s="669"/>
      <c r="C76" s="324"/>
      <c r="D76" s="279"/>
      <c r="E76" s="49"/>
      <c r="F76" s="291"/>
      <c r="G76" s="220"/>
      <c r="H76" s="49"/>
      <c r="I76" s="49"/>
      <c r="J76" s="49"/>
      <c r="K76" s="49"/>
      <c r="L76" s="49"/>
      <c r="M76" s="163"/>
      <c r="N76" s="305">
        <f t="shared" si="19"/>
        <v>0</v>
      </c>
      <c r="O76" s="267"/>
      <c r="P76" s="346"/>
      <c r="Q76" s="56"/>
      <c r="R76" s="431"/>
      <c r="S76" s="347">
        <f t="shared" si="3"/>
        <v>0</v>
      </c>
      <c r="T76" s="445"/>
      <c r="U76" s="7"/>
      <c r="V76" s="120"/>
      <c r="W76" s="179"/>
      <c r="X76" s="231"/>
      <c r="Y76" s="179">
        <f t="shared" si="18"/>
        <v>0</v>
      </c>
    </row>
    <row r="77" spans="1:25" s="3" customFormat="1" ht="35.1" customHeight="1">
      <c r="A77" s="27"/>
      <c r="B77" s="669"/>
      <c r="C77" s="324"/>
      <c r="D77" s="279"/>
      <c r="E77" s="49"/>
      <c r="F77" s="291"/>
      <c r="G77" s="220"/>
      <c r="H77" s="49"/>
      <c r="I77" s="49"/>
      <c r="J77" s="49"/>
      <c r="K77" s="49"/>
      <c r="L77" s="49"/>
      <c r="M77" s="163"/>
      <c r="N77" s="305">
        <f t="shared" si="19"/>
        <v>0</v>
      </c>
      <c r="O77" s="267"/>
      <c r="P77" s="346"/>
      <c r="Q77" s="56"/>
      <c r="R77" s="431"/>
      <c r="S77" s="347">
        <f t="shared" si="3"/>
        <v>0</v>
      </c>
      <c r="T77" s="445"/>
      <c r="U77" s="7"/>
      <c r="V77" s="120"/>
      <c r="W77" s="179"/>
      <c r="X77" s="231"/>
      <c r="Y77" s="179">
        <f t="shared" si="18"/>
        <v>0</v>
      </c>
    </row>
    <row r="78" spans="1:25" s="3" customFormat="1" ht="35.1" customHeight="1">
      <c r="A78" s="27"/>
      <c r="B78" s="669"/>
      <c r="C78" s="216"/>
      <c r="D78" s="276"/>
      <c r="E78" s="31"/>
      <c r="F78" s="292"/>
      <c r="G78" s="222"/>
      <c r="H78" s="31"/>
      <c r="I78" s="31"/>
      <c r="J78" s="31"/>
      <c r="K78" s="31"/>
      <c r="L78" s="31"/>
      <c r="M78" s="164"/>
      <c r="N78" s="306">
        <f t="shared" si="19"/>
        <v>0</v>
      </c>
      <c r="O78" s="366"/>
      <c r="P78" s="358"/>
      <c r="Q78" s="39"/>
      <c r="R78" s="452"/>
      <c r="S78" s="356">
        <f t="shared" si="3"/>
        <v>0</v>
      </c>
      <c r="T78" s="41"/>
      <c r="U78" s="13"/>
      <c r="V78" s="120"/>
      <c r="W78" s="184"/>
      <c r="X78" s="231"/>
      <c r="Y78" s="184">
        <f t="shared" si="18"/>
        <v>0</v>
      </c>
    </row>
    <row r="79" spans="1:25" s="3" customFormat="1" ht="35.1" customHeight="1">
      <c r="A79" s="27"/>
      <c r="B79" s="673" t="s">
        <v>591</v>
      </c>
      <c r="C79" s="215" t="s">
        <v>14</v>
      </c>
      <c r="D79" s="275">
        <v>2</v>
      </c>
      <c r="E79" s="30"/>
      <c r="F79" s="290">
        <f t="shared" si="17"/>
        <v>2</v>
      </c>
      <c r="G79" s="221">
        <v>2</v>
      </c>
      <c r="H79" s="30"/>
      <c r="I79" s="30"/>
      <c r="J79" s="30"/>
      <c r="K79" s="30"/>
      <c r="L79" s="30"/>
      <c r="M79" s="165">
        <f>SUM(G79:L79)</f>
        <v>2</v>
      </c>
      <c r="N79" s="304">
        <f t="shared" si="19"/>
        <v>0</v>
      </c>
      <c r="O79" s="268"/>
      <c r="P79" s="341"/>
      <c r="Q79" s="37"/>
      <c r="R79" s="451"/>
      <c r="S79" s="343">
        <f t="shared" si="3"/>
        <v>0</v>
      </c>
      <c r="T79" s="74"/>
      <c r="U79" s="12">
        <f>N79+COUNTA(P79:P80)-COUNTA(R79:R80)</f>
        <v>0</v>
      </c>
      <c r="V79" s="120"/>
      <c r="W79" s="175">
        <f>행정8·9급!V191</f>
        <v>0</v>
      </c>
      <c r="X79" s="231"/>
      <c r="Y79" s="175">
        <f t="shared" si="18"/>
        <v>0</v>
      </c>
    </row>
    <row r="80" spans="1:25" s="3" customFormat="1" ht="35.1" customHeight="1">
      <c r="A80" s="27"/>
      <c r="B80" s="674"/>
      <c r="C80" s="216"/>
      <c r="D80" s="276"/>
      <c r="E80" s="31"/>
      <c r="F80" s="292"/>
      <c r="G80" s="222"/>
      <c r="H80" s="31"/>
      <c r="I80" s="31"/>
      <c r="J80" s="31"/>
      <c r="K80" s="31"/>
      <c r="L80" s="31"/>
      <c r="M80" s="164">
        <f>SUM(G80:L80)</f>
        <v>0</v>
      </c>
      <c r="N80" s="306">
        <f t="shared" si="19"/>
        <v>0</v>
      </c>
      <c r="O80" s="267"/>
      <c r="P80" s="346"/>
      <c r="Q80" s="56"/>
      <c r="R80" s="431"/>
      <c r="S80" s="347">
        <f t="shared" si="3"/>
        <v>0</v>
      </c>
      <c r="T80" s="41"/>
      <c r="U80" s="13"/>
      <c r="V80" s="120"/>
      <c r="W80" s="184">
        <f>행정8·9급!V80</f>
        <v>0</v>
      </c>
      <c r="X80" s="231"/>
      <c r="Y80" s="184">
        <f t="shared" si="18"/>
        <v>0</v>
      </c>
    </row>
    <row r="81" spans="1:25" s="3" customFormat="1" ht="35.1" customHeight="1">
      <c r="A81" s="28"/>
      <c r="B81" s="670" t="s">
        <v>592</v>
      </c>
      <c r="C81" s="322" t="s">
        <v>581</v>
      </c>
      <c r="D81" s="277">
        <v>0</v>
      </c>
      <c r="E81" s="32"/>
      <c r="F81" s="293">
        <f t="shared" ref="F81" si="20">SUM(D81:E81)</f>
        <v>0</v>
      </c>
      <c r="G81" s="223"/>
      <c r="H81" s="32"/>
      <c r="I81" s="32"/>
      <c r="J81" s="32"/>
      <c r="K81" s="32"/>
      <c r="L81" s="32"/>
      <c r="M81" s="206">
        <f t="shared" ref="M81" si="21">SUM(G81:L81)</f>
        <v>0</v>
      </c>
      <c r="N81" s="307">
        <f t="shared" si="19"/>
        <v>0</v>
      </c>
      <c r="O81" s="312"/>
      <c r="P81" s="350"/>
      <c r="Q81" s="40"/>
      <c r="R81" s="402"/>
      <c r="S81" s="355">
        <f t="shared" si="3"/>
        <v>0</v>
      </c>
      <c r="T81" s="443"/>
      <c r="U81" s="11">
        <f>N81+COUNTA(P81)-COUNTA(R81)</f>
        <v>0</v>
      </c>
      <c r="V81" s="120"/>
      <c r="W81" s="113">
        <f>행정8·9급!V195</f>
        <v>1</v>
      </c>
      <c r="X81" s="231"/>
      <c r="Y81" s="113">
        <f t="shared" ref="Y81" si="22">U81+W81</f>
        <v>1</v>
      </c>
    </row>
    <row r="82" spans="1:25" s="3" customFormat="1" ht="35.1" customHeight="1">
      <c r="A82" s="29" t="s">
        <v>492</v>
      </c>
      <c r="B82" s="671" t="s">
        <v>593</v>
      </c>
      <c r="C82" s="215" t="s">
        <v>426</v>
      </c>
      <c r="D82" s="275">
        <v>5</v>
      </c>
      <c r="E82" s="30"/>
      <c r="F82" s="290">
        <f t="shared" si="17"/>
        <v>5</v>
      </c>
      <c r="G82" s="221">
        <v>5</v>
      </c>
      <c r="H82" s="30"/>
      <c r="I82" s="30"/>
      <c r="J82" s="30"/>
      <c r="K82" s="30"/>
      <c r="L82" s="30"/>
      <c r="M82" s="165">
        <f>SUM(G82:L82)</f>
        <v>5</v>
      </c>
      <c r="N82" s="304">
        <f t="shared" si="19"/>
        <v>0</v>
      </c>
      <c r="O82" s="268"/>
      <c r="P82" s="342"/>
      <c r="Q82" s="37"/>
      <c r="R82" s="451"/>
      <c r="S82" s="343">
        <f t="shared" si="3"/>
        <v>0</v>
      </c>
      <c r="T82" s="74"/>
      <c r="U82" s="12">
        <f>N82+COUNTA(P82:P83)-COUNTA(R82:R83)</f>
        <v>0</v>
      </c>
      <c r="V82" s="120"/>
      <c r="W82" s="175">
        <f>행정8·9급!V199</f>
        <v>-4</v>
      </c>
      <c r="X82" s="231"/>
      <c r="Y82" s="175">
        <f t="shared" si="18"/>
        <v>-4</v>
      </c>
    </row>
    <row r="83" spans="1:25" s="3" customFormat="1" ht="35.1" customHeight="1">
      <c r="A83" s="27"/>
      <c r="B83" s="669"/>
      <c r="C83" s="216"/>
      <c r="D83" s="276"/>
      <c r="E83" s="31"/>
      <c r="F83" s="292"/>
      <c r="G83" s="222"/>
      <c r="H83" s="31"/>
      <c r="I83" s="31"/>
      <c r="J83" s="31"/>
      <c r="K83" s="31"/>
      <c r="L83" s="31"/>
      <c r="M83" s="164">
        <f>SUM(G83:L83)</f>
        <v>0</v>
      </c>
      <c r="N83" s="306">
        <f t="shared" si="19"/>
        <v>0</v>
      </c>
      <c r="O83" s="366"/>
      <c r="P83" s="360"/>
      <c r="Q83" s="56"/>
      <c r="R83" s="431"/>
      <c r="S83" s="356">
        <f t="shared" si="3"/>
        <v>0</v>
      </c>
      <c r="T83" s="41"/>
      <c r="U83" s="8"/>
      <c r="V83" s="120"/>
      <c r="W83" s="184"/>
      <c r="X83" s="231"/>
      <c r="Y83" s="184">
        <f t="shared" si="18"/>
        <v>0</v>
      </c>
    </row>
    <row r="84" spans="1:25" s="3" customFormat="1" ht="35.1" customHeight="1">
      <c r="A84" s="29" t="s">
        <v>494</v>
      </c>
      <c r="B84" s="673" t="s">
        <v>593</v>
      </c>
      <c r="C84" s="215" t="s">
        <v>426</v>
      </c>
      <c r="D84" s="275">
        <v>9</v>
      </c>
      <c r="E84" s="30"/>
      <c r="F84" s="290">
        <f t="shared" si="17"/>
        <v>9</v>
      </c>
      <c r="G84" s="221">
        <v>8</v>
      </c>
      <c r="H84" s="30"/>
      <c r="I84" s="30"/>
      <c r="J84" s="30"/>
      <c r="K84" s="30"/>
      <c r="L84" s="30"/>
      <c r="M84" s="165">
        <f>SUM(G84:L84)</f>
        <v>8</v>
      </c>
      <c r="N84" s="304">
        <f t="shared" si="19"/>
        <v>-1</v>
      </c>
      <c r="O84" s="581"/>
      <c r="P84" s="634"/>
      <c r="Q84" s="37"/>
      <c r="R84" s="451"/>
      <c r="S84" s="343">
        <f t="shared" si="3"/>
        <v>0</v>
      </c>
      <c r="T84" s="74"/>
      <c r="U84" s="12">
        <f>N84+COUNTA(P84:P85)-COUNTA(R84:R85)</f>
        <v>-1</v>
      </c>
      <c r="V84" s="120"/>
      <c r="W84" s="175">
        <f>행정8·9급!V208</f>
        <v>-1</v>
      </c>
      <c r="X84" s="231"/>
      <c r="Y84" s="175">
        <f t="shared" si="18"/>
        <v>-2</v>
      </c>
    </row>
    <row r="85" spans="1:25" s="3" customFormat="1" ht="35.1" customHeight="1">
      <c r="A85" s="27"/>
      <c r="B85" s="674"/>
      <c r="C85" s="216"/>
      <c r="D85" s="276"/>
      <c r="E85" s="31"/>
      <c r="F85" s="292"/>
      <c r="G85" s="222"/>
      <c r="H85" s="31"/>
      <c r="I85" s="31"/>
      <c r="J85" s="31"/>
      <c r="K85" s="31"/>
      <c r="L85" s="31"/>
      <c r="M85" s="164"/>
      <c r="N85" s="306">
        <f t="shared" si="19"/>
        <v>0</v>
      </c>
      <c r="O85" s="366"/>
      <c r="P85" s="360"/>
      <c r="Q85" s="39"/>
      <c r="R85" s="358"/>
      <c r="S85" s="356">
        <f t="shared" si="3"/>
        <v>0</v>
      </c>
      <c r="T85" s="41"/>
      <c r="U85" s="8"/>
      <c r="V85" s="120"/>
      <c r="W85" s="184">
        <f>행정8·9급!V84</f>
        <v>0</v>
      </c>
      <c r="X85" s="231"/>
      <c r="Y85" s="184">
        <f t="shared" si="18"/>
        <v>0</v>
      </c>
    </row>
    <row r="86" spans="1:25" s="3" customFormat="1" ht="35.1" customHeight="1">
      <c r="A86" s="28"/>
      <c r="B86" s="670" t="s">
        <v>592</v>
      </c>
      <c r="C86" s="322" t="s">
        <v>497</v>
      </c>
      <c r="D86" s="277">
        <v>1</v>
      </c>
      <c r="E86" s="32"/>
      <c r="F86" s="293">
        <f t="shared" si="17"/>
        <v>1</v>
      </c>
      <c r="G86" s="223">
        <v>1</v>
      </c>
      <c r="H86" s="32"/>
      <c r="I86" s="32"/>
      <c r="J86" s="32"/>
      <c r="K86" s="32"/>
      <c r="L86" s="32"/>
      <c r="M86" s="206">
        <f>SUM(G86:L86)</f>
        <v>1</v>
      </c>
      <c r="N86" s="307">
        <f t="shared" si="19"/>
        <v>0</v>
      </c>
      <c r="O86" s="312"/>
      <c r="P86" s="350"/>
      <c r="Q86" s="40"/>
      <c r="R86" s="402"/>
      <c r="S86" s="355">
        <f t="shared" si="3"/>
        <v>0</v>
      </c>
      <c r="T86" s="443"/>
      <c r="U86" s="11">
        <f>N86+COUNTA(P86)-COUNTA(R86)</f>
        <v>0</v>
      </c>
      <c r="V86" s="120"/>
      <c r="W86" s="113">
        <f>행정8·9급!V214</f>
        <v>0</v>
      </c>
      <c r="X86" s="231"/>
      <c r="Y86" s="113">
        <f t="shared" si="18"/>
        <v>0</v>
      </c>
    </row>
    <row r="87" spans="1:25" s="3" customFormat="1" ht="35.1" customHeight="1">
      <c r="A87" s="29" t="s">
        <v>498</v>
      </c>
      <c r="B87" s="673" t="s">
        <v>593</v>
      </c>
      <c r="C87" s="215" t="s">
        <v>426</v>
      </c>
      <c r="D87" s="275">
        <v>6</v>
      </c>
      <c r="E87" s="30"/>
      <c r="F87" s="290">
        <f t="shared" si="17"/>
        <v>6</v>
      </c>
      <c r="G87" s="221">
        <v>6</v>
      </c>
      <c r="H87" s="30"/>
      <c r="I87" s="30"/>
      <c r="J87" s="30"/>
      <c r="K87" s="30"/>
      <c r="L87" s="30"/>
      <c r="M87" s="165">
        <f>SUM(G87:L87)</f>
        <v>6</v>
      </c>
      <c r="N87" s="304">
        <f t="shared" si="19"/>
        <v>0</v>
      </c>
      <c r="O87" s="268"/>
      <c r="P87" s="341"/>
      <c r="Q87" s="37"/>
      <c r="R87" s="451"/>
      <c r="S87" s="343">
        <f t="shared" si="3"/>
        <v>0</v>
      </c>
      <c r="T87" s="74"/>
      <c r="U87" s="12">
        <f>N87+COUNTA(P87:P89)-COUNTA(R87:R89)</f>
        <v>0</v>
      </c>
      <c r="V87" s="120"/>
      <c r="W87" s="175">
        <f>행정8·9급!V216</f>
        <v>-1</v>
      </c>
      <c r="X87" s="231"/>
      <c r="Y87" s="175">
        <f t="shared" si="18"/>
        <v>-1</v>
      </c>
    </row>
    <row r="88" spans="1:25" s="3" customFormat="1" ht="35.1" customHeight="1">
      <c r="A88" s="27"/>
      <c r="B88" s="676"/>
      <c r="C88" s="324"/>
      <c r="D88" s="279"/>
      <c r="E88" s="49"/>
      <c r="F88" s="291"/>
      <c r="G88" s="220"/>
      <c r="H88" s="49"/>
      <c r="I88" s="49"/>
      <c r="J88" s="49"/>
      <c r="K88" s="49"/>
      <c r="L88" s="49"/>
      <c r="M88" s="163"/>
      <c r="N88" s="305">
        <f t="shared" si="19"/>
        <v>0</v>
      </c>
      <c r="O88" s="267"/>
      <c r="P88" s="345"/>
      <c r="Q88" s="56"/>
      <c r="R88" s="431"/>
      <c r="S88" s="347">
        <f t="shared" ref="S88:S127" si="23">IF(R88="",,"→")</f>
        <v>0</v>
      </c>
      <c r="T88" s="445"/>
      <c r="U88" s="7"/>
      <c r="V88" s="120"/>
      <c r="W88" s="179">
        <f>행정8·9급!V87</f>
        <v>0</v>
      </c>
      <c r="X88" s="231"/>
      <c r="Y88" s="179">
        <f t="shared" si="18"/>
        <v>0</v>
      </c>
    </row>
    <row r="89" spans="1:25" s="3" customFormat="1" ht="35.1" customHeight="1">
      <c r="A89" s="27"/>
      <c r="B89" s="674"/>
      <c r="C89" s="216"/>
      <c r="D89" s="276"/>
      <c r="E89" s="31"/>
      <c r="F89" s="292"/>
      <c r="G89" s="222"/>
      <c r="H89" s="31"/>
      <c r="I89" s="31"/>
      <c r="J89" s="31"/>
      <c r="K89" s="31"/>
      <c r="L89" s="31"/>
      <c r="M89" s="164"/>
      <c r="N89" s="306">
        <f t="shared" si="19"/>
        <v>0</v>
      </c>
      <c r="O89" s="366"/>
      <c r="P89" s="360"/>
      <c r="Q89" s="39"/>
      <c r="R89" s="452"/>
      <c r="S89" s="356">
        <f t="shared" si="23"/>
        <v>0</v>
      </c>
      <c r="T89" s="41"/>
      <c r="U89" s="13"/>
      <c r="V89" s="120"/>
      <c r="W89" s="184">
        <f>행정8·9급!V88</f>
        <v>0</v>
      </c>
      <c r="X89" s="231"/>
      <c r="Y89" s="184">
        <f t="shared" si="18"/>
        <v>0</v>
      </c>
    </row>
    <row r="90" spans="1:25" s="3" customFormat="1" ht="35.1" customHeight="1">
      <c r="A90" s="28"/>
      <c r="B90" s="670" t="s">
        <v>592</v>
      </c>
      <c r="C90" s="216" t="s">
        <v>34</v>
      </c>
      <c r="D90" s="276"/>
      <c r="E90" s="31"/>
      <c r="F90" s="292"/>
      <c r="G90" s="222"/>
      <c r="H90" s="31"/>
      <c r="I90" s="31"/>
      <c r="J90" s="31"/>
      <c r="K90" s="31"/>
      <c r="L90" s="31"/>
      <c r="M90" s="164">
        <f t="shared" ref="M90:M115" si="24">SUM(G90:L90)</f>
        <v>0</v>
      </c>
      <c r="N90" s="306">
        <f t="shared" si="19"/>
        <v>0</v>
      </c>
      <c r="O90" s="312"/>
      <c r="P90" s="350"/>
      <c r="Q90" s="40"/>
      <c r="R90" s="402"/>
      <c r="S90" s="355">
        <f t="shared" si="23"/>
        <v>0</v>
      </c>
      <c r="T90" s="443"/>
      <c r="U90" s="11">
        <f>N90+COUNTA(P90)-COUNTA(R90)</f>
        <v>0</v>
      </c>
      <c r="V90" s="120"/>
      <c r="W90" s="113">
        <f>행정8·9급!V221</f>
        <v>0</v>
      </c>
      <c r="X90" s="231"/>
      <c r="Y90" s="113">
        <f t="shared" si="18"/>
        <v>0</v>
      </c>
    </row>
    <row r="91" spans="1:25" s="3" customFormat="1" ht="35.1" customHeight="1">
      <c r="A91" s="29" t="s">
        <v>502</v>
      </c>
      <c r="B91" s="671" t="s">
        <v>593</v>
      </c>
      <c r="C91" s="215" t="s">
        <v>426</v>
      </c>
      <c r="D91" s="275">
        <v>5</v>
      </c>
      <c r="E91" s="30"/>
      <c r="F91" s="290">
        <f t="shared" si="17"/>
        <v>5</v>
      </c>
      <c r="G91" s="221">
        <v>4</v>
      </c>
      <c r="H91" s="30"/>
      <c r="I91" s="30"/>
      <c r="J91" s="30"/>
      <c r="K91" s="30"/>
      <c r="L91" s="30"/>
      <c r="M91" s="165">
        <f t="shared" si="24"/>
        <v>4</v>
      </c>
      <c r="N91" s="304">
        <f t="shared" si="19"/>
        <v>-1</v>
      </c>
      <c r="O91" s="267"/>
      <c r="P91" s="346"/>
      <c r="Q91" s="37"/>
      <c r="R91" s="451"/>
      <c r="S91" s="343">
        <f t="shared" si="23"/>
        <v>0</v>
      </c>
      <c r="T91" s="74"/>
      <c r="U91" s="12">
        <f>N91+COUNTA(P91:P92)-COUNTA(R91:R92)</f>
        <v>-1</v>
      </c>
      <c r="V91" s="120"/>
      <c r="W91" s="175">
        <f>행정8·9급!V225</f>
        <v>0</v>
      </c>
      <c r="X91" s="231"/>
      <c r="Y91" s="175">
        <f t="shared" si="18"/>
        <v>-1</v>
      </c>
    </row>
    <row r="92" spans="1:25" s="3" customFormat="1" ht="35.1" customHeight="1">
      <c r="A92" s="27"/>
      <c r="B92" s="669"/>
      <c r="C92" s="216"/>
      <c r="D92" s="276"/>
      <c r="E92" s="31"/>
      <c r="F92" s="292"/>
      <c r="G92" s="222"/>
      <c r="H92" s="31"/>
      <c r="I92" s="31"/>
      <c r="J92" s="31"/>
      <c r="K92" s="31"/>
      <c r="L92" s="31"/>
      <c r="M92" s="164">
        <f t="shared" si="24"/>
        <v>0</v>
      </c>
      <c r="N92" s="306">
        <f t="shared" si="19"/>
        <v>0</v>
      </c>
      <c r="O92" s="366"/>
      <c r="P92" s="360"/>
      <c r="Q92" s="56"/>
      <c r="R92" s="431"/>
      <c r="S92" s="356">
        <f t="shared" si="23"/>
        <v>0</v>
      </c>
      <c r="T92" s="41"/>
      <c r="U92" s="13"/>
      <c r="V92" s="120"/>
      <c r="W92" s="184">
        <f>행정8·9급!V91</f>
        <v>0</v>
      </c>
      <c r="X92" s="231"/>
      <c r="Y92" s="184">
        <f t="shared" si="18"/>
        <v>0</v>
      </c>
    </row>
    <row r="93" spans="1:25" s="3" customFormat="1" ht="35.1" customHeight="1">
      <c r="A93" s="27"/>
      <c r="B93" s="675" t="s">
        <v>591</v>
      </c>
      <c r="C93" s="322" t="s">
        <v>46</v>
      </c>
      <c r="D93" s="277">
        <v>1</v>
      </c>
      <c r="E93" s="32"/>
      <c r="F93" s="293">
        <f>SUM(D93:E93)</f>
        <v>1</v>
      </c>
      <c r="G93" s="223">
        <v>0</v>
      </c>
      <c r="H93" s="32"/>
      <c r="I93" s="32"/>
      <c r="J93" s="32"/>
      <c r="K93" s="32"/>
      <c r="L93" s="32"/>
      <c r="M93" s="206">
        <f t="shared" si="24"/>
        <v>0</v>
      </c>
      <c r="N93" s="307">
        <f t="shared" si="19"/>
        <v>-1</v>
      </c>
      <c r="O93" s="312"/>
      <c r="P93" s="350"/>
      <c r="Q93" s="40"/>
      <c r="R93" s="402"/>
      <c r="S93" s="355">
        <f t="shared" si="23"/>
        <v>0</v>
      </c>
      <c r="T93" s="443"/>
      <c r="U93" s="11">
        <f>N93+COUNTA(P93)-COUNTA(R93)</f>
        <v>-1</v>
      </c>
      <c r="V93" s="120"/>
      <c r="W93" s="113">
        <f>행정8·9급!V231</f>
        <v>1</v>
      </c>
      <c r="X93" s="231"/>
      <c r="Y93" s="113">
        <f t="shared" si="18"/>
        <v>0</v>
      </c>
    </row>
    <row r="94" spans="1:25" s="3" customFormat="1" ht="35.1" customHeight="1">
      <c r="A94" s="27"/>
      <c r="B94" s="669" t="s">
        <v>592</v>
      </c>
      <c r="C94" s="322" t="s">
        <v>35</v>
      </c>
      <c r="D94" s="277">
        <v>0</v>
      </c>
      <c r="E94" s="32"/>
      <c r="F94" s="293">
        <f t="shared" si="17"/>
        <v>0</v>
      </c>
      <c r="G94" s="223"/>
      <c r="H94" s="32"/>
      <c r="I94" s="32"/>
      <c r="J94" s="32"/>
      <c r="K94" s="32"/>
      <c r="L94" s="32"/>
      <c r="M94" s="206">
        <f t="shared" si="24"/>
        <v>0</v>
      </c>
      <c r="N94" s="307">
        <f t="shared" si="19"/>
        <v>0</v>
      </c>
      <c r="O94" s="312"/>
      <c r="P94" s="350"/>
      <c r="Q94" s="37"/>
      <c r="R94" s="451"/>
      <c r="S94" s="355">
        <f t="shared" si="23"/>
        <v>0</v>
      </c>
      <c r="T94" s="443"/>
      <c r="U94" s="11">
        <f>N94+COUNTA(P94)-COUNTA(R94)</f>
        <v>0</v>
      </c>
      <c r="V94" s="120"/>
      <c r="W94" s="113">
        <f>행정8·9급!V233</f>
        <v>0</v>
      </c>
      <c r="X94" s="231"/>
      <c r="Y94" s="113">
        <f t="shared" si="18"/>
        <v>0</v>
      </c>
    </row>
    <row r="95" spans="1:25" s="3" customFormat="1" ht="35.1" customHeight="1">
      <c r="A95" s="29" t="s">
        <v>505</v>
      </c>
      <c r="B95" s="671" t="s">
        <v>593</v>
      </c>
      <c r="C95" s="215" t="s">
        <v>426</v>
      </c>
      <c r="D95" s="275">
        <v>5</v>
      </c>
      <c r="E95" s="30"/>
      <c r="F95" s="290">
        <f t="shared" si="17"/>
        <v>5</v>
      </c>
      <c r="G95" s="221">
        <v>4</v>
      </c>
      <c r="H95" s="30"/>
      <c r="I95" s="30"/>
      <c r="J95" s="30"/>
      <c r="K95" s="30"/>
      <c r="L95" s="30"/>
      <c r="M95" s="165">
        <f t="shared" si="24"/>
        <v>4</v>
      </c>
      <c r="N95" s="304">
        <f t="shared" si="19"/>
        <v>-1</v>
      </c>
      <c r="O95" s="268"/>
      <c r="P95" s="341"/>
      <c r="Q95" s="37"/>
      <c r="R95" s="451"/>
      <c r="S95" s="343">
        <f t="shared" si="23"/>
        <v>0</v>
      </c>
      <c r="T95" s="74"/>
      <c r="U95" s="9">
        <f>N95+COUNTA(P95:P97)-COUNTA(R95:R97)</f>
        <v>-1</v>
      </c>
      <c r="V95" s="120"/>
      <c r="W95" s="175">
        <f>행정8·9급!V237</f>
        <v>-1</v>
      </c>
      <c r="X95" s="231"/>
      <c r="Y95" s="175">
        <f t="shared" si="18"/>
        <v>-2</v>
      </c>
    </row>
    <row r="96" spans="1:25" s="3" customFormat="1" ht="35.1" customHeight="1">
      <c r="A96" s="27"/>
      <c r="B96" s="669"/>
      <c r="C96" s="324"/>
      <c r="D96" s="279"/>
      <c r="E96" s="49"/>
      <c r="F96" s="291"/>
      <c r="G96" s="220"/>
      <c r="H96" s="49"/>
      <c r="I96" s="49"/>
      <c r="J96" s="49"/>
      <c r="K96" s="49"/>
      <c r="L96" s="49"/>
      <c r="M96" s="163">
        <f t="shared" si="24"/>
        <v>0</v>
      </c>
      <c r="N96" s="305">
        <f t="shared" si="19"/>
        <v>0</v>
      </c>
      <c r="O96" s="347"/>
      <c r="P96" s="346"/>
      <c r="Q96" s="56"/>
      <c r="R96" s="431"/>
      <c r="S96" s="347">
        <f t="shared" si="23"/>
        <v>0</v>
      </c>
      <c r="T96" s="445"/>
      <c r="U96" s="6"/>
      <c r="V96" s="120"/>
      <c r="W96" s="179">
        <f>행정8·9급!V95</f>
        <v>0</v>
      </c>
      <c r="X96" s="231"/>
      <c r="Y96" s="179">
        <f t="shared" si="18"/>
        <v>0</v>
      </c>
    </row>
    <row r="97" spans="1:25" s="3" customFormat="1" ht="35.1" customHeight="1">
      <c r="A97" s="27"/>
      <c r="B97" s="669"/>
      <c r="C97" s="324"/>
      <c r="D97" s="276"/>
      <c r="E97" s="31"/>
      <c r="F97" s="292"/>
      <c r="G97" s="222"/>
      <c r="H97" s="31"/>
      <c r="I97" s="31"/>
      <c r="J97" s="31"/>
      <c r="K97" s="31"/>
      <c r="L97" s="31"/>
      <c r="M97" s="164">
        <f t="shared" si="24"/>
        <v>0</v>
      </c>
      <c r="N97" s="306">
        <f t="shared" si="19"/>
        <v>0</v>
      </c>
      <c r="O97" s="356"/>
      <c r="P97" s="358"/>
      <c r="Q97" s="39"/>
      <c r="R97" s="452"/>
      <c r="S97" s="356">
        <f t="shared" si="23"/>
        <v>0</v>
      </c>
      <c r="T97" s="41"/>
      <c r="U97" s="8"/>
      <c r="V97" s="120"/>
      <c r="W97" s="184">
        <f>행정8·9급!V96</f>
        <v>0</v>
      </c>
      <c r="X97" s="231"/>
      <c r="Y97" s="184">
        <f t="shared" si="18"/>
        <v>0</v>
      </c>
    </row>
    <row r="98" spans="1:25" s="3" customFormat="1" ht="35.1" customHeight="1">
      <c r="A98" s="27"/>
      <c r="B98" s="677" t="s">
        <v>591</v>
      </c>
      <c r="C98" s="678" t="s">
        <v>22</v>
      </c>
      <c r="D98" s="275">
        <v>2</v>
      </c>
      <c r="E98" s="30"/>
      <c r="F98" s="290">
        <f>SUM(D98:E98)</f>
        <v>2</v>
      </c>
      <c r="G98" s="221">
        <v>1</v>
      </c>
      <c r="H98" s="30"/>
      <c r="I98" s="30"/>
      <c r="J98" s="30"/>
      <c r="K98" s="30"/>
      <c r="L98" s="30"/>
      <c r="M98" s="165">
        <f t="shared" si="24"/>
        <v>1</v>
      </c>
      <c r="N98" s="304">
        <f t="shared" si="19"/>
        <v>-1</v>
      </c>
      <c r="O98" s="268"/>
      <c r="P98" s="341"/>
      <c r="Q98" s="37"/>
      <c r="R98" s="451"/>
      <c r="S98" s="343">
        <f t="shared" si="23"/>
        <v>0</v>
      </c>
      <c r="T98" s="74"/>
      <c r="U98" s="9">
        <f>N98+COUNTA(P98:P99)-COUNTA(R98:R99)</f>
        <v>-1</v>
      </c>
      <c r="V98" s="120"/>
      <c r="W98" s="175">
        <f>행정8·9급!V243</f>
        <v>1</v>
      </c>
      <c r="X98" s="231"/>
      <c r="Y98" s="175">
        <f t="shared" si="18"/>
        <v>0</v>
      </c>
    </row>
    <row r="99" spans="1:25" s="3" customFormat="1" ht="35.1" customHeight="1">
      <c r="A99" s="27"/>
      <c r="B99" s="679"/>
      <c r="C99" s="680"/>
      <c r="D99" s="276">
        <v>0</v>
      </c>
      <c r="E99" s="31"/>
      <c r="F99" s="292">
        <f t="shared" si="17"/>
        <v>0</v>
      </c>
      <c r="G99" s="222"/>
      <c r="H99" s="31"/>
      <c r="I99" s="31"/>
      <c r="J99" s="31"/>
      <c r="K99" s="31"/>
      <c r="L99" s="31"/>
      <c r="M99" s="164">
        <f t="shared" si="24"/>
        <v>0</v>
      </c>
      <c r="N99" s="306">
        <f t="shared" si="19"/>
        <v>0</v>
      </c>
      <c r="O99" s="366"/>
      <c r="P99" s="360"/>
      <c r="Q99" s="39"/>
      <c r="R99" s="452"/>
      <c r="S99" s="356">
        <f t="shared" si="23"/>
        <v>0</v>
      </c>
      <c r="T99" s="41"/>
      <c r="U99" s="8"/>
      <c r="V99" s="120"/>
      <c r="W99" s="184">
        <f>행정8·9급!V98</f>
        <v>0</v>
      </c>
      <c r="X99" s="231"/>
      <c r="Y99" s="184">
        <f t="shared" si="18"/>
        <v>0</v>
      </c>
    </row>
    <row r="100" spans="1:25" s="3" customFormat="1" ht="35.1" customHeight="1">
      <c r="A100" s="27"/>
      <c r="B100" s="669" t="s">
        <v>592</v>
      </c>
      <c r="C100" s="216" t="s">
        <v>53</v>
      </c>
      <c r="D100" s="277">
        <v>1</v>
      </c>
      <c r="E100" s="32"/>
      <c r="F100" s="293">
        <f t="shared" si="17"/>
        <v>1</v>
      </c>
      <c r="G100" s="223">
        <v>1</v>
      </c>
      <c r="H100" s="32"/>
      <c r="I100" s="32"/>
      <c r="J100" s="32"/>
      <c r="K100" s="32"/>
      <c r="L100" s="32"/>
      <c r="M100" s="206">
        <f t="shared" si="24"/>
        <v>1</v>
      </c>
      <c r="N100" s="307">
        <f t="shared" si="19"/>
        <v>0</v>
      </c>
      <c r="O100" s="312"/>
      <c r="P100" s="350"/>
      <c r="Q100" s="40"/>
      <c r="R100" s="402"/>
      <c r="S100" s="355">
        <f t="shared" si="23"/>
        <v>0</v>
      </c>
      <c r="T100" s="443"/>
      <c r="U100" s="10">
        <f>N100+COUNTA(P100)-COUNTA(R100)</f>
        <v>0</v>
      </c>
      <c r="V100" s="120"/>
      <c r="W100" s="113">
        <f>행정8·9급!V247</f>
        <v>0</v>
      </c>
      <c r="X100" s="231"/>
      <c r="Y100" s="113">
        <f t="shared" si="18"/>
        <v>0</v>
      </c>
    </row>
    <row r="101" spans="1:25" s="3" customFormat="1" ht="35.1" customHeight="1">
      <c r="A101" s="29" t="s">
        <v>510</v>
      </c>
      <c r="B101" s="671" t="s">
        <v>593</v>
      </c>
      <c r="C101" s="215" t="s">
        <v>426</v>
      </c>
      <c r="D101" s="275">
        <v>6</v>
      </c>
      <c r="E101" s="30"/>
      <c r="F101" s="290">
        <f t="shared" si="17"/>
        <v>6</v>
      </c>
      <c r="G101" s="221">
        <v>9</v>
      </c>
      <c r="H101" s="30"/>
      <c r="I101" s="30"/>
      <c r="J101" s="30"/>
      <c r="K101" s="30"/>
      <c r="L101" s="30"/>
      <c r="M101" s="165">
        <f t="shared" si="24"/>
        <v>9</v>
      </c>
      <c r="N101" s="304">
        <f t="shared" si="19"/>
        <v>3</v>
      </c>
      <c r="O101" s="581"/>
      <c r="P101" s="583"/>
      <c r="Q101" s="37"/>
      <c r="R101" s="451"/>
      <c r="S101" s="343">
        <f t="shared" si="23"/>
        <v>0</v>
      </c>
      <c r="T101" s="74"/>
      <c r="U101" s="9">
        <f>N101+COUNTA(P101:P103)-COUNTA(R101:R103)</f>
        <v>3</v>
      </c>
      <c r="V101" s="120"/>
      <c r="W101" s="175">
        <f>행정8·9급!V249</f>
        <v>-2</v>
      </c>
      <c r="X101" s="231"/>
      <c r="Y101" s="175">
        <f t="shared" si="18"/>
        <v>1</v>
      </c>
    </row>
    <row r="102" spans="1:25" s="3" customFormat="1" ht="35.1" customHeight="1">
      <c r="A102" s="27"/>
      <c r="B102" s="669"/>
      <c r="C102" s="324"/>
      <c r="D102" s="279"/>
      <c r="E102" s="49"/>
      <c r="F102" s="291"/>
      <c r="G102" s="220"/>
      <c r="H102" s="49"/>
      <c r="I102" s="49"/>
      <c r="J102" s="49"/>
      <c r="K102" s="49"/>
      <c r="L102" s="49"/>
      <c r="M102" s="163">
        <f t="shared" si="24"/>
        <v>0</v>
      </c>
      <c r="N102" s="305">
        <f t="shared" si="19"/>
        <v>0</v>
      </c>
      <c r="O102" s="267"/>
      <c r="P102" s="346"/>
      <c r="Q102" s="56"/>
      <c r="R102" s="431"/>
      <c r="S102" s="347">
        <f t="shared" si="23"/>
        <v>0</v>
      </c>
      <c r="T102" s="445"/>
      <c r="U102" s="6"/>
      <c r="V102" s="120"/>
      <c r="W102" s="179">
        <f>행정8·9급!V101</f>
        <v>0</v>
      </c>
      <c r="X102" s="231"/>
      <c r="Y102" s="179">
        <f t="shared" si="18"/>
        <v>0</v>
      </c>
    </row>
    <row r="103" spans="1:25" s="3" customFormat="1" ht="35.1" customHeight="1">
      <c r="A103" s="27"/>
      <c r="B103" s="674"/>
      <c r="C103" s="216"/>
      <c r="D103" s="276"/>
      <c r="E103" s="31"/>
      <c r="F103" s="292"/>
      <c r="G103" s="222"/>
      <c r="H103" s="31"/>
      <c r="I103" s="31"/>
      <c r="J103" s="31"/>
      <c r="K103" s="31"/>
      <c r="L103" s="31"/>
      <c r="M103" s="164">
        <f t="shared" si="24"/>
        <v>0</v>
      </c>
      <c r="N103" s="306">
        <f t="shared" si="19"/>
        <v>0</v>
      </c>
      <c r="O103" s="366"/>
      <c r="P103" s="360"/>
      <c r="Q103" s="39"/>
      <c r="R103" s="452"/>
      <c r="S103" s="356">
        <f t="shared" si="23"/>
        <v>0</v>
      </c>
      <c r="T103" s="41"/>
      <c r="U103" s="8"/>
      <c r="V103" s="120"/>
      <c r="W103" s="184">
        <f>행정8·9급!V102</f>
        <v>0</v>
      </c>
      <c r="X103" s="231"/>
      <c r="Y103" s="184">
        <f t="shared" si="18"/>
        <v>0</v>
      </c>
    </row>
    <row r="104" spans="1:25" s="3" customFormat="1" ht="35.1" customHeight="1">
      <c r="A104" s="27"/>
      <c r="B104" s="669" t="s">
        <v>592</v>
      </c>
      <c r="C104" s="322" t="s">
        <v>515</v>
      </c>
      <c r="D104" s="277"/>
      <c r="E104" s="32"/>
      <c r="F104" s="293"/>
      <c r="G104" s="223"/>
      <c r="H104" s="32"/>
      <c r="I104" s="32"/>
      <c r="J104" s="32"/>
      <c r="K104" s="32"/>
      <c r="L104" s="32"/>
      <c r="M104" s="206">
        <f t="shared" si="24"/>
        <v>0</v>
      </c>
      <c r="N104" s="307">
        <f t="shared" si="19"/>
        <v>0</v>
      </c>
      <c r="O104" s="268"/>
      <c r="P104" s="341"/>
      <c r="Q104" s="37"/>
      <c r="R104" s="451"/>
      <c r="S104" s="355">
        <f t="shared" si="23"/>
        <v>0</v>
      </c>
      <c r="T104" s="443"/>
      <c r="U104" s="10">
        <f>N104+COUNTA(P104)-COUNTA(R104)</f>
        <v>0</v>
      </c>
      <c r="V104" s="120"/>
      <c r="W104" s="113">
        <f>행정8·9급!V260</f>
        <v>0</v>
      </c>
      <c r="X104" s="231"/>
      <c r="Y104" s="113">
        <f t="shared" si="18"/>
        <v>0</v>
      </c>
    </row>
    <row r="105" spans="1:25" s="3" customFormat="1" ht="35.1" customHeight="1">
      <c r="A105" s="29" t="s">
        <v>516</v>
      </c>
      <c r="B105" s="671" t="s">
        <v>593</v>
      </c>
      <c r="C105" s="215" t="s">
        <v>426</v>
      </c>
      <c r="D105" s="275">
        <v>8</v>
      </c>
      <c r="E105" s="30"/>
      <c r="F105" s="290">
        <f t="shared" ref="F105:F123" si="25">SUM(D105:E105)</f>
        <v>8</v>
      </c>
      <c r="G105" s="221">
        <v>6</v>
      </c>
      <c r="H105" s="30"/>
      <c r="I105" s="30"/>
      <c r="J105" s="30"/>
      <c r="K105" s="30"/>
      <c r="L105" s="30"/>
      <c r="M105" s="165">
        <f t="shared" si="24"/>
        <v>6</v>
      </c>
      <c r="N105" s="304">
        <f t="shared" si="19"/>
        <v>-2</v>
      </c>
      <c r="O105" s="268"/>
      <c r="P105" s="341"/>
      <c r="Q105" s="37"/>
      <c r="R105" s="451"/>
      <c r="S105" s="343">
        <f t="shared" si="23"/>
        <v>0</v>
      </c>
      <c r="T105" s="74"/>
      <c r="U105" s="9">
        <f>N105+COUNTA(P105:P106)-COUNTA(R105:R106)</f>
        <v>-2</v>
      </c>
      <c r="V105" s="120"/>
      <c r="W105" s="175">
        <f>행정8·9급!V261</f>
        <v>0</v>
      </c>
      <c r="X105" s="231"/>
      <c r="Y105" s="175">
        <f t="shared" si="18"/>
        <v>-2</v>
      </c>
    </row>
    <row r="106" spans="1:25" s="3" customFormat="1" ht="35.1" customHeight="1">
      <c r="A106" s="27"/>
      <c r="B106" s="669"/>
      <c r="C106" s="216"/>
      <c r="D106" s="276"/>
      <c r="E106" s="31"/>
      <c r="F106" s="292"/>
      <c r="G106" s="222"/>
      <c r="H106" s="31"/>
      <c r="I106" s="31"/>
      <c r="J106" s="31"/>
      <c r="K106" s="31"/>
      <c r="L106" s="31"/>
      <c r="M106" s="164">
        <f t="shared" si="24"/>
        <v>0</v>
      </c>
      <c r="N106" s="306">
        <f t="shared" si="19"/>
        <v>0</v>
      </c>
      <c r="O106" s="366"/>
      <c r="P106" s="360"/>
      <c r="Q106" s="39"/>
      <c r="R106" s="452"/>
      <c r="S106" s="356">
        <f t="shared" si="23"/>
        <v>0</v>
      </c>
      <c r="T106" s="41"/>
      <c r="U106" s="8"/>
      <c r="V106" s="120"/>
      <c r="W106" s="184">
        <f>행정8·9급!V105</f>
        <v>0</v>
      </c>
      <c r="X106" s="231"/>
      <c r="Y106" s="184">
        <f t="shared" si="18"/>
        <v>0</v>
      </c>
    </row>
    <row r="107" spans="1:25" s="3" customFormat="1" ht="35.1" customHeight="1">
      <c r="A107" s="27"/>
      <c r="B107" s="673" t="s">
        <v>591</v>
      </c>
      <c r="C107" s="257" t="s">
        <v>572</v>
      </c>
      <c r="D107" s="275">
        <v>2</v>
      </c>
      <c r="E107" s="30"/>
      <c r="F107" s="290">
        <f t="shared" si="25"/>
        <v>2</v>
      </c>
      <c r="G107" s="221">
        <v>1</v>
      </c>
      <c r="H107" s="30"/>
      <c r="I107" s="30"/>
      <c r="J107" s="30"/>
      <c r="K107" s="30"/>
      <c r="L107" s="30"/>
      <c r="M107" s="165">
        <f t="shared" si="24"/>
        <v>1</v>
      </c>
      <c r="N107" s="304">
        <f t="shared" si="19"/>
        <v>-1</v>
      </c>
      <c r="O107" s="268"/>
      <c r="P107" s="341"/>
      <c r="Q107" s="37"/>
      <c r="R107" s="451"/>
      <c r="S107" s="343">
        <f t="shared" si="23"/>
        <v>0</v>
      </c>
      <c r="T107" s="447"/>
      <c r="U107" s="12">
        <f>N107+COUNTA(P107:P108)-COUNTA(R107)</f>
        <v>-1</v>
      </c>
      <c r="V107" s="120"/>
      <c r="W107" s="175">
        <f>행정8·9급!V268</f>
        <v>1</v>
      </c>
      <c r="X107" s="231"/>
      <c r="Y107" s="175">
        <f t="shared" si="18"/>
        <v>0</v>
      </c>
    </row>
    <row r="108" spans="1:25" s="3" customFormat="1" ht="35.1" customHeight="1">
      <c r="A108" s="27"/>
      <c r="B108" s="674"/>
      <c r="C108" s="259"/>
      <c r="D108" s="276"/>
      <c r="E108" s="31"/>
      <c r="F108" s="292"/>
      <c r="G108" s="222"/>
      <c r="H108" s="31"/>
      <c r="I108" s="31"/>
      <c r="J108" s="31"/>
      <c r="K108" s="31"/>
      <c r="L108" s="31"/>
      <c r="M108" s="164"/>
      <c r="N108" s="306">
        <f t="shared" si="19"/>
        <v>0</v>
      </c>
      <c r="O108" s="366"/>
      <c r="P108" s="360"/>
      <c r="Q108" s="39"/>
      <c r="R108" s="452"/>
      <c r="S108" s="356">
        <f t="shared" si="23"/>
        <v>0</v>
      </c>
      <c r="T108" s="41"/>
      <c r="U108" s="13"/>
      <c r="V108" s="120"/>
      <c r="W108" s="184"/>
      <c r="X108" s="231"/>
      <c r="Y108" s="184">
        <f t="shared" si="18"/>
        <v>0</v>
      </c>
    </row>
    <row r="109" spans="1:25" s="3" customFormat="1" ht="35.1" customHeight="1">
      <c r="A109" s="27"/>
      <c r="B109" s="675" t="s">
        <v>591</v>
      </c>
      <c r="C109" s="322" t="s">
        <v>573</v>
      </c>
      <c r="D109" s="277">
        <v>1</v>
      </c>
      <c r="E109" s="32"/>
      <c r="F109" s="293">
        <f t="shared" si="25"/>
        <v>1</v>
      </c>
      <c r="G109" s="223"/>
      <c r="H109" s="32"/>
      <c r="I109" s="32"/>
      <c r="J109" s="32"/>
      <c r="K109" s="32"/>
      <c r="L109" s="32"/>
      <c r="M109" s="206">
        <f t="shared" si="24"/>
        <v>0</v>
      </c>
      <c r="N109" s="307">
        <f t="shared" si="19"/>
        <v>-1</v>
      </c>
      <c r="O109" s="366"/>
      <c r="P109" s="360"/>
      <c r="Q109" s="40"/>
      <c r="R109" s="402"/>
      <c r="S109" s="355">
        <f t="shared" si="23"/>
        <v>0</v>
      </c>
      <c r="T109" s="443"/>
      <c r="U109" s="11">
        <f>N109+COUNTA(P109)-COUNTA(R109)</f>
        <v>-1</v>
      </c>
      <c r="V109" s="120"/>
      <c r="W109" s="113">
        <f>행정8·9급!V269</f>
        <v>1</v>
      </c>
      <c r="X109" s="231"/>
      <c r="Y109" s="113">
        <f t="shared" si="18"/>
        <v>0</v>
      </c>
    </row>
    <row r="110" spans="1:25" s="3" customFormat="1" ht="35.1" customHeight="1">
      <c r="A110" s="27"/>
      <c r="B110" s="669" t="s">
        <v>592</v>
      </c>
      <c r="C110" s="322" t="s">
        <v>519</v>
      </c>
      <c r="D110" s="277">
        <v>0</v>
      </c>
      <c r="E110" s="32"/>
      <c r="F110" s="293">
        <f t="shared" si="25"/>
        <v>0</v>
      </c>
      <c r="G110" s="223"/>
      <c r="H110" s="32"/>
      <c r="I110" s="32"/>
      <c r="J110" s="32"/>
      <c r="K110" s="32"/>
      <c r="L110" s="32"/>
      <c r="M110" s="206">
        <f t="shared" si="24"/>
        <v>0</v>
      </c>
      <c r="N110" s="307">
        <f t="shared" si="19"/>
        <v>0</v>
      </c>
      <c r="O110" s="312"/>
      <c r="P110" s="350"/>
      <c r="Q110" s="40"/>
      <c r="R110" s="402"/>
      <c r="S110" s="355">
        <f t="shared" si="23"/>
        <v>0</v>
      </c>
      <c r="T110" s="443"/>
      <c r="U110" s="11">
        <f>N110+COUNTA(P110)-COUNTA(R110)</f>
        <v>0</v>
      </c>
      <c r="V110" s="120"/>
      <c r="W110" s="113">
        <f>행정8·9급!V273</f>
        <v>1</v>
      </c>
      <c r="X110" s="231"/>
      <c r="Y110" s="113">
        <f t="shared" si="18"/>
        <v>1</v>
      </c>
    </row>
    <row r="111" spans="1:25" s="3" customFormat="1" ht="35.1" customHeight="1">
      <c r="A111" s="29" t="s">
        <v>520</v>
      </c>
      <c r="B111" s="671" t="s">
        <v>593</v>
      </c>
      <c r="C111" s="215" t="s">
        <v>426</v>
      </c>
      <c r="D111" s="275">
        <v>7</v>
      </c>
      <c r="E111" s="30"/>
      <c r="F111" s="290">
        <f t="shared" si="25"/>
        <v>7</v>
      </c>
      <c r="G111" s="221">
        <v>8</v>
      </c>
      <c r="H111" s="30"/>
      <c r="I111" s="30"/>
      <c r="J111" s="30"/>
      <c r="K111" s="30"/>
      <c r="L111" s="30"/>
      <c r="M111" s="165">
        <f t="shared" si="24"/>
        <v>8</v>
      </c>
      <c r="N111" s="304">
        <f t="shared" si="19"/>
        <v>1</v>
      </c>
      <c r="O111" s="268"/>
      <c r="P111" s="342"/>
      <c r="Q111" s="37"/>
      <c r="R111" s="451"/>
      <c r="S111" s="343">
        <f t="shared" si="23"/>
        <v>0</v>
      </c>
      <c r="T111" s="74"/>
      <c r="U111" s="12">
        <f>N111+COUNTA(P111:P112)-COUNTA(R111:R112)</f>
        <v>1</v>
      </c>
      <c r="V111" s="120"/>
      <c r="W111" s="175">
        <f>행정8·9급!V275</f>
        <v>0</v>
      </c>
      <c r="X111" s="231"/>
      <c r="Y111" s="175">
        <f t="shared" si="18"/>
        <v>1</v>
      </c>
    </row>
    <row r="112" spans="1:25" s="3" customFormat="1" ht="35.1" customHeight="1">
      <c r="A112" s="28"/>
      <c r="B112" s="670"/>
      <c r="C112" s="216"/>
      <c r="D112" s="276"/>
      <c r="E112" s="31"/>
      <c r="F112" s="292"/>
      <c r="G112" s="222"/>
      <c r="H112" s="31"/>
      <c r="I112" s="31"/>
      <c r="J112" s="31"/>
      <c r="K112" s="31"/>
      <c r="L112" s="31"/>
      <c r="M112" s="164">
        <f t="shared" si="24"/>
        <v>0</v>
      </c>
      <c r="N112" s="306">
        <f t="shared" si="19"/>
        <v>0</v>
      </c>
      <c r="O112" s="366"/>
      <c r="P112" s="360"/>
      <c r="Q112" s="39"/>
      <c r="R112" s="431"/>
      <c r="S112" s="356">
        <f t="shared" si="23"/>
        <v>0</v>
      </c>
      <c r="T112" s="41"/>
      <c r="U112" s="13"/>
      <c r="V112" s="120"/>
      <c r="W112" s="184">
        <f>행정8·9급!V113</f>
        <v>0</v>
      </c>
      <c r="X112" s="231"/>
      <c r="Y112" s="184">
        <f t="shared" si="18"/>
        <v>0</v>
      </c>
    </row>
    <row r="113" spans="1:25" s="3" customFormat="1" ht="35.1" customHeight="1">
      <c r="A113" s="29" t="s">
        <v>524</v>
      </c>
      <c r="B113" s="671" t="s">
        <v>593</v>
      </c>
      <c r="C113" s="215" t="s">
        <v>426</v>
      </c>
      <c r="D113" s="275">
        <v>9</v>
      </c>
      <c r="E113" s="30"/>
      <c r="F113" s="290">
        <f t="shared" si="25"/>
        <v>9</v>
      </c>
      <c r="G113" s="221">
        <v>9</v>
      </c>
      <c r="H113" s="30"/>
      <c r="I113" s="30"/>
      <c r="J113" s="30"/>
      <c r="K113" s="30"/>
      <c r="L113" s="30"/>
      <c r="M113" s="165">
        <f t="shared" si="24"/>
        <v>9</v>
      </c>
      <c r="N113" s="304">
        <f t="shared" si="19"/>
        <v>0</v>
      </c>
      <c r="O113" s="268"/>
      <c r="P113" s="342"/>
      <c r="Q113" s="37"/>
      <c r="R113" s="451"/>
      <c r="S113" s="343">
        <f t="shared" si="23"/>
        <v>0</v>
      </c>
      <c r="T113" s="74"/>
      <c r="U113" s="12">
        <f>N113+COUNTA(P113:P114)-COUNTA(R113:R114)</f>
        <v>0</v>
      </c>
      <c r="V113" s="120"/>
      <c r="W113" s="175">
        <f>행정8·9급!V285</f>
        <v>-1</v>
      </c>
      <c r="X113" s="231"/>
      <c r="Y113" s="175">
        <f t="shared" si="18"/>
        <v>-1</v>
      </c>
    </row>
    <row r="114" spans="1:25" s="3" customFormat="1" ht="35.1" customHeight="1">
      <c r="A114" s="28"/>
      <c r="B114" s="670"/>
      <c r="C114" s="216"/>
      <c r="D114" s="276"/>
      <c r="E114" s="31"/>
      <c r="F114" s="292"/>
      <c r="G114" s="222"/>
      <c r="H114" s="31"/>
      <c r="I114" s="31"/>
      <c r="J114" s="31"/>
      <c r="K114" s="31"/>
      <c r="L114" s="31"/>
      <c r="M114" s="164">
        <f t="shared" si="24"/>
        <v>0</v>
      </c>
      <c r="N114" s="306">
        <f t="shared" si="19"/>
        <v>0</v>
      </c>
      <c r="O114" s="366"/>
      <c r="P114" s="360"/>
      <c r="Q114" s="39"/>
      <c r="R114" s="452"/>
      <c r="S114" s="356">
        <f t="shared" si="23"/>
        <v>0</v>
      </c>
      <c r="T114" s="41"/>
      <c r="U114" s="13"/>
      <c r="V114" s="120"/>
      <c r="W114" s="184">
        <f>행정8·9급!V115</f>
        <v>0</v>
      </c>
      <c r="X114" s="231"/>
      <c r="Y114" s="184">
        <f t="shared" si="18"/>
        <v>0</v>
      </c>
    </row>
    <row r="115" spans="1:25" s="3" customFormat="1" ht="35.1" customHeight="1">
      <c r="A115" s="29" t="s">
        <v>529</v>
      </c>
      <c r="B115" s="671" t="s">
        <v>593</v>
      </c>
      <c r="C115" s="215" t="s">
        <v>426</v>
      </c>
      <c r="D115" s="275">
        <v>4</v>
      </c>
      <c r="E115" s="30"/>
      <c r="F115" s="290">
        <f t="shared" si="25"/>
        <v>4</v>
      </c>
      <c r="G115" s="221">
        <v>3</v>
      </c>
      <c r="H115" s="30"/>
      <c r="I115" s="30"/>
      <c r="J115" s="30"/>
      <c r="K115" s="30"/>
      <c r="L115" s="30"/>
      <c r="M115" s="165">
        <f t="shared" si="24"/>
        <v>3</v>
      </c>
      <c r="N115" s="304">
        <f t="shared" si="19"/>
        <v>-1</v>
      </c>
      <c r="O115" s="268"/>
      <c r="P115" s="342"/>
      <c r="Q115" s="37"/>
      <c r="R115" s="451"/>
      <c r="S115" s="343">
        <f t="shared" si="23"/>
        <v>0</v>
      </c>
      <c r="T115" s="74"/>
      <c r="U115" s="12">
        <f>N115+COUNTA(P115:P116)-COUNTA(R115:R116)</f>
        <v>-1</v>
      </c>
      <c r="V115" s="120"/>
      <c r="W115" s="175">
        <f>행정8·9급!V297</f>
        <v>1</v>
      </c>
      <c r="X115" s="231"/>
      <c r="Y115" s="175">
        <f t="shared" si="18"/>
        <v>0</v>
      </c>
    </row>
    <row r="116" spans="1:25" s="3" customFormat="1" ht="35.1" customHeight="1">
      <c r="A116" s="27"/>
      <c r="B116" s="669"/>
      <c r="C116" s="216"/>
      <c r="D116" s="276"/>
      <c r="E116" s="31"/>
      <c r="F116" s="292"/>
      <c r="G116" s="222"/>
      <c r="H116" s="31"/>
      <c r="I116" s="31"/>
      <c r="J116" s="31"/>
      <c r="K116" s="31"/>
      <c r="L116" s="31"/>
      <c r="M116" s="164"/>
      <c r="N116" s="306">
        <f t="shared" si="19"/>
        <v>0</v>
      </c>
      <c r="O116" s="366"/>
      <c r="P116" s="358"/>
      <c r="Q116" s="39"/>
      <c r="R116" s="452"/>
      <c r="S116" s="356">
        <f t="shared" si="23"/>
        <v>0</v>
      </c>
      <c r="T116" s="41"/>
      <c r="U116" s="13"/>
      <c r="V116" s="120"/>
      <c r="W116" s="184"/>
      <c r="X116" s="231"/>
      <c r="Y116" s="184">
        <f t="shared" si="18"/>
        <v>0</v>
      </c>
    </row>
    <row r="117" spans="1:25" s="3" customFormat="1" ht="35.1" customHeight="1">
      <c r="A117" s="27"/>
      <c r="B117" s="675" t="s">
        <v>591</v>
      </c>
      <c r="C117" s="322" t="s">
        <v>530</v>
      </c>
      <c r="D117" s="277">
        <v>1</v>
      </c>
      <c r="E117" s="32"/>
      <c r="F117" s="293">
        <f t="shared" si="25"/>
        <v>1</v>
      </c>
      <c r="G117" s="223">
        <v>1</v>
      </c>
      <c r="H117" s="32"/>
      <c r="I117" s="32"/>
      <c r="J117" s="32"/>
      <c r="K117" s="32"/>
      <c r="L117" s="32"/>
      <c r="M117" s="206">
        <f t="shared" ref="M117:M127" si="26">SUM(G117:L117)</f>
        <v>1</v>
      </c>
      <c r="N117" s="307">
        <f t="shared" si="19"/>
        <v>0</v>
      </c>
      <c r="O117" s="268"/>
      <c r="P117" s="342"/>
      <c r="Q117" s="40"/>
      <c r="R117" s="402"/>
      <c r="S117" s="355">
        <f t="shared" si="23"/>
        <v>0</v>
      </c>
      <c r="T117" s="443"/>
      <c r="U117" s="11">
        <f t="shared" ref="U117:U122" si="27">N117+COUNTA(P117)-COUNTA(R117)</f>
        <v>0</v>
      </c>
      <c r="V117" s="120"/>
      <c r="W117" s="113">
        <f>행정8·9급!V300</f>
        <v>-1</v>
      </c>
      <c r="X117" s="231"/>
      <c r="Y117" s="113">
        <f t="shared" si="18"/>
        <v>-1</v>
      </c>
    </row>
    <row r="118" spans="1:25" s="3" customFormat="1" ht="35.1" customHeight="1">
      <c r="A118" s="27"/>
      <c r="B118" s="669" t="s">
        <v>591</v>
      </c>
      <c r="C118" s="322" t="s">
        <v>574</v>
      </c>
      <c r="D118" s="277">
        <v>1</v>
      </c>
      <c r="E118" s="32"/>
      <c r="F118" s="293">
        <f t="shared" si="25"/>
        <v>1</v>
      </c>
      <c r="G118" s="223"/>
      <c r="H118" s="32"/>
      <c r="I118" s="32"/>
      <c r="J118" s="32"/>
      <c r="K118" s="32"/>
      <c r="L118" s="32"/>
      <c r="M118" s="206">
        <f t="shared" si="26"/>
        <v>0</v>
      </c>
      <c r="N118" s="307">
        <f t="shared" si="19"/>
        <v>-1</v>
      </c>
      <c r="O118" s="312"/>
      <c r="P118" s="350"/>
      <c r="Q118" s="40"/>
      <c r="R118" s="402"/>
      <c r="S118" s="355">
        <f t="shared" si="23"/>
        <v>0</v>
      </c>
      <c r="T118" s="443"/>
      <c r="U118" s="11">
        <f t="shared" si="27"/>
        <v>-1</v>
      </c>
      <c r="V118" s="120"/>
      <c r="W118" s="113">
        <f>행정8·9급!V302</f>
        <v>1</v>
      </c>
      <c r="X118" s="231"/>
      <c r="Y118" s="113">
        <f t="shared" si="18"/>
        <v>0</v>
      </c>
    </row>
    <row r="119" spans="1:25" s="3" customFormat="1" ht="35.1" customHeight="1">
      <c r="A119" s="29" t="s">
        <v>536</v>
      </c>
      <c r="B119" s="671" t="s">
        <v>593</v>
      </c>
      <c r="C119" s="215" t="s">
        <v>426</v>
      </c>
      <c r="D119" s="275">
        <v>8</v>
      </c>
      <c r="E119" s="30"/>
      <c r="F119" s="290">
        <f t="shared" si="25"/>
        <v>8</v>
      </c>
      <c r="G119" s="221">
        <v>8</v>
      </c>
      <c r="H119" s="30"/>
      <c r="I119" s="30"/>
      <c r="J119" s="30"/>
      <c r="K119" s="30"/>
      <c r="L119" s="30"/>
      <c r="M119" s="165">
        <f t="shared" si="26"/>
        <v>8</v>
      </c>
      <c r="N119" s="304">
        <f t="shared" si="19"/>
        <v>0</v>
      </c>
      <c r="O119" s="268"/>
      <c r="P119" s="342"/>
      <c r="Q119" s="37"/>
      <c r="R119" s="451"/>
      <c r="S119" s="343">
        <f t="shared" si="23"/>
        <v>0</v>
      </c>
      <c r="T119" s="74"/>
      <c r="U119" s="12">
        <f>N119+COUNTA(P119:P120)-COUNTA(R119:R120)</f>
        <v>0</v>
      </c>
      <c r="V119" s="120"/>
      <c r="W119" s="175">
        <f>행정8·9급!V306</f>
        <v>-1</v>
      </c>
      <c r="X119" s="231"/>
      <c r="Y119" s="175">
        <f t="shared" si="18"/>
        <v>-1</v>
      </c>
    </row>
    <row r="120" spans="1:25" s="3" customFormat="1" ht="35.1" customHeight="1">
      <c r="A120" s="27"/>
      <c r="B120" s="669"/>
      <c r="C120" s="216"/>
      <c r="D120" s="276"/>
      <c r="E120" s="31"/>
      <c r="F120" s="292"/>
      <c r="G120" s="222"/>
      <c r="H120" s="31"/>
      <c r="I120" s="31"/>
      <c r="J120" s="31"/>
      <c r="K120" s="31"/>
      <c r="L120" s="31"/>
      <c r="M120" s="164">
        <f t="shared" si="26"/>
        <v>0</v>
      </c>
      <c r="N120" s="306">
        <f t="shared" si="19"/>
        <v>0</v>
      </c>
      <c r="O120" s="366"/>
      <c r="P120" s="360"/>
      <c r="Q120" s="56"/>
      <c r="R120" s="431"/>
      <c r="S120" s="356">
        <f t="shared" si="23"/>
        <v>0</v>
      </c>
      <c r="T120" s="41"/>
      <c r="U120" s="13"/>
      <c r="V120" s="120"/>
      <c r="W120" s="184">
        <f>행정8·9급!V120</f>
        <v>0</v>
      </c>
      <c r="X120" s="231"/>
      <c r="Y120" s="184">
        <f t="shared" si="18"/>
        <v>0</v>
      </c>
    </row>
    <row r="121" spans="1:25" s="3" customFormat="1" ht="35.1" customHeight="1">
      <c r="A121" s="27"/>
      <c r="B121" s="675" t="s">
        <v>592</v>
      </c>
      <c r="C121" s="322" t="s">
        <v>537</v>
      </c>
      <c r="D121" s="277"/>
      <c r="E121" s="32"/>
      <c r="F121" s="293"/>
      <c r="G121" s="223"/>
      <c r="H121" s="32"/>
      <c r="I121" s="32"/>
      <c r="J121" s="32"/>
      <c r="K121" s="32"/>
      <c r="L121" s="32"/>
      <c r="M121" s="206">
        <f t="shared" si="26"/>
        <v>0</v>
      </c>
      <c r="N121" s="307">
        <f t="shared" si="19"/>
        <v>0</v>
      </c>
      <c r="O121" s="312"/>
      <c r="P121" s="350"/>
      <c r="Q121" s="37"/>
      <c r="R121" s="451"/>
      <c r="S121" s="355">
        <f t="shared" si="23"/>
        <v>0</v>
      </c>
      <c r="T121" s="443"/>
      <c r="U121" s="10">
        <f>N121+COUNTA(P121)-COUNTA(R121)</f>
        <v>0</v>
      </c>
      <c r="V121" s="120"/>
      <c r="W121" s="113">
        <f>행정8·9급!V319</f>
        <v>0</v>
      </c>
      <c r="X121" s="231"/>
      <c r="Y121" s="113">
        <f t="shared" si="18"/>
        <v>0</v>
      </c>
    </row>
    <row r="122" spans="1:25" s="3" customFormat="1" ht="35.1" customHeight="1">
      <c r="A122" s="27"/>
      <c r="B122" s="669" t="s">
        <v>592</v>
      </c>
      <c r="C122" s="322" t="s">
        <v>538</v>
      </c>
      <c r="D122" s="277"/>
      <c r="E122" s="32"/>
      <c r="F122" s="293"/>
      <c r="G122" s="223"/>
      <c r="H122" s="32"/>
      <c r="I122" s="32"/>
      <c r="J122" s="32"/>
      <c r="K122" s="32"/>
      <c r="L122" s="32"/>
      <c r="M122" s="206">
        <f t="shared" si="26"/>
        <v>0</v>
      </c>
      <c r="N122" s="307">
        <f t="shared" si="19"/>
        <v>0</v>
      </c>
      <c r="O122" s="312"/>
      <c r="P122" s="350"/>
      <c r="Q122" s="37"/>
      <c r="R122" s="451"/>
      <c r="S122" s="355">
        <f t="shared" si="23"/>
        <v>0</v>
      </c>
      <c r="T122" s="443"/>
      <c r="U122" s="10">
        <f t="shared" si="27"/>
        <v>0</v>
      </c>
      <c r="V122" s="120"/>
      <c r="W122" s="113">
        <f>행정8·9급!V320</f>
        <v>0</v>
      </c>
      <c r="X122" s="231"/>
      <c r="Y122" s="113">
        <f t="shared" si="18"/>
        <v>0</v>
      </c>
    </row>
    <row r="123" spans="1:25" s="3" customFormat="1" ht="35.1" customHeight="1">
      <c r="A123" s="29" t="s">
        <v>542</v>
      </c>
      <c r="B123" s="671" t="s">
        <v>593</v>
      </c>
      <c r="C123" s="215" t="s">
        <v>575</v>
      </c>
      <c r="D123" s="275">
        <v>4</v>
      </c>
      <c r="E123" s="30"/>
      <c r="F123" s="290">
        <f t="shared" si="25"/>
        <v>4</v>
      </c>
      <c r="G123" s="221">
        <v>2</v>
      </c>
      <c r="H123" s="30"/>
      <c r="I123" s="30"/>
      <c r="J123" s="30"/>
      <c r="K123" s="30"/>
      <c r="L123" s="30"/>
      <c r="M123" s="165">
        <f t="shared" si="26"/>
        <v>2</v>
      </c>
      <c r="N123" s="304">
        <f t="shared" si="19"/>
        <v>-2</v>
      </c>
      <c r="O123" s="268"/>
      <c r="P123" s="341"/>
      <c r="Q123" s="37"/>
      <c r="R123" s="451"/>
      <c r="S123" s="343">
        <f t="shared" si="23"/>
        <v>0</v>
      </c>
      <c r="T123" s="74"/>
      <c r="U123" s="12">
        <f>N123+COUNTA(P123:P124)-COUNTA(R123:R124)</f>
        <v>-2</v>
      </c>
      <c r="V123" s="120"/>
      <c r="W123" s="175">
        <f>행정8·9급!V324</f>
        <v>0</v>
      </c>
      <c r="X123" s="231"/>
      <c r="Y123" s="175">
        <f t="shared" si="18"/>
        <v>-2</v>
      </c>
    </row>
    <row r="124" spans="1:25" s="3" customFormat="1" ht="35.1" customHeight="1">
      <c r="A124" s="28"/>
      <c r="B124" s="670"/>
      <c r="C124" s="216"/>
      <c r="D124" s="276"/>
      <c r="E124" s="31"/>
      <c r="F124" s="292"/>
      <c r="G124" s="222"/>
      <c r="H124" s="31"/>
      <c r="I124" s="31"/>
      <c r="J124" s="31"/>
      <c r="K124" s="31"/>
      <c r="L124" s="31"/>
      <c r="M124" s="164">
        <f t="shared" si="26"/>
        <v>0</v>
      </c>
      <c r="N124" s="306">
        <f t="shared" si="19"/>
        <v>0</v>
      </c>
      <c r="O124" s="366"/>
      <c r="P124" s="360"/>
      <c r="Q124" s="69"/>
      <c r="R124" s="396"/>
      <c r="S124" s="356">
        <f t="shared" si="23"/>
        <v>0</v>
      </c>
      <c r="T124" s="41"/>
      <c r="U124" s="13"/>
      <c r="V124" s="120"/>
      <c r="W124" s="184">
        <f>행정8·9급!V124</f>
        <v>0</v>
      </c>
      <c r="X124" s="231"/>
      <c r="Y124" s="184">
        <f t="shared" si="18"/>
        <v>0</v>
      </c>
    </row>
    <row r="125" spans="1:25" s="3" customFormat="1" ht="35.1" customHeight="1">
      <c r="A125" s="29" t="s">
        <v>545</v>
      </c>
      <c r="B125" s="671" t="s">
        <v>593</v>
      </c>
      <c r="C125" s="215" t="s">
        <v>426</v>
      </c>
      <c r="D125" s="275">
        <v>5</v>
      </c>
      <c r="E125" s="30"/>
      <c r="F125" s="290">
        <f>SUM(D125:E125)</f>
        <v>5</v>
      </c>
      <c r="G125" s="221">
        <v>3</v>
      </c>
      <c r="H125" s="30"/>
      <c r="I125" s="30"/>
      <c r="J125" s="30"/>
      <c r="K125" s="30"/>
      <c r="L125" s="30"/>
      <c r="M125" s="165">
        <f t="shared" si="26"/>
        <v>3</v>
      </c>
      <c r="N125" s="304">
        <f t="shared" si="19"/>
        <v>-2</v>
      </c>
      <c r="O125" s="268"/>
      <c r="P125" s="342"/>
      <c r="Q125" s="37"/>
      <c r="R125" s="451"/>
      <c r="S125" s="343">
        <f t="shared" si="23"/>
        <v>0</v>
      </c>
      <c r="T125" s="74"/>
      <c r="U125" s="12">
        <f>N125+COUNTA(P125:P127)-COUNTA(R125:R127)</f>
        <v>-2</v>
      </c>
      <c r="V125" s="120"/>
      <c r="W125" s="175">
        <f>행정8·9급!V335</f>
        <v>-1</v>
      </c>
      <c r="X125" s="231"/>
      <c r="Y125" s="175">
        <f t="shared" si="18"/>
        <v>-3</v>
      </c>
    </row>
    <row r="126" spans="1:25" s="3" customFormat="1" ht="35.1" customHeight="1">
      <c r="A126" s="27"/>
      <c r="B126" s="669"/>
      <c r="C126" s="324"/>
      <c r="D126" s="279"/>
      <c r="E126" s="49"/>
      <c r="F126" s="291"/>
      <c r="G126" s="220"/>
      <c r="H126" s="49"/>
      <c r="I126" s="49"/>
      <c r="J126" s="49"/>
      <c r="K126" s="49"/>
      <c r="L126" s="49"/>
      <c r="M126" s="163">
        <f t="shared" si="26"/>
        <v>0</v>
      </c>
      <c r="N126" s="305">
        <f t="shared" si="19"/>
        <v>0</v>
      </c>
      <c r="O126" s="267"/>
      <c r="P126" s="348"/>
      <c r="Q126" s="56"/>
      <c r="R126" s="431"/>
      <c r="S126" s="347">
        <f t="shared" si="23"/>
        <v>0</v>
      </c>
      <c r="T126" s="445"/>
      <c r="U126" s="7"/>
      <c r="V126" s="120"/>
      <c r="W126" s="190"/>
      <c r="X126" s="231"/>
      <c r="Y126" s="232"/>
    </row>
    <row r="127" spans="1:25" s="3" customFormat="1" ht="35.1" customHeight="1">
      <c r="A127" s="235"/>
      <c r="B127" s="672"/>
      <c r="C127" s="326"/>
      <c r="D127" s="503"/>
      <c r="E127" s="479"/>
      <c r="F127" s="487"/>
      <c r="G127" s="478"/>
      <c r="H127" s="479"/>
      <c r="I127" s="479"/>
      <c r="J127" s="479"/>
      <c r="K127" s="479"/>
      <c r="L127" s="479"/>
      <c r="M127" s="480">
        <f t="shared" si="26"/>
        <v>0</v>
      </c>
      <c r="N127" s="635">
        <f t="shared" si="19"/>
        <v>0</v>
      </c>
      <c r="O127" s="636"/>
      <c r="P127" s="637"/>
      <c r="Q127" s="638"/>
      <c r="R127" s="639"/>
      <c r="S127" s="640">
        <f t="shared" si="23"/>
        <v>0</v>
      </c>
      <c r="T127" s="450"/>
      <c r="U127" s="33"/>
      <c r="V127" s="120"/>
      <c r="W127" s="234"/>
      <c r="X127" s="120"/>
      <c r="Y127" s="233"/>
    </row>
    <row r="128" spans="1:25" ht="21" customHeight="1">
      <c r="G128" s="2">
        <v>0</v>
      </c>
      <c r="O128" s="34"/>
      <c r="P128" s="35">
        <f>COUNTIF(P6:P127,"임기제")</f>
        <v>0</v>
      </c>
    </row>
    <row r="129" spans="15:16" ht="39.950000000000003" customHeight="1">
      <c r="O129" s="36"/>
      <c r="P129" s="34"/>
    </row>
  </sheetData>
  <mergeCells count="12">
    <mergeCell ref="A1:Y1"/>
    <mergeCell ref="W3:W4"/>
    <mergeCell ref="Y3:Y4"/>
    <mergeCell ref="A5:C5"/>
    <mergeCell ref="T2:U2"/>
    <mergeCell ref="A3:C4"/>
    <mergeCell ref="D3:F3"/>
    <mergeCell ref="G3:M3"/>
    <mergeCell ref="N3:N4"/>
    <mergeCell ref="O3:P4"/>
    <mergeCell ref="Q3:T4"/>
    <mergeCell ref="U3:U4"/>
  </mergeCells>
  <phoneticPr fontId="3" type="noConversion"/>
  <printOptions horizontalCentered="1"/>
  <pageMargins left="0.39370078740157483" right="0.39370078740157483" top="0.78740157480314965" bottom="0.78740157480314965" header="0.39370078740157483" footer="0.39370078740157483"/>
  <pageSetup paperSize="12" scale="50" fitToHeight="0" orientation="portrait" r:id="rId1"/>
  <headerFooter>
    <oddFooter>&amp;P페이지</oddFooter>
  </headerFooter>
  <ignoredErrors>
    <ignoredError sqref="G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10</vt:i4>
      </vt:variant>
    </vt:vector>
  </HeadingPairs>
  <TitlesOfParts>
    <vt:vector size="15" baseType="lpstr">
      <vt:lpstr>행정6급</vt:lpstr>
      <vt:lpstr>행정6급(원)</vt:lpstr>
      <vt:lpstr>행정7급</vt:lpstr>
      <vt:lpstr>행정8·9급</vt:lpstr>
      <vt:lpstr>사무운영</vt:lpstr>
      <vt:lpstr>사무운영!Print_Area</vt:lpstr>
      <vt:lpstr>행정6급!Print_Area</vt:lpstr>
      <vt:lpstr>'행정6급(원)'!Print_Area</vt:lpstr>
      <vt:lpstr>행정7급!Print_Area</vt:lpstr>
      <vt:lpstr>행정8·9급!Print_Area</vt:lpstr>
      <vt:lpstr>사무운영!Print_Titles</vt:lpstr>
      <vt:lpstr>행정6급!Print_Titles</vt:lpstr>
      <vt:lpstr>'행정6급(원)'!Print_Titles</vt:lpstr>
      <vt:lpstr>행정7급!Print_Titles</vt:lpstr>
      <vt:lpstr>행정8·9급!Print_Titles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chlee</cp:lastModifiedBy>
  <cp:lastPrinted>2019-06-19T15:36:35Z</cp:lastPrinted>
  <dcterms:created xsi:type="dcterms:W3CDTF">2013-01-11T07:19:32Z</dcterms:created>
  <dcterms:modified xsi:type="dcterms:W3CDTF">2019-09-18T01:18:44Z</dcterms:modified>
</cp:coreProperties>
</file>