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89FEF8DF-C278-43B6-BC79-8C5F193911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" i="1" l="1"/>
  <c r="J3" i="1"/>
  <c r="J2" i="1"/>
  <c r="J1" i="1"/>
  <c r="H2" i="1" s="1"/>
  <c r="F1" i="1"/>
  <c r="F11" i="1"/>
  <c r="F10" i="1"/>
  <c r="F9" i="1"/>
  <c r="H5" i="1" l="1"/>
  <c r="H4" i="1"/>
  <c r="H3" i="1"/>
  <c r="F8" i="1"/>
  <c r="I9" i="1" l="1"/>
  <c r="A32" i="1" s="1"/>
  <c r="I10" i="1"/>
  <c r="A33" i="1" s="1"/>
  <c r="I11" i="1"/>
  <c r="A34" i="1" s="1"/>
  <c r="I8" i="1"/>
  <c r="E48" i="1" l="1"/>
  <c r="E43" i="1"/>
  <c r="E38" i="1"/>
  <c r="N2" i="1"/>
  <c r="K19" i="1"/>
  <c r="A31" i="1"/>
  <c r="K14" i="1"/>
  <c r="K8" i="1"/>
  <c r="M8" i="1" a="1"/>
  <c r="E36" i="1"/>
  <c r="E46" i="1"/>
  <c r="E41" i="1"/>
  <c r="E42" i="1"/>
  <c r="E37" i="1"/>
  <c r="E47" i="1"/>
  <c r="M9" i="1" l="1"/>
  <c r="M8" i="1"/>
  <c r="M11" i="1"/>
  <c r="M10" i="1"/>
  <c r="E45" i="1"/>
  <c r="E35" i="1"/>
  <c r="E40" i="1"/>
  <c r="F14" i="1" l="1"/>
  <c r="I16" i="1" s="1"/>
  <c r="B33" i="1" s="1"/>
  <c r="F42" i="1" l="1"/>
  <c r="F32" i="1"/>
  <c r="F47" i="1"/>
  <c r="I15" i="1"/>
  <c r="B32" i="1" s="1"/>
  <c r="I14" i="1"/>
  <c r="I17" i="1"/>
  <c r="B34" i="1" s="1"/>
  <c r="F48" i="1" l="1"/>
  <c r="F33" i="1"/>
  <c r="F43" i="1"/>
  <c r="N3" i="1"/>
  <c r="B31" i="1"/>
  <c r="K20" i="1"/>
  <c r="K15" i="1"/>
  <c r="P2" i="1"/>
  <c r="M14" i="1" a="1"/>
  <c r="F46" i="1"/>
  <c r="F41" i="1"/>
  <c r="F31" i="1"/>
  <c r="M14" i="1" l="1"/>
  <c r="M17" i="1"/>
  <c r="M16" i="1"/>
  <c r="M15" i="1"/>
  <c r="F30" i="1"/>
  <c r="F45" i="1"/>
  <c r="F40" i="1"/>
  <c r="F19" i="1" l="1"/>
  <c r="I22" i="1" s="1"/>
  <c r="C34" i="1" s="1"/>
  <c r="I19" i="1" l="1"/>
  <c r="I21" i="1"/>
  <c r="C33" i="1" s="1"/>
  <c r="G38" i="1"/>
  <c r="G33" i="1"/>
  <c r="G48" i="1"/>
  <c r="I20" i="1"/>
  <c r="C32" i="1" s="1"/>
  <c r="G36" i="1" l="1"/>
  <c r="G31" i="1"/>
  <c r="G46" i="1"/>
  <c r="G37" i="1"/>
  <c r="G32" i="1"/>
  <c r="G47" i="1"/>
  <c r="K21" i="1"/>
  <c r="N4" i="1"/>
  <c r="C31" i="1"/>
  <c r="P3" i="1"/>
  <c r="P5" i="1"/>
  <c r="G30" i="1" l="1"/>
  <c r="G45" i="1"/>
  <c r="J45" i="1" s="1"/>
  <c r="G35" i="1"/>
  <c r="M19" i="1" a="1"/>
  <c r="M20" i="1" l="1"/>
  <c r="M22" i="1"/>
  <c r="M19" i="1"/>
  <c r="M21" i="1"/>
  <c r="F24" i="1" l="1"/>
  <c r="I26" i="1" s="1"/>
  <c r="D33" i="1" s="1"/>
  <c r="I27" i="1"/>
  <c r="D34" i="1" s="1"/>
  <c r="I25" i="1"/>
  <c r="D32" i="1" s="1"/>
  <c r="I24" i="1" l="1"/>
  <c r="H42" i="1"/>
  <c r="H37" i="1"/>
  <c r="H32" i="1"/>
  <c r="H36" i="1"/>
  <c r="H41" i="1"/>
  <c r="H31" i="1"/>
  <c r="H38" i="1"/>
  <c r="H33" i="1"/>
  <c r="H43" i="1"/>
  <c r="N5" i="1"/>
  <c r="D31" i="1"/>
  <c r="P4" i="1"/>
  <c r="R2" i="1"/>
  <c r="R3" i="1"/>
  <c r="H30" i="1" l="1"/>
  <c r="J30" i="1" s="1"/>
  <c r="H35" i="1"/>
  <c r="J35" i="1" s="1"/>
  <c r="H40" i="1"/>
  <c r="J40" i="1" s="1"/>
  <c r="L35" i="1"/>
  <c r="M33" i="1" s="1"/>
  <c r="N8" i="1" a="1"/>
  <c r="N20" i="1" a="1"/>
  <c r="M32" i="1" l="1"/>
  <c r="M30" i="1"/>
  <c r="P10" i="1"/>
  <c r="Q8" i="1"/>
  <c r="O8" i="1"/>
  <c r="N8" i="1"/>
  <c r="P11" i="1"/>
  <c r="O10" i="1"/>
  <c r="N11" i="1"/>
  <c r="Q10" i="1"/>
  <c r="P9" i="1"/>
  <c r="O9" i="1"/>
  <c r="N9" i="1"/>
  <c r="P8" i="1"/>
  <c r="Q11" i="1"/>
  <c r="O11" i="1"/>
  <c r="N10" i="1"/>
  <c r="Q9" i="1"/>
  <c r="N20" i="1"/>
  <c r="P23" i="1"/>
  <c r="P22" i="1"/>
  <c r="O20" i="1"/>
  <c r="P21" i="1"/>
  <c r="Q23" i="1"/>
  <c r="N23" i="1"/>
  <c r="O22" i="1"/>
  <c r="O21" i="1"/>
  <c r="N21" i="1"/>
  <c r="Q20" i="1"/>
  <c r="O23" i="1"/>
  <c r="Q22" i="1"/>
  <c r="N22" i="1"/>
  <c r="P20" i="1"/>
  <c r="Q21" i="1"/>
  <c r="M31" i="1"/>
  <c r="O25" i="1" l="1"/>
  <c r="N14" i="1" a="1"/>
  <c r="N14" i="1" l="1"/>
  <c r="Q15" i="1"/>
  <c r="P17" i="1"/>
  <c r="Q14" i="1"/>
  <c r="P14" i="1"/>
  <c r="O17" i="1"/>
  <c r="N17" i="1"/>
  <c r="P15" i="1"/>
  <c r="O15" i="1"/>
  <c r="N15" i="1"/>
  <c r="Q16" i="1"/>
  <c r="O14" i="1"/>
  <c r="Q17" i="1"/>
  <c r="P16" i="1"/>
  <c r="O16" i="1"/>
  <c r="N16" i="1"/>
</calcChain>
</file>

<file path=xl/sharedStrings.xml><?xml version="1.0" encoding="utf-8"?>
<sst xmlns="http://schemas.openxmlformats.org/spreadsheetml/2006/main" count="62" uniqueCount="58">
  <si>
    <t>e1</t>
  </si>
  <si>
    <t>e2</t>
  </si>
  <si>
    <t>e3</t>
  </si>
  <si>
    <t>e4</t>
  </si>
  <si>
    <t>1. det</t>
  </si>
  <si>
    <t>2. х</t>
  </si>
  <si>
    <t>Вектор х1</t>
  </si>
  <si>
    <t>x2</t>
  </si>
  <si>
    <t>x3</t>
  </si>
  <si>
    <t>x4</t>
  </si>
  <si>
    <t>3. Ортоганализация</t>
  </si>
  <si>
    <t>h1</t>
  </si>
  <si>
    <t>h2</t>
  </si>
  <si>
    <t>DET X1</t>
  </si>
  <si>
    <t>DET X2</t>
  </si>
  <si>
    <t>DETX3</t>
  </si>
  <si>
    <t>DET X4</t>
  </si>
  <si>
    <t>2. Метод Крамера</t>
  </si>
  <si>
    <t>||e1||</t>
  </si>
  <si>
    <t>||e2||</t>
  </si>
  <si>
    <t>||e3||</t>
  </si>
  <si>
    <t>||e4||</t>
  </si>
  <si>
    <t>(e2,h1)</t>
  </si>
  <si>
    <t>g2</t>
  </si>
  <si>
    <t>||g2||</t>
  </si>
  <si>
    <t>(e3,h1)</t>
  </si>
  <si>
    <t>(e3,h2)</t>
  </si>
  <si>
    <t>g4</t>
  </si>
  <si>
    <t>||g4||</t>
  </si>
  <si>
    <t>h3</t>
  </si>
  <si>
    <t>(e4,h1)</t>
  </si>
  <si>
    <t>(e4,h2)</t>
  </si>
  <si>
    <t>(e4,h3)</t>
  </si>
  <si>
    <t>g3</t>
  </si>
  <si>
    <t>||g3||</t>
  </si>
  <si>
    <t>h4</t>
  </si>
  <si>
    <t>4. Контроль</t>
  </si>
  <si>
    <t>||h2||</t>
  </si>
  <si>
    <t>||h3||</t>
  </si>
  <si>
    <t>||h4||</t>
  </si>
  <si>
    <t>||h1||</t>
  </si>
  <si>
    <t>(h1,h2)</t>
  </si>
  <si>
    <t>(h1,h3)</t>
  </si>
  <si>
    <t>(h1,h4)</t>
  </si>
  <si>
    <t>(h2,h3)</t>
  </si>
  <si>
    <t>(h2,h4)</t>
  </si>
  <si>
    <t>(h3,h4)</t>
  </si>
  <si>
    <t xml:space="preserve">5. </t>
  </si>
  <si>
    <t>Метод Крамера</t>
  </si>
  <si>
    <t>X1</t>
  </si>
  <si>
    <t>X2</t>
  </si>
  <si>
    <t>X3</t>
  </si>
  <si>
    <t>X4</t>
  </si>
  <si>
    <t>А транспонированная</t>
  </si>
  <si>
    <t>6. А *А трансп</t>
  </si>
  <si>
    <t>DET H</t>
  </si>
  <si>
    <t>7. А -1</t>
  </si>
  <si>
    <t>8. DET A-1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</si>
</sst>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2" fontId="0" fillId="0" borderId="4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2" fontId="0" fillId="0" borderId="7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B9DFC5"/>
      <color rgb="FF816173"/>
      <color rgb="FFB8A6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8"/>
  <sheetViews>
    <sheetView tabSelected="1" workbookViewId="0">
      <selection activeCell="D12" sqref="D12"/>
    </sheetView>
  </sheetViews>
  <sheetFormatPr defaultColWidth="9.109375" defaultRowHeight="14.4" x14ac:dyDescent="0.3"/>
  <cols>
    <col min="1" max="3" width="12.6640625" style="1" bestFit="1" customWidth="1"/>
    <col min="4" max="4" width="11.6640625" style="1" bestFit="1" customWidth="1"/>
    <col min="5" max="6" width="9.109375" style="1"/>
    <col min="7" max="7" width="13.109375" style="1" bestFit="1" customWidth="1"/>
    <col min="8" max="8" width="9.109375" style="1"/>
    <col min="9" max="9" width="11.6640625" style="1" bestFit="1" customWidth="1"/>
    <col min="10" max="13" width="9.109375" style="1"/>
    <col min="14" max="14" width="12" style="1" bestFit="1" customWidth="1"/>
    <col min="15" max="16" width="9.109375" style="1"/>
    <col min="17" max="17" width="12.6640625" style="1" bestFit="1" customWidth="1"/>
    <col min="18" max="18" width="9.109375" style="1"/>
    <col min="19" max="19" width="12.6640625" style="1" bestFit="1" customWidth="1"/>
    <col min="20" max="16384" width="9.109375" style="1"/>
  </cols>
  <sheetData>
    <row r="1" spans="1:18" x14ac:dyDescent="0.3">
      <c r="A1" s="17" t="s">
        <v>0</v>
      </c>
      <c r="B1" s="4" t="s">
        <v>1</v>
      </c>
      <c r="C1" s="4" t="s">
        <v>2</v>
      </c>
      <c r="D1" s="5" t="s">
        <v>3</v>
      </c>
      <c r="E1" s="17" t="s">
        <v>4</v>
      </c>
      <c r="F1" s="4">
        <f>MDETERM(A2:D5)</f>
        <v>-729</v>
      </c>
      <c r="G1" s="4"/>
      <c r="H1" s="5"/>
      <c r="I1" s="17" t="s">
        <v>13</v>
      </c>
      <c r="J1" s="18">
        <f>MDETERM(A8:D11)</f>
        <v>279.00000000000006</v>
      </c>
      <c r="M1" s="17" t="s">
        <v>36</v>
      </c>
      <c r="N1" s="4"/>
      <c r="O1" s="4"/>
      <c r="P1" s="4"/>
      <c r="Q1" s="4"/>
      <c r="R1" s="5"/>
    </row>
    <row r="2" spans="1:18" x14ac:dyDescent="0.3">
      <c r="A2" s="6">
        <v>1</v>
      </c>
      <c r="B2" s="1">
        <v>-4</v>
      </c>
      <c r="C2" s="1">
        <v>-8</v>
      </c>
      <c r="D2" s="7">
        <v>0</v>
      </c>
      <c r="E2" s="6" t="s">
        <v>5</v>
      </c>
      <c r="F2" s="1">
        <v>1</v>
      </c>
      <c r="G2" s="1" t="s">
        <v>6</v>
      </c>
      <c r="H2" s="7">
        <f>J1/F1</f>
        <v>-0.38271604938271614</v>
      </c>
      <c r="I2" s="6" t="s">
        <v>14</v>
      </c>
      <c r="J2" s="19">
        <f>MDETERM(A14:D17)</f>
        <v>18.000000000000007</v>
      </c>
      <c r="M2" s="6" t="s">
        <v>40</v>
      </c>
      <c r="N2" s="1">
        <f>SQRT(I8*I8+I9*I9+I10*I10+I11*I11)</f>
        <v>1</v>
      </c>
      <c r="O2" s="1" t="s">
        <v>41</v>
      </c>
      <c r="P2" s="14">
        <f>I8*I14+I9*I15+I10*I16+I11*I17</f>
        <v>4.5102810375396984E-17</v>
      </c>
      <c r="Q2" s="1" t="s">
        <v>45</v>
      </c>
      <c r="R2" s="15">
        <f>I14*I24+I15*I25+I16*I26+I17*I27</f>
        <v>0</v>
      </c>
    </row>
    <row r="3" spans="1:18" x14ac:dyDescent="0.3">
      <c r="A3" s="6">
        <v>-4</v>
      </c>
      <c r="B3" s="1">
        <v>7</v>
      </c>
      <c r="C3" s="1">
        <v>-4</v>
      </c>
      <c r="D3" s="7">
        <v>0</v>
      </c>
      <c r="E3" s="6"/>
      <c r="F3" s="1">
        <v>2</v>
      </c>
      <c r="G3" s="1" t="s">
        <v>7</v>
      </c>
      <c r="H3" s="7">
        <f>J2/F1</f>
        <v>-2.4691358024691367E-2</v>
      </c>
      <c r="I3" s="6" t="s">
        <v>15</v>
      </c>
      <c r="J3" s="19">
        <f>MDETERM(A20:D23)</f>
        <v>117</v>
      </c>
      <c r="M3" s="6" t="s">
        <v>37</v>
      </c>
      <c r="N3" s="1">
        <f>SQRT(I14*I14+I15*I15+I16*I16+I17*I17)</f>
        <v>1</v>
      </c>
      <c r="O3" s="1" t="s">
        <v>42</v>
      </c>
      <c r="P3" s="14">
        <f>I8*I19+I9*I20+I10*I21+I11*I22</f>
        <v>0</v>
      </c>
      <c r="Q3" s="1" t="s">
        <v>46</v>
      </c>
      <c r="R3" s="15">
        <f>I19*I24+I20*I25+I21*I26+I22*I27</f>
        <v>0</v>
      </c>
    </row>
    <row r="4" spans="1:18" x14ac:dyDescent="0.3">
      <c r="A4" s="6">
        <v>-8</v>
      </c>
      <c r="B4" s="1">
        <v>-4</v>
      </c>
      <c r="C4" s="1">
        <v>1</v>
      </c>
      <c r="D4" s="7">
        <v>0</v>
      </c>
      <c r="E4" s="6"/>
      <c r="F4" s="1">
        <v>3</v>
      </c>
      <c r="G4" s="1" t="s">
        <v>8</v>
      </c>
      <c r="H4" s="7">
        <f>J3/F1</f>
        <v>-0.16049382716049382</v>
      </c>
      <c r="I4" s="8" t="s">
        <v>16</v>
      </c>
      <c r="J4" s="20">
        <f>MDETERM(A26:D29)</f>
        <v>-3375</v>
      </c>
      <c r="M4" s="6" t="s">
        <v>38</v>
      </c>
      <c r="N4" s="1">
        <f>SQRT(I19*I19+I20*I20+I21*I21+I22*I22)</f>
        <v>1</v>
      </c>
      <c r="O4" s="1" t="s">
        <v>43</v>
      </c>
      <c r="P4" s="14">
        <f>I8*I24+I9*I25+I10*I26+I11*I27</f>
        <v>0</v>
      </c>
      <c r="R4" s="7"/>
    </row>
    <row r="5" spans="1:18" x14ac:dyDescent="0.3">
      <c r="A5" s="8">
        <v>2</v>
      </c>
      <c r="B5" s="9">
        <v>1</v>
      </c>
      <c r="C5" s="9">
        <v>-1</v>
      </c>
      <c r="D5" s="10">
        <v>1</v>
      </c>
      <c r="E5" s="8"/>
      <c r="F5" s="9">
        <v>4</v>
      </c>
      <c r="G5" s="9" t="s">
        <v>9</v>
      </c>
      <c r="H5" s="10">
        <f>J4/F1</f>
        <v>4.6296296296296298</v>
      </c>
      <c r="M5" s="8" t="s">
        <v>39</v>
      </c>
      <c r="N5" s="9">
        <f>SQRT(I24*I24+I25*I25+I26*I26+I27*I27)</f>
        <v>1</v>
      </c>
      <c r="O5" s="9" t="s">
        <v>44</v>
      </c>
      <c r="P5" s="21">
        <f>I14*I19+I15*I20+I16*I21+I17*I22</f>
        <v>2.7755575615628914E-17</v>
      </c>
      <c r="Q5" s="9"/>
      <c r="R5" s="10"/>
    </row>
    <row r="7" spans="1:18" x14ac:dyDescent="0.3">
      <c r="A7" s="3" t="s">
        <v>17</v>
      </c>
      <c r="B7" s="11"/>
      <c r="C7" s="4"/>
      <c r="D7" s="5"/>
      <c r="E7" s="3" t="s">
        <v>10</v>
      </c>
      <c r="F7" s="4"/>
      <c r="G7" s="4"/>
      <c r="H7" s="4"/>
      <c r="I7" s="4"/>
      <c r="J7" s="4"/>
      <c r="K7" s="4"/>
      <c r="L7" s="4"/>
      <c r="M7" s="5"/>
      <c r="N7" s="3" t="s">
        <v>53</v>
      </c>
      <c r="O7" s="11"/>
      <c r="P7" s="4"/>
      <c r="Q7" s="5"/>
    </row>
    <row r="8" spans="1:18" x14ac:dyDescent="0.3">
      <c r="A8" s="6">
        <v>1</v>
      </c>
      <c r="B8" s="1">
        <v>-4</v>
      </c>
      <c r="C8" s="1">
        <v>-8</v>
      </c>
      <c r="D8" s="7">
        <v>0</v>
      </c>
      <c r="E8" s="6" t="s">
        <v>18</v>
      </c>
      <c r="F8" s="1">
        <f>SQRT(A2*A2+A3*A3+A4*A4+A5*A5)</f>
        <v>9.2195444572928871</v>
      </c>
      <c r="H8" s="1" t="s">
        <v>11</v>
      </c>
      <c r="I8" s="1">
        <f>A2/$F$8</f>
        <v>0.10846522890932808</v>
      </c>
      <c r="J8" s="1" t="s">
        <v>22</v>
      </c>
      <c r="K8" s="1">
        <f>B2*I8+B3*I9+B4*I10+B5*I11</f>
        <v>0.21693045781865616</v>
      </c>
      <c r="L8" s="1" t="s">
        <v>23</v>
      </c>
      <c r="M8" s="7">
        <f t="array" ref="M8:M11">B2:B5-(I8:I11*K8)</f>
        <v>-4.0235294117647058</v>
      </c>
      <c r="N8" s="6">
        <f t="array" ref="N8:Q11">TRANSPOSE(A31:D34)</f>
        <v>0.10846522890932808</v>
      </c>
      <c r="O8" s="1">
        <v>-0.43386091563731233</v>
      </c>
      <c r="P8" s="1">
        <v>-0.86772183127462466</v>
      </c>
      <c r="Q8" s="7">
        <v>0.21693045781865616</v>
      </c>
    </row>
    <row r="9" spans="1:18" x14ac:dyDescent="0.3">
      <c r="A9" s="6">
        <v>2</v>
      </c>
      <c r="B9" s="1">
        <v>7</v>
      </c>
      <c r="C9" s="1">
        <v>-4</v>
      </c>
      <c r="D9" s="7">
        <v>0</v>
      </c>
      <c r="E9" s="6" t="s">
        <v>19</v>
      </c>
      <c r="F9" s="1">
        <f>SQRT(B2*B2+B3*B3+B4*B4+B5*B5)</f>
        <v>9.0553851381374173</v>
      </c>
      <c r="I9" s="1">
        <f>A3/$F$8</f>
        <v>-0.43386091563731233</v>
      </c>
      <c r="M9" s="7">
        <v>7.0941176470588232</v>
      </c>
      <c r="N9" s="6">
        <v>-0.44445204431866708</v>
      </c>
      <c r="O9" s="1">
        <v>0.78363913077238667</v>
      </c>
      <c r="P9" s="1">
        <v>-0.42105983145978987</v>
      </c>
      <c r="Q9" s="7">
        <v>0.10526495786494747</v>
      </c>
    </row>
    <row r="10" spans="1:18" x14ac:dyDescent="0.3">
      <c r="A10" s="6">
        <v>3</v>
      </c>
      <c r="B10" s="1">
        <v>-4</v>
      </c>
      <c r="C10" s="1">
        <v>1</v>
      </c>
      <c r="D10" s="7">
        <v>0</v>
      </c>
      <c r="E10" s="6" t="s">
        <v>20</v>
      </c>
      <c r="F10" s="1">
        <f>SQRT(C2*C2+C3*+C4*C4+C5*C5)</f>
        <v>7.810249675906654</v>
      </c>
      <c r="I10" s="1">
        <f>A4/$F$8</f>
        <v>-0.86772183127462466</v>
      </c>
      <c r="M10" s="7">
        <v>-3.8117647058823527</v>
      </c>
      <c r="N10" s="6">
        <v>-0.88633465326924332</v>
      </c>
      <c r="O10" s="1">
        <v>-0.44316732663462166</v>
      </c>
      <c r="P10" s="1">
        <v>8.4779836399666755E-2</v>
      </c>
      <c r="Q10" s="7">
        <v>-0.10404798103595465</v>
      </c>
    </row>
    <row r="11" spans="1:18" x14ac:dyDescent="0.3">
      <c r="A11" s="6">
        <v>4</v>
      </c>
      <c r="B11" s="9">
        <v>1</v>
      </c>
      <c r="C11" s="9">
        <v>-1</v>
      </c>
      <c r="D11" s="10">
        <v>1</v>
      </c>
      <c r="E11" s="6" t="s">
        <v>21</v>
      </c>
      <c r="F11" s="1">
        <f>SQRT(D2*D2+D3*D3+D4*D4+D5*D5)</f>
        <v>1</v>
      </c>
      <c r="I11" s="1">
        <f>A5/$F$8</f>
        <v>0.21693045781865616</v>
      </c>
      <c r="M11" s="7">
        <v>0.95294117647058818</v>
      </c>
      <c r="N11" s="6">
        <v>-7.1474168989186321E-2</v>
      </c>
      <c r="O11" s="1">
        <v>-3.5737084494593153E-2</v>
      </c>
      <c r="P11" s="1">
        <v>0.25015959146215216</v>
      </c>
      <c r="Q11" s="7">
        <v>0.96490128135401532</v>
      </c>
    </row>
    <row r="12" spans="1:18" x14ac:dyDescent="0.3">
      <c r="A12" s="6"/>
      <c r="D12" s="7"/>
      <c r="E12" s="6"/>
      <c r="M12" s="7"/>
      <c r="N12" s="6"/>
      <c r="Q12" s="7"/>
    </row>
    <row r="13" spans="1:18" x14ac:dyDescent="0.3">
      <c r="A13" s="6"/>
      <c r="D13" s="7"/>
      <c r="E13" s="6"/>
      <c r="M13" s="7"/>
      <c r="N13" s="12" t="s">
        <v>54</v>
      </c>
      <c r="Q13" s="7"/>
    </row>
    <row r="14" spans="1:18" x14ac:dyDescent="0.3">
      <c r="A14" s="6">
        <v>1</v>
      </c>
      <c r="B14" s="1">
        <v>1</v>
      </c>
      <c r="C14" s="1">
        <v>-8</v>
      </c>
      <c r="D14" s="7">
        <v>0</v>
      </c>
      <c r="E14" s="6" t="s">
        <v>24</v>
      </c>
      <c r="F14" s="1">
        <f>SQRT(M8*M8+M9*M9+M10*M10+M11*M11)</f>
        <v>9.0527863763854821</v>
      </c>
      <c r="H14" s="1" t="s">
        <v>12</v>
      </c>
      <c r="I14" s="1">
        <f>M8/$F$14</f>
        <v>-0.44445204431866708</v>
      </c>
      <c r="J14" s="1" t="s">
        <v>25</v>
      </c>
      <c r="K14" s="1">
        <f>C8*I8+C9*I9+C10*I10+C11*I11</f>
        <v>-0.21693045781865616</v>
      </c>
      <c r="L14" s="1" t="s">
        <v>33</v>
      </c>
      <c r="M14" s="7">
        <f t="array" ref="M14:M17">C8:C11-(I8:I11*K14)-I14:I17*K15</f>
        <v>-8.0232558139534884</v>
      </c>
      <c r="N14" s="13">
        <f t="array" ref="N14:Q17">MMULT(A31:D34,N8:Q11)</f>
        <v>0.99999999999999978</v>
      </c>
      <c r="O14" s="14">
        <v>-4.0766001685454967E-17</v>
      </c>
      <c r="P14" s="14">
        <v>0</v>
      </c>
      <c r="Q14" s="15">
        <v>-1.3877787807814457E-17</v>
      </c>
    </row>
    <row r="15" spans="1:18" x14ac:dyDescent="0.3">
      <c r="A15" s="6">
        <v>-4</v>
      </c>
      <c r="B15" s="1">
        <v>2</v>
      </c>
      <c r="C15" s="1">
        <v>-4</v>
      </c>
      <c r="D15" s="7">
        <v>0</v>
      </c>
      <c r="E15" s="6"/>
      <c r="I15" s="1">
        <f>M9/$F$14</f>
        <v>0.78363913077238667</v>
      </c>
      <c r="J15" s="1" t="s">
        <v>26</v>
      </c>
      <c r="K15" s="1">
        <f>C8*I14+C9*I15+C10*I16+C11*I17</f>
        <v>-0.10526495786494736</v>
      </c>
      <c r="M15" s="7">
        <v>-4.0116279069767442</v>
      </c>
      <c r="N15" s="13">
        <v>-4.0766001685454967E-17</v>
      </c>
      <c r="O15" s="14">
        <v>1</v>
      </c>
      <c r="P15" s="14">
        <v>2.9490299091605721E-17</v>
      </c>
      <c r="Q15" s="15">
        <v>-6.9388939039072284E-18</v>
      </c>
    </row>
    <row r="16" spans="1:18" x14ac:dyDescent="0.3">
      <c r="A16" s="6">
        <v>-8</v>
      </c>
      <c r="B16" s="1">
        <v>3</v>
      </c>
      <c r="C16" s="1">
        <v>1</v>
      </c>
      <c r="D16" s="7">
        <v>0</v>
      </c>
      <c r="E16" s="6"/>
      <c r="I16" s="1">
        <f>M10/$F$14</f>
        <v>-0.42105983145978987</v>
      </c>
      <c r="M16" s="7">
        <v>0.76744186046511631</v>
      </c>
      <c r="N16" s="13">
        <v>0</v>
      </c>
      <c r="O16" s="14">
        <v>2.9490299091605721E-17</v>
      </c>
      <c r="P16" s="14">
        <v>1</v>
      </c>
      <c r="Q16" s="15">
        <v>5.5511151231257827E-17</v>
      </c>
    </row>
    <row r="17" spans="1:20" x14ac:dyDescent="0.3">
      <c r="A17" s="8">
        <v>2</v>
      </c>
      <c r="B17" s="1">
        <v>4</v>
      </c>
      <c r="C17" s="9">
        <v>-1</v>
      </c>
      <c r="D17" s="10">
        <v>1</v>
      </c>
      <c r="E17" s="6"/>
      <c r="I17" s="1">
        <f>M11/$F$14</f>
        <v>0.10526495786494747</v>
      </c>
      <c r="M17" s="7">
        <v>-0.94186046511627908</v>
      </c>
      <c r="N17" s="13">
        <v>-1.3877787807814457E-17</v>
      </c>
      <c r="O17" s="14">
        <v>-6.9388939039072284E-18</v>
      </c>
      <c r="P17" s="14">
        <v>5.5511151231257827E-17</v>
      </c>
      <c r="Q17" s="15">
        <v>1</v>
      </c>
    </row>
    <row r="18" spans="1:20" x14ac:dyDescent="0.3">
      <c r="A18" s="6"/>
      <c r="D18" s="7"/>
      <c r="E18" s="6"/>
      <c r="M18" s="7"/>
      <c r="N18" s="6"/>
      <c r="Q18" s="7"/>
    </row>
    <row r="19" spans="1:20" x14ac:dyDescent="0.3">
      <c r="A19" s="6"/>
      <c r="D19" s="7"/>
      <c r="E19" s="6" t="s">
        <v>34</v>
      </c>
      <c r="F19" s="1">
        <f>SQRT(M14*M14+M15*M15+M16*M16+M17*M17)</f>
        <v>9.0521743501280554</v>
      </c>
      <c r="H19" s="1" t="s">
        <v>29</v>
      </c>
      <c r="I19" s="1">
        <f>M14/$F$19</f>
        <v>-0.88633465326924332</v>
      </c>
      <c r="J19" s="1" t="s">
        <v>30</v>
      </c>
      <c r="K19" s="1">
        <f>D8*I8+D9*I9+D10*I10+D11*I11</f>
        <v>0.21693045781865616</v>
      </c>
      <c r="L19" s="1" t="s">
        <v>27</v>
      </c>
      <c r="M19" s="7">
        <f t="array" ref="M19:M22">D8:D11-(I8:I11*K19)-(I14:I17*K20)-(I19:I22*K21)</f>
        <v>-6.8965517241379296E-2</v>
      </c>
      <c r="N19" s="12" t="s">
        <v>56</v>
      </c>
      <c r="Q19" s="7"/>
    </row>
    <row r="20" spans="1:20" x14ac:dyDescent="0.3">
      <c r="A20" s="6">
        <v>1</v>
      </c>
      <c r="B20" s="1">
        <v>-4</v>
      </c>
      <c r="C20" s="1">
        <v>1</v>
      </c>
      <c r="D20" s="7">
        <v>0</v>
      </c>
      <c r="E20" s="6"/>
      <c r="I20" s="1">
        <f>M15/$F$19</f>
        <v>-0.44316732663462166</v>
      </c>
      <c r="J20" s="1" t="s">
        <v>31</v>
      </c>
      <c r="K20" s="1">
        <f>D8*I14+D9*I15+D10*I16+D11*I17</f>
        <v>0.10526495786494747</v>
      </c>
      <c r="M20" s="7">
        <v>-3.4482758620689641E-2</v>
      </c>
      <c r="N20" s="6">
        <f t="array" ref="N20:Q23">MINVERSE(A31:D34)</f>
        <v>0.10846522890932811</v>
      </c>
      <c r="O20" s="1">
        <v>-0.43386091563731233</v>
      </c>
      <c r="P20" s="1">
        <v>-0.86772183127462466</v>
      </c>
      <c r="Q20" s="7">
        <v>0.21693045781865625</v>
      </c>
      <c r="T20" s="2"/>
    </row>
    <row r="21" spans="1:20" x14ac:dyDescent="0.3">
      <c r="A21" s="6">
        <v>-4</v>
      </c>
      <c r="B21" s="1">
        <v>7</v>
      </c>
      <c r="C21" s="1">
        <v>2</v>
      </c>
      <c r="D21" s="7">
        <v>0</v>
      </c>
      <c r="E21" s="6"/>
      <c r="I21" s="1">
        <f>M16/$F$19</f>
        <v>8.4779836399666755E-2</v>
      </c>
      <c r="J21" s="1" t="s">
        <v>32</v>
      </c>
      <c r="K21" s="1">
        <f>D8*I19+D9*I20+D10*I21+D11*I22</f>
        <v>-0.10404798103595465</v>
      </c>
      <c r="M21" s="7">
        <v>0.24137931034482757</v>
      </c>
      <c r="N21" s="6">
        <v>-0.44445204431866714</v>
      </c>
      <c r="O21" s="1">
        <v>0.78363913077238656</v>
      </c>
      <c r="P21" s="1">
        <v>-0.42105983145978981</v>
      </c>
      <c r="Q21" s="7">
        <v>0.10526495786494745</v>
      </c>
    </row>
    <row r="22" spans="1:20" x14ac:dyDescent="0.3">
      <c r="A22" s="6">
        <v>-8</v>
      </c>
      <c r="B22" s="1">
        <v>-4</v>
      </c>
      <c r="C22" s="1">
        <v>3</v>
      </c>
      <c r="D22" s="7">
        <v>0</v>
      </c>
      <c r="E22" s="6"/>
      <c r="I22" s="1">
        <f>M17/$F$19</f>
        <v>-0.10404798103595465</v>
      </c>
      <c r="M22" s="7">
        <v>0.93103448275862055</v>
      </c>
      <c r="N22" s="6">
        <v>-0.88633465326924354</v>
      </c>
      <c r="O22" s="1">
        <v>-0.44316732663462177</v>
      </c>
      <c r="P22" s="1">
        <v>8.4779836399666769E-2</v>
      </c>
      <c r="Q22" s="7">
        <v>-0.10404798103595467</v>
      </c>
    </row>
    <row r="23" spans="1:20" x14ac:dyDescent="0.3">
      <c r="A23" s="8">
        <v>2</v>
      </c>
      <c r="B23" s="9">
        <v>1</v>
      </c>
      <c r="C23" s="1">
        <v>4</v>
      </c>
      <c r="D23" s="10">
        <v>1</v>
      </c>
      <c r="E23" s="6"/>
      <c r="M23" s="7"/>
      <c r="N23" s="6">
        <v>-7.1474168989186335E-2</v>
      </c>
      <c r="O23" s="1">
        <v>-3.5737084494593167E-2</v>
      </c>
      <c r="P23" s="1">
        <v>0.25015959146215211</v>
      </c>
      <c r="Q23" s="7">
        <v>0.96490128135401532</v>
      </c>
    </row>
    <row r="24" spans="1:20" x14ac:dyDescent="0.3">
      <c r="A24" s="6"/>
      <c r="D24" s="7"/>
      <c r="E24" s="6" t="s">
        <v>28</v>
      </c>
      <c r="F24" s="1">
        <f>SQRT(M19*M19+M20*M20+M21*M21+M22*M22)</f>
        <v>0.96490128135401521</v>
      </c>
      <c r="H24" s="1" t="s">
        <v>35</v>
      </c>
      <c r="I24" s="1">
        <f>M19/$F$24</f>
        <v>-7.1474168989186321E-2</v>
      </c>
      <c r="M24" s="7"/>
      <c r="N24" s="6"/>
      <c r="Q24" s="7"/>
    </row>
    <row r="25" spans="1:20" x14ac:dyDescent="0.3">
      <c r="A25" s="6"/>
      <c r="D25" s="7"/>
      <c r="E25" s="6"/>
      <c r="I25" s="1">
        <f>M20/$F$24</f>
        <v>-3.5737084494593153E-2</v>
      </c>
      <c r="M25" s="7"/>
      <c r="N25" s="16" t="s">
        <v>57</v>
      </c>
      <c r="O25" s="9">
        <f>MDETERM(N20:Q23)</f>
        <v>-1</v>
      </c>
      <c r="P25" s="9"/>
      <c r="Q25" s="10"/>
    </row>
    <row r="26" spans="1:20" x14ac:dyDescent="0.3">
      <c r="A26" s="6">
        <v>1</v>
      </c>
      <c r="B26" s="1">
        <v>-4</v>
      </c>
      <c r="C26" s="1">
        <v>-8</v>
      </c>
      <c r="D26" s="7">
        <v>1</v>
      </c>
      <c r="E26" s="6"/>
      <c r="I26" s="1">
        <f>M21/$F$24</f>
        <v>0.25015959146215216</v>
      </c>
      <c r="M26" s="7"/>
    </row>
    <row r="27" spans="1:20" x14ac:dyDescent="0.3">
      <c r="A27" s="6">
        <v>-4</v>
      </c>
      <c r="B27" s="1">
        <v>7</v>
      </c>
      <c r="C27" s="1">
        <v>-4</v>
      </c>
      <c r="D27" s="7">
        <v>2</v>
      </c>
      <c r="E27" s="8"/>
      <c r="F27" s="9"/>
      <c r="G27" s="9"/>
      <c r="H27" s="9"/>
      <c r="I27" s="9">
        <f>M22/$F$24</f>
        <v>0.96490128135401532</v>
      </c>
      <c r="J27" s="9"/>
      <c r="K27" s="9"/>
      <c r="L27" s="9"/>
      <c r="M27" s="10"/>
    </row>
    <row r="28" spans="1:20" x14ac:dyDescent="0.3">
      <c r="A28" s="6">
        <v>-8</v>
      </c>
      <c r="B28" s="1">
        <v>-4</v>
      </c>
      <c r="C28" s="1">
        <v>1</v>
      </c>
      <c r="D28" s="7">
        <v>3</v>
      </c>
      <c r="E28" s="3" t="s">
        <v>47</v>
      </c>
      <c r="F28" s="11"/>
      <c r="G28" s="4"/>
      <c r="H28" s="4"/>
      <c r="I28" s="4"/>
      <c r="J28" s="4"/>
      <c r="K28" s="4"/>
      <c r="L28" s="4"/>
      <c r="M28" s="5"/>
    </row>
    <row r="29" spans="1:20" x14ac:dyDescent="0.3">
      <c r="A29" s="8">
        <v>2</v>
      </c>
      <c r="B29" s="9">
        <v>1</v>
      </c>
      <c r="C29" s="9">
        <v>-1</v>
      </c>
      <c r="D29" s="10">
        <v>4</v>
      </c>
      <c r="E29" s="12" t="s">
        <v>48</v>
      </c>
      <c r="F29" s="2"/>
      <c r="M29" s="7"/>
    </row>
    <row r="30" spans="1:20" x14ac:dyDescent="0.3">
      <c r="A30" s="17" t="s">
        <v>11</v>
      </c>
      <c r="B30" s="4" t="s">
        <v>12</v>
      </c>
      <c r="C30" s="4" t="s">
        <v>29</v>
      </c>
      <c r="D30" s="5" t="s">
        <v>35</v>
      </c>
      <c r="E30" s="6">
        <v>1</v>
      </c>
      <c r="F30" s="1">
        <f t="shared" ref="F30:H33" si="0">B31</f>
        <v>-0.44445204431866708</v>
      </c>
      <c r="G30" s="1">
        <f t="shared" si="0"/>
        <v>-0.88633465326924332</v>
      </c>
      <c r="H30" s="1">
        <f t="shared" si="0"/>
        <v>-7.1474168989186321E-2</v>
      </c>
      <c r="J30" s="1">
        <f>MDETERM(E30:H33)</f>
        <v>2.4947002649145453</v>
      </c>
      <c r="L30" s="1" t="s">
        <v>49</v>
      </c>
      <c r="M30" s="7">
        <f>J30/L35</f>
        <v>-2.4947002649145458</v>
      </c>
    </row>
    <row r="31" spans="1:20" x14ac:dyDescent="0.3">
      <c r="A31" s="6">
        <f>I8</f>
        <v>0.10846522890932808</v>
      </c>
      <c r="B31" s="1">
        <f>I14</f>
        <v>-0.44445204431866708</v>
      </c>
      <c r="C31" s="1">
        <f>I19</f>
        <v>-0.88633465326924332</v>
      </c>
      <c r="D31" s="7">
        <f>I24</f>
        <v>-7.1474168989186321E-2</v>
      </c>
      <c r="E31" s="6">
        <v>2</v>
      </c>
      <c r="F31" s="1">
        <f t="shared" si="0"/>
        <v>0.78363913077238667</v>
      </c>
      <c r="G31" s="1">
        <f t="shared" si="0"/>
        <v>-0.44316732663462166</v>
      </c>
      <c r="H31" s="1">
        <f t="shared" si="0"/>
        <v>-3.5737084494593153E-2</v>
      </c>
      <c r="L31" s="1" t="s">
        <v>50</v>
      </c>
      <c r="M31" s="7">
        <f>J35/L35</f>
        <v>0.28070655430652652</v>
      </c>
    </row>
    <row r="32" spans="1:20" x14ac:dyDescent="0.3">
      <c r="A32" s="6">
        <f>I9</f>
        <v>-0.43386091563731233</v>
      </c>
      <c r="B32" s="1">
        <f>I15</f>
        <v>0.78363913077238667</v>
      </c>
      <c r="C32" s="1">
        <f>I20</f>
        <v>-0.44316732663462166</v>
      </c>
      <c r="D32" s="7">
        <f>I25</f>
        <v>-3.5737084494593153E-2</v>
      </c>
      <c r="E32" s="6">
        <v>3</v>
      </c>
      <c r="F32" s="1">
        <f t="shared" si="0"/>
        <v>-0.42105983145978987</v>
      </c>
      <c r="G32" s="1">
        <f t="shared" si="0"/>
        <v>8.4779836399666755E-2</v>
      </c>
      <c r="H32" s="1">
        <f t="shared" si="0"/>
        <v>0.25015959146215216</v>
      </c>
      <c r="L32" s="1" t="s">
        <v>51</v>
      </c>
      <c r="M32" s="7">
        <f>J40/L35</f>
        <v>-1.9345217214833053</v>
      </c>
    </row>
    <row r="33" spans="1:13" x14ac:dyDescent="0.3">
      <c r="A33" s="6">
        <f>I10</f>
        <v>-0.86772183127462466</v>
      </c>
      <c r="B33" s="1">
        <f>I16</f>
        <v>-0.42105983145978987</v>
      </c>
      <c r="C33" s="1">
        <f>I21</f>
        <v>8.4779836399666755E-2</v>
      </c>
      <c r="D33" s="7">
        <f>I26</f>
        <v>0.25015959146215216</v>
      </c>
      <c r="E33" s="6">
        <v>4</v>
      </c>
      <c r="F33" s="1">
        <f t="shared" si="0"/>
        <v>0.10526495786494747</v>
      </c>
      <c r="G33" s="1">
        <f t="shared" si="0"/>
        <v>-0.10404798103595465</v>
      </c>
      <c r="H33" s="1">
        <f t="shared" si="0"/>
        <v>0.96490128135401532</v>
      </c>
      <c r="L33" s="1" t="s">
        <v>52</v>
      </c>
      <c r="M33" s="7">
        <f>J45/L35</f>
        <v>4.4671355618241453</v>
      </c>
    </row>
    <row r="34" spans="1:13" x14ac:dyDescent="0.3">
      <c r="A34" s="8">
        <f>I11</f>
        <v>0.21693045781865616</v>
      </c>
      <c r="B34" s="9">
        <f>I17</f>
        <v>0.10526495786494747</v>
      </c>
      <c r="C34" s="9">
        <f>I22</f>
        <v>-0.10404798103595465</v>
      </c>
      <c r="D34" s="10">
        <f>I27</f>
        <v>0.96490128135401532</v>
      </c>
      <c r="E34" s="6"/>
      <c r="M34" s="7"/>
    </row>
    <row r="35" spans="1:13" x14ac:dyDescent="0.3">
      <c r="E35" s="6">
        <f>A31</f>
        <v>0.10846522890932808</v>
      </c>
      <c r="F35" s="1">
        <v>1</v>
      </c>
      <c r="G35" s="1">
        <f t="shared" ref="G35:H38" si="1">C31</f>
        <v>-0.88633465326924332</v>
      </c>
      <c r="H35" s="1">
        <f t="shared" si="1"/>
        <v>-7.1474168989186321E-2</v>
      </c>
      <c r="J35" s="1">
        <f>MDETERM(E35:H38)</f>
        <v>-0.28070655430652647</v>
      </c>
      <c r="K35" s="1" t="s">
        <v>55</v>
      </c>
      <c r="L35" s="1">
        <f>MDETERM(A31:D34)</f>
        <v>-0.99999999999999989</v>
      </c>
      <c r="M35" s="7"/>
    </row>
    <row r="36" spans="1:13" x14ac:dyDescent="0.3">
      <c r="E36" s="6">
        <f>A32</f>
        <v>-0.43386091563731233</v>
      </c>
      <c r="F36" s="1">
        <v>2</v>
      </c>
      <c r="G36" s="1">
        <f t="shared" si="1"/>
        <v>-0.44316732663462166</v>
      </c>
      <c r="H36" s="1">
        <f t="shared" si="1"/>
        <v>-3.5737084494593153E-2</v>
      </c>
      <c r="M36" s="7"/>
    </row>
    <row r="37" spans="1:13" x14ac:dyDescent="0.3">
      <c r="E37" s="6">
        <f>A33</f>
        <v>-0.86772183127462466</v>
      </c>
      <c r="F37" s="1">
        <v>3</v>
      </c>
      <c r="G37" s="1">
        <f t="shared" si="1"/>
        <v>8.4779836399666755E-2</v>
      </c>
      <c r="H37" s="1">
        <f t="shared" si="1"/>
        <v>0.25015959146215216</v>
      </c>
      <c r="M37" s="7"/>
    </row>
    <row r="38" spans="1:13" x14ac:dyDescent="0.3">
      <c r="E38" s="6">
        <f>A34</f>
        <v>0.21693045781865616</v>
      </c>
      <c r="F38" s="1">
        <v>4</v>
      </c>
      <c r="G38" s="1">
        <f t="shared" si="1"/>
        <v>-0.10404798103595465</v>
      </c>
      <c r="H38" s="1">
        <f t="shared" si="1"/>
        <v>0.96490128135401532</v>
      </c>
      <c r="M38" s="7"/>
    </row>
    <row r="39" spans="1:13" x14ac:dyDescent="0.3">
      <c r="E39" s="6"/>
      <c r="M39" s="7"/>
    </row>
    <row r="40" spans="1:13" x14ac:dyDescent="0.3">
      <c r="E40" s="6">
        <f t="shared" ref="E40:F43" si="2">A31</f>
        <v>0.10846522890932808</v>
      </c>
      <c r="F40" s="1">
        <f t="shared" si="2"/>
        <v>-0.44445204431866708</v>
      </c>
      <c r="G40" s="1">
        <v>1</v>
      </c>
      <c r="H40" s="1">
        <f>D31</f>
        <v>-7.1474168989186321E-2</v>
      </c>
      <c r="J40" s="1">
        <f>MDETERM(E40:H43)</f>
        <v>1.934521721483305</v>
      </c>
      <c r="M40" s="7"/>
    </row>
    <row r="41" spans="1:13" x14ac:dyDescent="0.3">
      <c r="E41" s="6">
        <f t="shared" si="2"/>
        <v>-0.43386091563731233</v>
      </c>
      <c r="F41" s="1">
        <f t="shared" si="2"/>
        <v>0.78363913077238667</v>
      </c>
      <c r="G41" s="1">
        <v>2</v>
      </c>
      <c r="H41" s="1">
        <f>D32</f>
        <v>-3.5737084494593153E-2</v>
      </c>
      <c r="M41" s="7"/>
    </row>
    <row r="42" spans="1:13" x14ac:dyDescent="0.3">
      <c r="E42" s="6">
        <f t="shared" si="2"/>
        <v>-0.86772183127462466</v>
      </c>
      <c r="F42" s="1">
        <f t="shared" si="2"/>
        <v>-0.42105983145978987</v>
      </c>
      <c r="G42" s="1">
        <v>3</v>
      </c>
      <c r="H42" s="1">
        <f>D33</f>
        <v>0.25015959146215216</v>
      </c>
      <c r="M42" s="7"/>
    </row>
    <row r="43" spans="1:13" x14ac:dyDescent="0.3">
      <c r="E43" s="6">
        <f t="shared" si="2"/>
        <v>0.21693045781865616</v>
      </c>
      <c r="F43" s="1">
        <f t="shared" si="2"/>
        <v>0.10526495786494747</v>
      </c>
      <c r="G43" s="1">
        <v>4</v>
      </c>
      <c r="H43" s="1">
        <f>D34</f>
        <v>0.96490128135401532</v>
      </c>
      <c r="M43" s="7"/>
    </row>
    <row r="44" spans="1:13" x14ac:dyDescent="0.3">
      <c r="E44" s="6"/>
      <c r="M44" s="7"/>
    </row>
    <row r="45" spans="1:13" x14ac:dyDescent="0.3">
      <c r="E45" s="6">
        <f t="shared" ref="E45:G48" si="3">A31</f>
        <v>0.10846522890932808</v>
      </c>
      <c r="F45" s="1">
        <f t="shared" si="3"/>
        <v>-0.44445204431866708</v>
      </c>
      <c r="G45" s="1">
        <f t="shared" si="3"/>
        <v>-0.88633465326924332</v>
      </c>
      <c r="H45" s="1">
        <v>1</v>
      </c>
      <c r="J45" s="1">
        <f>MDETERM(E45:H48)</f>
        <v>-4.4671355618241444</v>
      </c>
      <c r="M45" s="7"/>
    </row>
    <row r="46" spans="1:13" x14ac:dyDescent="0.3">
      <c r="E46" s="6">
        <f t="shared" si="3"/>
        <v>-0.43386091563731233</v>
      </c>
      <c r="F46" s="1">
        <f t="shared" si="3"/>
        <v>0.78363913077238667</v>
      </c>
      <c r="G46" s="1">
        <f t="shared" si="3"/>
        <v>-0.44316732663462166</v>
      </c>
      <c r="H46" s="1">
        <v>2</v>
      </c>
      <c r="M46" s="7"/>
    </row>
    <row r="47" spans="1:13" x14ac:dyDescent="0.3">
      <c r="E47" s="6">
        <f t="shared" si="3"/>
        <v>-0.86772183127462466</v>
      </c>
      <c r="F47" s="1">
        <f t="shared" si="3"/>
        <v>-0.42105983145978987</v>
      </c>
      <c r="G47" s="1">
        <f t="shared" si="3"/>
        <v>8.4779836399666755E-2</v>
      </c>
      <c r="H47" s="1">
        <v>3</v>
      </c>
      <c r="M47" s="7"/>
    </row>
    <row r="48" spans="1:13" x14ac:dyDescent="0.3">
      <c r="E48" s="8">
        <f t="shared" si="3"/>
        <v>0.21693045781865616</v>
      </c>
      <c r="F48" s="9">
        <f t="shared" si="3"/>
        <v>0.10526495786494747</v>
      </c>
      <c r="G48" s="9">
        <f t="shared" si="3"/>
        <v>-0.10404798103595465</v>
      </c>
      <c r="H48" s="9">
        <v>4</v>
      </c>
      <c r="I48" s="9"/>
      <c r="J48" s="9"/>
      <c r="K48" s="9"/>
      <c r="L48" s="9"/>
      <c r="M48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2024-03-11T16:54:12Z</dcterms:modified>
</cp:coreProperties>
</file>